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40" windowHeight="11550" activeTab="0"/>
  </bookViews>
  <sheets>
    <sheet name="Uzasadnienie" sheetId="1" r:id="rId1"/>
  </sheets>
  <definedNames>
    <definedName name="_xlnm.Print_Titles" localSheetId="0">'Uzasadnienie'!$11:$11</definedName>
  </definedNames>
  <calcPr fullCalcOnLoad="1"/>
</workbook>
</file>

<file path=xl/sharedStrings.xml><?xml version="1.0" encoding="utf-8"?>
<sst xmlns="http://schemas.openxmlformats.org/spreadsheetml/2006/main" count="747" uniqueCount="575">
  <si>
    <t>UZASADNIENIE</t>
  </si>
  <si>
    <t>1. Przedmiot regulacji</t>
  </si>
  <si>
    <t>2. Omówienie podstawy prawnej</t>
  </si>
  <si>
    <t xml:space="preserve">Zgodnie z art. 18 pkt 6 ustawy z dnia 5 czerwca 1998 r. o samorządzie województwa (Dz. U. z 2018 r. poz. 913, z późn. zm.) do właściwości Sejmiku Województwa należy uchwalanie budżetu województwa. W toku wykonywania budżetu uchwalonego w formie uchwały budżetowej na dany rok, organ stanowiący jednostki samorządu terytorialnego może dokonywać zmian w planie finansowym dochodów, wydatków, przychodów i rozchodów tej jednostki z wyłączeniem dzielenia rezerw ogólnej i celowych, którymi dysponuje zarząd jednostki samorządu terytorialnego na podstawie art. 222 ust. 4 ustawy z dnia 27 sierpnia 2009 r. o finansach publicznych (Dz. U. z 2017 r. poz. 2077, z późn. zm.). </t>
  </si>
  <si>
    <t>Ponadto art. 211, 212, 214, 215, 219 ust. 3, 222, 235-237 i 258 ustawy z dnia 27 sierpnia 2009 r. o finansach publicznych określają zakres i wymogi, które musi spełniać uchwała budżetowa jednostki samorządu terytorialnego.</t>
  </si>
  <si>
    <t>3. Konsultacje wymagane przepisami prawa (łącznie z przepisami wewnętrznymi)</t>
  </si>
  <si>
    <t xml:space="preserve">Zgodnie z istniejącym stanem prawnym nie ma konieczności skierowania projektu uchwały do konsultacji.  </t>
  </si>
  <si>
    <t>4. Uzasadnienie merytoryczne - uzasadnienie do zmian w uchwale budżetowej na 2018 rok</t>
  </si>
  <si>
    <t>Lp.</t>
  </si>
  <si>
    <t>Treść</t>
  </si>
  <si>
    <t>Plan przed zmianą</t>
  </si>
  <si>
    <t>Zwiększenia</t>
  </si>
  <si>
    <t>Zmniejszenia</t>
  </si>
  <si>
    <t>Przeniesienia między zadaniami  w ramach tej samej klasyfikacji budżetowej</t>
  </si>
  <si>
    <t>Plan po zmianach</t>
  </si>
  <si>
    <t>I.</t>
  </si>
  <si>
    <t>Dochody</t>
  </si>
  <si>
    <t>OGÓŁEM</t>
  </si>
  <si>
    <t>Transport i łączność</t>
  </si>
  <si>
    <t>60013</t>
  </si>
  <si>
    <t>Drogi publiczne wojewódzkie</t>
  </si>
  <si>
    <t>Informatyka</t>
  </si>
  <si>
    <t>Pozostała działalność</t>
  </si>
  <si>
    <t>Administracja publiczna</t>
  </si>
  <si>
    <t xml:space="preserve">Różne rozliczenia </t>
  </si>
  <si>
    <t>Różne rozliczenia finansowe</t>
  </si>
  <si>
    <t>Regionalne Programy Operacyjne 2014-2020 finansowane z udziałem środków Europejskiego Funduszu Rozwoju Regionalnego</t>
  </si>
  <si>
    <t>Dokonuje się zmian w planowanych dochodach z tytułu dotacji celowych z budżetu państwa (budżet środków europejskich) przeznaczonych na projekty przewidziane do realizacji w ramach Regionalnego Programu Operacyjnego Województwa Kujawsko-Pomorskiego 2014-2020, poprzez:</t>
  </si>
  <si>
    <t>1. określenie planowanych dochodów na zadania bieżące w ramach:</t>
  </si>
  <si>
    <t>w kwocie</t>
  </si>
  <si>
    <t>2. zwiększenie planowanych dochodów:</t>
  </si>
  <si>
    <t xml:space="preserve">   1) na zadania bieżące w ramach:</t>
  </si>
  <si>
    <t xml:space="preserve">o kwotę </t>
  </si>
  <si>
    <t>3. zmniejszenie planowanych dochodów:</t>
  </si>
  <si>
    <t xml:space="preserve">   2) na zadania inwestycyjne w ramach:</t>
  </si>
  <si>
    <r>
      <t xml:space="preserve">         pn. </t>
    </r>
    <r>
      <rPr>
        <i/>
        <sz val="10"/>
        <rFont val="Times New Roman"/>
        <family val="1"/>
      </rPr>
      <t>"Budowa stacji terenowo-badawczej "Podmoście"</t>
    </r>
  </si>
  <si>
    <t>Powyższe zmiany dokonywane są w celu dostosowania planowanych dochodów do wielkości przewidywanych wpływów.</t>
  </si>
  <si>
    <t>Regionalne Programy Operacyjne 2014-2020 finansowane z udziałem środków Europejskiego Funduszu Społecznego</t>
  </si>
  <si>
    <t>Dokonuje się zmian w planowanych dochodach bieżących z tytułu dotacji celowych z budżetu państwa (budżet środków europejskich) przeznaczonych na projekty przewidziane do realizacji w ramach Regionalnego Programu Operacyjnego Województwa Kujawsko-Pomorskiego 2014-2020, poprzez:</t>
  </si>
  <si>
    <t>1. określenie planowanych dochodów w ramach:</t>
  </si>
  <si>
    <t>Oświata i wychowanie</t>
  </si>
  <si>
    <t>Gospodarka komunalna i ochrona środowiska</t>
  </si>
  <si>
    <t>Kultura i ochrona dziedzictwa narodowego</t>
  </si>
  <si>
    <t>Teatry</t>
  </si>
  <si>
    <t>Ogrody botaniczne i zoologiczne oraz naturalne obszary i obiekty chronionej przyrody</t>
  </si>
  <si>
    <t xml:space="preserve">Parki krajobrazowe </t>
  </si>
  <si>
    <t>II.</t>
  </si>
  <si>
    <t>Wydatki</t>
  </si>
  <si>
    <t>Gospodarka mieszkaniowa</t>
  </si>
  <si>
    <t>Gospodarka gruntami i nieruchomościami</t>
  </si>
  <si>
    <t>Działalność usługowa</t>
  </si>
  <si>
    <t>Zadania z zakresu geodezji i kartografii</t>
  </si>
  <si>
    <t>Samorządowe sejmiki województw</t>
  </si>
  <si>
    <t>Urzędy marszałkowskie</t>
  </si>
  <si>
    <t>Promocja jednostek samorządu terytorialnego</t>
  </si>
  <si>
    <t>Zwiększa się wydatki:</t>
  </si>
  <si>
    <t>Bezpieczeństwo publiczne i ochrona przeciwpożarowa</t>
  </si>
  <si>
    <t>Obsługa długu publicznego</t>
  </si>
  <si>
    <t>Rozliczenia z tytułu poręczeń i gwarancji udzielonych przez Skarb Państwa lub jednostkę samorządu terytorialnego</t>
  </si>
  <si>
    <t>Szkoły podstawowe specjalne</t>
  </si>
  <si>
    <t>Szkoły policealne</t>
  </si>
  <si>
    <t>Dokształcanie i doskonalenie nauczycieli</t>
  </si>
  <si>
    <t>Ochrona zdrowia</t>
  </si>
  <si>
    <t>Pomoc społeczna</t>
  </si>
  <si>
    <t>Pozostałe zadania w zakresie polityki społecznej</t>
  </si>
  <si>
    <t>Wojewódzkie urzędy pracy</t>
  </si>
  <si>
    <t>Edukacyjna opieka wychowawcza</t>
  </si>
  <si>
    <t>Specjalne ośrodki szkolno-wychowawcze</t>
  </si>
  <si>
    <t>90095</t>
  </si>
  <si>
    <t>Domy i ośrodki kultury, świetlice i kluby</t>
  </si>
  <si>
    <t>Galerie i biura wystaw artystycznych</t>
  </si>
  <si>
    <t>Biblioteki</t>
  </si>
  <si>
    <t>Muzea</t>
  </si>
  <si>
    <t>Ochrona zabytków i opieka nad zabytkami</t>
  </si>
  <si>
    <t>Parki krajobrazowe</t>
  </si>
  <si>
    <t>5. Ocena skutków regulacji:</t>
  </si>
  <si>
    <t>Zmiany w treści uchwały:</t>
  </si>
  <si>
    <t>1.</t>
  </si>
  <si>
    <t>§ 1 ust. 1 dotyczący dochodów budżetowych</t>
  </si>
  <si>
    <t>2.</t>
  </si>
  <si>
    <t>§ 1 ust. 1 pkt 1 dotyczący dochodów bieżących</t>
  </si>
  <si>
    <t>3.</t>
  </si>
  <si>
    <t>§ 1 ust. 1 pkt 2 dotyczący dochodów majątkowych</t>
  </si>
  <si>
    <t>4.</t>
  </si>
  <si>
    <t>§ 2 ust. 1 dotyczący wydatków budżetowych</t>
  </si>
  <si>
    <t>5.</t>
  </si>
  <si>
    <t>§ 2 ust. 1 pkt 1 dotyczący wydatków bieżących</t>
  </si>
  <si>
    <t>6.</t>
  </si>
  <si>
    <t>§ 2 ust. 1 pkt 2 dotyczący wydatków majątkowych</t>
  </si>
  <si>
    <t>7.</t>
  </si>
  <si>
    <t>§ 4 dotyczący wydatków przypadających do spłaty w 2018 roku zgodnie z zawartymi umowami, z tytułu poręczeń i gwarancji udzielonych przez Województwo Kujawsko-Pomorskie</t>
  </si>
  <si>
    <t>8.</t>
  </si>
  <si>
    <t>9.</t>
  </si>
  <si>
    <t>10.</t>
  </si>
  <si>
    <t>§ 7 ust. 1 dotyczący dotacji udzielanych z budżetu województwa</t>
  </si>
  <si>
    <t>11.</t>
  </si>
  <si>
    <t>§ 7 ust. 1 pkt 1 dotyczący dotacji udzielanych z budżetu województwa jednostkom sektora finansów publicznych</t>
  </si>
  <si>
    <t>12.</t>
  </si>
  <si>
    <t>§ 7 ust. 1 pkt 2 dotyczący dotacji udzielanych z budżetu województwa jednostkom spoza sektora finansów publicznych</t>
  </si>
  <si>
    <t>13.</t>
  </si>
  <si>
    <t>14.</t>
  </si>
  <si>
    <t>Zmiany załączników do uchwały budżetowej:</t>
  </si>
  <si>
    <t>Załącznik nr 1 "Dochody budżetu Województwa Kujawsko-Pomorskiego wg źródeł pochodzenia. Plan na 2018 rok";</t>
  </si>
  <si>
    <t>Załącznik nr 2 "Dochody budżetu Województwa Kujawsko-Pomorskiego wg klasyfikacji budżetowej. Plan na 2018 rok";</t>
  </si>
  <si>
    <t>Załącznik nr 3 "Wydatki budżetu Województwa Kujawsko-Pomorskiego wg grup wydatków. Plan na 2018 rok";</t>
  </si>
  <si>
    <t>Załącznik nr 4 "Wydatki budżetu Województwa Kujawsko-Pomorskiego wg klasyfikacji budżetowej. Plan na 2018 rok";</t>
  </si>
  <si>
    <t>Załącznik nr 5 "Wynik budżetowy i finansowy. Plan na 2018 rok";</t>
  </si>
  <si>
    <t>Załącznik nr 6 "Projekty i działania realizowane w ramach Regionalnego Programu Operacyjnego Województwa Kujawsko-Pomorskiego 2014-2020. Plan na 2018 rok";</t>
  </si>
  <si>
    <t>Załącznik Nr 7 "Pozostałe projekty i działania realizowane ze środków zagranicznych. Plan na 2018 rok"";</t>
  </si>
  <si>
    <t>Załącznik nr 8 "Wydatki na zadania inwestycyjne. Plan na 2018 rok";</t>
  </si>
  <si>
    <t>Załącznik nr 9 "Dotacje udzielane z budżetu Województwa Kujawsko-Pomorskiego. Plan na 2018 rok";</t>
  </si>
  <si>
    <t>Załącznik Nr 11 "Dochody i wydatki na zadania wykonywane na mocy porozumień z organami administracji rządowej. Plan na 2018 rok";</t>
  </si>
  <si>
    <t>Załącznik nr 12 "Dochody i wydatki na zadania realizowane w drodze umów i porozumień między jednostkami samorządu terytorialnego. Plan na 2018 rok";</t>
  </si>
  <si>
    <t>III.</t>
  </si>
  <si>
    <t>Wynik budżetowy i finansowy na 2018 rok</t>
  </si>
  <si>
    <t>Zmianie ulega załącznik nr 5 do uchwały budżetowej pn. "Wynik budżetowy i finansowy. Plan na 2018 rok" w związku ze:</t>
  </si>
  <si>
    <t>1)</t>
  </si>
  <si>
    <t>2)</t>
  </si>
  <si>
    <t>W związku z brakiem możliwości wydatkowania do dnia 30 czerwca 2018 r. części środków określonych uchwałą Nr XL/663/17 Sejmiku Województwa Kujawsko-Pomorskiego z dnia 18 grudnia 2017 r. r. jako wydatki niewygasające z upływem 2017 r., zwiększa się majątkowe dochody własne województwa o kwotę 1.587.876 zł oraz bieżące dochody własne o kwotę 1.657 zł.</t>
  </si>
  <si>
    <t>Zwiększa się o kwotę 5.000 zł wydatki zaplanowane na pokrycie kosztów składki członkowskiej Stowarzyszenia "Salutaris" - zrzeszenia kujawsko-pomorskich samorządów z przeznaczeniem na zakup sprzętu dla OSP.</t>
  </si>
  <si>
    <t>Zwiększa się dotację zaplanowaną dla Galerii Sztuki "Wozownia" w Toruniu na działalność statutową o kwotę 9.839 zł z przeznaczeniem na wypłatę nagrody jubileuszowej i odprawy emerytalnej pracownikowi Instytucji.</t>
  </si>
  <si>
    <r>
      <t>Określa się dotację dla Kujawsko-Pomorskiego Centrum Kultury w Bydgoszczy w kwocie 3.200 zł z przeznaczeniem na zabezpieczenie wkładu własnego w projekcie pn.</t>
    </r>
    <r>
      <rPr>
        <i/>
        <sz val="10"/>
        <rFont val="Times New Roman"/>
        <family val="1"/>
      </rPr>
      <t xml:space="preserve"> Wydanie książki pt. "Puste miejsce"</t>
    </r>
    <r>
      <rPr>
        <sz val="10"/>
        <rFont val="Times New Roman"/>
        <family val="1"/>
      </rPr>
      <t>, na który instytucja uzyskała dofinansowanie w ramach Programu Ministra Kultury i Dziedzictwa Narodowego Literatura 2018. W ramach zadania przewidziano opracowanie, przygotowanie do druku i wydanie książki Krzysztofa Myszkowskiego, redaktora Kwartalnika Artystycznego Kujawy i Pomorze. Tom esejów pt. "Puste miejsca" ukazuje przestrzeń i istnienie tematów i wątków metafizycznych w utworach najwybitniejszych polskich i zagranicznych poetów i pisarzy m.in. Miłosza, Becketta, Leśmiana, Herberta, Szymborskiej, Różewicza, ks. Twardowskiego, Tuwima, Witkacego, Białoszewskiego i Wittgensteina.</t>
    </r>
  </si>
  <si>
    <r>
      <t>W ramach zadania własnego pn.</t>
    </r>
    <r>
      <rPr>
        <i/>
        <sz val="10"/>
        <rFont val="Times New Roman"/>
        <family val="1"/>
      </rPr>
      <t xml:space="preserve"> "Prace pielęgnacyjne na terenach ochrony lęgowej ptaków będących w trwałym zarządzie Gostynińsko-Włocławskiego Parku Krajobrazowego" </t>
    </r>
    <r>
      <rPr>
        <sz val="10"/>
        <rFont val="Times New Roman"/>
        <family val="1"/>
      </rPr>
      <t>dokonuje się przeniesienia planowanych wydatków między podziałkami klasyfikacji budżetowej poprzez zmniejszenie wydatków inwestycyjnych o kwotę 14.200 zł przy jednoczesnym zwiększeniu wydatków bieżących. Zmiana wynika z konieczności zabezpieczenia środków na zakup paliwa i części związanych z eksploatacją sprzętu przy pracach pielęgnacyjnych, naprawę i serwis ciągnika oraz wykonanie prac wykoszeniowych w połączeniu z usunięciem biomasy.</t>
    </r>
  </si>
  <si>
    <t>Rehabilitacja zawodowa i społeczna osób niepełnosprawnych</t>
  </si>
  <si>
    <r>
      <t xml:space="preserve">Dokonuje się przeniesienia planowanych wydatków między podziałkami klasyfikacji budżetowej w kwocie 6.866 zł w zadaniu własnym pn. </t>
    </r>
    <r>
      <rPr>
        <i/>
        <sz val="10"/>
        <rFont val="Times New Roman"/>
        <family val="1"/>
      </rPr>
      <t xml:space="preserve">"Dofinansowanie kosztów działalności Zakładów Aktywności Zawodowej" </t>
    </r>
    <r>
      <rPr>
        <sz val="10"/>
        <rFont val="Times New Roman"/>
        <family val="1"/>
      </rPr>
      <t xml:space="preserve">w celu dostosowania planu wydatków do statusu organizatorów Zakładów Aktywności Zawodowej, którym samorząd województwa planuje dofinansować koszty działalności obsługowo-rehabilitacyjnej. </t>
    </r>
  </si>
  <si>
    <t xml:space="preserve">Jednocześnie zmniejsza się wydatki na powyższe zadanie o kwotę 112.611 zł,  tj. do wysokości środków określonych we wnioskach o dofinansowanie składanych przez organizatorów ZAZ. </t>
  </si>
  <si>
    <t>Medycyna pracy</t>
  </si>
  <si>
    <r>
      <t xml:space="preserve">Zwiększa się o kwotę 453.462 zł wydatki zaplanowane na zadanie własne pn. </t>
    </r>
    <r>
      <rPr>
        <i/>
        <sz val="10"/>
        <rFont val="Times New Roman"/>
        <family val="1"/>
      </rPr>
      <t xml:space="preserve">"Medycyna pracy" </t>
    </r>
    <r>
      <rPr>
        <sz val="10"/>
        <rFont val="Times New Roman"/>
        <family val="1"/>
      </rPr>
      <t>z przeznaczeniem na realizację przez wojewódzkie ośrodki medycyny pracy zadań wynikających z ustawy z dnia 27 czerwca 1997 r. o służbie medycyny.</t>
    </r>
  </si>
  <si>
    <r>
      <t xml:space="preserve">Zmniejsza się o kwotę 14.760 zł wydatki zaplanowane na wieloletnie zadanie inwestycyjne pn. </t>
    </r>
    <r>
      <rPr>
        <i/>
        <sz val="10"/>
        <rFont val="Times New Roman"/>
        <family val="1"/>
      </rPr>
      <t xml:space="preserve">"Dokumentacje projektowe" </t>
    </r>
    <r>
      <rPr>
        <sz val="10"/>
        <rFont val="Times New Roman"/>
        <family val="1"/>
      </rPr>
      <t>w związku z przeniesieniem środków przeznaczonych na pokrycie kosztów sprawowania nadzoru autorskiego nad realizacją prac budowlanych w Pałacu Dąmbskich przy ul. Żeglarskiej 8 w Toruniu na rok 2019. Wydłuża się okres realizacji zadania oraz zmniejsza jego ogólna wartość (urealnienie wydatków poniesionych w roku 2017).</t>
    </r>
  </si>
  <si>
    <r>
      <t xml:space="preserve">Określa się dotację celową w kwocie 36.900 zł dla Wojewódzkiej i Miejskiej Biblioteki Publicznej - Książnicy Kopernikańskiej w Toruniu na zadanie inwestycyjne realizowane od 2016 r. pn. </t>
    </r>
    <r>
      <rPr>
        <i/>
        <sz val="10"/>
        <rFont val="Times New Roman"/>
        <family val="1"/>
      </rPr>
      <t>"Rozbudowa i dostosowanie budynku Wojewódzkiej Biblioteki Publicznej - Książnicy Kopernikańskiej w Toruniu do nowych funkcji użytkowych"</t>
    </r>
    <r>
      <rPr>
        <sz val="10"/>
        <rFont val="Times New Roman"/>
        <family val="1"/>
      </rPr>
      <t>. Powyższa kwota przeznaczona zostanie na uzupełnienie dokumentacji przygotowawczej niezbędnej do złożenia wniosku aplikacyjnego w ramach funduszy norweskich (II część studium wykonalności oraz analiza popytu).</t>
    </r>
  </si>
  <si>
    <r>
      <t xml:space="preserve">Zwiększa się o kwotę 100.000 zł planowane dochody z tytułu dotacji od jednostek samorządu terytorialnego w związku z planem udzielenia Województwu przez Województwo Pomorskie pomocy finansowej na dofinansowanie zadania pn. </t>
    </r>
    <r>
      <rPr>
        <i/>
        <sz val="10"/>
        <rFont val="Times New Roman"/>
        <family val="1"/>
      </rPr>
      <t>"Budowa pomnika Ofiar Zbrodni Pomorskiej 1939".</t>
    </r>
  </si>
  <si>
    <t>Państwowy Fundusz Rehabilitacji Osób Niepełnosprawnych</t>
  </si>
  <si>
    <r>
      <t xml:space="preserve"> - w kwocie 3.567 zł na zadanie pn. </t>
    </r>
    <r>
      <rPr>
        <i/>
        <sz val="10"/>
        <rFont val="Times New Roman"/>
        <family val="1"/>
      </rPr>
      <t xml:space="preserve">"Zakup wyposażenia" </t>
    </r>
    <r>
      <rPr>
        <sz val="10"/>
        <rFont val="Times New Roman"/>
        <family val="1"/>
      </rPr>
      <t>z przeznaczeniem na zakup zmywarki do naczyń na potrzeby Ośrodka Edukacji 
   Ekologicznej Miętowy Gaj.</t>
    </r>
  </si>
  <si>
    <t xml:space="preserve"> - w planie finansowym Wdeckiego Parku Krajobrazowego o kwotę 5.000 zł;</t>
  </si>
  <si>
    <r>
      <t xml:space="preserve">1) projekt pn. </t>
    </r>
    <r>
      <rPr>
        <i/>
        <sz val="10"/>
        <rFont val="Times New Roman"/>
        <family val="1"/>
      </rPr>
      <t>"Artyści w zawodzie - Modernizacja warsztatów kształcenia zawodowego w KPSOSW im. J. Korczaka w Toruniu"</t>
    </r>
    <r>
      <rPr>
        <sz val="10"/>
        <rFont val="Times New Roman"/>
        <family val="1"/>
      </rPr>
      <t>:</t>
    </r>
  </si>
  <si>
    <t>01095</t>
  </si>
  <si>
    <t>010</t>
  </si>
  <si>
    <t>Rolnictwo i łowiectwo</t>
  </si>
  <si>
    <r>
      <t xml:space="preserve">Zwiększa się o kwotę 16.000 zł wydatki zaplanowane na zadanie własne pn. </t>
    </r>
    <r>
      <rPr>
        <i/>
        <sz val="10"/>
        <rFont val="Times New Roman"/>
        <family val="1"/>
      </rPr>
      <t xml:space="preserve">"Organizacja dożynek" </t>
    </r>
    <r>
      <rPr>
        <sz val="10"/>
        <rFont val="Times New Roman"/>
        <family val="1"/>
      </rPr>
      <t>w celu zabezpieczenia środków na pokrycie kosztów wykonania wyposażenia technicznego do wyeksponowania wieńców podczas podsumowania konkursów na najładniejszy wieniec dożynkowy oraz wykonania certyfikatów dokumentujących udział w konkursie wieńców dożynkowych.</t>
    </r>
  </si>
  <si>
    <t xml:space="preserve">Kultura fizyczna </t>
  </si>
  <si>
    <t>Zadania w zakresie kultury fizycznej</t>
  </si>
  <si>
    <t>Gimnazja specjalne</t>
  </si>
  <si>
    <t>Zwiększa się o kwotę 5.294 zł wydatki zaplanowane na bieżące utrzymanie Zespołu Szkół Nr 33 Specjalnych w Bydgoszczy z przeznaczeniem na wypłatę odprawy w związku ze śmiercią pracownika.</t>
  </si>
  <si>
    <t>Zwiększa się o kwotę 9.832 zł wydatki zaplanowane na bieżące utrzymanie Zespołu Szkół Nr 33 Specjalnych w Bydgoszczy z przeznaczeniem na wypłatę odprawy w związku ze śmiercią pracownika.</t>
  </si>
  <si>
    <t xml:space="preserve">§ 8 ust.3 dotyczący dochodów pochodzących z 5 % odpisu od wpływów z tytułu opłaty produktowej, dodatkowej opłaty produktowej, opłaty na publiczne kampanie edukacyjne oraz nieodebranej opłaty depozytowej i wydatków na koszty egzekucji należności z tytułu tych opłat i obsługę administracyjną systemu tych opłat </t>
  </si>
  <si>
    <t>§ 8 ust. 6 dotyczący dochodów pochodzących z 10 %  odpisu od wpływu środków stanowiących równowartość kwoty skalkulowanej na wykonanie obowiązku prowadzenia publicznych kampanii edukacyjnych oraz od wpływów z tytułu opłaty produktowej i dodatkowej opłaty produktowej</t>
  </si>
  <si>
    <t xml:space="preserve">§ 8 ust. 7 dotyczący dochodów pochodzących z 5 % odpisów od wpływów z tytułu opłat za  nieosiągnięcie wymaganego poziomu odzysku i recyklingu odpadów pochodzących z pojazdów wycofanych z eksploatacji </t>
  </si>
  <si>
    <t>§ 8 ust. 8 dotyczący dochodów pochodzących z 35,65% odpisu od wpływów z tytułu opłat rejestrowych za wpis do rejestru podmiotów wprowadzających produkty, produkty w opakowaniach i gospodarujących odpadami oraz z tytułu opłat rocznych uiszczanych przez podmioty wpisane do tego rejestru i wydatków na pokrycie kosztów prowadzenia rejestru podmiotów wprowadzających produkty, produkty w opakowaniach i gospodarujących odpadami oraz administrowanie i serwisowanie Bazy danych o produktach i opakowaniach oraz o gospodarce odpadami</t>
  </si>
  <si>
    <t>Wpływy i wydatki związane z wprowadzeniem do obrotu baterii i akumulatorów</t>
  </si>
  <si>
    <t>Gospodarka odpadami</t>
  </si>
  <si>
    <t>Zwiększa się o kwotę 50 zł dochody własne województwa stanowiące 5% odpis od wpływów z tytułu opłat za nieosiągnięcie wymaganego poziomu odzysku i recyklingu odpadów pochodzących z pojazdów wycofanych z eksploatacji, pobieranych na podstawie ustawy z dnia 20 stycznia 2005 r. o recyklingu pojazdów wycofanych z eksploatacji. Zmiana wynika z wyższych wpływów, od których nalicza się odpis.</t>
  </si>
  <si>
    <t>Zwiększa się o kwotę 500 zł dochody własne województwa stanowiące 5% odpis od wpływów z tytułu opłaty produktowej, dodatkowej opłaty produktowej, opłaty na publiczne kampanie edukacyjne oraz nieodebranej opłaty depozytowej, pobieranych na podstawie ustawy z dnia 24 kwietnia 2009 r. o bateriach i akumulatorach. Zmiana wynika z wyższych wpływów, od których nalicza się odpis.</t>
  </si>
  <si>
    <t>Zwiększa się dochody własne województwa:</t>
  </si>
  <si>
    <t xml:space="preserve"> - o kwotę 100 zł stanowiące 10% odpis od wpłaty środków stanowiących równowartość kwoty skalkulowanej na wykonanie obowiązku 
   prowadzenia publicznych kampanii edukacyjnych oraz od wpływów z tytułu opłaty produktowej i dodatkowej opłaty produktowej, pobieranych 
   zgodnie z ustawą z dnia 11 września 2015 r. o zużytym sprzęcie elektrycznym i elektronicznym;</t>
  </si>
  <si>
    <t xml:space="preserve"> - o kwotę 59.000 zł stanowiące 35,65 % odpis od wpływów z tytułu opłat rejestrowych za wpis do rejestru podmiotów wprowadzających 
   produkty, produkty w opakowaniach i gospodarujących odpadami oraz z tytułu opłat rocznych uiszczanych przez podmioty wpisane do
   rejestru, pobieranych na podstawie ustawy z dnia 14 grudnia 2012 o odpadach;</t>
  </si>
  <si>
    <t>w związku z wyższymi wpływami, od których nalicza się odpisy.</t>
  </si>
  <si>
    <r>
      <t xml:space="preserve">W związku z urealnieniem dochodów stanowiących 5% odpis od wpływów z tytułu opłaty produktowej, dodatkowej opłaty produktowej, opłaty na publiczne kampanie edukacyjne oraz nieodebranej opłaty depozytowej, pobieranych na podstawie ustawy z dnia 24 kwietnia 2009 r. o bateriach i akumulatorach, zwiększa się o kwotę 500 zł wydatki zaplanowane na zadanie własne pn. </t>
    </r>
    <r>
      <rPr>
        <i/>
        <sz val="10"/>
        <rFont val="Times New Roman"/>
        <family val="1"/>
      </rPr>
      <t>"Obsługa opłat związanych z gromadzeniem środków z tytułu wprowadzania do obrotu baterii i akumulatorów".</t>
    </r>
  </si>
  <si>
    <r>
      <t xml:space="preserve">W związku z urealnieniem dochodów stanowiących  5% odpis od wpływów z tytułu opłat za nieosiągnięcie wymaganego poziomu odzysku i recyklingu odpadów pochodzących z pojazdów wycofanych z eksploatacji, pobieranych na podstawie ustawy z dnia 20 stycznia 2005 r. o recyklingu pojazdów wycofanych z eksploatacji, zwiększa się o kwotę 50 zł wydatki zaplanowane na zadanie własne pn. </t>
    </r>
    <r>
      <rPr>
        <i/>
        <sz val="10"/>
        <rFont val="Times New Roman"/>
        <family val="1"/>
      </rPr>
      <t>"Realizacja ustawy o recyklingu pojazdów wycofanych z eksploatacji".</t>
    </r>
  </si>
  <si>
    <r>
      <t xml:space="preserve">W związku z urealnieniem dochodów stanowiących 10% odpis od wpłaty środków stanowiących równowartość kwoty skalkulowanej na wykonanie obowiązku prowadzenia publicznych kampanii edukacyjnych oraz od wpływów z tytułu opłaty produktowej i dodatkowej opłaty produktowej, pobieranych zgodnie z ustawą z dnia 11 września 2015 r. o zużytym sprzęcie elektrycznym i elektronicznym, zwiększa się o kwotę 100 zł wydatki zaplanowane na zadanie własne pn. </t>
    </r>
    <r>
      <rPr>
        <i/>
        <sz val="10"/>
        <rFont val="Times New Roman"/>
        <family val="1"/>
      </rPr>
      <t>"Realizacja ustawy o zużytym sprzęcie elektrycznym i elektronicznym".</t>
    </r>
  </si>
  <si>
    <r>
      <t xml:space="preserve">W związku z urealnieniem dochodów stanowiących  35,65 % odpis od wpływów z tytułu opłat rejestrowych za wpis do rejestru podmiotów wprowadzających produkty, produkty w opakowaniach i gospodarujących odpadami oraz z tytułu opłat rocznych uiszczanych przez podmioty wpisane do rejestru, pobieranych na podstawie ustawy z dnia 14 grudnia 2012 o odpadach, zwiększa się o kwotę 59.000 zł wydatki zaplanowane na zadanie własne pn. </t>
    </r>
    <r>
      <rPr>
        <i/>
        <sz val="10"/>
        <rFont val="Times New Roman"/>
        <family val="1"/>
      </rPr>
      <t>"Obsługa opłaty rejestrowej i opłaty rocznej".</t>
    </r>
  </si>
  <si>
    <t>Pozostałe zadania w zakresie kultury</t>
  </si>
  <si>
    <r>
      <t xml:space="preserve">Zwiększa się o kwotę 350.000 zł planowane dochody z tytułu dotacji od jednostek samorządu terytorialnego w związku z udzieleniem Województwu przez Miasto Bydgoszcz pomocy finansowej na zadanie inwestycyjne pn. </t>
    </r>
    <r>
      <rPr>
        <i/>
        <sz val="10"/>
        <rFont val="Times New Roman"/>
        <family val="1"/>
      </rPr>
      <t>"Rozbudowa Opery NOVA w Bydgoszczy o IV krąg wraz z infrastrukturą parkingową".</t>
    </r>
  </si>
  <si>
    <r>
      <t xml:space="preserve">Nazwa zadanie inwestycyjnego </t>
    </r>
    <r>
      <rPr>
        <i/>
        <sz val="10"/>
        <rFont val="Times New Roman"/>
        <family val="1"/>
      </rPr>
      <t xml:space="preserve">"Rozbudowa gmachu Opery NOVA o IV krąg wraz z infrastrukturą parkingową" </t>
    </r>
    <r>
      <rPr>
        <sz val="10"/>
        <rFont val="Times New Roman"/>
        <family val="1"/>
      </rPr>
      <t xml:space="preserve">otrzymuje brzmienie: </t>
    </r>
    <r>
      <rPr>
        <i/>
        <sz val="10"/>
        <rFont val="Times New Roman"/>
        <family val="1"/>
      </rPr>
      <t xml:space="preserve">"Rozbudowa gmachu Opery NOVA w Bydgoszczy o IV krąg wraz z infrastrukturą parkingową". </t>
    </r>
  </si>
  <si>
    <t>Zwiększa się dotację zaplanowaną dla Wojewódzkiej i Miejskiej Biblioteki Publicznej - Książnicy Kopernikańskiej w Toruniu na działalność statutową o kwotę 133.034 zł z przeznaczeniem na wypłatę nagród jubileuszowych i odpraw emerytalnych pracownikom Instytucji.</t>
  </si>
  <si>
    <t>Zwiększa się dotacje zaplanowane na działalność statutową:</t>
  </si>
  <si>
    <t xml:space="preserve"> - dla Wojewódzkiego Ośrodka Animacji Kultury w Toruniu o kwotę 24.321 zł;</t>
  </si>
  <si>
    <t xml:space="preserve"> - dla Kujawsko-Pomorskiego Centrum Kultury w Bydgoszczy o kwotę 23.140 zł;</t>
  </si>
  <si>
    <t>z przeznaczeniem na wypłatę odpraw emerytalno-rentowych i nagród jubileuszowych pracownikom Instytucji.</t>
  </si>
  <si>
    <r>
      <t xml:space="preserve">Określa się wydatki w kwocie 9.771.645 zł na nowy projekt pn. </t>
    </r>
    <r>
      <rPr>
        <i/>
        <sz val="10"/>
        <rFont val="Times New Roman"/>
        <family val="1"/>
      </rPr>
      <t xml:space="preserve">"Wsparcie opieki nad zabytkami województwa kujawsko-pomorskiego w 2018 r." </t>
    </r>
    <r>
      <rPr>
        <sz val="10"/>
        <rFont val="Times New Roman"/>
        <family val="1"/>
      </rPr>
      <t xml:space="preserve">przewidziany do realizacji w ramach RPO WK-P 2014-2020, Działania 4.4. W ramach projektu udzielone zostaną dotacje na prace konserwatorskie, restauratorskie lub roboty budowlane przy zabytkach wpisanych do rejestru zabytków położonych na obszarze województwa kujawsko-pomorskiego. Projekt zakłada realizację 178 zadań. Powyższa kwota sfinansowana zostanie z budżetu środków europejskich w kwocie 9.570.452 zł oraz ze środków własnych województwa w kwocie 201.193 zł. </t>
    </r>
  </si>
  <si>
    <r>
      <t xml:space="preserve">Zmniejsza się o kwotę 164.111 zł wydatki zaplanowane na zadanie własne pn. </t>
    </r>
    <r>
      <rPr>
        <i/>
        <sz val="10"/>
        <rFont val="Times New Roman"/>
        <family val="1"/>
      </rPr>
      <t>"Ochrona i zachowanie materialnego dziedzictwa kulturowego regionu"</t>
    </r>
    <r>
      <rPr>
        <sz val="10"/>
        <rFont val="Times New Roman"/>
        <family val="1"/>
      </rPr>
      <t xml:space="preserve"> z przeznaczeniem na zabezpieczenie wkładu własnego w ww. projekcie.</t>
    </r>
  </si>
  <si>
    <r>
      <t xml:space="preserve">Określa się wydatki w kwocie 175.000 zł na zadanie własne pn. </t>
    </r>
    <r>
      <rPr>
        <i/>
        <sz val="10"/>
        <rFont val="Times New Roman"/>
        <family val="1"/>
      </rPr>
      <t xml:space="preserve">"Wojewódzki Ośrodek Medycyny Pracy - remont" </t>
    </r>
    <r>
      <rPr>
        <sz val="10"/>
        <rFont val="Times New Roman"/>
        <family val="1"/>
      </rPr>
      <t xml:space="preserve">przewidziane do realizacji przez Urząd Marszałkowski w Toruniu. W ramach powyższej kwoty sfinansowane zostaną prace remontowe w pomieszczeniach Przychodni Medycyny Pracy Nr 2 przy ul. Bydgoskiej 76 w Toruniu, Przychodni Medycyny Pracy Nr 3 przy ul. Szosa Bydgoska 46 w Toruniu oraz w budynku przy ul. M. Skłodowskiej-Curie 61/67 w Toruniu. Zmiana związana jest z wypowiedzeniem przez Uniwersytet Mikołaja Kopernika umowy najmu pomieszczeń Akademickiej Przychodni Lekarskiej przy ul. Gagarina 39 w Toruniu i koniecznością dyslokacji poradni i pracowni Ośrodka. </t>
    </r>
  </si>
  <si>
    <t>Określa się wydatki na wieloletnie zadania własne:</t>
  </si>
  <si>
    <t>Urealnia się dochody własne województwa poprzez:</t>
  </si>
  <si>
    <t>1) zwiększenie planowanych dochodów:</t>
  </si>
  <si>
    <t>Wprowadza się zmiany w następujących przedsięwzięciach wieloletnich realizowanych przez Urząd Marszałkowski w Toruniu:</t>
  </si>
  <si>
    <r>
      <t>1) pn.</t>
    </r>
    <r>
      <rPr>
        <i/>
        <sz val="10"/>
        <rFont val="Times New Roman"/>
        <family val="1"/>
      </rPr>
      <t xml:space="preserve"> "Inwentaryzacja i waloryzacja przyrodnicza na terenie wszystkich parków krajobrazowych województwa kujawsko-pomorskiego wraz
    z przygotowaniem Planów Ochrony Parków Krajobrazowych":</t>
    </r>
  </si>
  <si>
    <r>
      <t>2) pn.</t>
    </r>
    <r>
      <rPr>
        <i/>
        <sz val="10"/>
        <rFont val="Times New Roman"/>
        <family val="1"/>
      </rPr>
      <t xml:space="preserve"> "Opracowanie dokumentacji w sprawie obszarów chronionego krajobrazu w zakresie oceny stanu zachowania i wartości krajobrazów
    wyróżnionych z elementami audytu krajobrazowego":</t>
    </r>
  </si>
  <si>
    <t xml:space="preserve">    - przeniesienie planowanych wydatków między podziałkami klasyfikacji budżetowej w części finansowanej ze środków własnych województwa
      w kwocie 4.500 zł w celu zabezpieczenia środków na wynagrodzenia pracowników zaangażowanych w realizację przedsięwzięcia;</t>
  </si>
  <si>
    <t xml:space="preserve">    - zmniejszenie wydatków łącznie o kwotę 1.318.598 zł, w tym:</t>
  </si>
  <si>
    <t xml:space="preserve">    - przeniesienie planowanych wydatków między podziałkami klasyfikacji budżetowej w części finansowanej ze środków własnych województwa
      w kwocie 11.189 zł w celu zabezpieczenia środków na wynagrodzenia pracowników zaangażowanych w realizację zadania oraz zakup
      materiałów eksploatacyjnych do urządzeń biurowych.</t>
  </si>
  <si>
    <t xml:space="preserve"> - Wdeckiego Parku Krajobrazowego o kwotę 10.398 zł z przeznaczeniem na nagrody dla pracowników w związku z obchodami 25-lecia Parku oraz
   na naprawę samochodu służbowego;</t>
  </si>
  <si>
    <t>Zwiększa się wydatki na bieżące utrzymanie:</t>
  </si>
  <si>
    <t>Zwiększa się planowane dochody własne województwa:</t>
  </si>
  <si>
    <t xml:space="preserve"> - o kwotę 2.574 zł w związku z uzyskaniem przez Wdecki Park Krajobrazowy odszkodowania od firmy ubezpieczeniowej za szkodę powstałą 
   w samochodzie służbowym;</t>
  </si>
  <si>
    <t>Rodzina</t>
  </si>
  <si>
    <t>Działalność środków adopcyjnych</t>
  </si>
  <si>
    <t xml:space="preserve">    - przeniesienie planowanych wydatków między podziałkami klasyfikacji budżetowej w kwocie 3.240 zł w celu zabezpieczenia środków na 
      pokrycie kosztów działań promocyjnych;</t>
  </si>
  <si>
    <t>Centra kształcenia ustawicznego i praktycznego oraz ośrodki dokształcania zawodowego</t>
  </si>
  <si>
    <r>
      <t xml:space="preserve">Zmniejsza się o kwotę 140.000 zł wydatki zaplanowane na zadanie własne pn. </t>
    </r>
    <r>
      <rPr>
        <i/>
        <sz val="10"/>
        <rFont val="Times New Roman"/>
        <family val="1"/>
      </rPr>
      <t>"Przygotowanie dokumentacji na potrzeby realizacji projektów w ramach RPO WK-P"</t>
    </r>
    <r>
      <rPr>
        <sz val="10"/>
        <rFont val="Times New Roman"/>
        <family val="1"/>
      </rPr>
      <t xml:space="preserve"> realizowane przez Urząd Marszałkowski w Toruniu, tj. do kwoty wynikającej z umowy z wykonawcą na opracowanie studium wykonalności oraz Programu Funkcjonalno-Użytkowego dla projektu pn. "Dostrzec to, co niewidoczne" - zwiększenie dostępności do edukacji przedszkolnej w ośrodku Braille'a w Bydgoszczy" planowanego do dofinansowania w ramach RPO WK-P 2014-2020, Poddziałania 6.3.1.</t>
    </r>
  </si>
  <si>
    <r>
      <t xml:space="preserve">2) projekt pn. </t>
    </r>
    <r>
      <rPr>
        <i/>
        <sz val="10"/>
        <rFont val="Times New Roman"/>
        <family val="1"/>
      </rPr>
      <t>"Tylko w Korczaku jest super dzieciaku":</t>
    </r>
  </si>
  <si>
    <t xml:space="preserve">    - zmniejszenie wydatków o kwotę 5.749.161 zł w związku z przeniesieniem części zakresu rzeczowo-finansowego na lata następne. Ogólna 
      wartość projektu się nie zmienia;</t>
  </si>
  <si>
    <t>Pomoc materialne dla uczniów o charakterze motywacyjnym</t>
  </si>
  <si>
    <t>Rozwój kadr nowoczesnej gospodarki i przedsiębiorczości</t>
  </si>
  <si>
    <t>Przetwórstwo przemysłowe</t>
  </si>
  <si>
    <r>
      <t xml:space="preserve">Jednocześnie odstępuje się od realizacji projektu pn. </t>
    </r>
    <r>
      <rPr>
        <i/>
        <sz val="10"/>
        <rFont val="Times New Roman"/>
        <family val="1"/>
      </rPr>
      <t>"Caps Lock - certyfikowane szkolenia językowe"</t>
    </r>
    <r>
      <rPr>
        <sz val="10"/>
        <rFont val="Times New Roman"/>
        <family val="1"/>
      </rPr>
      <t xml:space="preserve"> przewidzianego do realizacji w ramach RPO WK-P 2014-2020, Poddziałania 10.4.1 w latach 2018-2020 i zmniejsza się wydatki w 2018 r. o kwotę 2.025.000 zł. Zmiana wynika z włączenia zakresu rzeczowo-finansowego przedsięwzięcia do ww. projektu. </t>
    </r>
  </si>
  <si>
    <t>Turystyka</t>
  </si>
  <si>
    <t>Zadania w zakresie upowszechniania turystyki</t>
  </si>
  <si>
    <t xml:space="preserve"> - o kwotę 73.624 zł na Projekt ECO-CICLE;</t>
  </si>
  <si>
    <t xml:space="preserve"> - o kwotę 70.628 zł na Projekt ThreeT (Thematic Trial Trigger - Stymulowanie działalności szlaków tematycznych);</t>
  </si>
  <si>
    <t xml:space="preserve"> - o kwotę 38.959 zł na Projekt Cult-CreaTE.</t>
  </si>
  <si>
    <t>W związku z przeniesieniem części zakresów rzeczowo-finansowych na lata następne, zmniejsza się wydatki na Projekty realizowane w ramach Programu INTERREG Europa, tj.:</t>
  </si>
  <si>
    <t>Ogólne wartości projektów nie ulegają zmianie.</t>
  </si>
  <si>
    <t xml:space="preserve"> Dokonuje się zmian w Projekcie HICAPS realizowanym w ramach Programu INTERREG Europa Środkowa poprzez:</t>
  </si>
  <si>
    <t xml:space="preserve"> - przeniesienie planowanych wydatków między podziałkami klasyfikacji budżetowej w kwocie 15.529 zł w celu zabezpieczenia środków na 
   pokrycie kosztów wynagrodzeń osób zaangażowanych w realizację projektu;</t>
  </si>
  <si>
    <t>Zmniejsza się wydatki:</t>
  </si>
  <si>
    <t xml:space="preserve"> - na Projekt EmpInno (Program INTERREG Region Morza Bałtyckiego) w kwocie 127.404 zł; </t>
  </si>
  <si>
    <t xml:space="preserve"> - na Projekt NICHE (Program INTERREG Europa) w kwocie 166.044 zł.</t>
  </si>
  <si>
    <t>60095</t>
  </si>
  <si>
    <t>Dokonuje się zmian w projekcie EMMA realizowanym w ramach Programu INTERREG Region Morza Bałtyckiego poprzez:</t>
  </si>
  <si>
    <t>Zwiększa się o kwotę 342 zł dochody pochodzące z innych źródeł zagranicznych zaplanowane jako refundacja wydatków poniesionych na projekt SURFACE realizowany w ramach Programu INTERREG Europa Środkowa, tj. do wysokości planowanych wpływów w 2018 r. Jednocześnie dokonuje się przeniesienia planowanych dochodów między podziałkami klasyfikacji budżetowej w kwocie 34.460 zł w celu zastosowania właściwego paragrafu dla dotacji otrzymywanych na projekt.</t>
  </si>
  <si>
    <t>Dokonuje się zmian w projekcie SURFACE realizowanym w ramach Programu INTERREG Europa Środkowa poprzez:</t>
  </si>
  <si>
    <t>Infrastruktura kolejowa</t>
  </si>
  <si>
    <t>Zmniejsza się wydatki na projekty realizowane przez Regionalny Ośrodek Polityki Społecznej w Toruniu w ramach RPO WK-P 2014-2020:, tj.:</t>
  </si>
  <si>
    <r>
      <t xml:space="preserve"> - o kwotę 3.868 zł na projekt pn. </t>
    </r>
    <r>
      <rPr>
        <i/>
        <sz val="10"/>
        <rFont val="Times New Roman"/>
        <family val="1"/>
      </rPr>
      <t xml:space="preserve">"Wykluczenie - nie ma MOW-y" </t>
    </r>
    <r>
      <rPr>
        <sz val="10"/>
        <rFont val="Times New Roman"/>
        <family val="1"/>
      </rPr>
      <t>(Poddziałanie 9.2.2) w związku ze zmianą ogólnej wartości projektu po 
   przeprowadzonych negocjacjach i dostosowaniem wielkości wydatków do szczegółowego budżetu projektu;</t>
    </r>
  </si>
  <si>
    <r>
      <t xml:space="preserve"> - o kwotę 55.162 zł na projekt pn. </t>
    </r>
    <r>
      <rPr>
        <i/>
        <sz val="10"/>
        <rFont val="Times New Roman"/>
        <family val="1"/>
      </rPr>
      <t xml:space="preserve">"Trampolina 2" </t>
    </r>
    <r>
      <rPr>
        <sz val="10"/>
        <rFont val="Times New Roman"/>
        <family val="1"/>
      </rPr>
      <t>(Poddziałanie 9.2.2) w związku ze zmianą ogólnej wartości projektu po przeprowadzonych 
   negocjacjach i dostosowaniem wielkości wydatków do szczegółowego budżetu projektu;</t>
    </r>
  </si>
  <si>
    <t>Zmniejsza się o kwotę 135.310 zł wydatki zaplanowane na Poddziałanie 1.2.2 Wsparcie udzielane z Inicjatywy na rzecz zatrudnienia ludzi młodych realizowane przez Wojewódzki Urząd Pracy w Toruniu w ramach Programu Operacyjnego Wiedza Edukacja Rozwój w celu dostosowania planu 
wydatków do wielkości prognozowanego współfinansowania krajowego dla projektów przewidzianych do realizacji przez beneficjentów w 2018 r. Środki przeniesione zostają na lata następne.</t>
  </si>
  <si>
    <t>Zmniejsza się o kwotę 135.310 zł dochody z tytułu dotacji celowej z budżetu państwa przeznaczonej na współfinansowanie projektów w ramach Poddziałania 1.2.2 Wsparcie udzielane z Inicjatywy na rzecz zatrudnienia ludzi młodych w ramach Programu Operacyjnego Wiedza Edukacja Rozwój, tj. do wysokości planowanych wpływów w 2018 r.</t>
  </si>
  <si>
    <t xml:space="preserve"> - Poddziałanie 8.2.1 Wsparcie na rzecz podniesienia poziomu aktywności zawodowej osób pozostających bez zatrudnienia o kwotę 206.658 zł;</t>
  </si>
  <si>
    <t xml:space="preserve"> - Poddziałanie 8.5.2 Wsparcie outplacementowe o kwotę 143.342 zł.</t>
  </si>
  <si>
    <r>
      <t xml:space="preserve">Wprowadza się zmiany w projekcie pn. </t>
    </r>
    <r>
      <rPr>
        <i/>
        <sz val="10"/>
        <rFont val="Times New Roman"/>
        <family val="1"/>
      </rPr>
      <t>"Szkoła Zawodowców"</t>
    </r>
    <r>
      <rPr>
        <sz val="10"/>
        <rFont val="Times New Roman"/>
        <family val="1"/>
      </rPr>
      <t xml:space="preserve"> realizowanym w ramach RPO WK-P 2014-2020, Poddziałania 10.2.3 poprzez:</t>
    </r>
  </si>
  <si>
    <r>
      <t>Zwiększa się o kwotę 20.000 zł wydatki zaplanowane na zadanie własne pn</t>
    </r>
    <r>
      <rPr>
        <i/>
        <sz val="10"/>
        <rFont val="Times New Roman"/>
        <family val="1"/>
      </rPr>
      <t>. "Zadania w zakresie kultury fizycznej i sportu - pozostała działalność"</t>
    </r>
    <r>
      <rPr>
        <sz val="10"/>
        <rFont val="Times New Roman"/>
        <family val="1"/>
      </rPr>
      <t xml:space="preserve"> z przeznaczeniem na współorganizację wydarzeń o charakterze sportowo-rekreacyjnym w regionie.</t>
    </r>
  </si>
  <si>
    <r>
      <t xml:space="preserve"> - o kwotę 3.000.000 zł na zadanie własne pn. </t>
    </r>
    <r>
      <rPr>
        <i/>
        <sz val="10"/>
        <rFont val="Times New Roman"/>
        <family val="1"/>
      </rPr>
      <t xml:space="preserve">"Promocja Województwa" </t>
    </r>
    <r>
      <rPr>
        <sz val="10"/>
        <rFont val="Times New Roman"/>
        <family val="1"/>
      </rPr>
      <t>w celu zabezpieczenia środków na realizację polityki promocyjnej 
   Województwa Kujawsko-Pomorskiego;</t>
    </r>
  </si>
  <si>
    <r>
      <t xml:space="preserve">Zwiększa się o kwotę 2.000.000 zł wydatki zaplanowane na zadanie własne pn. </t>
    </r>
    <r>
      <rPr>
        <i/>
        <sz val="10"/>
        <rFont val="Times New Roman"/>
        <family val="1"/>
      </rPr>
      <t xml:space="preserve">"Organizacja wydarzeń kulturalnych na terenie województwa kujawsko-pomorskiego" </t>
    </r>
    <r>
      <rPr>
        <sz val="10"/>
        <rFont val="Times New Roman"/>
        <family val="1"/>
      </rPr>
      <t>z przeznaczeniem na realizację przedsięwzięć kulturalnych mających wpływ na wzmocnienie marki regionu i wzrost jego atrakcyjności.</t>
    </r>
  </si>
  <si>
    <t>Zwiększa się o kwotę 200.000 zł wydatki zaplanowane w formie dotacji celowej dla organizacji harcerskich na zakup sprzętu biwakowo-obozowego.</t>
  </si>
  <si>
    <t>Określa się wydatki:</t>
  </si>
  <si>
    <t>W związku ze spadkiem wpływów z opłat za udostępnianie materiałów geodezyjnych i kartograficznych z zasobów wojewódzkich pobieranych na podstawie ustawy Prawo geodezyjne i kartograficzne zmniejsza się planowane dochody własne województwa o kwotę 10.000 zł.</t>
  </si>
  <si>
    <t>Szkolnictwo wyższe</t>
  </si>
  <si>
    <t>Zwiększa się dochody pochodzące z innych źródeł zagranicznych o kwotę 3.379 zł zaplanowane jako refundacja wydatków poniesionych na realizację projektu EMMA w ramach  Programu INTERREG Region Morza Bałtyckiego, tj. do wysokości planowanych wpływów w 2018 r. Jednocześnie dokonuje się przeniesienia planowanych dochodów między podziałkami klasyfikacji budżetowej w kwocie 333.818 zł w celu zastosowania właściwego paragrafu dla dotacji otrzymywanych na projekt.</t>
  </si>
  <si>
    <t>Zmniejsza się dochody pochodzące z innych źródeł zagranicznych o kwotę 169 zł zaplanowane jako refundacja wydatków poniesionych na projekt HICAPS realizowany w ramach Programu INTERREG Europa Środkowa, tj. do wysokości planowanych wpływów w 2018 r. Jednocześnie dokonuje się przeniesienia planowanych dochodów między podziałkami klasyfikacji budżetowej w kwocie 68.829 zł w celu zastosowania właściwego paragrafu dla dotacji otrzymywanych na projekt.</t>
  </si>
  <si>
    <t xml:space="preserve"> - o kwotę 2.541 zł w związku z uzyskaniem przez Gostynińsko-Włocławski Park Krajobrazowy zwrotu podatku akcyzowego od oleju napędowego 
   wykorzystywanego do produkcji rolnej (350 zł) oraz odszkodowania od firmy ubezpieczeniowej za szkodę powstałą na ścieżce edukacyjnej 
   "Niecka Kłócieńska" (2.191 zł).</t>
  </si>
  <si>
    <t xml:space="preserve"> - zmniejszenie wydatków o kwotę 242.547 zł w związku z przeniesieniem płatności za ostatni etap opracowania platformy multimedialnej wraz ze 
   wsparciem technicznym na rok 2019. Ogólna wartość projektu nie ulega zmianie.</t>
  </si>
  <si>
    <r>
      <t>Zmniejsza się o kwotę 10.000 zł wydatki zaplanowane na zadanie własne pn.</t>
    </r>
    <r>
      <rPr>
        <i/>
        <sz val="10"/>
        <rFont val="Times New Roman"/>
        <family val="1"/>
      </rPr>
      <t xml:space="preserve"> "Wojewódzki Zasób Geodezyjny i Kartograficzny"</t>
    </r>
    <r>
      <rPr>
        <sz val="10"/>
        <rFont val="Times New Roman"/>
        <family val="1"/>
      </rPr>
      <t xml:space="preserve"> w związku ze spadkiem wpływów z opłat za udostępnianie materiałów geodezyjnych i kartograficznych z zasobów wojewódzkich.</t>
    </r>
  </si>
  <si>
    <r>
      <t xml:space="preserve"> - o kwotę 100.000 zł na zadanie własne pn. </t>
    </r>
    <r>
      <rPr>
        <i/>
        <sz val="10"/>
        <rFont val="Times New Roman"/>
        <family val="1"/>
      </rPr>
      <t xml:space="preserve">"Promocja województwa kujawsko-pomorskiego poprzez sport" </t>
    </r>
    <r>
      <rPr>
        <sz val="10"/>
        <rFont val="Times New Roman"/>
        <family val="1"/>
      </rPr>
      <t xml:space="preserve">z przeznaczeniem na promocję 
   województwa podczas meczów na najwyższych ligowych szczeblach rozgrywek sportowych w Europie drużyn z regionu, tj. Artego Bydgoszcz, 
   Twarde Pierniki Toruń oraz Anwil Włocławek. </t>
    </r>
  </si>
  <si>
    <r>
      <t xml:space="preserve"> - w kwocie 20.000 zł na zadanie pn. </t>
    </r>
    <r>
      <rPr>
        <i/>
        <sz val="10"/>
        <rFont val="Times New Roman"/>
        <family val="1"/>
      </rPr>
      <t xml:space="preserve">"Elektroniczny generator ofert" </t>
    </r>
    <r>
      <rPr>
        <sz val="10"/>
        <rFont val="Times New Roman"/>
        <family val="1"/>
      </rPr>
      <t xml:space="preserve">przewidziane do realizacji w latach 2018-2022. W ramach zadania 
   sfinansowane zostaną koszty uruchomienia, wdrożenia i obsługi przez firmę zewnętrzną nowego elektronicznego generatora ofert na potrzeby 
   ogłaszanych przez Samorząd Województwa otwartych konkursów ofert w trybie ustawy o pożytku publicznym i wolontariacie oraz trybu 
   pozakonkursowego. Jednocześnie zmniejsza się o kwotę 10.000 zł wydatki zaplanowane na uruchomienie generatora ofert w ramach zadania
   pn. </t>
    </r>
    <r>
      <rPr>
        <i/>
        <sz val="10"/>
        <rFont val="Times New Roman"/>
        <family val="1"/>
      </rPr>
      <t xml:space="preserve">"Współpraca województwa z organizacjami pozarządowymi oraz innymi podmiotami prowadzącymi działalność pożytku publicznego"; </t>
    </r>
  </si>
  <si>
    <r>
      <t xml:space="preserve"> - w kwocie 80.000 zł na zadanie pn. </t>
    </r>
    <r>
      <rPr>
        <i/>
        <sz val="10"/>
        <rFont val="Times New Roman"/>
        <family val="1"/>
      </rPr>
      <t xml:space="preserve">"Wykłady i warsztaty naukowców, przedsiębiorców oraz inwestorów z Doliny Krzemowej" </t>
    </r>
    <r>
      <rPr>
        <sz val="10"/>
        <rFont val="Times New Roman"/>
        <family val="1"/>
      </rPr>
      <t>przewidziane 
   do realizacji w latach 2018-2019. W ramach zadania przewidziano wykłady i warsztaty dla przedsiębiorców, studentów, naukowców, IOB, 
   administracji publicznej i innych na temat wdrażania nowych technologii, współpracy nauki z biznesem oraz stworzenia najlepszych warunków
   dla innowacyjnego rozwoju.</t>
    </r>
  </si>
  <si>
    <r>
      <t>Zmniejsza się o kwotę 2.985.000 zł dotację zaplanowaną dla Uniwersytetu Technologiczno-Przyrodniczego im. Jana i Jędrzeja Śniadeckich w Bydgoszczy na wkład własny w przedsięwzięciu inwestycyjnym pn. "Budowa budynków dydaktyczno-laboratoryjnych dla potrzeb Uniwersytetu Technologiczno-Przyrodniczego w Bydgoszczy al. prof. Sylwestra Kaliskiego 7" (zadanie własne pn</t>
    </r>
    <r>
      <rPr>
        <i/>
        <sz val="10"/>
        <rFont val="Times New Roman"/>
        <family val="1"/>
      </rPr>
      <t>. "Rozbudowa Kampusu Uniwersytetu Technologiczno-Przyrodniczego w Bydgoszczy w Fordonie (partycypacja do 30% kosztów realizacji zadania)"</t>
    </r>
    <r>
      <rPr>
        <sz val="10"/>
        <rFont val="Times New Roman"/>
        <family val="1"/>
      </rPr>
      <t>), tj. do wysokości 30% dotacji przewidzianej w 2018 r. od Ministra Nauki i Szkolnictwa Wyższego. W 2018 r. sfinansowany zostanie projekt budowlany i wykonawczy oraz rozpoczęte zostaną prace budowlane. Zmniejsza się ogólna wartość dotacji w latach 2018-2021 w związku z urealnieniem wydatków do kwot wynikających z podpisanej przez Uniwersytet umowy z Ministrem.</t>
    </r>
  </si>
  <si>
    <r>
      <t xml:space="preserve">Zmniejsza się o kwotę 294.841 zł wydatki zaplanowane na projekt pn. </t>
    </r>
    <r>
      <rPr>
        <i/>
        <sz val="10"/>
        <rFont val="Times New Roman"/>
        <family val="1"/>
      </rPr>
      <t xml:space="preserve">"Zdrowi i aktywni w pracy" </t>
    </r>
    <r>
      <rPr>
        <sz val="10"/>
        <rFont val="Times New Roman"/>
        <family val="1"/>
      </rPr>
      <t>realizowany w ramach RPO WK-P 2014-2020, Poddziałania 8.6.1. Zmiana wynika z późnego rozpoczęcia finansowania pracownikom badań fizjoterapeutycznych oraz kart multisport i przeniesienia środków na lata następne. W wyniku negocjacji z Instytucją Zarządzającą zmniejsza się ogólna wartość projektu.</t>
    </r>
  </si>
  <si>
    <r>
      <t xml:space="preserve"> - o kwotę 42.287 zł projekt pn. </t>
    </r>
    <r>
      <rPr>
        <i/>
        <sz val="10"/>
        <rFont val="Times New Roman"/>
        <family val="1"/>
      </rPr>
      <t xml:space="preserve">"Koordynacja rozwoju ekonomii społecznej w województwie kujawsko-pomorskim" </t>
    </r>
    <r>
      <rPr>
        <sz val="10"/>
        <rFont val="Times New Roman"/>
        <family val="1"/>
      </rPr>
      <t>(Poddziałanie 9.4.2) w 
   związku z wydłużeniem okresu realizacji projektu i przeniesieniem na rok 2019 kosztów związanych z wypłatą dodatkowego wynagrodzenia 
   rocznego pracownikom zaangażowanym w realizację projektu. Nie zmienia się ogólna wartość projektu;</t>
    </r>
  </si>
  <si>
    <r>
      <t>W ramach zadania własnego pn.</t>
    </r>
    <r>
      <rPr>
        <i/>
        <sz val="10"/>
        <rFont val="Times New Roman"/>
        <family val="1"/>
      </rPr>
      <t xml:space="preserve"> "Obsługa zadań finansowanych ze środków PFRON" </t>
    </r>
    <r>
      <rPr>
        <sz val="10"/>
        <rFont val="Times New Roman"/>
        <family val="1"/>
      </rPr>
      <t>dokonuje się przeniesienia planowanych wydatków między podziałkami klasyfikacji budżetowej poprzez zmniejszenie wydatków inwestycyjnych o kwotę 10.000 zł przy jednoczesnym zwiększeniu wydatków bieżących. Zmiana wynika z odstąpienia od zakupu sprzętu informatycznego i urządzenia wielofunkcyjnego.</t>
    </r>
  </si>
  <si>
    <r>
      <t xml:space="preserve">Zwiększa się o kwotę 112.611 zł wydatki zaplanowane na zadanie własne pn. </t>
    </r>
    <r>
      <rPr>
        <i/>
        <sz val="10"/>
        <rFont val="Times New Roman"/>
        <family val="1"/>
      </rPr>
      <t xml:space="preserve">"Wyrównywanie szans osób niepełnosprawnych" </t>
    </r>
    <r>
      <rPr>
        <sz val="10"/>
        <rFont val="Times New Roman"/>
        <family val="1"/>
      </rPr>
      <t>z przeznaczeniem na:</t>
    </r>
  </si>
  <si>
    <r>
      <t xml:space="preserve">Zwiększa się o kwotę 7.770 zł wydatki zaplanowane na wieloletnie zadanie inwestycyjne pn. </t>
    </r>
    <r>
      <rPr>
        <i/>
        <sz val="10"/>
        <rFont val="Times New Roman"/>
        <family val="1"/>
      </rPr>
      <t xml:space="preserve">"Kujawsko-Pomorski Specjalny Ośrodek Szkolno-Wychowawczy Nr 2 w Bydgoszczy - Budowa windy dla osób niepełnosprawnych", </t>
    </r>
    <r>
      <rPr>
        <sz val="10"/>
        <rFont val="Times New Roman"/>
        <family val="1"/>
      </rPr>
      <t>tj. do wysokości wynikającej z podpisanej umowy z wykonawcą. Środki te ujęte były w wykazie wydatków niewygasających z upływem 2017 r. z ostatecznym terminem wykorzystania do dnia 30 czerwca 2018 r. (uchwała Nr  XL/663/17 Sejmiku Województwa Kujawsko-Pomorskiego z dnia 18 grudnia 2017 r.). W związku ze zmianą przepisów dotyczących warunków technicznych jakim powinny odpowiadać budynki i ich usytuowanie i braku możliwości uzyskania decyzji o pozwoleniu na budowę w wyznaczonym terminie, powyższe środki ujmuje się w roku bieżącym. Zmniejsza się ogólna wartość zadania.</t>
    </r>
  </si>
  <si>
    <r>
      <t xml:space="preserve">W planie finansowym Kujawsko Pomorskiego Ośrodka Adopcyjnego w Toruniu określa się wydatki w kwocie 36.053 zł na zadanie własne pn. </t>
    </r>
    <r>
      <rPr>
        <i/>
        <sz val="10"/>
        <rFont val="Times New Roman"/>
        <family val="1"/>
      </rPr>
      <t>"Zwrot dotacji - zadanie zlecone"</t>
    </r>
    <r>
      <rPr>
        <sz val="10"/>
        <rFont val="Times New Roman"/>
        <family val="1"/>
      </rPr>
      <t xml:space="preserve"> z przeznaczeniem na zwrot dotacji do budżetu państwa wraz z odsetkami w wyniku nienależnie wypłaconego dodatku za staż pracy w latach 2012-2017 w ramach zadania zleconego z zakresu administracji rządowej pn. "Kujawsko-Pomorski Ośrodek Adopcyjny - utrzymanie".</t>
    </r>
  </si>
  <si>
    <r>
      <t xml:space="preserve">Zmniejsza się o kwotę 480.000 zł wydatki zaplanowane na zadanie własne pn. </t>
    </r>
    <r>
      <rPr>
        <i/>
        <sz val="10"/>
        <rFont val="Times New Roman"/>
        <family val="1"/>
      </rPr>
      <t>"Promocja wojewódzkich zasobów środowiska poprzez edukację ekologiczną i integrację dzieci i młodzieży"</t>
    </r>
    <r>
      <rPr>
        <sz val="10"/>
        <rFont val="Times New Roman"/>
        <family val="1"/>
      </rPr>
      <t xml:space="preserve"> w części finansowanej z dotacji z Wojewódzkiego Funduszu Ochrony Środowiska i Gospodarki Wodnej w Toruniu w związku brakiem możliwości ubiegania się o dofinansowanie w wyniku zmiany Regulaminu programu priorytetowego edukacja ekologiczna 2018-2019.</t>
    </r>
  </si>
  <si>
    <t xml:space="preserve"> - przeniesienie planowanych wydatków między podziałkami klasyfikacji budżetowej w kwocie 6.000 zł w celu zabezpieczenia środków na
   wykonanie ekspertyz;</t>
  </si>
  <si>
    <t xml:space="preserve">Określa się dotację celową w kwocie 63.970 zł dla Muzeum Ziemi Kujawskiej i Dobrzyńskiej we Włocławku z przeznaczeniem na wymianę nieszczelnej i przerdzewiałej instalacji c.o. w gmachu głównym Muzeum przy ul. Słowackiego 1a we Włocławku. W ramach powyższej kwoty sfinansowane zostanie usunięcie starej instalacji, rozprowadzenie nowego orurowania, zaworów i wyprowadzenie pionów do pomieszczeń parteru wraz z wymianą 25 grzejników na parterze budynku. </t>
  </si>
  <si>
    <r>
      <t xml:space="preserve">W związku z uzyskaniem przez Muzeum Ziemi Kujawskiej i Dobrzyńskiej we Włocławku mniejszego dofinansowania od Ministra Kultury i Dziedzictwa Narodowego w ramach Programu Wspieranie działań muzealnych na projekt pn. </t>
    </r>
    <r>
      <rPr>
        <i/>
        <sz val="10"/>
        <rFont val="Times New Roman"/>
        <family val="1"/>
      </rPr>
      <t>Pozwólmy przetrwać. Konserwacja 30 zabytkowych mebli z 1. poł. XX w.</t>
    </r>
    <r>
      <rPr>
        <sz val="10"/>
        <rFont val="Times New Roman"/>
        <family val="1"/>
      </rPr>
      <t xml:space="preserve"> i koniecznością skorygowania wniosku, nazwa zadania otrzymuje brzmienie: </t>
    </r>
    <r>
      <rPr>
        <i/>
        <sz val="10"/>
        <rFont val="Times New Roman"/>
        <family val="1"/>
      </rPr>
      <t>Pozwólmy przetrwać. Konserwacja 23 zabytkowych mebli z 1. poł. XX w.</t>
    </r>
  </si>
  <si>
    <t>W planie finansowym Brodnickiego Parku Krajobrazowego określa się wydatki:</t>
  </si>
  <si>
    <r>
      <t xml:space="preserve"> - w kwocie 60.235 zł na zadanie pn. </t>
    </r>
    <r>
      <rPr>
        <i/>
        <sz val="10"/>
        <rFont val="Times New Roman"/>
        <family val="1"/>
      </rPr>
      <t xml:space="preserve">"Remonty" </t>
    </r>
    <r>
      <rPr>
        <sz val="10"/>
        <rFont val="Times New Roman"/>
        <family val="1"/>
      </rPr>
      <t>z przeznaczeniem na pokrycie kosztów prac remontowych w Ośrodku Edukacji Ekologicznej 
   Miętowy Gaj, tj. instalację systemu alarmowego, wymianę zepsutych czujników przeciwpożarowych, malowanie pomieszczeń, wymianę 
   brodzików na kabiny prysznicowe, wymianę zepsutych baterii umywalkowych, uzupełnienie płytek ściennych, wymianę drzwi wewnętrznych 
   na drzwi przeciwpożarowe oraz zabezpieczenie kominów siatką;</t>
    </r>
  </si>
  <si>
    <r>
      <t xml:space="preserve">Zmniejsza się łącznie o kwotę 10.000 zł wydatki zaplanowane na zadanie własne pn. </t>
    </r>
    <r>
      <rPr>
        <i/>
        <sz val="10"/>
        <rFont val="Times New Roman"/>
        <family val="1"/>
      </rPr>
      <t>"Przygotowanie dokumentacji dla projektów planowanych do realizacji w ramach RPO, Działania  4.5"</t>
    </r>
    <r>
      <rPr>
        <sz val="10"/>
        <rFont val="Times New Roman"/>
        <family val="1"/>
      </rPr>
      <t>, w tym:</t>
    </r>
  </si>
  <si>
    <t xml:space="preserve">     - zmniejszenie ogólnej wartości zadania oraz skrócenie okresu jego realizacji;</t>
  </si>
  <si>
    <t xml:space="preserve">    - zmniejszenie wydatków o kwotę 5.368 zł w części finansowanej ze środków własnych województwa w związku z przeniesieniem na rok 2019 
      oszczędności powstałych w trakcie realizacji zadania. Ogólna wartość przedsięwzięcia nie ulega zmianie;</t>
  </si>
  <si>
    <r>
      <t>Określa się wydatki w kwocie 1.800.000 zł na zapłatę I raty za zakup prawa użytkowania wieczystego nieruchomości gruntowej położonej w Toruniu przy ul. Kopernika 4, obręb 0016, oznaczonej geodezyjnie jako działka ewidencyjna nr 15/2 o pow. 0,0314 ha wraz z prawem własności budynku na niej posadowionego. Nieruchomość zabudowana jest podpiwniczonym, pięciokondygnacyjnym budynkiem o pow. 762,80 m</t>
    </r>
    <r>
      <rPr>
        <vertAlign val="superscript"/>
        <sz val="10"/>
        <rFont val="Times New Roman"/>
        <family val="1"/>
      </rPr>
      <t>2</t>
    </r>
    <r>
      <rPr>
        <sz val="10"/>
        <rFont val="Times New Roman"/>
        <family val="1"/>
      </rPr>
      <t>. Łączny koszt zakupu nieruchomości wyniesie 3.830.000 zł. Pozostałe dwie raty przewidziane są na lata 2019-2020.</t>
    </r>
  </si>
  <si>
    <t xml:space="preserve"> - przeniesienie planowanych wydatków między podziałkami klasyfikacji budżetowej w kwocie 7.204 zł w części ujętej w planie finansowym 
   Urzędu Marszałkowskiego w Toruniu w celu zabezpieczenia środków dla partnerów projektu na zakup wyposażenia do pracowni 
   kształcenia zawodowego.</t>
  </si>
  <si>
    <t>Wprowadza się zmiany w projektach realizowanych w ramach RPO WK-P 2014-2020:</t>
  </si>
  <si>
    <t>1. Działania 2.1 Wysoka dostępność i jakość e-usług publicznych:</t>
  </si>
  <si>
    <r>
      <t xml:space="preserve">2. Działania 2.2 Cyfrowa dostępność i użyteczność informacji sektora publicznego oraz zasobów nauki - projekt pn. </t>
    </r>
    <r>
      <rPr>
        <i/>
        <sz val="10"/>
        <rFont val="Times New Roman"/>
        <family val="1"/>
      </rPr>
      <t>"Kultura w zasięgu 2.0"</t>
    </r>
    <r>
      <rPr>
        <sz val="10"/>
        <rFont val="Times New Roman"/>
        <family val="1"/>
      </rPr>
      <t>:</t>
    </r>
  </si>
  <si>
    <r>
      <t xml:space="preserve">    1) projekt pn. </t>
    </r>
    <r>
      <rPr>
        <i/>
        <sz val="10"/>
        <rFont val="Times New Roman"/>
        <family val="1"/>
      </rPr>
      <t>"Infostrada Kujaw i Pomorza 2.0"</t>
    </r>
  </si>
  <si>
    <r>
      <t xml:space="preserve">    2) projekt pn. </t>
    </r>
    <r>
      <rPr>
        <i/>
        <sz val="10"/>
        <rFont val="Times New Roman"/>
        <family val="1"/>
      </rPr>
      <t>"Budowa kujawsko-pomorskiego systemu udostępniania elektronicznej dokumentacji medycznej - I etap"</t>
    </r>
  </si>
  <si>
    <t xml:space="preserve">   - przeniesienie planowanych wydatków między podziałkami klasyfikacji budżetowej w kwocie 5.000 zł w celu zabezpieczenia środków na 
     obsługę spotkań z partnerami projektu oraz innymi interesariuszami;</t>
  </si>
  <si>
    <t xml:space="preserve">   - zmniejszenie planowanych wydatków o kwotę 4.594.992 zł w związku z rezygnacją z zakupu sprzętu do serwerowni centralnej na rzecz
     zakupu infrastruktury w formie usługi i koniecznością przeniesienia środków na lata następne. Ogólna wartość projektu się nie zmienia.</t>
  </si>
  <si>
    <t xml:space="preserve"> - zmniejszenie wydatków niekwalifikowalnych o kwotę 1.479 zł;</t>
  </si>
  <si>
    <t xml:space="preserve"> - zwiększenie wydatków kwalifikowalnych łącznie o kwotę 1.574 zł, w tym finansowanych z budżetu środków europejskich o kwotę 1.338 zł oraz 
   ze środków własnych województwa o kwotę 236 zł;</t>
  </si>
  <si>
    <r>
      <t xml:space="preserve">Określa się wydatki w kwocie 6.706.197 zł na projekt pn. </t>
    </r>
    <r>
      <rPr>
        <i/>
        <sz val="10"/>
        <rFont val="Times New Roman"/>
        <family val="1"/>
      </rPr>
      <t>"W Kujawsko-Pomorskiem Mówisz - masz-certyfikowane szkolenie językowe"</t>
    </r>
    <r>
      <rPr>
        <sz val="10"/>
        <rFont val="Times New Roman"/>
        <family val="1"/>
      </rPr>
      <t xml:space="preserve"> przewidziany do realizacji w latach 2018-2021 w ramach RPO WK-P 2014-2020, Poddziałania 10.4.1. W ramach projektu przeprowadzone zostaną szkolenia z języka angielskiego, niemieckiego lub francuskiego dla 10.000 osób z województwa kujawsko-pomorskiego. Powyższa kwota sfinansowana zostanie z budżetu środków europejskich w kwocie 6.261.389 zł, z budżetu państwa na współfinansowanie krajowe w kwocie 368.319 zł oraz ze środków własnych województwa w kwocie 76.489 zł.   </t>
    </r>
  </si>
  <si>
    <t xml:space="preserve">        - przeniesienie planowanych wydatków między podziałkami klasyfikacji budżetowej w kwocie 5.000 zł w celu zabezpieczenia środków na 
          obsługę spotkań z partnerami projektu oraz innymi interesariuszami;</t>
  </si>
  <si>
    <r>
      <t xml:space="preserve">W ramach zadania pn. </t>
    </r>
    <r>
      <rPr>
        <i/>
        <sz val="10"/>
        <rFont val="Times New Roman"/>
        <family val="1"/>
      </rPr>
      <t>"Budowa pomnika Ofiar Zbrodni Pomorskiej 1939":</t>
    </r>
  </si>
  <si>
    <t xml:space="preserve"> - zwiększa się o kwotę 226.000 zł wydatki finansowane ze środków własnych województwa.</t>
  </si>
  <si>
    <t>Wprowadza się zmiany w planach podzadań Pomocy Technicznej Regionalnego Programu Operacyjnego Województwa Kujawsko-Pomorskiego 2014-2020 realizowanych przez Wojewódzki Urząd Pracy w Toruniu:</t>
  </si>
  <si>
    <r>
      <t xml:space="preserve">  - w podzadaniu </t>
    </r>
    <r>
      <rPr>
        <i/>
        <sz val="10"/>
        <rFont val="Times New Roman"/>
        <family val="1"/>
      </rPr>
      <t>Koszty Zatrudnienia</t>
    </r>
    <r>
      <rPr>
        <sz val="10"/>
        <rFont val="Times New Roman"/>
        <family val="1"/>
      </rPr>
      <t xml:space="preserve"> - zwiększenie planowanych wydatków o kwotę 286.517 zł oraz przeniesienie planowanych wydatków
    między podziałkami klasyfikacji budżetowej w kwocie 4.270 zł;</t>
    </r>
  </si>
  <si>
    <r>
      <t xml:space="preserve">  - w podzadaniu </t>
    </r>
    <r>
      <rPr>
        <i/>
        <sz val="10"/>
        <rFont val="Times New Roman"/>
        <family val="1"/>
      </rPr>
      <t>Koszty Wdrażania</t>
    </r>
    <r>
      <rPr>
        <sz val="10"/>
        <rFont val="Times New Roman"/>
        <family val="1"/>
      </rPr>
      <t xml:space="preserve"> - zmniejszenie planowanych wydatków o kwotę 17.500 zł oraz przeniesienie planowanych wydatków
    między podziałkami klasyfikacji budżetowej w kwocie 1.000 zł;</t>
    </r>
  </si>
  <si>
    <t>Wprowadza się zmiany w planach podzadań Pomocy Technicznej Regionalnego Programu Operacyjnego Województwa Kujawsko-Pomorskiego 2014-2020 realizowanych przez Urząd Marszałkowski w Toruniu:</t>
  </si>
  <si>
    <r>
      <t xml:space="preserve">  - w podzadaniu </t>
    </r>
    <r>
      <rPr>
        <i/>
        <sz val="10"/>
        <rFont val="Times New Roman"/>
        <family val="1"/>
      </rPr>
      <t>Koszty Zatrudnienia</t>
    </r>
    <r>
      <rPr>
        <sz val="10"/>
        <rFont val="Times New Roman"/>
        <family val="1"/>
      </rPr>
      <t xml:space="preserve"> - zwiększenie planowanych wydatków o kwotę 368.140 zł oraz przeniesienie planowanych wydatków
    między podziałkami klasyfikacji budżetowej w kwocie 857.450 zł;</t>
    </r>
  </si>
  <si>
    <r>
      <t xml:space="preserve">  - w podzadaniu </t>
    </r>
    <r>
      <rPr>
        <i/>
        <sz val="10"/>
        <rFont val="Times New Roman"/>
        <family val="1"/>
      </rPr>
      <t>Koszty Instytucji</t>
    </r>
    <r>
      <rPr>
        <sz val="10"/>
        <rFont val="Times New Roman"/>
        <family val="1"/>
      </rPr>
      <t xml:space="preserve"> - zmniejszenie planowanych wydatków o kwotę 282.964 zł oraz przeniesienie planowanych wydatków
    między podziałkami klasyfikacji budżetowej w kwocie 1.000 zł;</t>
    </r>
  </si>
  <si>
    <r>
      <t xml:space="preserve">  - w podzadaniu </t>
    </r>
    <r>
      <rPr>
        <i/>
        <sz val="10"/>
        <rFont val="Times New Roman"/>
        <family val="1"/>
      </rPr>
      <t>Koszty Wdrażania</t>
    </r>
    <r>
      <rPr>
        <sz val="10"/>
        <rFont val="Times New Roman"/>
        <family val="1"/>
      </rPr>
      <t xml:space="preserve"> - przeniesienie planowanych wydatków między podziałkami klasyfikacji budżetowej w kwocie 127.800 zł;</t>
    </r>
  </si>
  <si>
    <r>
      <t xml:space="preserve">  - w podzadaniu </t>
    </r>
    <r>
      <rPr>
        <i/>
        <sz val="10"/>
        <rFont val="Times New Roman"/>
        <family val="1"/>
      </rPr>
      <t>Komitet Monitorujący</t>
    </r>
    <r>
      <rPr>
        <sz val="10"/>
        <rFont val="Times New Roman"/>
        <family val="1"/>
      </rPr>
      <t xml:space="preserve"> - zmniejszenie planowanych wydatków o kwotę 233.853 zł;</t>
    </r>
  </si>
  <si>
    <r>
      <t xml:space="preserve">  - w podzadaniu </t>
    </r>
    <r>
      <rPr>
        <i/>
        <sz val="10"/>
        <rFont val="Times New Roman"/>
        <family val="1"/>
      </rPr>
      <t>Ewaluacja i badania</t>
    </r>
    <r>
      <rPr>
        <sz val="10"/>
        <rFont val="Times New Roman"/>
        <family val="1"/>
      </rPr>
      <t xml:space="preserve"> - zmniejszenie planowanych wydatków o kwotę 115.340 zł.</t>
    </r>
  </si>
  <si>
    <r>
      <t xml:space="preserve">  - w podzadaniu </t>
    </r>
    <r>
      <rPr>
        <i/>
        <sz val="10"/>
        <rFont val="Times New Roman"/>
        <family val="1"/>
      </rPr>
      <t>Podnoszenie Kwalifikacji Zawodowych</t>
    </r>
    <r>
      <rPr>
        <sz val="10"/>
        <rFont val="Times New Roman"/>
        <family val="1"/>
      </rPr>
      <t xml:space="preserve"> - zmniejszenie planowanych wydatków o kwotę 5.000 zł.</t>
    </r>
  </si>
  <si>
    <r>
      <t xml:space="preserve">Wprowadza się zmiany w projekcie pn. </t>
    </r>
    <r>
      <rPr>
        <i/>
        <sz val="10"/>
        <rFont val="Times New Roman"/>
        <family val="1"/>
      </rPr>
      <t>"Edukacja społeczności zamieszkujących obszary chronione województwa kujawsko-pomorskiego: Lubię tu być na zielonym!"</t>
    </r>
    <r>
      <rPr>
        <sz val="10"/>
        <rFont val="Times New Roman"/>
        <family val="1"/>
      </rPr>
      <t xml:space="preserve"> realizowanym w ramach POIiŚ, Działania 2.4 poprzez:</t>
    </r>
  </si>
  <si>
    <t xml:space="preserve"> - przeniesienie planowanych wydatków między podziałkami klasyfikacji budżetowej w kwocie 26.323 zł w celu zabezpieczenia środków na
   pokrycie kosztów wynagrodzeń osób zaangażowanych w realizację projektu;</t>
  </si>
  <si>
    <t>Wprowadza się zmiany w projektach realizowanych w ramach RPO WK-P 2014-2020, Podziałania 1.5.2:</t>
  </si>
  <si>
    <r>
      <t xml:space="preserve">2) projekt pn. </t>
    </r>
    <r>
      <rPr>
        <i/>
        <sz val="10"/>
        <rFont val="Times New Roman"/>
        <family val="1"/>
      </rPr>
      <t xml:space="preserve">"Expressway - promocja terenów inwestycyjnych" - </t>
    </r>
    <r>
      <rPr>
        <sz val="10"/>
        <rFont val="Times New Roman"/>
        <family val="1"/>
      </rPr>
      <t>zmniejszenie planowanych wydatków o kwotę 1.530.564 zł w związku 
    z przeniesieniem na rok 2019 misji gospodarczych w wyniku trwających prac nad Regulaminem naboru przedsiębiorców oraz kampanii 
    reklamowej w telewizji na skutek późnego wyłonienia wykonawcy filmów. Nie zmienia się ogólna wartość projektu;</t>
    </r>
  </si>
  <si>
    <r>
      <t>3) projekt pn.</t>
    </r>
    <r>
      <rPr>
        <i/>
        <sz val="10"/>
        <rFont val="Times New Roman"/>
        <family val="1"/>
      </rPr>
      <t xml:space="preserve"> "Wsparcie umiędzynarodowienia kujawsko-pomorskich MŚP oraz promocja potencjału gospodarczego regionu" </t>
    </r>
    <r>
      <rPr>
        <sz val="10"/>
        <rFont val="Times New Roman"/>
        <family val="1"/>
      </rPr>
      <t>:</t>
    </r>
  </si>
  <si>
    <t>Zmniejsza się łącznie o kwotę 422.242 zł dochody z tytułu dotacji od jednostek samorządu terytorialnego zaplanowane na realizację projektów partnerskich  w ramach RPO WKP 2014-2020, Poddziałania 1.5.2 (wkład własny partnerów), w tym:</t>
  </si>
  <si>
    <r>
      <t xml:space="preserve"> - o kwotę 287.849 zł na projekt pn. </t>
    </r>
    <r>
      <rPr>
        <i/>
        <sz val="10"/>
        <rFont val="Times New Roman"/>
        <family val="1"/>
      </rPr>
      <t>"Invest in BiT CITY 2. Promocja potencjału gospodarczego oraz promocja atrakcyjności inwestycyjnej 
    miast prezydenckich województwa kujawsko-pomorskiego";</t>
    </r>
  </si>
  <si>
    <r>
      <t xml:space="preserve"> - o kwotę 134.393 zł na projekt pn. </t>
    </r>
    <r>
      <rPr>
        <i/>
        <sz val="10"/>
        <rFont val="Times New Roman"/>
        <family val="1"/>
      </rPr>
      <t>"Expressway - promocja terenów inwestycyjnych";</t>
    </r>
  </si>
  <si>
    <t>w związku z przeniesieniem części zakresów rzeczowo-finansowych na rok 2019.</t>
  </si>
  <si>
    <t>W planie wydatków na współfinansowanie krajowe projektów przewidzianych do realizacji przez beneficjentów RPO WK-P 2014-2020 dokonuje się zmian polegających na:</t>
  </si>
  <si>
    <t>2. zmniejszeniu planowanych wydatków:</t>
  </si>
  <si>
    <t>Powyższe zmiany wynikają z konieczności  dostosowania planu wydatków do wielkości prognozowanego współfinansowania krajowego oraz do statusu beneficjentów otrzymujących współfinansowanie krajowe.</t>
  </si>
  <si>
    <t xml:space="preserve">    2) na zadania bieżące w ramach Poddziałania 10.2.3 Kształcenie zawodowe o kwotę 7.500 zł;</t>
  </si>
  <si>
    <t xml:space="preserve"> - zmniejszenie wydatków łącznie o kwotę 378.291 zł, w tym w planie finansowym Urzędu Marszałkowskiego o kwotę 100.956 zł oraz Kujawsko- 
   Pomorskiego Centrum Edukacji Nauczycieli we Włocławku o kwotę 277.335 zł w związku z przeniesieniem części zakresu rzeczowo-
   finansowego zadania na rok 2019. Ogólna wartość projektu nie ulega zmianie;</t>
  </si>
  <si>
    <t>3. przeniesieniu planowanych wydatków pomiędzy dotacjami dla podmiotów zaliczanych i niezaliczanych do sektora finansów publicznych, 
    w ramach Poddziałania 10.2.2 Kształcenie ogólne:</t>
  </si>
  <si>
    <t xml:space="preserve">    - w kwocie 60.000 zł w ramach wydatków bieżących;</t>
  </si>
  <si>
    <t>1. zwiększeniu planowanych wydatków:</t>
  </si>
  <si>
    <t xml:space="preserve">    1) na zadania bieżące w ramach:</t>
  </si>
  <si>
    <t xml:space="preserve">        - Poddziałania 10.1.2 Kształcenie ogólne w ramach ZIT o kwotę 234.495 zł;</t>
  </si>
  <si>
    <t xml:space="preserve">        - Poddziałania 10.2.2 Kształcenie ogólne o kwotę 906.500 zł;</t>
  </si>
  <si>
    <t xml:space="preserve">    1) na zadania inwestycyjne w ramach Poddziałania 10.1.2 Kształcenie ogólne w ramach ZIT o kwotę 758 zł;</t>
  </si>
  <si>
    <t xml:space="preserve">    - w kwocie 3.874 zł w ramach wydatków inwestycyjnych.</t>
  </si>
  <si>
    <t>W celu dostosowania planu wydatków do wielkości prognozowanego współfinansowania krajowego dla projektów przewidzianych do realizacji przez beneficjentów w 2018 r. w ramach RPO WK-P 2014-2020 zmniejsza się wydatki na:</t>
  </si>
  <si>
    <t xml:space="preserve"> - Działanie 8.3 Wsparcie przedsiębiorczości i samozatrudnienia w regionie o kwotę 20.270 zł;</t>
  </si>
  <si>
    <t xml:space="preserve"> - Poddziałanie 10.4.1 Edukacja dorosłych w zakresie kompetencji cyfrowych i języków obcych o kwotę 250.000 zł;</t>
  </si>
  <si>
    <t xml:space="preserve"> - Poddziałanie 10.4.2 Edukacja dorosłych na rzecz rynku pracy o kwotę 125.000 zł.</t>
  </si>
  <si>
    <t>W celu dostosowania planu wydatków do wielkości prognozowanego współfinansowania krajowego dla projektów przewidzianych do realizacji przez beneficjentów w 2018 r. zmniejsza się o kwotę 300.000 zł wydatki zaplanowane w ramach RPO WK-P 2014-2020, Poddziałania 9.3.1 Rozwój usług zdrowotnych.</t>
  </si>
  <si>
    <t>Programy polityki zdrowotnej</t>
  </si>
  <si>
    <t xml:space="preserve">Zmniejsza się o kwotę 153.188 zł wydatki zaplanowane w ramach RPO WK-P 2014-2020 na Poddziałanie 8.6.2 Regionalne programy polityki zdrowotnej i profilaktyczne w celu dostosowania planu wydatków do wielkości prognozowanego współfinansowania krajowego dla projektów przewidzianych do realizacji przez beneficjentów w 2018 r. </t>
  </si>
  <si>
    <t>Ośrodki wsparcia</t>
  </si>
  <si>
    <t>Zwiększa się o kwotę 300.000 zł wydatki zaplanowane w ramach RPO WK-P 2014-2020 na Poddziałanie 9.4.1 Rozwój podmiotów sektora ekonomii społecznej w celu dostosowania planu wydatków do wielkości prognozowanego współfinansowania krajowego dla projektów przewidzianych do realizacji przez beneficjentów w 2018 r.</t>
  </si>
  <si>
    <t>3) przeniesienie planowanych wydatków pomiędzy dotacjami inwestycyjnymi dla podmiotów zaliczanych i niezaliczanych do sektora finansów 
    publicznych w kwocie 11.519 zł.</t>
  </si>
  <si>
    <t>2) zmniejszenie planowanych wydatków na zadania bieżące o kwotę 850.000 zł;</t>
  </si>
  <si>
    <r>
      <t xml:space="preserve">Określa się wydatki w kwocie 4.836.433 zł na nowy projekt pn. </t>
    </r>
    <r>
      <rPr>
        <i/>
        <sz val="10"/>
        <rFont val="Times New Roman"/>
        <family val="1"/>
      </rPr>
      <t xml:space="preserve">"Kujawsko-Pomorskie - rozwój poprzez kulturę 2018" </t>
    </r>
    <r>
      <rPr>
        <sz val="10"/>
        <rFont val="Times New Roman"/>
        <family val="1"/>
      </rPr>
      <t>przewidziany do realizacji w latach 2018-2019 w ramach RPO WK-P 2014-2020, Działania 4.4. W ramach projektu udzielone zostaną dotacje na organizację na terenie województwa imprez kulturalnych, które wykazują znaczny wpływ na gospodarkę regionalną, mających jednocześnie wkład w osiągnięcie celów Strategii UE dla Regionu Morza Bałtyckiego w obszarze priorytetowym Kultura. Powyższa kwota sfinansowana zostanie z budżetu środków europejskich w kwocie 4.797.868 zł oraz ze środków własnych województwa w kwocie 38.565 zł.</t>
    </r>
  </si>
  <si>
    <t xml:space="preserve"> - Zespołu Parków Krajobrazowych nad Dolną Wisłą o kwotę 15.176 zł z przeznaczeniem na nagrody dla pracowników w związku z obchodami 
   25-lecia Nadwiślańskiego Parku Krajobrazowego i 20-lecia Chełmińskiego Parku Krajobrazowego oraz na pokrycie m.in. kosztów związanych 
   ze zmianą nazwy parku i na zakup paliwa.</t>
  </si>
  <si>
    <r>
      <t xml:space="preserve">Określa się wydatki w kwocie 65.441 zł na projekt pn. </t>
    </r>
    <r>
      <rPr>
        <i/>
        <sz val="10"/>
        <rFont val="Times New Roman"/>
        <family val="1"/>
      </rPr>
      <t>"Modernizacja zagrody wiejskiej w Dusocinie na potrzeby ośrodka edukacji ekologicznej na terenie Parku Krajobrazowego "Góry Łosiowe" wraz z czynną ochroną przyrody na obszarze Natura 2000"</t>
    </r>
    <r>
      <rPr>
        <sz val="10"/>
        <rFont val="Times New Roman"/>
        <family val="1"/>
      </rPr>
      <t xml:space="preserve"> przewidziany do realizacji przez Zespół Parków Krajobrazowych nad Dolną Wisłą w latach 2018-2020 w ramach RPO WK-P 2014-2020, Działania 4.5. W ramach projektu utworzony zostanie ośrodek edukacji ekologicznej na potrzeby zajęć przyrodniczych dla dzieci i młodzieży oraz społeczności lokalnej. Przeprowadzona zostanie również inwentaryzacja miejsc bytowania kumaka nizinnego oraz salwinii pływającej w międzywalu i objęcie ich czynną ochroną. W 2018 r. pokryte zostaną koszty prac przygotowawczych (wykonanie biznes planu i studium wykonalności) oraz obsługi projektu. Powyższa kwota sfinansowana zostanie z budżetu środków europejskich.</t>
    </r>
  </si>
  <si>
    <t>Dokonuje się zmian w planowanych dochodach z tytułu dotacji celowych z budżetu państwa (budżet środków krajowych) przeznaczonych na współfinansowanie projektów w ramach Regionalnego Programu Operacyjnego Województwa Kujawsko-Pomorskiego 2014-2020 poprzez:</t>
  </si>
  <si>
    <t>1. określenie planowanych dochodów:</t>
  </si>
  <si>
    <t xml:space="preserve">        - Poddziałania 10.4.2 Edukacja dorosłych na rzecz rynku pracy</t>
  </si>
  <si>
    <t xml:space="preserve">       - Działania 8.3 Wsparcie przedsiębiorczości i samozatrudnienia w regionie</t>
  </si>
  <si>
    <t xml:space="preserve">       - Poddziałania 9.3.1 Rozwój usług zdrowotnych</t>
  </si>
  <si>
    <t xml:space="preserve">       - Poddziałania 9.3.2 Rozwój usług społecznych</t>
  </si>
  <si>
    <t xml:space="preserve">       - Poddziałania 9.4.1 Rozwój podmiotów sektora ekonomii społecznej</t>
  </si>
  <si>
    <t xml:space="preserve">       - Poddziałania 10.1.2 Kształcenie ogólne w ramach ZIT</t>
  </si>
  <si>
    <t xml:space="preserve">       - Poddziałania 10.2.2 Kształcenie ogólne</t>
  </si>
  <si>
    <r>
      <t xml:space="preserve">       - Poddziałania 10.2.3 Kształcenie zawodowe, na projekt pn. </t>
    </r>
    <r>
      <rPr>
        <i/>
        <sz val="10"/>
        <rFont val="Times New Roman"/>
        <family val="1"/>
      </rPr>
      <t>"Szkoła Zawodowców"</t>
    </r>
  </si>
  <si>
    <r>
      <t xml:space="preserve">       - Poddziałania 10.3.1 Stypendia dla uczniów szczególnie uzdolnionych w zakresie przedmiotów 
         przyrodniczych, informatycznych, języków obcych, matematyki lub przedsiębiorczości, na projekt 
         pn. </t>
    </r>
    <r>
      <rPr>
        <i/>
        <sz val="10"/>
        <rFont val="Times New Roman"/>
        <family val="1"/>
      </rPr>
      <t>"Prymus Pomorza i Kujaw"</t>
    </r>
  </si>
  <si>
    <t xml:space="preserve">       - Poddziałania 8.2.1 Wsparcie na rzecz podniesienia poziomu aktywności zawodowej osób pozostających 
         bez zatrudnienia</t>
  </si>
  <si>
    <t xml:space="preserve">       - Poddziałania 8.5.2 Wsparcie outplacementowe</t>
  </si>
  <si>
    <t xml:space="preserve">       - Poddziałania 8.6.2 Regionalne programy polityki zdrowotnej i profilaktyczne</t>
  </si>
  <si>
    <t xml:space="preserve">       - Poddziałania 10.2.3 Kształcenie zawodowe</t>
  </si>
  <si>
    <r>
      <t xml:space="preserve">       - Poddziałania 10.4.1 Edukacja dorosłych w zakresie kompetencji cyfrowych i języków obcych, na projekt 
         pn. </t>
    </r>
    <r>
      <rPr>
        <i/>
        <sz val="10"/>
        <rFont val="Times New Roman"/>
        <family val="1"/>
      </rPr>
      <t>"Caps Lock - certyfikowane szkolenia językowe"</t>
    </r>
  </si>
  <si>
    <t xml:space="preserve">       - Poddziałania 10.4.1 Edukacja dorosłych w zakresie kompetencji cyfrowych i języków obcych</t>
  </si>
  <si>
    <r>
      <t xml:space="preserve">        - Poddziałania 10.4.1 Edukacja dorosłych w zakresie kompetencji cyfrowych i języków obcych, na projekt
          pn. </t>
    </r>
    <r>
      <rPr>
        <i/>
        <sz val="10"/>
        <rFont val="Times New Roman"/>
        <family val="1"/>
      </rPr>
      <t>"W Kujawsko-Pomorskiem Mówisz - masz - certyfikowane szkolenie językowe"</t>
    </r>
  </si>
  <si>
    <t xml:space="preserve">       - Poddziałania 9.2.2 Aktywne włączenie społeczne młodzieży objętej sądowym środkiem wychowawczym 
         lub poprawczym, na projekty:</t>
  </si>
  <si>
    <r>
      <t xml:space="preserve">         pn. </t>
    </r>
    <r>
      <rPr>
        <i/>
        <sz val="10"/>
        <rFont val="Times New Roman"/>
        <family val="1"/>
      </rPr>
      <t>"Trampolina 2"</t>
    </r>
  </si>
  <si>
    <r>
      <t xml:space="preserve">         pn. </t>
    </r>
    <r>
      <rPr>
        <i/>
        <sz val="10"/>
        <rFont val="Times New Roman"/>
        <family val="1"/>
      </rPr>
      <t>"Wykluczenie - nie ma MOW-y"</t>
    </r>
  </si>
  <si>
    <r>
      <t xml:space="preserve">       - Poddziałania 8.6.1 Wsparcie na rzecz wydłużania aktywności zawodowej mieszkańców, na projekt
         pn. </t>
    </r>
    <r>
      <rPr>
        <i/>
        <sz val="10"/>
        <rFont val="Times New Roman"/>
        <family val="1"/>
      </rPr>
      <t>"Zdrowi i aktywni w pracy"</t>
    </r>
  </si>
  <si>
    <r>
      <t xml:space="preserve">       - Poddziałania 9.4.2 Koordynacja sektora ekonomii społecznej, na projekt pn. </t>
    </r>
    <r>
      <rPr>
        <i/>
        <sz val="10"/>
        <rFont val="Times New Roman"/>
        <family val="1"/>
      </rPr>
      <t>"Koordynacja rozwoju 
         ekonomii społecznej w województwie kujawsko-pomorskim"</t>
    </r>
  </si>
  <si>
    <t>2. zwiększenie planowanych dochodów w ramach:</t>
  </si>
  <si>
    <t>Zmniejsza się dochody z tytułu dotacji z funduszy celowych łącznie o kwotę 1.203.936 zł, w tym:</t>
  </si>
  <si>
    <t xml:space="preserve"> - o kwotę 3.936 zł w związku z odstąpieniem od podpisania umowy z Wojewódzkim Funduszem Ochrony Środowiska i Gospodarki Wodnej 
   w Olsztynie na dofinansowanie przedsięwzięcia "Pakiety widokówek z Górznieńskiego Parku Krajobrazowego";</t>
  </si>
  <si>
    <r>
      <t xml:space="preserve"> - o kwotę 1.200.000 zł w związku z wycofaniem się Wojewódzkiego Funduszu Ochrony Środowiska i Gospodarki Wodnej w Toruniu
   z finansowania zadania pn. </t>
    </r>
    <r>
      <rPr>
        <i/>
        <sz val="10"/>
        <rFont val="Times New Roman"/>
        <family val="1"/>
      </rPr>
      <t>"Inwentaryzacja i waloryzacja przyrodnicza na terenie wszystkich parków krajobrazowych województwa 
   kujawsko-pomorskiego wraz z przygotowaniem Planów Ochrony Parków Krajobrazowych".</t>
    </r>
  </si>
  <si>
    <r>
      <t xml:space="preserve"> - o kwotę 21.821 zł na projekt pn. </t>
    </r>
    <r>
      <rPr>
        <i/>
        <sz val="10"/>
        <rFont val="Times New Roman"/>
        <family val="1"/>
      </rPr>
      <t xml:space="preserve">"Pogodna jesień życia na Kujawach i Pomorzu-projekt rozwoju pomocy środowiskowej dla seniorów" 
   </t>
    </r>
    <r>
      <rPr>
        <sz val="10"/>
        <rFont val="Times New Roman"/>
        <family val="1"/>
      </rPr>
      <t>(Poddziałanie 9.3.2) w związku z koniecznością dostosowania planu wydatków do zmienionego wniosku o dofinansowanie projektu. Środki 
   przeniesione zostają na rok 2019. Zmienia się ogólna wartość projektu w wyniku zwiększenia liczby osób objętych usługami teleopieki.
   Jednocześnie dokonuje się przeniesienia planowanych wydatków między podziałkami klasyfikacji budżetowej w kwocie 55.821 zł w celu 
   zabezpieczenia środków na odpis na zakładowy fundusz świadczeń socjalnych, badania okresowe pracowników oraz na pokrycie kosztów
   usług teleopieki dla seniorów.</t>
    </r>
  </si>
  <si>
    <r>
      <t xml:space="preserve">Zmniejsza się dochody z tytułu dotacji celowej z budżetu państwa zaplanowane na projekt pn. </t>
    </r>
    <r>
      <rPr>
        <i/>
        <sz val="10"/>
        <rFont val="Times New Roman"/>
        <family val="1"/>
      </rPr>
      <t>"Pogodna jesień życia na Kujawach i Pomorzu-projekt rozwoju pomocy środowiskowej dla seniorów"</t>
    </r>
    <r>
      <rPr>
        <sz val="10"/>
        <rFont val="Times New Roman"/>
        <family val="1"/>
      </rPr>
      <t xml:space="preserve"> realizowany w ramach RPO WK-P 2014-2020, Poddziałania 9.3.2 przez Regionalny Ośrodek Polityki Społecznej w Toruniu łącznie o kwotę 21.821 zł, w tym z budżetu środków europejskich o kwotę 20.195 zł oraz z budżetu środków krajowych o kwotę 1.626 zł. Zmiana wynika z urealnienia dochodów do przewidywanych wpływów.</t>
    </r>
  </si>
  <si>
    <r>
      <t>Zmniejsza się o kwotę 62.685 zł dochody województwa zaplanowane jako dotacje od publicznych i niepublicznych podmiotów prowadzących działalność kulturalną - partnerów projektu pn.</t>
    </r>
    <r>
      <rPr>
        <i/>
        <sz val="10"/>
        <rFont val="Times New Roman"/>
        <family val="1"/>
      </rPr>
      <t xml:space="preserve"> "Kultura w zasięgu 2.0".</t>
    </r>
    <r>
      <rPr>
        <sz val="10"/>
        <rFont val="Times New Roman"/>
        <family val="1"/>
      </rPr>
      <t xml:space="preserve"> Zmiana dokonywana jest w celu urealnienia dochodów na skutek przeniesienia części zakresu rzeczowo-finansowego zadania na lata następne.</t>
    </r>
  </si>
  <si>
    <r>
      <t xml:space="preserve">Zmniejsza się dochody z tytułu dotacji z funduszy celowych o kwotę 480.000 zł w związku ze zmianą przez Wojewódzki Fundusz Ochrony Środowiska i Gospodarki Wodnej w Toruniu Regulaminu programu priorytetowego edukacja ekologiczna 2018-2019 i braku możliwości ubiegania się o dofinansowanie zadania pn. </t>
    </r>
    <r>
      <rPr>
        <i/>
        <sz val="10"/>
        <rFont val="Times New Roman"/>
        <family val="1"/>
      </rPr>
      <t>"Promocja wojewódzkich zasobów środowiska poprzez edukację ekologiczną i integrację dzieci i młodzieży".</t>
    </r>
  </si>
  <si>
    <t xml:space="preserve">       - przeniesienie planowanych wydatków między podziałkami klasyfikacji budżetowej w kwocie 2.853.338 zł w celu zabezpieczenia środków 
         na opłaty czynszowe (wydatki bieżące - 10.000 zł) oraz na zakup infrastruktury informatycznej na potrzeby Województwa niezbędnej do 
         realizacji projektu (wydatki inwestycyjne - 2.843.338 zł);</t>
  </si>
  <si>
    <t xml:space="preserve">        - zmniejszenie planowanych wydatków o kwotę 744.154 zł w związku z trwającym procesem ustalania z partnerami harmonogramów realizacji 
          poszczególnych zadań ujętych w umowach partnerskich i koniecznością przeniesienia części zakresu rzeczowo-finansowanego na lata 
          następne. Ogólna wartość projektu nie ulega zmianie;</t>
  </si>
  <si>
    <r>
      <t xml:space="preserve">1) projekt pn. </t>
    </r>
    <r>
      <rPr>
        <i/>
        <sz val="10"/>
        <rFont val="Times New Roman"/>
        <family val="1"/>
      </rPr>
      <t xml:space="preserve">"Invest in BiT CITY 2. Promocja potencjału gospodarczego oraz promocja atrakcyjności inwestycyjnej miast prezydenckich 
    województwa kujawsko-pomorskiego" - </t>
    </r>
    <r>
      <rPr>
        <sz val="10"/>
        <rFont val="Times New Roman"/>
        <family val="1"/>
      </rPr>
      <t>zmniejszenie wydatków o kwotę 2.451.508 zł w związku z przeniesieniem części działań na rok 2019,
    w tym misji gospodarczych dla przedsiębiorców. Nie zmienia się ogólna wartość projektu;</t>
    </r>
  </si>
  <si>
    <t xml:space="preserve"> - zmniejszenie wydatków 1.155.898 zł w związku z późnym otrzymaniem dofinansowania i koniecznością przeniesienia części działań na rok 2019. 
   Ogólna wartość projektu nie ulega zmianie.</t>
  </si>
  <si>
    <r>
      <t>Zmniejsza się o kwotę 278.532 zł wydatki zaplanowane na projekt pn.</t>
    </r>
    <r>
      <rPr>
        <i/>
        <sz val="10"/>
        <rFont val="Times New Roman"/>
        <family val="1"/>
      </rPr>
      <t xml:space="preserve"> "Medyczne Centrum Przyszłości - utworzenie bazy kształcenia zawodowego dla Medyczno-Społecznego Centrum Kształcenia Zawodowego i Ustawicznego w Toruniu" </t>
    </r>
    <r>
      <rPr>
        <sz val="10"/>
        <rFont val="Times New Roman"/>
        <family val="1"/>
      </rPr>
      <t>przewidziany do realizacji w ramach RPO WK-P 2014-2020, Poddziałania 6.3.2, tj. do wysokości kosztów opracowania Studium Wykonalności oraz Programu Funkcjonalno-Użytkowego</t>
    </r>
    <r>
      <rPr>
        <i/>
        <sz val="10"/>
        <rFont val="Times New Roman"/>
        <family val="1"/>
      </rPr>
      <t xml:space="preserve">. </t>
    </r>
    <r>
      <rPr>
        <sz val="10"/>
        <rFont val="Times New Roman"/>
        <family val="1"/>
      </rPr>
      <t xml:space="preserve">Następuje przeniesienie wydatków pomiędzy latami. Zwiększa się ogólna wartość projektu zgodnie z przyjętą uchwałą w sprawie akceptacji założeń projektu. </t>
    </r>
  </si>
  <si>
    <t>1) zwiększenie planowanych wydatków na zadania inwestycyjne o kwotę 453 zł;</t>
  </si>
  <si>
    <t xml:space="preserve"> - zmniejszenie wydatków o kwotę 33.342 zł w związku z oszczędnościami powstałymi w trakcie realizacji przedsięwzięć. Zmniejsza się ogólna 
   wartość projektu do wielkości wynikającej z podpisanego Aneksu z Wojewódzkim Funduszem Ochrony Środowiska i Gospodarki Wodnej 
   w Toruniu na dofinansowanie przedsięwzięcia.</t>
  </si>
  <si>
    <t>W celu dostosowania planu wydatków do wielkości prognozowanego współfinansowania krajowego dla projektów przewidzianych do realizacji przez beneficjentów w 2018 r. określa się wydatki w kwocie 1.000.000 zł w ramach RPO WK-P 2014-2020 na Poddziałanie  6.4.1 Rewitalizacja obszarów miejskich i ich obszarów funkcjonalnych w ramach ZIT.</t>
  </si>
  <si>
    <r>
      <rPr>
        <sz val="10"/>
        <rFont val="Times New Roman"/>
        <family val="1"/>
      </rPr>
      <t xml:space="preserve">Wprowadza się zmiany w projekcie pn. </t>
    </r>
    <r>
      <rPr>
        <i/>
        <sz val="10"/>
        <rFont val="Times New Roman"/>
        <family val="1"/>
      </rPr>
      <t xml:space="preserve">"Budowa stacji terenowo-badawczej "Podmoście" </t>
    </r>
    <r>
      <rPr>
        <sz val="10"/>
        <rFont val="Times New Roman"/>
        <family val="1"/>
      </rPr>
      <t>realizowanym przez Zespół Parków Krajobrazowych nad Dolną Wisłą w ramach RPO WK-P 2014-2020, Działania 4.5 poprzez</t>
    </r>
    <r>
      <rPr>
        <i/>
        <sz val="10"/>
        <rFont val="Times New Roman"/>
        <family val="1"/>
      </rPr>
      <t>:</t>
    </r>
  </si>
  <si>
    <t xml:space="preserve">       - Poddziałania 1.5.2 Wsparcie procesu umiędzynarodowienia przedsiębiorstw, na projekty:</t>
  </si>
  <si>
    <r>
      <t xml:space="preserve">         pn. </t>
    </r>
    <r>
      <rPr>
        <i/>
        <sz val="10"/>
        <rFont val="Times New Roman"/>
        <family val="1"/>
      </rPr>
      <t>"Invest in BiT CITY 2. Promocja potencjału gospodarczego oraz promocja atrakcyjności 
         inwestycyjnej miast prezydenckich województwa kujawsko-pomorskiego"</t>
    </r>
  </si>
  <si>
    <r>
      <t xml:space="preserve">         pn. </t>
    </r>
    <r>
      <rPr>
        <i/>
        <sz val="10"/>
        <rFont val="Times New Roman"/>
        <family val="1"/>
      </rPr>
      <t>"Expressway - promocja terenów inwestycyjnych"</t>
    </r>
  </si>
  <si>
    <t xml:space="preserve">       - Działania 4.4 Ochrona i rozwój zasobów kultury, na projekty:</t>
  </si>
  <si>
    <t xml:space="preserve">       - Działania 4.5 Ochrona przyrody, na projekty</t>
  </si>
  <si>
    <t xml:space="preserve">       - Działania 5.1 Infrastruktura drogowa, na projekty:</t>
  </si>
  <si>
    <r>
      <t xml:space="preserve">         pn. </t>
    </r>
    <r>
      <rPr>
        <i/>
        <sz val="10"/>
        <rFont val="Times New Roman"/>
        <family val="1"/>
      </rPr>
      <t>"Rozbudowa drogi wojewódzkiej Nr 548 Stolno-Wąbrzeźno od km 0+005 do km 29+619 
         z wyłączeniem węzła autostradowego w m. Lisewo od km 14+144 do km 15+146"</t>
    </r>
  </si>
  <si>
    <r>
      <t xml:space="preserve">         pn. </t>
    </r>
    <r>
      <rPr>
        <i/>
        <sz val="10"/>
        <rFont val="Times New Roman"/>
        <family val="1"/>
      </rPr>
      <t>"Przebudowa i rozbudowa drogi wojewódzkiej Nr 559 na odcinku Lipno - Kamień Kotowy - 
         granica województwa"</t>
    </r>
  </si>
  <si>
    <r>
      <t xml:space="preserve">         pn. </t>
    </r>
    <r>
      <rPr>
        <i/>
        <sz val="10"/>
        <rFont val="Times New Roman"/>
        <family val="1"/>
      </rPr>
      <t>"Rozbudowa drogi wojewódzkiej Nr 240 Chojnice-Świecie od km 23+190 do km 36+817 i od km 
         62+877 do km 65+718"</t>
    </r>
  </si>
  <si>
    <r>
      <t xml:space="preserve">         pn. </t>
    </r>
    <r>
      <rPr>
        <i/>
        <sz val="10"/>
        <rFont val="Times New Roman"/>
        <family val="1"/>
      </rPr>
      <t>"Przebudowa wraz z rozbudową drogi wojewódzkiej Nr 265 Brześć Kujawski-Gostynin od km 
         0+003 do km 19+117"</t>
    </r>
  </si>
  <si>
    <r>
      <t xml:space="preserve">       - Działania 3.4 Zrównoważona mobilność miejska i promowanie strategii niskoemisyjnych, na projekt 
         pn. </t>
    </r>
    <r>
      <rPr>
        <i/>
        <sz val="10"/>
        <rFont val="Times New Roman"/>
        <family val="1"/>
      </rPr>
      <t>"Przebudowa wraz z rozbudową drogi wojewódzkiej nr 265 Brześć Kujawski-Gostynin od km 
         0+003 do km 19+117 w zakresie dotyczącym budowy ciągów pieszo-rowerowych"</t>
    </r>
  </si>
  <si>
    <r>
      <t xml:space="preserve">       - Poddziałania 3.5.2 Zrównoważona mobilność miejska i promowanie strategii niskoemisyjnych w ramach
         ZIT, na zadanie pn. </t>
    </r>
    <r>
      <rPr>
        <i/>
        <sz val="10"/>
        <rFont val="Times New Roman"/>
        <family val="1"/>
      </rPr>
      <t>"Poprawa bezpieczeństwa i komfortu mieszkańców oraz wsparcie niskoemisyjnego 
         transportu drogowego poprzez wybudowanie dróg dla rowerów (lider: województwo kujawsko-
         pomorskie)"</t>
    </r>
  </si>
  <si>
    <r>
      <t xml:space="preserve">         pn. </t>
    </r>
    <r>
      <rPr>
        <i/>
        <sz val="10"/>
        <rFont val="Times New Roman"/>
        <family val="1"/>
      </rPr>
      <t>"Przebudowa i rozbudowa drogi wojewódzkiej Nr 255 Pakość - Strzelno od km 0+005 do km 
         21+910. Etap I - Rozbudowa drogi wojewódzkiej Nr 255 na odc. od km 0+005 do km 2+220, 
         dł. 2,215 km"</t>
    </r>
  </si>
  <si>
    <r>
      <t xml:space="preserve">         pn. </t>
    </r>
    <r>
      <rPr>
        <i/>
        <sz val="10"/>
        <rFont val="Times New Roman"/>
        <family val="1"/>
      </rPr>
      <t>"Ochrona czynna i monitoring obszarów Natura 2000 zlokalizowanych w granicach Brodnickiego 
         Parku Krajobrazowego"</t>
    </r>
  </si>
  <si>
    <r>
      <t xml:space="preserve">         pn. </t>
    </r>
    <r>
      <rPr>
        <i/>
        <sz val="10"/>
        <rFont val="Times New Roman"/>
        <family val="1"/>
      </rPr>
      <t>"Kujawsko-Pomorskie - rozwój poprzez kulturę 2018"</t>
    </r>
  </si>
  <si>
    <r>
      <t xml:space="preserve">         pn. </t>
    </r>
    <r>
      <rPr>
        <i/>
        <sz val="10"/>
        <rFont val="Times New Roman"/>
        <family val="1"/>
      </rPr>
      <t>"Wsparcie opieki nad zabytkami województwa kujawsko-pomorskiego w 2018 roku"</t>
    </r>
  </si>
  <si>
    <r>
      <t xml:space="preserve">       - Poddziałania 6.3.1 Inwestycje w infrastrukturę przedszkolną, na projekt</t>
    </r>
    <r>
      <rPr>
        <i/>
        <sz val="10"/>
        <rFont val="Times New Roman"/>
        <family val="1"/>
      </rPr>
      <t xml:space="preserve"> "Tylko w Korczaku jest super 
         dzieciaku"</t>
    </r>
  </si>
  <si>
    <r>
      <t xml:space="preserve">         pn. "</t>
    </r>
    <r>
      <rPr>
        <i/>
        <sz val="10"/>
        <rFont val="Times New Roman"/>
        <family val="1"/>
      </rPr>
      <t>Wsparcie umiędzynarodowienia kujawsko-pomorskich MŚP oraz promocja potencjału 
         gospodarczego regionu"</t>
    </r>
  </si>
  <si>
    <t xml:space="preserve">       - Działania 2.1 Wysoka dostępność i jakość e-usług publicznych, na projekty: </t>
  </si>
  <si>
    <r>
      <t xml:space="preserve">         pn. </t>
    </r>
    <r>
      <rPr>
        <i/>
        <sz val="10"/>
        <rFont val="Times New Roman"/>
        <family val="1"/>
      </rPr>
      <t>"Budowa kujawsko-pomorskiego systemu udostępniania elektronicznej dokumentacji medycznej 
         - I etap"</t>
    </r>
  </si>
  <si>
    <r>
      <t xml:space="preserve">         pn. </t>
    </r>
    <r>
      <rPr>
        <i/>
        <sz val="10"/>
        <rFont val="Times New Roman"/>
        <family val="1"/>
      </rPr>
      <t>"Budowa kujawsko-pomorskiego systemu udostępniania elektronicznej dokumentacji medycznej 
         - II etap"</t>
    </r>
  </si>
  <si>
    <r>
      <t xml:space="preserve">         pn. </t>
    </r>
    <r>
      <rPr>
        <i/>
        <sz val="10"/>
        <rFont val="Times New Roman"/>
        <family val="1"/>
      </rPr>
      <t>"Infostrada Kujaw i Pomorza 2.0"</t>
    </r>
  </si>
  <si>
    <r>
      <t xml:space="preserve">       - Działania 2.2 Cyfrowa dostępność i użyteczność informacji sektora publicznego oraz zasobów nauki, 
         kultury i dziedzictwa regionalnego, na projekt pn. </t>
    </r>
    <r>
      <rPr>
        <i/>
        <sz val="10"/>
        <rFont val="Times New Roman"/>
        <family val="1"/>
      </rPr>
      <t>"Kultura w zasięgu 2.0"</t>
    </r>
  </si>
  <si>
    <r>
      <t xml:space="preserve">         pn. </t>
    </r>
    <r>
      <rPr>
        <i/>
        <sz val="10"/>
        <rFont val="Times New Roman"/>
        <family val="1"/>
      </rPr>
      <t>"Rozbudowa drogi wojewódzkiej Nr 251 Kaliska-Inowrocław na odcinku od km 19+649 (od 
         granicy województwa kujawsko-pomorskiego do km 34+200 oraz od km 34+590,30 do km 35+290) 
         wraz z przebudową mostu na rzece Gąsawka w miejscowości Żnin"</t>
    </r>
  </si>
  <si>
    <r>
      <t xml:space="preserve">         pn. </t>
    </r>
    <r>
      <rPr>
        <i/>
        <sz val="10"/>
        <rFont val="Times New Roman"/>
        <family val="1"/>
      </rPr>
      <t>"Przebudowa wraz z rozbudową drogi wojewódzkiej nr 265 Brześć Kujawski - Gostynin od km 
         0+003 do km 19+117"</t>
    </r>
  </si>
  <si>
    <t xml:space="preserve">       - Poddziałania 6.3.2 Inwestycje w infrastrukturę kształcenia zawodowego, na projekty:</t>
  </si>
  <si>
    <r>
      <t xml:space="preserve">         pn. </t>
    </r>
    <r>
      <rPr>
        <i/>
        <sz val="10"/>
        <rFont val="Times New Roman"/>
        <family val="1"/>
      </rPr>
      <t>"Medyczne Centrum Przyszłości-utworzenie bazy kształcenia zawodowego dla Medyczno-
         Społecznego Centrum Kształcenia Zawodowego i Ustawicznego w Toruniu"</t>
    </r>
  </si>
  <si>
    <r>
      <t xml:space="preserve">4. przeniesienie planowanych dochodów pomiędzy dotacjami przeznaczonymi na wydatki bieżące
    województwa (lidera) a dotacjami na wydatki partnerów w ramach Poddziałania 1.5.2 Wsparcie procesu 
    umiędzynarodowienia przedsiębiorstw, w projekcie pn. </t>
    </r>
    <r>
      <rPr>
        <i/>
        <sz val="10"/>
        <rFont val="Times New Roman"/>
        <family val="1"/>
      </rPr>
      <t>"Wsparcie umiędzynarodowienia kujawsko-
    pomorskich MŚP oraz promocja potencjału gospodarczego regionu"</t>
    </r>
  </si>
  <si>
    <r>
      <t xml:space="preserve">       - Działania 2.1 Wysoka dostępność i jakość e-usług publicznych, na projekt pn. </t>
    </r>
    <r>
      <rPr>
        <i/>
        <sz val="10"/>
        <rFont val="Times New Roman"/>
        <family val="1"/>
      </rPr>
      <t>"Infostrada Kujaw 
         i Pomorza 2.0"</t>
    </r>
  </si>
  <si>
    <r>
      <t xml:space="preserve">       - Działania 4.5 Ochrona przyrody, na projekt pn. </t>
    </r>
    <r>
      <rPr>
        <i/>
        <sz val="10"/>
        <rFont val="Times New Roman"/>
        <family val="1"/>
      </rPr>
      <t>"Ochrona czynna i monitoring obszarów Natura 2000 
         zlokalizowanych w granicach Brodnickiego Parku Krajobrazowego""</t>
    </r>
  </si>
  <si>
    <r>
      <t xml:space="preserve">         pn. </t>
    </r>
    <r>
      <rPr>
        <i/>
        <sz val="10"/>
        <rFont val="Times New Roman"/>
        <family val="1"/>
      </rPr>
      <t>Przebudowa wraz rozbudową drogi wojewódzkiej Nr 534 Grudziądz-Wąbrzeźno-Golub-Dobrzyń - 
         Rypin od km 76+705 do km 81+719"</t>
    </r>
  </si>
  <si>
    <r>
      <t xml:space="preserve">         pn. </t>
    </r>
    <r>
      <rPr>
        <i/>
        <sz val="10"/>
        <rFont val="Times New Roman"/>
        <family val="1"/>
      </rPr>
      <t>"Przebudowa wraz rozbudową drogi wojewódzkiej Nr 563 Rypin-Żuromin-Mława od km 2+475 
         do km 16+656"</t>
    </r>
  </si>
  <si>
    <r>
      <t xml:space="preserve">         pn. </t>
    </r>
    <r>
      <rPr>
        <i/>
        <sz val="10"/>
        <rFont val="Times New Roman"/>
        <family val="1"/>
      </rPr>
      <t>"Przebudowa wraz z rozbudową drogi wojewódzkiej Nr 254 Brzoza-Wylatowo (odcinek Barcin - 
         Wylatowo)"</t>
    </r>
  </si>
  <si>
    <r>
      <t xml:space="preserve">         pn. </t>
    </r>
    <r>
      <rPr>
        <i/>
        <sz val="10"/>
        <rFont val="Times New Roman"/>
        <family val="1"/>
      </rPr>
      <t>"Przebudowa wraz z rozbudową drogi wojewódzkiej Nr 254 Brzoza-Łabiszyn-Barcin-Mogilno-
         Wylatowo (odcinek Brzoza - Barcin)"</t>
    </r>
  </si>
  <si>
    <r>
      <t xml:space="preserve">         pn. </t>
    </r>
    <r>
      <rPr>
        <i/>
        <sz val="10"/>
        <rFont val="Times New Roman"/>
        <family val="1"/>
      </rPr>
      <t>"Przebudowa i rozbudowa drogi wojewódzkiej Nr 255 Pakość - Strzelno od km 0+005 do km 
         21+910. Etap II - Przebudowa drogi wojewódzkiej Nr 255 na odc. od km 2+220 do km 21+910, 
         dł. 19,690 km"</t>
    </r>
  </si>
  <si>
    <r>
      <t xml:space="preserve">         pn. </t>
    </r>
    <r>
      <rPr>
        <i/>
        <sz val="10"/>
        <rFont val="Times New Roman"/>
        <family val="1"/>
      </rPr>
      <t>"Przebudowa wraz z rozbudową drogi wojewódzkiej Nr 241 Tuchola - Rogoźno od km 0+005 do 
         km 26+360 na odc. Tuchola - Sępólno Krajeńskie"</t>
    </r>
  </si>
  <si>
    <r>
      <t xml:space="preserve">         pn. </t>
    </r>
    <r>
      <rPr>
        <i/>
        <sz val="10"/>
        <rFont val="Times New Roman"/>
        <family val="1"/>
      </rPr>
      <t>"Przebudowa wraz z rozbudową drogi wojewódzkiej Nr 269 Szczerkowo-Kowal od km 12+170 do 
         km 28+898 oraz od km 33+622 do km 59+194"</t>
    </r>
  </si>
  <si>
    <r>
      <t xml:space="preserve">         pn. </t>
    </r>
    <r>
      <rPr>
        <i/>
        <sz val="10"/>
        <rFont val="Times New Roman"/>
        <family val="1"/>
      </rPr>
      <t>"Przebudowa wraz z rozbudową drogi wojewódzkiej Nr 270 Brześć Kujawski-Izbica Kujawska-
         Koło od km 0+003 do km 29+023"</t>
    </r>
  </si>
  <si>
    <r>
      <t xml:space="preserve">       - Działania 4.2 Gospodarka odpadami, na projekt pn. </t>
    </r>
    <r>
      <rPr>
        <i/>
        <sz val="10"/>
        <rFont val="Times New Roman"/>
        <family val="1"/>
      </rPr>
      <t>"Punkty selektywnego zbierania odpadów 
         komunalnych w województwie kujawsko-pomorskim"</t>
    </r>
  </si>
  <si>
    <t xml:space="preserve">       - Poddziałania 3.5.2 Zrównoważona mobilność miejska i promowanie strategii niskoemisyjnych w ramach
         ZIT, na projekty:</t>
  </si>
  <si>
    <r>
      <t xml:space="preserve">         pn. </t>
    </r>
    <r>
      <rPr>
        <i/>
        <sz val="10"/>
        <rFont val="Times New Roman"/>
        <family val="1"/>
      </rPr>
      <t>"Ograniczenie emisji spalin poprzez rozbudowę dróg rowerowych znajdujących się w koncepcji 
         rozwoju systemu transportu Bydgosko-Toruńskiego Obszaru Funkcjonalnego dla: Części nr 1 - Nawra-
         Kończewice-Chełmża- Zalesie-Kiełbasin-Mlewo-Mlewiec-Srebrniki-Sierakowo w ciągu dróg 
         wojewódzkich nr: 551,649,554"</t>
    </r>
  </si>
  <si>
    <t>2. zwiększenie planowanych dochodów na zadania bieżące w ramach:</t>
  </si>
  <si>
    <t>2) zmniejszenie dochodów z tytułu odpłatnego nabycia prawa własności o kwotę 2.249.123 zł w związku z przesunięciem terminu sprzedaży 
    nieruchomości położonych we Włocławku, Wieńcu, Toruniu i Świeciu.</t>
  </si>
  <si>
    <t>Wprowadza się zmiany w projektach przewidzianych do realizacji w ramach RPO WK-P 2014-2020:</t>
  </si>
  <si>
    <t>1. Działania 5.1 Infrastruktura drogowa:</t>
  </si>
  <si>
    <t xml:space="preserve">         b) w planie finansowym Zarządu Dróg Wojewódzkich w Bydgoszczy:</t>
  </si>
  <si>
    <t xml:space="preserve">         b) w planie finansowym Zarządu Dróg Wojewódzkich w Bydgoszczy łącznie o kwotę 22.829.186 zł, z tego:</t>
  </si>
  <si>
    <r>
      <t xml:space="preserve">     2) pn. </t>
    </r>
    <r>
      <rPr>
        <i/>
        <sz val="10"/>
        <rFont val="Times New Roman"/>
        <family val="1"/>
      </rPr>
      <t xml:space="preserve">"Rozbudowa drogi wojewódzkiej Nr 548 Stolno-Wąbrzeźno od km 0+005 do km 29+619 z wyłączeniem węzła autostradowego 
         w m. Lisewo od km 14+144 do km 15+146" </t>
    </r>
    <r>
      <rPr>
        <sz val="10"/>
        <rFont val="Times New Roman"/>
        <family val="1"/>
      </rPr>
      <t>- zmniejszenie wydatków o kwotę 9.942.178 zł, w tym:</t>
    </r>
  </si>
  <si>
    <t xml:space="preserve">         b) w planie finansowym Zarządu Dróg Wojewódzkich w Bydgoszczy łącznie o kwotę 9.935.461 zł, z tego:</t>
  </si>
  <si>
    <t xml:space="preserve">             - wydatki bieżące o kwotę 8.903 zł;</t>
  </si>
  <si>
    <t xml:space="preserve">             - wydatki bieżące o kwotę 8.518 zł;</t>
  </si>
  <si>
    <t xml:space="preserve">         b) w planie finansowym Zarządu Dróg Wojewódzkich w Bydgoszczy łącznie o kwotę 21.789.140 zł, z tego:</t>
  </si>
  <si>
    <r>
      <t xml:space="preserve">     4) pn. </t>
    </r>
    <r>
      <rPr>
        <i/>
        <sz val="10"/>
        <rFont val="Times New Roman"/>
        <family val="1"/>
      </rPr>
      <t>"Przebudowa wraz z rozbudową drogi wojewódzkiej Nr 240 Chojnice-Świecie od km 23+190 do km 36+817 i od km 62+877 do 
         km 65+718"</t>
    </r>
    <r>
      <rPr>
        <sz val="10"/>
        <rFont val="Times New Roman"/>
        <family val="1"/>
      </rPr>
      <t xml:space="preserve"> - zmniejszenie wydatków o kwotę 22.227.984 zł, w tym:</t>
    </r>
  </si>
  <si>
    <t xml:space="preserve">         b) w planie finansowym Zarządu Dróg Wojewódzkich w Bydgoszczy łącznie o kwotę 22.222.925 zł, z tego:</t>
  </si>
  <si>
    <t xml:space="preserve">             - wydatki bieżące o kwotę 7.376 zł;</t>
  </si>
  <si>
    <t xml:space="preserve">         a) w planie finansowym Urzędu Marszałkowskiego o kwotę 13.663 zł;</t>
  </si>
  <si>
    <t xml:space="preserve">         a) w planie finansowym Urzędu Marszałkowskiego o kwotę 5.639 zł;</t>
  </si>
  <si>
    <t xml:space="preserve">             - wydatki bieżące o kwotę 7.636 zł;</t>
  </si>
  <si>
    <t xml:space="preserve">         b) w planie finansowym Zarządu Dróg Wojewódzkich w Bydgoszczy łącznie o kwotę 24.932.455 zł, z tego:</t>
  </si>
  <si>
    <t xml:space="preserve">         - zmniejszenie wydatków finansowanych z budżetu środków europejskich o kwotę 1.275.000 zł;</t>
  </si>
  <si>
    <t xml:space="preserve">         - zwiększenie wydatków finansowanych ze środków własnych województwa o kwotę 326.971 zł;</t>
  </si>
  <si>
    <t xml:space="preserve">         - określenie wydatków niekwalifikowalnych w kwocie 12.300 zł;</t>
  </si>
  <si>
    <t xml:space="preserve">         - zwiększenie wydatków finansowanych ze środków własnych województwa o kwotę 79.000 zł;</t>
  </si>
  <si>
    <t xml:space="preserve">         a) w planie finansowym Urzędu Marszałkowskiego:</t>
  </si>
  <si>
    <t xml:space="preserve">             - przeniesienie planowanych wydatków między podziałkami klasyfikacji budżetowej w kwocie 19.214 zł;</t>
  </si>
  <si>
    <t>3. Poddziałania 3.5.2 Zrównoważona mobilność miejska i promowanie strategii niskoemisyjnych w ramach ZIT:</t>
  </si>
  <si>
    <t>Dokonuje się zmian w wieloletnich zadaniach inwestycyjnych ujętych w planie finansowym Zarząd Dróg Wojewódzkich w Bydgoszczy, tj.:</t>
  </si>
  <si>
    <r>
      <t>1) zadanie "</t>
    </r>
    <r>
      <rPr>
        <i/>
        <sz val="10"/>
        <rFont val="Times New Roman"/>
        <family val="1"/>
      </rPr>
      <t>Modernizacja dróg wojewódzkich, grupa III - Kujawsko-pomorskiego planu spójności komunikacji drogowej i kolejowej 
    2014-2020"</t>
    </r>
    <r>
      <rPr>
        <sz val="10"/>
        <rFont val="Times New Roman"/>
        <family val="1"/>
      </rPr>
      <t>:</t>
    </r>
  </si>
  <si>
    <t xml:space="preserve">    Zmienia się ogólna wartość zadania;</t>
  </si>
  <si>
    <t xml:space="preserve">  - przeniesienie planowanych wydatków między podziałkami klasyfikacji budżetowej w kwocie 2.178 zł;</t>
  </si>
  <si>
    <t xml:space="preserve">  - zwiększenie wydatków o kwotę 447.456 zł w celu zabezpieczenia środków na funkcjonowanie jednostki.</t>
  </si>
  <si>
    <t>W bieżącym utrzymaniu Zarządu Dróg Wojewódzkich w Bydgoszczy wprowadza się zmiany poprzez:</t>
  </si>
  <si>
    <r>
      <t xml:space="preserve">     5) pn.</t>
    </r>
    <r>
      <rPr>
        <i/>
        <sz val="10"/>
        <rFont val="Times New Roman"/>
        <family val="1"/>
      </rPr>
      <t xml:space="preserve"> "Przebudowa wraz z rozbudową drogi wojewódzkiej Nr 265 Brześć Kujawski-Gostynin od km 0+003 do km 19+117" - </t>
    </r>
    <r>
      <rPr>
        <sz val="10"/>
        <rFont val="Times New Roman"/>
        <family val="1"/>
      </rPr>
      <t>zmniejszenie 
         wydatków o kwotę 24.946.118 zł, w tym:</t>
    </r>
  </si>
  <si>
    <r>
      <t xml:space="preserve">     9) pn. </t>
    </r>
    <r>
      <rPr>
        <i/>
        <sz val="10"/>
        <rFont val="Times New Roman"/>
        <family val="1"/>
      </rPr>
      <t xml:space="preserve">"Przebudowa wraz z rozbudową drogi wojewódzkiej Nr 266 Ciechocinek-Służewo-Radziejów-Sompolno-Konin" </t>
    </r>
    <r>
      <rPr>
        <sz val="10"/>
        <rFont val="Times New Roman"/>
        <family val="1"/>
      </rPr>
      <t>- zmniejszenie 
         wydatków finansowanych z budżetu środków europejskich o kwotę 1.275.000 zł;</t>
    </r>
  </si>
  <si>
    <r>
      <t xml:space="preserve">   10) pn. </t>
    </r>
    <r>
      <rPr>
        <i/>
        <sz val="10"/>
        <rFont val="Times New Roman"/>
        <family val="1"/>
      </rPr>
      <t xml:space="preserve">"Przebudowa wraz z rozbudową drogi wojewódzkiej Nr 534 Grudziądz-Wąbrzeźno-Golub Dobrzyń-Rypin od km 76+705 do km
         81+719" </t>
    </r>
    <r>
      <rPr>
        <sz val="10"/>
        <rFont val="Times New Roman"/>
        <family val="1"/>
      </rPr>
      <t>- zmniejszenie wydatków finansowanych z budżetu środków europejskich o kwotę 1.700.000 zł;</t>
    </r>
  </si>
  <si>
    <r>
      <t xml:space="preserve">     6) pn.</t>
    </r>
    <r>
      <rPr>
        <i/>
        <sz val="10"/>
        <rFont val="Times New Roman"/>
        <family val="1"/>
      </rPr>
      <t xml:space="preserve"> "Przebudowa i rozbudowa drogi wojewódzkiej Nr 255 Pakość-Strzelno od km 0+005 do km 21+910. Etap II - Przebudowa drogi 
         wojewódzkiej Nr 255 na odcinku od km 2+220 do km 21+910, dł. 19,690 km" </t>
    </r>
    <r>
      <rPr>
        <sz val="10"/>
        <rFont val="Times New Roman"/>
        <family val="1"/>
      </rPr>
      <t>-  zmniejszenie wydatków finansowanych z budżetu 
         środków europejskich o kwotę 349.022 zł;</t>
    </r>
  </si>
  <si>
    <r>
      <t xml:space="preserve">     15) pn. </t>
    </r>
    <r>
      <rPr>
        <i/>
        <sz val="10"/>
        <rFont val="Times New Roman"/>
        <family val="1"/>
      </rPr>
      <t>"Przebudowa i rozbudowa drogi wojewódzkiej Nr 255 Pakość - Strzelno od km 0+005 do km 21+910. Etap I - Rozbudowa drogi 
         wojewódzkiej Nr 255 na odc. od km 0+005 do km 2+220, dł. 2,215 km":</t>
    </r>
  </si>
  <si>
    <r>
      <t xml:space="preserve">     3) pn. </t>
    </r>
    <r>
      <rPr>
        <i/>
        <sz val="10"/>
        <rFont val="Times New Roman"/>
        <family val="1"/>
      </rPr>
      <t xml:space="preserve">"Przebudowa i rozbudowa drogi wojewódzkiej Nr 559 na odcinku Lipno - Kamień Kotowy - granica województwa" - </t>
    </r>
    <r>
      <rPr>
        <sz val="10"/>
        <rFont val="Times New Roman"/>
        <family val="1"/>
      </rPr>
      <t>zmniejszenie
         wydatków o kwotę 21.794.779  zł, w tym:</t>
    </r>
  </si>
  <si>
    <t>Zwiększa się o kwotę 230.000 zł  wydatki zaplanowane na działalność statutową Opery NOVA w Bydgoszczy w celu zabezpieczenia środków na bieżące funkcjonowanie Instytucji.</t>
  </si>
  <si>
    <t xml:space="preserve">          Zmiany wynikają z opóźnień w robotach drogowych i konieczności przeniesienia części zakresu rzeczowo-finansowego na rok 2019.     
          Ogólna wartość projektu się nie zmienia;</t>
  </si>
  <si>
    <t xml:space="preserve">    - zwiększenie wydatków finansowanych ze środków własnych województwa o kwotę 262.801 zł w celu zabezpieczenia środków na roboty 
      dodatkowe w ramach inwestycji "Rozbudowa drogi wojewódzkiej nr 546 na odcinku od km 10+791,00 do km 13+103,20 do Bierzgłowa 
      (przystanek PKS) do Łubianki (skrzyżowanie z drogą wojewódzką nr 553)".</t>
  </si>
  <si>
    <t xml:space="preserve">     Zmiany w pkt 6-14 wynikają z braku możliwości rozpoczęcia robót drogowych i urealnienia wydatków na 2018 r. do kosztów związanych 
     z opracowaniem Programów Funkcjonalno-Użytkowych i dokumentacji technicznych. Środki przeniesione zostają na lata następne. Ogólne 
     wartości projektów nie zmieniają się.</t>
  </si>
  <si>
    <t xml:space="preserve">             - przeniesienie planowanych wydatków bieżących między podziałkami klasyfikacji budżetowej w kwocie 98.376 zł oraz zmniejszenie 
               wydatków o kwotę 67.496 zł;</t>
  </si>
  <si>
    <r>
      <t xml:space="preserve">    projekt pn. </t>
    </r>
    <r>
      <rPr>
        <i/>
        <sz val="10"/>
        <rFont val="Times New Roman"/>
        <family val="1"/>
      </rPr>
      <t xml:space="preserve">"Przebudowa wraz z rozbudową drogi wojewódzkiej nr 265 Brześć Kujawski-Gostynin od km 0+003 do km 19+117 w zakresie 
    dotyczącym budowy ciągów pieszo-rowerowych" - </t>
    </r>
    <r>
      <rPr>
        <sz val="10"/>
        <rFont val="Times New Roman"/>
        <family val="1"/>
      </rPr>
      <t>zmniejszenie wydatków o kwotę 2.284.252 zł w związku z opóźnieniami w realizacji 
    w wyniku problemów z nawierzchnią drogi i przeniesieniem części zakresu rzeczowo-finansowego na rok 2019.  Wydłuża się okres realizacji 
    inwestycji. Ogólna wartość projektu nie ulega zmianie.</t>
    </r>
  </si>
  <si>
    <r>
      <t>2) zadanie "</t>
    </r>
    <r>
      <rPr>
        <i/>
        <sz val="10"/>
        <rFont val="Times New Roman"/>
        <family val="1"/>
      </rPr>
      <t>Opracowanie dokumentacji projektowej dla sieci dróg wojewódzkich"</t>
    </r>
    <r>
      <rPr>
        <sz val="10"/>
        <rFont val="Times New Roman"/>
        <family val="1"/>
      </rPr>
      <t xml:space="preserve"> - zwiększenie wydatków o kwotę 1.330.080 zł. Środki te ujęte
    były w wykazie wydatków niewygasających z upływem 2017 r. z ostatecznym terminem wykorzystania do dnia 30 czerwca 2018 r. (uchwała 
    Nr  XL/663/17 Sejmiku Województwa Kujawsko-Pomorskiego z dnia 18 grudnia 2017 r.). W związku z przedłużającymi się procedurami 
    formalnymi związanymi z zatwierdzeniem projektu stałej i tymczasowej organizacji ruchu i braku możliwości wydatkowania środków 
    w wyznaczonym terminie, powyższą kwotę ujmuje się w roku bieżącym. Zmniejsza się ogólna wartość zadania.</t>
    </r>
  </si>
  <si>
    <t xml:space="preserve">Dokonuje się przeniesienia dochodów między podziałkami klasyfikacji budżetowej łącznie w kwocie 293.448 zł w celu zastosowania właściwego paragrafu dla dotacji pochodzących z innych źródeł zagranicznych zaplanowanych na projekty realizowane w ramach Programów INTERREG, tj. na: </t>
  </si>
  <si>
    <t xml:space="preserve">    - z tytułu opłat za trwały zarząd, użytkowanie i służebności o kwotę 765.000 zł w związku z przewidzianym wpływem środków z tytułu drugiej raty
      od Kujawsko-Pomorskiego Centrum Pulmonologii w Bydgoszczy za użytkowanie nieruchomości przy ul. Seminaryjnej w Bydgoszczy;</t>
  </si>
  <si>
    <t xml:space="preserve">    - z tytułu opłat za użytkowanie wieczyste nieruchomości o kwotę 79.000 zł w związku z wpływem zaległych środków naliczonych za lata 2016
      - 2017;</t>
  </si>
  <si>
    <r>
      <t xml:space="preserve">         pn. </t>
    </r>
    <r>
      <rPr>
        <i/>
        <sz val="10"/>
        <rFont val="Times New Roman"/>
        <family val="1"/>
      </rPr>
      <t>"Przebudowa wraz z rozbudową drogi wojewódzkiej Nr 266 Ciechocinek-Służewo- Radziejów- 
         Sompolno-Konin"</t>
    </r>
  </si>
  <si>
    <r>
      <t xml:space="preserve">5. przeniesienie planowanych dochodów pomiędzy dotacjami przeznaczonymi na wydatki inwestycyjne
    województwa (lidera) a dotacjami na wydatki partnerów w ramach Działania 2.1 Wysoka dostępność i jakość 
    e-usług publicznych, w projekcie pn. </t>
    </r>
    <r>
      <rPr>
        <i/>
        <sz val="10"/>
        <rFont val="Times New Roman"/>
        <family val="1"/>
      </rPr>
      <t>Infostrada Kujaw i Pomorza 2.0"</t>
    </r>
  </si>
  <si>
    <t>3. zmniejszenie planowanych dochodów w ramach:</t>
  </si>
  <si>
    <r>
      <t xml:space="preserve">Zwiększa się o kwotę 4.428 zł dochody z budżetu środków europejskich zaplanowane na projekt partnerski pn. </t>
    </r>
    <r>
      <rPr>
        <i/>
        <sz val="10"/>
        <rFont val="Times New Roman"/>
        <family val="1"/>
      </rPr>
      <t>"Kujawsko-Pomorskie Środowiskowe Centrum Opieki Psychogeriatrycznej w Otępieniach"</t>
    </r>
    <r>
      <rPr>
        <sz val="10"/>
        <rFont val="Times New Roman"/>
        <family val="1"/>
      </rPr>
      <t xml:space="preserve"> realizowany przez Regionalny O)środek Polityki Społecznej w Toruniu w ramach Programu Operacyjnego Wiedza Edukacja Rozwój 2014-2020. Zmiana dokonywana jest w związku z aktualizacją wniosku o dofinansowanie projektu. </t>
    </r>
  </si>
  <si>
    <r>
      <t xml:space="preserve">Dokonuje się zmian w dochodach zaplanowanych na realizację projektu pn. </t>
    </r>
    <r>
      <rPr>
        <i/>
        <sz val="10"/>
        <rFont val="Times New Roman"/>
        <family val="1"/>
      </rPr>
      <t>"Edukacja społeczności zamieszkujących obszary chronione województwa kujawsko-pomorskiego: Lubię tu być na zielonym!"</t>
    </r>
    <r>
      <rPr>
        <sz val="10"/>
        <rFont val="Times New Roman"/>
        <family val="1"/>
      </rPr>
      <t xml:space="preserve"> w ramach POIiŚ, Działania 2.4, poprzez; </t>
    </r>
  </si>
  <si>
    <t xml:space="preserve"> - określenie dochodów majątkowych w kwocie 17.834 zł stanowiących refundację wydatków poniesionych w roku 2017.</t>
  </si>
  <si>
    <t>Zwiększa się planowane dochody własne województwa o kwotę 17.694 zł w związku z otrzymaniem od Muzeum Etnograficznego w Toruniu środków stanowiących rozliczenie podatku VAT, który podlega zwrotowi w ramach rozliczenia dotacji z budżetu województwa przekazanych w latach 2011-2017 na zadania inwestycyjne "Olęderski Park Etnograficzny" oraz "Budowa wiaty na łodzie w Parku Etnograficznym w Kaszczorku".</t>
  </si>
  <si>
    <r>
      <t xml:space="preserve">Zmniejsza się dochody z budżetu środków europejskich zaplanowane na projekt pn. </t>
    </r>
    <r>
      <rPr>
        <i/>
        <sz val="10"/>
        <rFont val="Times New Roman"/>
        <family val="1"/>
      </rPr>
      <t>"Młyn Kultury - Przebudowa, rozbudowa i zmiana sposobu użytkowania budynku magazynowego przy ul. Kościuszki 77 w Toruniu - na budynek o funkcji użyteczności publicznej"</t>
    </r>
    <r>
      <rPr>
        <sz val="10"/>
        <rFont val="Times New Roman"/>
        <family val="1"/>
      </rPr>
      <t xml:space="preserve"> przewidziany do realizacji w latach 2016-2019 w ramach POIiŚ, Działania 8.1 łącznie o kwotę 3.204.576 zł, w tym dochody bieżące o kwotę 59.035 zł oraz dochody majątkowe o kwotę 3.145.541 zł w związku z brakiem możliwości ich wydatkowania w roku 2018 i z przeniesieniem zakresu rzeczowo-finansowego na lata następne. </t>
    </r>
  </si>
  <si>
    <t xml:space="preserve"> - o kwotę 151.268 zł na Projekt EmpInno realizowany w ramach Programu INTERREG Region Morza Bałtyckiego w związku z przeniesieniem 
   na rok 2019 m.in. działań związanych z opracowaniem wskaźników monitorowania w ramach inteligentnych specjalizacji, udziałem ekspertów 
   zewnętrznych w spotkaniach oraz filmem promocyjnym. Ogólna wartość zadania nie ulega zmianie;</t>
  </si>
  <si>
    <t xml:space="preserve"> - o kwotę 99.909 zł na Projekt NICHE realizowany w ramach Programu INTERREG Europa w związku z oszczędnościami po zakończeniu I fazy 
   projektu związanej z przygotowaniem planu działania. Zmniejsza się ogólna wartość zadania;</t>
  </si>
  <si>
    <t xml:space="preserve"> - o kwotę 41.756 zł na Projekt Digitourism realizowany w ramach Programu INTERREG Europa w związku z urealnieniem w 2018 r. kosztów 
   administracyjnych, kosztów związanych z udziałem w spotkaniach krajowych i zagranicznych, organizacji spotkań krajowych oraz wynagrodzeń 
   osób zaangażowanych w realizację projektów. Środki przeniesione zostają na lata następne. Ogólna wartość zadania nie ulega zmianie. </t>
  </si>
  <si>
    <r>
      <t xml:space="preserve">Zmniejsza się o kwotę 78.902 zł wydatki zaplanowane na zadanie własne pn. </t>
    </r>
    <r>
      <rPr>
        <i/>
        <sz val="10"/>
        <rFont val="Times New Roman"/>
        <family val="1"/>
      </rPr>
      <t xml:space="preserve">"Budowa wiaduktów i przystanków kolejowych w bydgosko-toruńskim obszarze metropolitalnym Bit City - wydatki niekwalifikowalne" </t>
    </r>
    <r>
      <rPr>
        <sz val="10"/>
        <rFont val="Times New Roman"/>
        <family val="1"/>
      </rPr>
      <t xml:space="preserve">w związku z przeniesieniem części zakresu rzeczowo-finansowego do nowego wieloletniego zadania pn. </t>
    </r>
    <r>
      <rPr>
        <i/>
        <sz val="10"/>
        <rFont val="Times New Roman"/>
        <family val="1"/>
      </rPr>
      <t xml:space="preserve">"Budowa wiaduktów i przystanków kolejowych w bydgosko-toruńskim obszarze metropolitalnym - uzyskanie certyfikatów zgodności dla podsystemów i składników interoperacyjności WE w kolejnictwie" </t>
    </r>
    <r>
      <rPr>
        <sz val="10"/>
        <rFont val="Times New Roman"/>
        <family val="1"/>
      </rPr>
      <t xml:space="preserve">przewidzianego do realizacji w latach 2017-2019. W 2018 r. wykonane zostaną projekty budowlane dostosowujące p.o. Bydgoszcz-Błonie do potrzeb osób niepełnosprawnych i osób o ograniczonej możliwości poruszania się oraz przeprowadzony zostanie przetarg nieograniczony na wybór wykonawcy robót budowlanych.  </t>
    </r>
  </si>
  <si>
    <r>
      <t xml:space="preserve">     1) pn. </t>
    </r>
    <r>
      <rPr>
        <i/>
        <sz val="10"/>
        <rFont val="Times New Roman"/>
        <family val="1"/>
      </rPr>
      <t xml:space="preserve">"Rozbudowa drogi wojewódzkiej Nr 251 Kaliska - Inowrocław na odcinku od km 19+649 (od granicy województwa kujawsko-
         pomorskiego do km 34+200 oraz od km 34+590,30 do km 35+290) wraz z przebudową mostu na rzece Gąsawka w miejscowości Żnin" -
        </t>
    </r>
    <r>
      <rPr>
        <sz val="10"/>
        <rFont val="Times New Roman"/>
        <family val="1"/>
      </rPr>
      <t xml:space="preserve"> zmniejszenie wydatków o kwotę 22.834.346 zł, w tym:</t>
    </r>
  </si>
  <si>
    <t xml:space="preserve">         a) w planie finansowym Urzędu Marszałkowskiego o kwotę 5.160 zł; </t>
  </si>
  <si>
    <t xml:space="preserve">             - wydatki inwestycyjne o kwotę 22.820.283 zł (w tym finansowane z dotacji od jednostek samorządu terytorialnego stanowiące wkład 
               gmin na współfinansowanie budowy ciągów pieszo-rowerowych o kwotę 1.056.000 zł).</t>
  </si>
  <si>
    <t xml:space="preserve">         a) w planie finansowym Urzędu Marszałkowskiego o kwotę 6.717 zł;</t>
  </si>
  <si>
    <t xml:space="preserve">             - wydatki inwestycyjne o kwotę 9.926.943 zł (w tym finansowane z dotacji od jednostek samorządu terytorialnego stanowiące wkład gmin
               na współfinansowanie budowy ciągów pieszo-rowerowych o kwotę 1.958.000 zł ).</t>
  </si>
  <si>
    <t xml:space="preserve">         a) w planie finansowym Urzędu Marszałkowskiego o kwotę 5.059 zł;</t>
  </si>
  <si>
    <t xml:space="preserve">             - wydatki inwestycyjne o kwotę 22.215.549 zł (w tym finansowane z dotacji od jednostek samorządu terytorialnego stanowiące wkład gmin
               na współfinansowanie budowy ciągów pieszo-rowerowych o kwotę 1.508.544 zł).</t>
  </si>
  <si>
    <t xml:space="preserve">        Zmiany związane są z wystąpieniem ponad 30 kolizji zaprojektowanych elementów drogi z niezinwentaryzowanymi, bądź źle 
        zinwentaryzowanymi urządzeniami podziemnymi i koniecznością wprowadzenia zmian w istniejącej dokumentacji projektowej lub opracowania 
        nowych projektów oraz opóźnieniami w wyniku konieczności wykonania prac dodatkowych. Następuje przeniesienie wydatków na rok 2019. 
       Ogólna wartość inwestycji nie ulega zmianie; </t>
  </si>
  <si>
    <t xml:space="preserve">             - wydatki bieżące o kwotę 7.734 zł;</t>
  </si>
  <si>
    <t xml:space="preserve">             - wydatki inwestycyjne o kwotę 24.924.721 zł.</t>
  </si>
  <si>
    <r>
      <t xml:space="preserve">   12) pn. </t>
    </r>
    <r>
      <rPr>
        <i/>
        <sz val="10"/>
        <rFont val="Times New Roman"/>
        <family val="1"/>
      </rPr>
      <t>"Przebudowa wraz z rozbudową drogi wojewódzkiej Nr 254 Brzoza-Wylatowo (odcinek Barcin - Wylatowo)"</t>
    </r>
    <r>
      <rPr>
        <sz val="10"/>
        <rFont val="Times New Roman"/>
        <family val="1"/>
      </rPr>
      <t>- zmniejszenie 
         wydatków finansowanych z budżetu środków europejskich o kwotę 1.275.000 zł;</t>
    </r>
  </si>
  <si>
    <r>
      <t xml:space="preserve">   13) pn. </t>
    </r>
    <r>
      <rPr>
        <i/>
        <sz val="10"/>
        <rFont val="Times New Roman"/>
        <family val="1"/>
      </rPr>
      <t>"Przebudowa wraz z rozbudową drogi wojewódzkiej Nr 254 Brzoza-Łabiszyn-Barcin-Mogilno-Wylatowo (odcinek Brzoza - Barcin)"</t>
    </r>
    <r>
      <rPr>
        <sz val="10"/>
        <rFont val="Times New Roman"/>
        <family val="1"/>
      </rPr>
      <t>-
         zmniejszenie wydatków finansowanych z budżetu środków europejskich o kwotę 1.275.000 zł;</t>
    </r>
  </si>
  <si>
    <r>
      <t xml:space="preserve">   14) pn. </t>
    </r>
    <r>
      <rPr>
        <i/>
        <sz val="10"/>
        <rFont val="Times New Roman"/>
        <family val="1"/>
      </rPr>
      <t>"Przebudowa wraz z rozbudową drogi wojewódzkiej Nr 241 Tuchola - Rogoźno od km 0+005 do km 26+360 na odc. Tuchola - 
         Sępólno Krajeńskie":</t>
    </r>
  </si>
  <si>
    <t xml:space="preserve">             - zmniejszenie wydatków o kwotę 13.197 zł;</t>
  </si>
  <si>
    <t xml:space="preserve">             - zmniejszenie wydatków inwestycyjnych o kwotę 16.160.555 zł. </t>
  </si>
  <si>
    <t>2. Działania 3.4 Zrównoważona mobilność miejska i promowanie strategii niskoemisyjnych:</t>
  </si>
  <si>
    <r>
      <t xml:space="preserve">    1) pn. </t>
    </r>
    <r>
      <rPr>
        <i/>
        <sz val="10"/>
        <rFont val="Times New Roman"/>
        <family val="1"/>
      </rPr>
      <t xml:space="preserve">"Poprawa bezpieczeństwa i komfortu życia mieszkańców oraz wsparcie niskoemisyjnego transportu drogowego poprzez 
        wybudowanie dróg rowerowych na terenie powiatu bydgoskiego" - </t>
    </r>
    <r>
      <rPr>
        <sz val="10"/>
        <rFont val="Times New Roman"/>
        <family val="1"/>
      </rPr>
      <t>zmniejszenie wydatków o kwotę 512.928 zł w związku z informacją od 
        jednostek samorządu terytorialnego o niskim zaawansowaniu robót i braku możliwości wykorzystania przez nie dotacji w 2018 r. Środki 
        przeniesione zostają na rok 2020;</t>
    </r>
  </si>
  <si>
    <r>
      <t xml:space="preserve">       - w kwocie 415.431 zł na projekt pn. </t>
    </r>
    <r>
      <rPr>
        <i/>
        <sz val="10"/>
        <rFont val="Times New Roman"/>
        <family val="1"/>
      </rPr>
      <t xml:space="preserve">"Ograniczenie emisji spalin poprzez rozbudowę dróg rowerowych znajdujących się w koncepcji 
         rozwoju systemu transportu Bydgosko-Toruńskiego Obszaru Funkcjonalnego dla: Części nr 2 - Złotoria - Nowa Wieś - Lubicz Górny 
         w ciągu drogi wojewódzkiej nr 657". </t>
    </r>
    <r>
      <rPr>
        <sz val="10"/>
        <rFont val="Times New Roman"/>
        <family val="1"/>
      </rPr>
      <t xml:space="preserve">Powyższa kwota sfinansowana zostanie z budżetu środków europejskich w kwocie 134.347 zł, ze 
         środków własnych województwa w kwocie 112.434 zł oraz z dotacji od jednostek samorządu terytorialnego stanowiących wkład gmin na
         współfinansowanie budowy ciągów pieszo-rowerowych w kwocie 168.650 zł; </t>
    </r>
  </si>
  <si>
    <r>
      <t xml:space="preserve">W ramach zadania pn. </t>
    </r>
    <r>
      <rPr>
        <i/>
        <sz val="10"/>
        <rFont val="Times New Roman"/>
        <family val="1"/>
      </rPr>
      <t>"Drogi wojewódzkie - utrzymanie bieżące dróg"</t>
    </r>
    <r>
      <rPr>
        <sz val="10"/>
        <rFont val="Times New Roman"/>
        <family val="1"/>
      </rPr>
      <t xml:space="preserve"> dokonuje się przeniesienia planowanych wydatków między podziałkami klasyfikacji  budżetowej w kwocie 100.000 zł oraz zwiększenia wydatków o kwotę 3.670.000 zł w celu zabezpieczenia środków m.in. na pokrycie kosztów związanych remontami cząstkowymi dróg i naprawą uszkodzonych nawierzchni, na zakup materiałów do prowadzenia robót utrzymaniowych (kostka, krawężniki, pachołki, bariery ochronne, piasek, guz i kruszywo), na opłaty za odprowadzanie wód opadowych z nawierzchni dróg wojewódzkich oraz na przygotowanie dróg do zimowego sezonu.</t>
    </r>
  </si>
  <si>
    <r>
      <t xml:space="preserve">W ramach wieloletniego zadania inwestycyjnego pn. </t>
    </r>
    <r>
      <rPr>
        <i/>
        <sz val="10"/>
        <rFont val="Times New Roman"/>
        <family val="1"/>
      </rPr>
      <t xml:space="preserve">"Roboty dodatkowe i uzupełniające związane z realizacją inwestycji drogowych w ramach grupy I RPO" </t>
    </r>
    <r>
      <rPr>
        <sz val="10"/>
        <rFont val="Times New Roman"/>
        <family val="1"/>
      </rPr>
      <t xml:space="preserve">określa się wydatki w kwocie 4.300.000 zł w planie finansowym Urzędu Marszałkowskiego w Toruniu w związku z koniecznością wykonania kolejnych robót dodatkowych, których zakres nie może zostać ujęty we wnioskach o dofinansowanie. Zmienia się ogólna wartość zadania. </t>
    </r>
  </si>
  <si>
    <t xml:space="preserve"> - przeniesienie planowanych wydatków między podziałkami klasyfikacji budżetowej w kwocie 8.309 zł w celu zabezpieczenia środków na
   pokrycie kosztów wynagrodzeń osób zaangażowanych w realizację projektu;</t>
  </si>
  <si>
    <t>Zwiększa się o kwotę 1.567.699 zł wydatki zaplanowane na dopłaty do spółki Kujawsko-Pomorska Sieć Informacyjna sp. z o.o. z przeznaczeniem na pokrycie ujemnego wyniku z działalności operacyjnej za 2017 r., zgodnie z Umową Wsparcia zawartą w dniu 9 października 2014 r. pomiędzy Województwem (Wspólnik), Spółką oraz Bankiem Polska Kasa Opieki S.A. (Agent Płatniczy).</t>
  </si>
  <si>
    <t xml:space="preserve">       - zmniejszenie planowanych wydatków o kwotę 5.031.397 zł w związku z przeniesieniem części zakresu rzeczowo-finansowego na lata 
         następne w wyniku przedłużających się procedur przetargowych na digitalizację bazy BDOT500 i GESUT, koniecznością aktualizacji 
         i weryfikacji zamówień infrastruktury dla Partnerów oraz brakiem specjalistów w zakresie IT, zamówień publicznych i promocji. Ogólna 
         wartość projektu nie ulega zmianie;</t>
  </si>
  <si>
    <r>
      <t xml:space="preserve">    3) projekt pn. </t>
    </r>
    <r>
      <rPr>
        <i/>
        <sz val="10"/>
        <rFont val="Times New Roman"/>
        <family val="1"/>
      </rPr>
      <t xml:space="preserve">"Budowa kujawsko-pomorskiego systemu udostępniania elektronicznej dokumentacji medycznej - II etap" </t>
    </r>
    <r>
      <rPr>
        <sz val="10"/>
        <rFont val="Times New Roman"/>
        <family val="1"/>
      </rPr>
      <t>- zmniejszenie 
        wydatków o kwotę 34.722 zł do wysokości kosztów osobowych pracowników zaangażowanych w realizację projektu. Środki przeniesione 
        zostają na lata następne. Wartość ogólna projektu nie ulega zmianie;</t>
    </r>
  </si>
  <si>
    <r>
      <t xml:space="preserve">Zwiększa się o kwotę 50.000 zł wydatki zaplanowane na zadanie własne pn. </t>
    </r>
    <r>
      <rPr>
        <i/>
        <sz val="10"/>
        <rFont val="Times New Roman"/>
        <family val="1"/>
      </rPr>
      <t xml:space="preserve">"Sejmik Województwa" </t>
    </r>
    <r>
      <rPr>
        <sz val="10"/>
        <rFont val="Times New Roman"/>
        <family val="1"/>
      </rPr>
      <t>z przeznaczeniem na pokrycie kosztów dodruku 120 szt. publikacji "Nie tylko brodnickie tajemnice Anny Wazówny" oraz na zakup upominków dla radnych w związku z końcem kadencji.</t>
    </r>
  </si>
  <si>
    <r>
      <t xml:space="preserve"> - w kwocie 9.500 zł na zadanie własne pn. </t>
    </r>
    <r>
      <rPr>
        <i/>
        <sz val="10"/>
        <rFont val="Times New Roman"/>
        <family val="1"/>
      </rPr>
      <t>"Zakup oprogramowania i sprzętu na potrzeby centralizacji VAT".</t>
    </r>
    <r>
      <rPr>
        <sz val="10"/>
        <rFont val="Times New Roman"/>
        <family val="1"/>
      </rPr>
      <t>W ramach zadania przewidziano 
   zakup dysków SSD do laptopów jednostek oraz odnowienie licencji Fortclient Enterprise Managemant Server;</t>
    </r>
  </si>
  <si>
    <r>
      <t xml:space="preserve"> - o kwotę 50.000 zł na wieloletnie zadanie inwestycyjne  pn. </t>
    </r>
    <r>
      <rPr>
        <i/>
        <sz val="10"/>
        <rFont val="Times New Roman"/>
        <family val="1"/>
      </rPr>
      <t xml:space="preserve">"Rozbudowa budynku Urzędu Marszałkowskiego". </t>
    </r>
    <r>
      <rPr>
        <sz val="10"/>
        <rFont val="Times New Roman"/>
        <family val="1"/>
      </rPr>
      <t>Środki przeznaczone zostaną 
   na opracowanie dokumentacji i doradztwa związanego z wykonaniem analizy wielokryterialnej dla przedsięwzięcia (forfaiting, partnerstwo 
   publiczno-prywatne, umowa wsparcia ze spółką celową). Zwiększa się ogólna wartość zadania;</t>
    </r>
  </si>
  <si>
    <t xml:space="preserve"> - o kwotę 360.000 zł na bieżące utrzymanie Urzędu Marszałkowskiego w celu zabezpieczenia środków na obowiązkowe wpłaty na Państwowy
   Fundusz Rehabilitacji Osób Niepełnosprawnych, zakup komputerów i tonerów do urządzeń drukujących, najem samochodów służbowych, 
   gwarancję macierzy EMC VNX oraz na zakup systemu informacji prawnej.</t>
  </si>
  <si>
    <t>Powyższe zmiany dokonywane są w celu dostosowania planu wydatków do przyjętego projektu zmiany Wieloletniego Planu Działań "Sprawne zarządzanie i wdrażanie RPO WK-P na lata 2018-2020" dla Pomocy Technicznej Regionalnego Programu Operacyjnego Województwa Kujawsko-Pomorskiego 2014-2020 .</t>
  </si>
  <si>
    <t xml:space="preserve"> - przeniesienie planowanych wydatków między podziałkami klasyfikacji budżetowej w kwocie 76.755 zł w celu dostosowania planu wydatków do 
   kosztów ponoszonych w ramach projektu;</t>
  </si>
  <si>
    <r>
      <t>Zmniejsza się o kwotę 566.767 zł wydatki zaplanowane na zadanie własne pn.</t>
    </r>
    <r>
      <rPr>
        <i/>
        <sz val="10"/>
        <rFont val="Times New Roman"/>
        <family val="1"/>
      </rPr>
      <t xml:space="preserve"> "Konkurs dotacji na przygotowanie programów rewitalizacji z PO PT 2014-2020" </t>
    </r>
    <r>
      <rPr>
        <sz val="10"/>
        <rFont val="Times New Roman"/>
        <family val="1"/>
      </rPr>
      <t>w związku ze stwierdzeniem oszczędności podczas przygotowywania sprawozdania końcowego z realizacji projektu. Zmniejsza się ogólna wartość projektu.</t>
    </r>
  </si>
  <si>
    <r>
      <t xml:space="preserve">Zwiększa się o kwotę 350.000 zł wydatki zaplanowane na zadanie własne pn. </t>
    </r>
    <r>
      <rPr>
        <i/>
        <sz val="10"/>
        <rFont val="Times New Roman"/>
        <family val="1"/>
      </rPr>
      <t xml:space="preserve">"Współpraca międzynarodowa" </t>
    </r>
    <r>
      <rPr>
        <sz val="10"/>
        <rFont val="Times New Roman"/>
        <family val="1"/>
      </rPr>
      <t>z przeznaczeniem m.in. na wydanie antologii filmów o Św. Janie Pawle II, pokrycie kosztów wizyt delegacji zagranicznych w województwie kujawsko-pomorskim, organizację międzynarodowego programu edukacyjnego dla osób wykluczonych społecznie "Śladami Św. Alberta", organizację Międzynarodowej Konferencji Naukowej poświęconej miejscu Mikołaja Kopernika w dziejach nauki i aktualności jego osiągnięć w sferze astronomii i ekonomii, itp.</t>
    </r>
  </si>
  <si>
    <r>
      <t>W planie finansowym Kujawsko-Pomorskiego Specjalnego Ośrodka Szkolno-Wychowawczego nr 2 w Bydgoszczy zmniejsza się o kwotę 362 zł  wydatki finansowane ze środków własnych województwa zaplanowane w ramach zadania zleconego z zakresu administracji rządowej pn.</t>
    </r>
    <r>
      <rPr>
        <i/>
        <sz val="10"/>
        <rFont val="Times New Roman"/>
        <family val="1"/>
      </rPr>
      <t xml:space="preserve"> "Wyposażenie szkół w podręczniki oraz materiały edukacyjne i ćwiczeniowe". </t>
    </r>
    <r>
      <rPr>
        <sz val="10"/>
        <rFont val="Times New Roman"/>
        <family val="1"/>
      </rPr>
      <t>Zmiana wynika z otrzymania refundacji ze środków dotacji na rok szkolny 2018/2019 kosztów zakupu podręczników dla uczniów, którzy rozpoczęli naukę w roku szkolnym 2017/2018 po ostatecznym terminie składania wniosków o udzielenie dotacji celowej.</t>
    </r>
  </si>
  <si>
    <r>
      <t xml:space="preserve">Określa się wydatki inwestycyjne w kwocie 140.000 zł na zadanie własne pn. </t>
    </r>
    <r>
      <rPr>
        <i/>
        <sz val="10"/>
        <rFont val="Times New Roman"/>
        <family val="1"/>
      </rPr>
      <t>"Przygotowanie dokumentacji na potrzeby realizacji projektów w ramach RPO WK-P"</t>
    </r>
    <r>
      <rPr>
        <sz val="10"/>
        <rFont val="Times New Roman"/>
        <family val="1"/>
      </rPr>
      <t xml:space="preserve"> przewidziane do realizacji przez Urząd Marszałkowski w Toruniu. W ramach zadania sfinansowane zostanie studium wykonalności oraz Program Funkcjonalno-Użytkowy na potrzeby przygotowywanego wniosku o dofinansowanie projektu pn. "Kwalifikacyjne Kursy Zawodowe twoją zawodową szansą - nowe formy praktycznej nauki zawodu w Kujawsko-Pomorskim Ośrodku Dokształcania i Doskonalenia Zawodowego" w ramach RPO WK-P 2014-2020, Poddziałania 6.3.2.</t>
    </r>
  </si>
  <si>
    <t xml:space="preserve">    2) na zadania inwestycyjne w ramach Poddziałania 10.2.2 Kształcenie ogólne o kwotę 3.493 zł;</t>
  </si>
  <si>
    <r>
      <t xml:space="preserve"> - o kwotę 130.000 zł na zadanie własne pn. </t>
    </r>
    <r>
      <rPr>
        <i/>
        <sz val="10"/>
        <rFont val="Times New Roman"/>
        <family val="1"/>
      </rPr>
      <t>"Doradztwo w zakresie przygotowania dokumentów do Europejskiego Banku Inwestycyjnego 
   i Komisji Europejskiej"</t>
    </r>
    <r>
      <rPr>
        <sz val="10"/>
        <rFont val="Times New Roman"/>
        <family val="1"/>
      </rPr>
      <t xml:space="preserve"> w celu zabezpieczenia środków na wykonanie analizy finansowo-ekonomicznej do studium wykonalności dla projektu 
   pn. "Przebudowa i rozbudowa Wojewódzkiego Szpitala Zespolonego im. L. Rydygiera w Toruniu".</t>
    </r>
  </si>
  <si>
    <t>W celu dostosowania planu wydatków do wielkości prognozowanego współfinansowania krajowego dla projektów przewidzianych do realizacji przez beneficjentów w 2018 r. wprowadza się zmiany w wydatkach zaplanowywanych w ramach RPO WK-P 2014-2020 na Poddziałanie 9.3.2 Rozwój usług społecznych poprzez:</t>
  </si>
  <si>
    <t>Powyższe zmiany dokonywane są w celu dostosowania planu wydatków do przyjętego projektu zmiany Wieloletniego Planu Działań "Sprawne zarządzanie i wdrażanie RPO WK-P na lata 2018-2020" dla Pomocy Technicznej Regionalnego Programu Operacyjnego Województwa Kujawsko-Pomorskiego 2014-2020 . Łączne zwiększenie o kwotę 264.017 zł wynika z Aneksu Nr 2 do Porozumienia w sprawie realizacji Regionalnego Programu Operacyjnego Województwa Kujawsko-Pomorskiego na lata 2014-2020.</t>
  </si>
  <si>
    <t xml:space="preserve"> - współorganizację wydarzeń świąteczno-integracyjnych dla dzieci i młodzieży mieszkańców DPS w regionie kujawsko-pomorskim prowadzonych
   przez Zgromadzenia Zakonne (12.611 zł - wydatki bieżące);</t>
  </si>
  <si>
    <t xml:space="preserve"> - zakup respiratorów i asystorów kaszlu dla Zakładu Pielęgnacyjno-Opiekuńczego dla Dzieci i Młodzieży prowadzonego przez Fundację 
   Społeczno-Charytatywną "Pomoc Rodzinie i Ziemi" w Toruniu (100.000 zł - wydatki inwestycyjne).</t>
  </si>
  <si>
    <t xml:space="preserve">W celu dostosowania planu wydatków do wielkości prognozowanego współfinansowania krajowego dla projektów przewidzianych do realizacji przez beneficjentów w 2018 r. w ramach RPO WK-P 2014-2020, zmniejsza sią wydatki w planie finansowym Wojewódzkiego Urzędu Pracy w Toruniu na: </t>
  </si>
  <si>
    <t xml:space="preserve">    - zmniejszenie wydatków o kwotę 1.658.593 zł w związku z przedłużaniem się procedur przetargowych i przeniesieniem części zakresu rzeczowo-
      finansowego dotyczącego robót budowlanych na rok 2019. Ogólna wartość projektu się nie zmienia;</t>
  </si>
  <si>
    <r>
      <t xml:space="preserve">Określa się wydatki w kwocie 201.778 zł na projekt pn. </t>
    </r>
    <r>
      <rPr>
        <i/>
        <sz val="10"/>
        <rFont val="Times New Roman"/>
        <family val="1"/>
      </rPr>
      <t>"Punkty selektywnego zbierania odpadów komunalnych w województwie kujawsko-pomorskim"</t>
    </r>
    <r>
      <rPr>
        <sz val="10"/>
        <rFont val="Times New Roman"/>
        <family val="1"/>
      </rPr>
      <t xml:space="preserve"> przewidziany do realizacji w latach 2018-2021 w ramach RPO WK-P 2014-2020, Działania 4.2. W ramach projektu zaplanowano wsparcie inwestycji w infrastrukturę niezbędną do zapewnienia kompleksowej gospodarki odpadami komunalnymi w regionie, zgodnej z unijną hierarchią sposobów postępowania z odpadami, poprzez budowę, przebudowę, modernizację punktów selektywnego zbierania odpadów komunalnych (PSZOK) oraz ich wyposażenia/doposażenia w elementy zapewniające ich prawidłowe funkcjonowanie. Przewidziano również dla mieszkańców gmin grantobiorców działania informacyjne i edukacyjne w zakresie zapobiegania powstawaniu odpadów. Powyższa kwota sfinansowana zostanie z budżetu środków europejskich.</t>
    </r>
  </si>
  <si>
    <t xml:space="preserve"> - zmniejszenie wydatków o kwotę 120.028 zł w związku z przeniesieniem na lata następne działań związanych z planowaniem punktu ponownego 
   użycia produktów, części kosztów związanych z wynagrodzeniami pracowników zaangażowanych w realizację projektu oraz ekspertów 
   zewnętrznych.  Ogólna wartość projektu nie ulega zmianie.</t>
  </si>
  <si>
    <r>
      <t xml:space="preserve">Określa się dotację w kwocie 350.000 zł dla Opery NOVA w Bydgoszczy na zadanie inwestycyjne pn. </t>
    </r>
    <r>
      <rPr>
        <i/>
        <sz val="10"/>
        <rFont val="Times New Roman"/>
        <family val="1"/>
      </rPr>
      <t>"Rozbudowa Opery NOVA w Bydgoszczy o IV krąg wraz z infrastrukturą parkingową".</t>
    </r>
    <r>
      <rPr>
        <sz val="10"/>
        <rFont val="Times New Roman"/>
        <family val="1"/>
      </rPr>
      <t xml:space="preserve"> Zmiana wynika z udzielenia Województwu na realizację przedsięwzięcia pomocy finansowej przez Miasto Bydgoszcz.</t>
    </r>
  </si>
  <si>
    <r>
      <t xml:space="preserve">Zwiększa się o kwotę 722.083 zł  dotację dla Impresaryjnego Teatru Muzycznego w Toruniu zaplanowaną na wkład własny w projekcie pn.  </t>
    </r>
    <r>
      <rPr>
        <i/>
        <sz val="10"/>
        <rFont val="Times New Roman"/>
        <family val="1"/>
      </rPr>
      <t xml:space="preserve">"Przebudowa i remont konserwatorski budynku Pałacu Dąmbskich w Toruniu" </t>
    </r>
    <r>
      <rPr>
        <sz val="10"/>
        <rFont val="Times New Roman"/>
        <family val="1"/>
      </rPr>
      <t>realizowanym w ramach Programu Operacyjnego Infrastruktura i Środowisko 2014-2020, Działania 8.1. Zmiana wynika z planu realizacji większego zakresu robót budowlano-konserwatorskich w roku 2018. Powyższa kwota przeniesiona zostaje z roku 2019. Ogólna wartość zadanie nie ulega zmianie.</t>
    </r>
  </si>
  <si>
    <r>
      <t xml:space="preserve">Określa się dotację celową dla Galerii i Ośrodka Plastycznej Twórczości Dziecka w Toruniu w kwocie 22.700 zł z przeznaczeniem na zabezpieczenie wkładu własnego w projekcie pn. </t>
    </r>
    <r>
      <rPr>
        <i/>
        <sz val="10"/>
        <rFont val="Times New Roman"/>
        <family val="1"/>
      </rPr>
      <t xml:space="preserve">XXI Międzynarodowe Biennale Grafiki Dzieci i Młodzieży, </t>
    </r>
    <r>
      <rPr>
        <sz val="10"/>
        <rFont val="Times New Roman"/>
        <family val="1"/>
      </rPr>
      <t>na który instytucja uzyskała dofinansowanie w ramach Programu Ministra Kultury i Dziedzictwa Narodowego Edukacja Kulturalna 2018. W ramach zadania przewidziano cykl warsztatów graficznych prowadzonych przez profesjonalnych artystów plastyków z dziećmi, konkurs z udziałem kilkunastu tysięcy uczestników z całego świata a także podsumowującą Biennale wystawę. Głównym celem projektu jest popularyzacja grafiki warsztatowej jako dziedziny sztuki.</t>
    </r>
  </si>
  <si>
    <t xml:space="preserve"> - określa się wydatki w kwocie 100.000 zł finansowane z dotacji od Województwa Pomorskiego. Zmiana dokonywana jest w związku z planem 
   udzielenia Województwu przez Województwo Pomorskie pomocy finansowej na dofinansowanie zadania;</t>
  </si>
  <si>
    <t xml:space="preserve"> - zmniejszenie wydatków o kwotę 14.926 zł w związku z przesunięciem realizacji projektu pilotażowego dotyczącego planu rewitalizacji parku
   na lata następne. Ogólna wartość projektu się nie zmienia.</t>
  </si>
  <si>
    <t xml:space="preserve">       * w części finansowanej z Wojewódzkiego Funduszu Ochrony Środowiska i Gospodarki Wodnej w Toruniu o kwotę 1.200.000 zł w związku 
          z wycofaniem się WFOŚiGW w Toruniu z finansowania zadania;</t>
  </si>
  <si>
    <t xml:space="preserve">       * w części finansowanej ze środków własnych województwa o kwotę 118.598 zł w związku z przeniesieniem na rok 2019 kosztów związanych 
          z przygotowaniem czterech charakterystyk parków krajobrazowych;</t>
  </si>
  <si>
    <r>
      <t xml:space="preserve">Zmniejsza się o kwotę 20.000 zł wydatki zaplanowane na zadanie własne pn. </t>
    </r>
    <r>
      <rPr>
        <i/>
        <sz val="10"/>
        <rFont val="Times New Roman"/>
        <family val="1"/>
      </rPr>
      <t>"Mała infrastruktura rekreacyjno-sportowa - pomoc finansowa",</t>
    </r>
    <r>
      <rPr>
        <sz val="10"/>
        <rFont val="Times New Roman"/>
        <family val="1"/>
      </rPr>
      <t xml:space="preserve"> tj. do wysokości wsparcia finansowego przyznanego jednostkom samorządu terytorialnego uchwałą Nr XLVIII/795/18 Sejmiku Województwa Kujawsko-Pomorskiego z dnia 30 lipca 2018 r. </t>
    </r>
  </si>
  <si>
    <r>
      <t xml:space="preserve">Określa się wydatki w kwocie 20.000 zł na zadanie własne pn. </t>
    </r>
    <r>
      <rPr>
        <i/>
        <sz val="10"/>
        <rFont val="Times New Roman"/>
        <family val="1"/>
      </rPr>
      <t>"Wyposażenie obiektu sportowo-rekreacyjnego przy Centrum Ruchu Szensztackiego w Bydgoszczy".</t>
    </r>
  </si>
  <si>
    <t>Określa się dochody pochodzące z innych źródeł zagranicznych w kwocie 22.809 zł stanowiące zaliczkę na realizację projektu CREATIVE LOCI IACOBI w ramach Programu COSME, tj. w wysokości osiągniętych wpływów w 2018 r.</t>
  </si>
  <si>
    <r>
      <t>Zmniejsza się dochody z tytułu dotacji celowej z budżetu państwa zaplanowane na zadanie pn. "</t>
    </r>
    <r>
      <rPr>
        <i/>
        <sz val="10"/>
        <rFont val="Times New Roman"/>
        <family val="1"/>
      </rPr>
      <t>Konkurs dotacji na przygotowanie programów rewitalizacji z PO PT 2014-2020"</t>
    </r>
    <r>
      <rPr>
        <sz val="10"/>
        <rFont val="Times New Roman"/>
        <family val="1"/>
      </rPr>
      <t xml:space="preserve"> realizowane w ramach Programu Operacyjnego Pomoc Techniczna łącznie o kwotę 559.394 zł, w tym z budżetu państwa na finansowanie części unijnej o kwotę 475.485 zł oraz na finansowanie części krajowej o kwotę 83.909 zł. Zmiana dokonywana jest w związku z uzyskaniem oszczędności podczas realizacji projektu.</t>
    </r>
  </si>
  <si>
    <r>
      <t xml:space="preserve">         pn. </t>
    </r>
    <r>
      <rPr>
        <i/>
        <sz val="10"/>
        <rFont val="Times New Roman"/>
        <family val="1"/>
      </rPr>
      <t>"Usłyszeć potrzeby" - wzmocnienie pozycji uczniów słabosłyszących i niesłyszących w ramach 
         rozbudowy warsztatów zawodowych Kujawsko-Pomorskiego Specjalnego Ośrodka Szkolno-
         Wychowawczego nr 2 w Bydgoszczy w kontekście zwiększenia szans na rynku pracy"</t>
    </r>
  </si>
  <si>
    <r>
      <t xml:space="preserve">         pn. </t>
    </r>
    <r>
      <rPr>
        <i/>
        <sz val="10"/>
        <rFont val="Times New Roman"/>
        <family val="1"/>
      </rPr>
      <t>"Artyści w zawodzie-Modernizacja warsztatów kształcenia zawodowego działających w ramach 
         K-PSOSW im. Korczaka w Toruniu"</t>
    </r>
  </si>
  <si>
    <t>Zwiększa się o kwotę 1.000.000 zł dochody zaplanowane z tytułu dotacji celowych z budżetu państwa (budżet środków krajowych) przeznaczone na współfinansowanie projektów inwestycyjnych w ramach Regionalnego Programu Operacyjnego Województwa Kujawsko-Pomorskiego 2014-2020, Poddziałania 6.4.1 Rewitalizacja obszarów miejskich i ich obszarów funkcjonalnych w ramach ZIT. Zmiany dokonuje się w celu dostosowania planu dochodów do wielkości wynikających z zatwierdzonego przez Ministerstwo Inwestycji i Rozwoju wniosku o zmianę Rocznego planu udzielania dotacji celowej z budżetu państwa dla województwa kujawsko-pomorskiego w 2018 roku.</t>
  </si>
  <si>
    <t>Powyższych zmian dokonuje się w celu dostosowania planu dochodów do wielkości wynikających z zaakceptowanego przez Ministerstwo Inwestycji i Rozwoju wniosku o zmianę Rocznego planu udzielania dotacji celowej z budżetu państwa dla województwa kujawsko-pomorskiego w 2018 roku.</t>
  </si>
  <si>
    <t xml:space="preserve">             - wydatki inwestycyjne o kwotę 21.781.504 zł (w tym finansowane z dotacji od jednostek samorządu terytorialnego stanowiące wkład 
               gmin na współfinansowanie budowy ciągów pieszo-rowerowych o kwotę 1.069.440 zł).</t>
  </si>
  <si>
    <t xml:space="preserve">          Zmiany wynikają z opóźnień w robotach drogowych spowodowanych wzrostem cen materiałów budowlanych oraz długiej procedury 
          pozyskiwania inwestora i konieczności przeniesienia części zakresu rzeczowo-finansowego na rok 2019. Wydłuża się okres realizacji 
          inwestycji. Ogólna wartość projektu się nie zmienia;</t>
  </si>
  <si>
    <t xml:space="preserve">          Zmiany wynikają z opóźnień w robotach drogowych na skutek m.in. braków kadrowych i sprzętowych po stronie wykonawcy oraz 
          zmniejszenia tempa robót w wyniku wydłużonego procesu opracowania i zatwierdzania czasowej organizacji ruchu i konieczności 
          przeniesienia części zakresu rzeczowo-finansowego na rok 2019. Ogólna wartość projektu się nie zmienia;</t>
  </si>
  <si>
    <r>
      <t xml:space="preserve">     7) pn. </t>
    </r>
    <r>
      <rPr>
        <i/>
        <sz val="10"/>
        <rFont val="Times New Roman"/>
        <family val="1"/>
      </rPr>
      <t xml:space="preserve">"Przebudowa wraz z rozbudową drogi wojewódzkiej Nr 269 Szczerkowo-Kowal od km 12+170 do km 28+898 oraz od km 33+622 
         do km 59+194" - </t>
    </r>
    <r>
      <rPr>
        <sz val="10"/>
        <rFont val="Times New Roman"/>
        <family val="1"/>
      </rPr>
      <t>zmniejszenie wydatków finansowanych z budżetu środków europejskich o kwotę 1.275.000 zł;</t>
    </r>
  </si>
  <si>
    <r>
      <t xml:space="preserve">     8) pn. </t>
    </r>
    <r>
      <rPr>
        <i/>
        <sz val="10"/>
        <rFont val="Times New Roman"/>
        <family val="1"/>
      </rPr>
      <t>"Przebudowa wraz z rozbudową drogi wojewódzkiej Nr 270 Brześć Kujawski-Izbica Kujawska-Koło od km 0+000 do km 29+023":</t>
    </r>
  </si>
  <si>
    <r>
      <t xml:space="preserve">   11) pn. </t>
    </r>
    <r>
      <rPr>
        <i/>
        <sz val="10"/>
        <rFont val="Times New Roman"/>
        <family val="1"/>
      </rPr>
      <t xml:space="preserve">"Przebudowa wraz z rozbudową drogi wojewódzkiej Nr 563 Rypin-Żuromin-Mława od km 2+475 do km 16+656" </t>
    </r>
    <r>
      <rPr>
        <sz val="10"/>
        <rFont val="Times New Roman"/>
        <family val="1"/>
      </rPr>
      <t xml:space="preserve">- zmniejszenie 
         wydatków łącznie o kwotę 1.472.000 zł, w tym finansowanych z budżetu środków europejskich o kwotę 1.275.000 zł oraz ze środków własnych 
         o kwotę 197.000 zł; </t>
    </r>
  </si>
  <si>
    <r>
      <t xml:space="preserve">        - w kwocie 734.104 zł na projekt pn. </t>
    </r>
    <r>
      <rPr>
        <i/>
        <sz val="10"/>
        <rFont val="Times New Roman"/>
        <family val="1"/>
      </rPr>
      <t xml:space="preserve">"Ograniczenie emisji spalin poprzez rozbudowę dróg rowerowych znajdujących się w koncepcji rozwoju 
          systemu transportu Bydgosko-Toruńskiego Obszaru Funkcjonalnego dla: Części nr 1 - Nawra-Kończewice-Chełmża- Zalesie-Kiełbasin-
          Mlewo-Mlewiec - Srebrniki-Sierakowo w ciągu dróg wojewódzkich nr: 551,649,554". </t>
    </r>
    <r>
      <rPr>
        <sz val="10"/>
        <rFont val="Times New Roman"/>
        <family val="1"/>
      </rPr>
      <t>Powyższa kwota sfinansowana zostanie z budżetu 
          środków europejskich w kwocie 308.464 zł, ze środków własnych województwa w kwocie 170.256 zł oraz z dotacji od jednostek samorządu
          terytorialnego stanowiących wkład gmin na współfinansowanie budowy ciągów pieszo-rowerowych w kwocie 255.384 zł;</t>
    </r>
  </si>
  <si>
    <r>
      <t xml:space="preserve">      - w kwocie 420.569 zł na projekt pn. </t>
    </r>
    <r>
      <rPr>
        <i/>
        <sz val="10"/>
        <rFont val="Times New Roman"/>
        <family val="1"/>
      </rPr>
      <t>"Ograniczenie emisji spalin poprzez rozbudowę dróg rowerowych znajdujących się w koncepcji 
         rozwoju systemu transportu Bydgosko-Toruńskiego Obszaru Funkcjonalnego dla: Części nr 3 - Toruń - Mała Nieszawka - Wielka 
         Nieszawka - Cierpice w ciągu drogi wojewódzkiej nr 273".</t>
    </r>
    <r>
      <rPr>
        <sz val="10"/>
        <rFont val="Times New Roman"/>
        <family val="1"/>
      </rPr>
      <t xml:space="preserve"> Powyższa kwota sfinansowana zostanie z budżetu środków europejskich 
         w kwocie 126.715 zł, ze środków własnych województwa w kwocie 117.542 zł oraz z dotacji od jednostek samorządu terytorialnego 
         stanowiących wkład gmin na współfinansowanie budowy ciągów pieszo-rowerowych w kwocie 176.312 zł.</t>
    </r>
  </si>
  <si>
    <r>
      <t xml:space="preserve"> - w kwocie 1.765.500 zł na zadanie własne pn. </t>
    </r>
    <r>
      <rPr>
        <i/>
        <sz val="10"/>
        <rFont val="Times New Roman"/>
        <family val="1"/>
      </rPr>
      <t xml:space="preserve">"Wydatki  związane z zatrudnieniem osób zaangażowanych w realizację projektów unijnych" 
   </t>
    </r>
    <r>
      <rPr>
        <sz val="10"/>
        <rFont val="Times New Roman"/>
        <family val="1"/>
      </rPr>
      <t xml:space="preserve">z przeznaczeniem na pokrycie kosztów wynagrodzeń i pochodnych, które nie są kwalifikowalne w ramach RPO i PROW a dotyczą osób 
   zatrudnionych przy realizacji projektów współfinansowanych ze środków unijnych. </t>
    </r>
  </si>
  <si>
    <r>
      <t xml:space="preserve">Zmniejsza się o kwotę 7.250.000 zł wydatki zaplanowane na zadanie własne  pn. </t>
    </r>
    <r>
      <rPr>
        <i/>
        <sz val="10"/>
        <rFont val="Times New Roman"/>
        <family val="1"/>
      </rPr>
      <t>„Poręczenie kredytu EBI spółce KPIM”</t>
    </r>
    <r>
      <rPr>
        <sz val="10"/>
        <rFont val="Times New Roman"/>
        <family val="1"/>
      </rPr>
      <t xml:space="preserve"> tj. o wartość uregulowanych w III kwartale 2018 r. zobowiązań wobec Europejskiego Banku Inwestycyjnego z tytułu kredytu zaciągniętego przez Kujawsko-Pomorskie Inwestycje Medyczne Sp. z o.o. (koszty odsetek i kapitału).</t>
    </r>
  </si>
  <si>
    <r>
      <t xml:space="preserve">Zmniejsza się o kwotę 300.000 zł wydatki zaplanowane na zadanie własne pn. </t>
    </r>
    <r>
      <rPr>
        <i/>
        <sz val="10"/>
        <rFont val="Times New Roman"/>
        <family val="1"/>
      </rPr>
      <t>"Rozbudowa Kujawsko-Pomorskiego Centrum Edukacji Nauczycieli we Włocławku - dokumentacja".</t>
    </r>
    <r>
      <rPr>
        <sz val="10"/>
        <rFont val="Times New Roman"/>
        <family val="1"/>
      </rPr>
      <t xml:space="preserve"> Środki przeniesione zostają na rok 2019 w związku z brakiem możliwości wydatkowania środków w roku bieżącym na skutek przedłużających się prac nad przygotowaniem postępowania przetargowego na wykonanie dokumentacji projektowej przebudowy i rozbudowy Centrum wraz z przeprowadzeniem wszelkich wymaganych prawem procedur formalno-prawnych i uzyskaniem pozwolenia na budowę.</t>
    </r>
  </si>
  <si>
    <t xml:space="preserve"> - o kwotę 7.250.000 zł na podwyższenie kapitału Spółki Kujawsko-Pomorskie Inwestycje Medyczne Sp. z o.o. Środki przeznaczone są m.in. na 
   spłatę kapitału oraz odsetek od kredytu EBI;</t>
  </si>
  <si>
    <r>
      <t xml:space="preserve"> - o kwotę 4.428 zł na projekt partnerski pn. </t>
    </r>
    <r>
      <rPr>
        <i/>
        <sz val="10"/>
        <rFont val="Times New Roman"/>
        <family val="1"/>
      </rPr>
      <t xml:space="preserve">"Kujawsko-Pomorskie Środowiskowe Centrum Opieki Psychogeriatrycznej w Otępieniach" 
   </t>
    </r>
    <r>
      <rPr>
        <sz val="10"/>
        <rFont val="Times New Roman"/>
        <family val="1"/>
      </rPr>
      <t>realizowany przez Regionalny Ośrodek Polityki Społecznej w Toruniu w ramach Programu Operacyjnego Wiedza Edukacja Rozwój 2014-2020. 
   Zmiana wynika z aktualizacji wniosku o dofinansowanie projektu i urealnienia wydatków do przewidywanego wykonania. Zwiększa się ogólna 
   wartość projektu;</t>
    </r>
  </si>
  <si>
    <t xml:space="preserve">Wprowadza się następujące zmiany w projektach realizowanych w ramach RPO WK-P 2014-2020, Poddziałania 6.3.2: </t>
  </si>
  <si>
    <t xml:space="preserve">    - przeniesienie planowanych wydatków między podziałkami klasyfikacji budżetowej poprzez zmniejszenie wydatków inwestycyjnych o kwotę 
      16.035 zł przy jednoczesnym zwiększeniu wydatków bieżących w celu zabezpieczenia środków na pokrycie kosztów wynagrodzeń osób 
      zaangażowanych w realizację projektu;</t>
  </si>
  <si>
    <r>
      <t xml:space="preserve">3) projekt pn. </t>
    </r>
    <r>
      <rPr>
        <i/>
        <sz val="10"/>
        <rFont val="Times New Roman"/>
        <family val="1"/>
      </rPr>
      <t>"Usłyszeć potrzeby" - wzmocnienie pozycji uczniów słabosłyszących i niesłyszących w ramach rozbudowy warsztatów 
    zawodowych Kujawsko-Pomorskiego Specjalnego Ośrodka Szkolno-Wychowawczego nr 2 w Bydgoszczy w kontekście zwiększenia szans 
    na rynku pracy" -</t>
    </r>
    <r>
      <rPr>
        <sz val="10"/>
        <rFont val="Times New Roman"/>
        <family val="1"/>
      </rPr>
      <t xml:space="preserve"> zmniejszenie wydatków o kwotę 1.640.394 zł w związku z przesunięciem terminu ogłoszenia postępowania przetargowego na
    prace budowlane i koniecznością przeniesienia środków na rok 2019.  Ogólna wartość projektu nie ulega zmianie.</t>
    </r>
  </si>
  <si>
    <r>
      <t xml:space="preserve">Zwiększa się o kwotę 210.000 zł wydatki zaplanowane na projekt pn. </t>
    </r>
    <r>
      <rPr>
        <i/>
        <sz val="10"/>
        <rFont val="Times New Roman"/>
        <family val="1"/>
      </rPr>
      <t xml:space="preserve">"Prymus Pomorza i Kujaw" </t>
    </r>
    <r>
      <rPr>
        <sz val="10"/>
        <rFont val="Times New Roman"/>
        <family val="1"/>
      </rPr>
      <t>realizowany w ramach RPO WK-P 2014-2020, Poddziałania 10.3.1 w związku ze zwiększeniem liczby stypendystów w roku szkolnym 2018/2019. Następuje przeniesienie wydatków pomiędzy latami. Ogólna wartość projektu nie ulega zmianie.</t>
    </r>
  </si>
  <si>
    <r>
      <t xml:space="preserve">W ramach zadania  pn. </t>
    </r>
    <r>
      <rPr>
        <i/>
        <sz val="10"/>
        <rFont val="Times New Roman"/>
        <family val="1"/>
      </rPr>
      <t xml:space="preserve">"Parki krajobrazowe - pozostałe zadania z zakresu ochrony przyrody", </t>
    </r>
    <r>
      <rPr>
        <sz val="10"/>
        <rFont val="Times New Roman"/>
        <family val="1"/>
      </rPr>
      <t>w części ujętej w planie finansowym Górznieńsko-Lidzbarskiego Parku Krajobrazowego, zmniejsza się</t>
    </r>
    <r>
      <rPr>
        <i/>
        <sz val="10"/>
        <rFont val="Times New Roman"/>
        <family val="1"/>
      </rPr>
      <t xml:space="preserve"> </t>
    </r>
    <r>
      <rPr>
        <sz val="10"/>
        <rFont val="Times New Roman"/>
        <family val="1"/>
      </rPr>
      <t>o kwotę 3.936 zł wydatki finansowane z Wojewódzkiego Funduszu Ochrony Środowiska i Gospodarki Wodnej w Olsztynie. Zmiana wynika z odstąpienia od podpisania umowy z WFOŚiGW w Olsztynie na dofinansowanie przedsięwzięcia "Pakiety widokówek z Górznieńskiego Parku Krajobrazowego".</t>
    </r>
  </si>
  <si>
    <r>
      <t xml:space="preserve">W projekcie pn. </t>
    </r>
    <r>
      <rPr>
        <i/>
        <sz val="10"/>
        <rFont val="Times New Roman"/>
        <family val="1"/>
      </rPr>
      <t>"Ochrona czynna i monitoring obszarów "Natura 2000" zlokalizowanych w granicach Brodnickiego Parku Krajobrazowego"</t>
    </r>
    <r>
      <rPr>
        <sz val="10"/>
        <rFont val="Times New Roman"/>
        <family val="1"/>
      </rPr>
      <t xml:space="preserve"> realizowanym przez Brodnicki Park Krajobrazowy w ramach RPO WK-P 2014-2020, Działania 4.5 dokonuje się przeniesienia planowanych wydatków między podziałkami klasyfikacji budżetowej poprzez zmniejszenie wydatków inwestycyjnych o kwotę 18.400 zł przy jednoczesnym zwiększeniu wydatków bieżących. Zmiana wynika z podwyższenia z dniem 1 stycznia 2018 r. wartości środka trwałego z 3.500 zł do 10.000 zł. </t>
    </r>
  </si>
  <si>
    <t xml:space="preserve"> - zwiększenie ogólnej wartości projektu w wyniku uznania całkowitej wartości projektu jako koszty kwalifikowalne i wzrostem kosztów
   pośrednich stanowiących 6,5% kosztów bezpośrednich. </t>
  </si>
  <si>
    <r>
      <t xml:space="preserve">        - o kwotę 1.056.000 zł na projekt pn. </t>
    </r>
    <r>
      <rPr>
        <i/>
        <sz val="10"/>
        <rFont val="Times New Roman"/>
        <family val="1"/>
      </rPr>
      <t xml:space="preserve">"Rozbudowa drogi wojewódzkiej Nr 251 Kaliska-Inowrocław na odcinku od km 19+649 (od granicy 
          województwa kujawsko-pomorskiego do km 34+200 oraz od km 34+590,30 do km 35+290) wraz z przebudową mostu na rzece 
          Gąsawka w miejscowości Żnin" </t>
    </r>
    <r>
      <rPr>
        <sz val="10"/>
        <rFont val="Times New Roman"/>
        <family val="1"/>
      </rPr>
      <t>(Działanie 5.1);</t>
    </r>
  </si>
  <si>
    <r>
      <t xml:space="preserve">        - o kwotę 1.958.000 zł na projekt pn. </t>
    </r>
    <r>
      <rPr>
        <i/>
        <sz val="10"/>
        <rFont val="Times New Roman"/>
        <family val="1"/>
      </rPr>
      <t xml:space="preserve">"Rozbudowa drogi wojewódzkiej Nr 548 Stolno-Wąbrzeźno od km 0+005 do km 29+619 
          z wyłączeniem węzła autostradowego w m. Lisewo od km 14+144 do km 15+146" </t>
    </r>
    <r>
      <rPr>
        <sz val="10"/>
        <rFont val="Times New Roman"/>
        <family val="1"/>
      </rPr>
      <t>(Działanie 5.1 );</t>
    </r>
  </si>
  <si>
    <r>
      <t xml:space="preserve">        - o kwotę 1.508.544 zł na projekt pn.</t>
    </r>
    <r>
      <rPr>
        <i/>
        <sz val="10"/>
        <rFont val="Times New Roman"/>
        <family val="1"/>
      </rPr>
      <t xml:space="preserve"> "Rozbudowa drogi  wojewódzkiej Nr 240 Chojnice-Świecie od km 23+190 do km 36+817 i od km 
          62+877 do km 65+718"</t>
    </r>
    <r>
      <rPr>
        <i/>
        <sz val="10"/>
        <color indexed="10"/>
        <rFont val="Times New Roman"/>
        <family val="1"/>
      </rPr>
      <t xml:space="preserve"> </t>
    </r>
    <r>
      <rPr>
        <sz val="10"/>
        <rFont val="Times New Roman"/>
        <family val="1"/>
      </rPr>
      <t>(Działanie 5.1);</t>
    </r>
  </si>
  <si>
    <r>
      <t xml:space="preserve">       - o kwotę 1.069.440 zł na projekt pn. </t>
    </r>
    <r>
      <rPr>
        <i/>
        <sz val="10"/>
        <rFont val="Times New Roman"/>
        <family val="1"/>
      </rPr>
      <t xml:space="preserve">"Przebudowa i rozbudowa drogi wojewódzkiej Nr 559 na odcinku Lipno - Kamień Kotowy - granica 
         województwa" </t>
    </r>
    <r>
      <rPr>
        <sz val="10"/>
        <rFont val="Times New Roman"/>
        <family val="1"/>
      </rPr>
      <t>(Działanie 5.1 );</t>
    </r>
  </si>
  <si>
    <t>Dokonuje się zmian w planowanych dochodach z tytułu dotacji od jednostek samorządu terytorialnego:</t>
  </si>
  <si>
    <t>1. stanowiących dotację na dofinansowanie inwestycji realizowanych w ramach RPO WK-P, tj.:</t>
  </si>
  <si>
    <t xml:space="preserve">    1) zmniejszenie planowanych dotacji od gmin i powiatów:</t>
  </si>
  <si>
    <t xml:space="preserve">    2) określenie planowanych dotacji od gmin i powiatów:</t>
  </si>
  <si>
    <t>2. stanowiących pomoc finansową na dofinansowanie innych zadań inwestycyjnych:</t>
  </si>
  <si>
    <r>
      <t xml:space="preserve">        - w kwocie 255.384 zł na projekt pn. </t>
    </r>
    <r>
      <rPr>
        <i/>
        <sz val="10"/>
        <rFont val="Times New Roman"/>
        <family val="1"/>
      </rPr>
      <t xml:space="preserve">"Ograniczenie emisji spalin poprzez rozbudowę dróg rowerowych znajdujących się w koncepcji 
          rozwoju systemu transportu Bydgosko-Toruńskiego Obszaru Funkcjonalnego dla: Części nr 1 - Nawra-Kończewice-Chełmża-Zalesie-
          Kiełbasin-Mlewo-Mlewiec-Srebrniki-Sierakowo w ciągu dróg wojewódzkich nr: 551,649,554" </t>
    </r>
    <r>
      <rPr>
        <sz val="10"/>
        <rFont val="Times New Roman"/>
        <family val="1"/>
      </rPr>
      <t>(Poddziałanie 3.5.2);</t>
    </r>
  </si>
  <si>
    <r>
      <t xml:space="preserve">        - o kwotę 987.498 zł na projekt pn.</t>
    </r>
    <r>
      <rPr>
        <i/>
        <sz val="10"/>
        <rFont val="Times New Roman"/>
        <family val="1"/>
      </rPr>
      <t xml:space="preserve">"Poprawa bezpieczeństwa i komfortu życia mieszkańców oraz wsparcie niskoemisyjnego transportu 
          drogowego poprzez wybudowanie dróg dla rowerów (lider: województwo  kujawsko-pomorskie)" </t>
    </r>
    <r>
      <rPr>
        <sz val="10"/>
        <rFont val="Times New Roman"/>
        <family val="1"/>
      </rPr>
      <t>(Poddziałanie 3.5.2 ) w związku 
          z odstąpieniem od realizacji zadania na skutek podziału jego zakresu rzeczowo-finansowego na trzy nowe projekty;</t>
    </r>
  </si>
  <si>
    <t xml:space="preserve">       w związku z niewydatkowaniem środków przyznanych przez gminy i powiaty w roku 2018 na skutek opóźnień w robotach drogowych 
       i przeniesienia części zakresów rzeczowo-finansowych inwestycji na rok 2019;</t>
  </si>
  <si>
    <r>
      <t xml:space="preserve">        - w kwocie 168.650 zł na projekt pn. </t>
    </r>
    <r>
      <rPr>
        <i/>
        <sz val="10"/>
        <rFont val="Times New Roman"/>
        <family val="1"/>
      </rPr>
      <t xml:space="preserve">"Ograniczenie emisji spalin poprzez rozbudowę dróg rowerowych znajdujących się w koncepcji rozwoju 
          systemu transportu Bydgosko-Toruńskiego Obszaru Funkcjonalnego dla: Części nr 2 - Złotoria - Nowa Wieś - Lubicz Górny w ciągu
          drogi wojewódzkiej nr 657" </t>
    </r>
    <r>
      <rPr>
        <sz val="10"/>
        <rFont val="Times New Roman"/>
        <family val="1"/>
      </rPr>
      <t>(Poddziałanie 3.5.2);</t>
    </r>
  </si>
  <si>
    <r>
      <t xml:space="preserve">        - w kwocie 176.312 zł na projekt pn. </t>
    </r>
    <r>
      <rPr>
        <i/>
        <sz val="10"/>
        <rFont val="Times New Roman"/>
        <family val="1"/>
      </rPr>
      <t xml:space="preserve">"Ograniczenie emisji spalin poprzez rozbudowę dróg rowerowych znajdujących się w koncepcji 
          rozwoju systemu transportu Bydgosko-Toruńskiego Obszaru Funkcjonalnego dla: Części nr 3 - Toruń, Mała Nieszawka - Wielka
          Nieszawka - Cierpice w ciągu drogi wojewódzkiej nr 273" </t>
    </r>
    <r>
      <rPr>
        <sz val="10"/>
        <rFont val="Times New Roman"/>
        <family val="1"/>
      </rPr>
      <t>(Poddziałanie 3.5.2);</t>
    </r>
  </si>
  <si>
    <r>
      <t xml:space="preserve">         pn. </t>
    </r>
    <r>
      <rPr>
        <i/>
        <sz val="10"/>
        <rFont val="Times New Roman"/>
        <family val="1"/>
      </rPr>
      <t>"Ograniczenie emisji spalin poprzez rozbudowę dróg rowerowych znajdujących się w koncepcji 
         rozwoju systemu transportu Bydgosko-Toruńskiego Obszaru Funkcjonalnego dla: Części nr 2 - Złotoria
         - Nowa Wieś - Lubicz Górny w ciągu drogi wojewódzkiej nr 657"</t>
    </r>
  </si>
  <si>
    <r>
      <t xml:space="preserve">         pn. </t>
    </r>
    <r>
      <rPr>
        <i/>
        <sz val="10"/>
        <rFont val="Times New Roman"/>
        <family val="1"/>
      </rPr>
      <t>"Ograniczenie emisji spalin poprzez rozbudowę dróg rowerowych znajdujących się w koncepcji 
         rozwoju systemu transportu Bydgosko-Toruńskiego Obszaru Funkcjonalnego dla: Części nr 3 - Toruń, 
         Mała Nieszawka - Wielka Nieszawka - Cierpice w ciągu drogi wojewódzkiej nr 273"</t>
    </r>
  </si>
  <si>
    <t xml:space="preserve"> - zmniejszenie dochodów bieżących łącznie o kwotę 31.677 zł, w tym z budżetu środków europejskich o kwotę 15.004 zł oraz z tytułu dotacji 
   z funduszy celowych o kwotę 16.673 zł w związku z podpisanym Aneksem z Wojewódzkim Funduszem Ochrony Środowiska i Gospodarki
   Wodnej w Toruniu na dofinansowanie przedsięwzięcia;</t>
  </si>
  <si>
    <r>
      <t xml:space="preserve">Zmniejsza się o kwotę 4.637.211 zł wydatki zaplanowane na projekt pn. </t>
    </r>
    <r>
      <rPr>
        <i/>
        <sz val="10"/>
        <rFont val="Times New Roman"/>
        <family val="1"/>
      </rPr>
      <t>"Młyn Kultury - Przebudowa, rozbudowa i zmiana sposobu użytkowania budynku magazynowego przy ul. Kościuszki 77 w Toruniu - na budynek o funkcji użyteczności publicznej"</t>
    </r>
    <r>
      <rPr>
        <sz val="10"/>
        <rFont val="Times New Roman"/>
        <family val="1"/>
      </rPr>
      <t xml:space="preserve"> realizowany w ramach POIiŚ, Działania 8.1. Zmiana wynika z braku możliwości wydatkowania środków w wyniku unieważnienia postępowań przetargowych i konieczności przeniesienia zakresu rzeczowo-finansowego na lata następne. Wydłuża się okres realizacji inwestycji oraz zwiększa się ogólna wartość zadania (wzrost wartości prac budowlanych).</t>
    </r>
  </si>
  <si>
    <t>§ 3 dotyczący przychodów budżetowych</t>
  </si>
  <si>
    <t>§ 3 dotyczący rozchodów budżetowych</t>
  </si>
  <si>
    <t>15.</t>
  </si>
  <si>
    <t>16.</t>
  </si>
  <si>
    <t>3)</t>
  </si>
  <si>
    <t>4)</t>
  </si>
  <si>
    <t>Środki w kwocie 7.100.000 zł przeznaczone zostaną na wcześniejszą spłatę rat kapitałowych:</t>
  </si>
  <si>
    <t xml:space="preserve"> - z tytułu kredytu z 2008 r. w kwocie 3.100.000 zł, </t>
  </si>
  <si>
    <t xml:space="preserve"> - z tytułu kredytu z 2009 r. w kwocie 4.000.000 zł, </t>
  </si>
  <si>
    <t>zmniejszeniem planowanych dochodów o kwotę 127.750.871 zł, tj. do kwoty 877.629.815,11 zł;</t>
  </si>
  <si>
    <t>zmniejszeniem planowanych wydatków o kwotę 127.750.871 zł, tj. do kwoty 938.629.815,11 zł;</t>
  </si>
  <si>
    <t>zwiększeniem planowanych przychodów o kwotę 7.100.000 zł, tj. do kwoty 102.580.952 zł, w wyniku zwiększenia przychodów stanowiących wolne środki z lat ubiegłych;</t>
  </si>
  <si>
    <t xml:space="preserve">zwiększeniem planowanych rozchodów o kwotę 7.100.000 zł, tj. do kwoty 41.580.952 zł. </t>
  </si>
  <si>
    <t>które przewidziane były do spłaty w 2019 r.</t>
  </si>
  <si>
    <t xml:space="preserve">Niniejszą uchwałą dokonuje się zmian w zakresie planowanych przychodów, rozchodów, dochodów, wydatków, wyniku budżetowego oraz limitów wydatków na programy (projekty) finansowane ze środków zagranicznych. </t>
  </si>
  <si>
    <t>Uchwała dotyczy zmiany budżetu Województwa Kujawsko-Pomorskiego na 2018 r., przyjętego uchwałą Nr XL/660/17 Sejmiku Województwa Kujawsko-Pomorskiego z dnia 18 grudnia 2017 r., zmienionego uchwałami Nr 4/94/18 Zarządu Województwa Kujawsko-Pomorskiego z dnia 25 stycznia 2018 r., Nr 8/255/18 Zarządu Województwa Kujawsko-Pomorskiego z dnia 28 lutego 2018 r., Nr 12/463/18 Zarządu Województwa Kujawsko-Pomorskiego z dnia 28 marca 2018 r., Nr XLIII/732/18 Sejmiku Województwa Kujawsko-Pomorskiego z dnia 23 kwietnia 2018 r., Nr 18/808/18 Zarządu Województwa Kujawsko-Pomorskiego z dnia 9 maja 2018 r., Nr 21/945/18 Zarządu Województwa Kujawsko-Pomorskiego z dnia 30 maja 2018 r., Nr XLVII/765/18 Sejmiku Województwa Kujawsko-Pomorskiego z dnia 25 czerwca 2018 r., Nr 25/1200/18 Zarządu Województwa Kujawsko-Pomorskiego z dnia 27 czerwca 2018 r., Nr 28/1406/18 Zarządu Województwa Kujawsko-Pomorskiego z dnia 18 lipca 2018 r., Nr 32/1595/18 Zarządu Województwa Kujawsko-Pomorskiego z dnia 22 sierpnia 2018 r. oraz Nr 33/1632/18 Zarządu Województwa Kujawsko-Pomorskiego z dnia 29 sierpnia 2018 r.</t>
  </si>
  <si>
    <t xml:space="preserve">         Zmiany wynikają z przesunięcia części zakresu rzeczowo-finansowego na rok 2019 i wydłużenia realizacji zadania na skutek problemów 
         podczas wykonywania robót drogowych.</t>
  </si>
  <si>
    <t xml:space="preserve">        Przeniesienie wydatków bieżących między podziałkami klasyfikacji budżetowej wynika konieczności wyodrębnienia kosztów pośrednich 
        w ramach projektu. Zmniejszenie wydatków inwestycyjnych wynika z późnego podpisania umowy z wykonawcą i braku możliwości 
        dokonania płatności za roboty drogowe w roku bieżącym. Środki przeniesione zostają na rok 2019. Wydłuża się okres realizacji inwestycji. 
        Zmniejsza się ogólna wartość projektu w wyniku aktualizacji wartości zarządzania projektem.</t>
  </si>
  <si>
    <r>
      <t xml:space="preserve">    2) pn. </t>
    </r>
    <r>
      <rPr>
        <i/>
        <sz val="10"/>
        <rFont val="Times New Roman"/>
        <family val="1"/>
      </rPr>
      <t xml:space="preserve">"Poprawa bezpieczeństwa i komfortu życia mieszkańców oraz wsparcie niskoemisyjnego transportu drogowego poprzez 
        wybudowanie dróg dla rowerów (lider: województwo kujawsko-pomorskie)" </t>
    </r>
    <r>
      <rPr>
        <sz val="10"/>
        <rFont val="Times New Roman"/>
        <family val="1"/>
      </rPr>
      <t xml:space="preserve">- zmniejszenie wydatków o kwotę 4.114.578 zł, w tym 
        finansowanych z budżetu środków europejskich o kwotę 2.468.747 zł, ze środków własnych województwa o kwotę 658.333 zł oraz z dotacji 
        od jednostek samorządu terytorialnego stanowiących wkład gmin na współfinansowanie budowy ciągów pieszo-rowerowych o kwotę 
        987.498 zł. Zmiana wynika z odstąpienia od realizacji projektu na skutek podzielenia jego zakresu rzeczowo-finansowego i włączenia go do 
        trzech nowych projektów. W związku z powyższym określa się wydatki na projekty przewidziane do realizacji przez Zarząd Dróg 
        Wojewódzkich w Bydgoszczy w latach 2018-2020, tj.: </t>
    </r>
  </si>
  <si>
    <t xml:space="preserve"> - w planie finansowym Krajeńskiego Parku Krajobrazowego o kwotę 5.000 zł.</t>
  </si>
  <si>
    <t>Zmiana wynika z ujęcia kosztów związanych z aktualizacją studium wykonalności dla projektów "Utworzenie Centrum Czynnej Ochrony Przyrody Wdeckiego Parku Krajobrazowego" oraz "Utworzenie ośrodka edukacji przyrodniczej Krajeńskiego Parku Krajobrazowego" jako wydatki kwalifikowalne w ramach RPO WK-P 2014-2020.</t>
  </si>
  <si>
    <t>Powyższe środki przeznaczone zostaną m.in. na wykonanie kamiennej tablicy, która umieszczona będzie przy wejściu na teren skweru od strony ul. Wały Gen. Władysława Sikorskiego, zakup i montaż kamer monitoringu oraz zakup i montaż systemu nawadniania terenu.</t>
  </si>
  <si>
    <r>
      <t xml:space="preserve">W ramach zadania pn. </t>
    </r>
    <r>
      <rPr>
        <i/>
        <sz val="10"/>
        <rFont val="Times New Roman"/>
        <family val="1"/>
      </rPr>
      <t>"Wykup gruntu"</t>
    </r>
    <r>
      <rPr>
        <sz val="10"/>
        <rFont val="Times New Roman"/>
        <family val="1"/>
      </rPr>
      <t xml:space="preserve"> realizowanego przez Zarząd Dróg Wojewódzkich w Bydgoszczy zwiększa się o kwotę 247.842 zł wydatki  finansowane z dotacji od jednostek samorządu terytorialnego, tj. o kwotę pomocy finansowej od gminy Łubianka na wykup gruntów na potrzeby inwestycji "Rozbudowa drogi wojewódzkiej nr 546 na odcinku od km 10+791,00 do km 13+103,20 do Bierzgłowa (przystanek PKS) do Łubianki (skrzyżowanie z drogą wojewódzką nr 553)".</t>
    </r>
  </si>
  <si>
    <t xml:space="preserve">    - zmniejszenie wydatków finansowanych z dotacji od jednostek samorządu terytorialnego o kwotę 597.962 zł do wysokości pomocy finansowej 
      od gminy Łubianka na dofinansowanie robót w ramach inwestycji "Rozbudowa drogi wojewódzkiej nr 546 na odcinku od km 10+791,00 do km 
      13+103,20 do Bierzgłowa (przystanek PKS) do Łubianki (skrzyżowanie z drogą wojewódzką nr 553)";</t>
  </si>
  <si>
    <r>
      <t xml:space="preserve">    - zmniejszenie dotacji o kwotę 597.962 zł na dofinansowanie inwestycji w ramach zadania pn. </t>
    </r>
    <r>
      <rPr>
        <i/>
        <sz val="10"/>
        <rFont val="Times New Roman"/>
        <family val="1"/>
      </rPr>
      <t xml:space="preserve">"Modernizacja dróg wojewódzkich, grupa III - 
      Kujawsko-pomorskiego planu spójności komunikacji drogowej i kolejowej 2014-2020" </t>
    </r>
    <r>
      <rPr>
        <sz val="10"/>
        <rFont val="Times New Roman"/>
        <family val="1"/>
      </rPr>
      <t>w związku z urealnieniem dochodów od gminy 
      Łubianka na dofinansowanie robót w ramach inwestycji "Rozbudowa drogi wojewódzkiej nr 546 na odcinku od km 10+791,00 do km 
      13+103,20 do Bierzgłowa (przystanek PKS) do Łubianki (skrzyżowanie z drogą wojewódzką nr 553)";</t>
    </r>
  </si>
  <si>
    <t xml:space="preserve">    - zwiększenie dotacji o kwotę 247.842 zł, tj. o wartość pomocy finansowej od gminy Łubianka na wykup gruntów na potrzeby inwestycji 
      "Rozbudowa drogi wojewódzkiej nr 546 na odcinku od km 10+791,00 do km 13+103,20 do Bierzgłowa (przystanek PKS) do Łubianki 
      (skrzyżowanie z drogą wojewódzką nr 553)".</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</si>
</sst>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 &quot;zł&quot;"/>
    <numFmt numFmtId="165" formatCode="#,##0.0"/>
  </numFmts>
  <fonts count="50">
    <font>
      <sz val="10"/>
      <name val="Arial"/>
      <family val="0"/>
    </font>
    <font>
      <sz val="11"/>
      <color indexed="8"/>
      <name val="Calibri"/>
      <family val="2"/>
    </font>
    <font>
      <b/>
      <sz val="15"/>
      <name val="Times New Roman"/>
      <family val="1"/>
    </font>
    <font>
      <sz val="10"/>
      <name val="Times New Roman"/>
      <family val="1"/>
    </font>
    <font>
      <b/>
      <i/>
      <sz val="12"/>
      <name val="Times New Roman"/>
      <family val="1"/>
    </font>
    <font>
      <sz val="11"/>
      <name val="Times New Roman"/>
      <family val="1"/>
    </font>
    <font>
      <b/>
      <sz val="10"/>
      <name val="Times New Roman"/>
      <family val="1"/>
    </font>
    <font>
      <i/>
      <sz val="10"/>
      <name val="Times New Roman"/>
      <family val="1"/>
    </font>
    <font>
      <b/>
      <sz val="11"/>
      <name val="Times New Roman"/>
      <family val="1"/>
    </font>
    <font>
      <sz val="8"/>
      <name val="Times New Roman"/>
      <family val="1"/>
    </font>
    <font>
      <vertAlign val="superscript"/>
      <sz val="10"/>
      <name val="Times New Roman"/>
      <family val="1"/>
    </font>
    <font>
      <sz val="9"/>
      <name val="Times New Roman"/>
      <family val="1"/>
    </font>
    <font>
      <i/>
      <sz val="10"/>
      <color indexed="10"/>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30"/>
      <name val="Arial"/>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u val="single"/>
      <sz val="10"/>
      <color indexed="25"/>
      <name val="Arial"/>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55"/>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right/>
      <top style="thin"/>
      <bottom style="thin"/>
    </border>
    <border>
      <left/>
      <right/>
      <top style="thin">
        <color indexed="8"/>
      </top>
      <bottom style="thin">
        <color indexed="8"/>
      </bottom>
    </border>
    <border>
      <left/>
      <right/>
      <top/>
      <bottom style="thin"/>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8"/>
      </left>
      <right/>
      <top style="thin"/>
      <bottom style="thin"/>
    </border>
    <border>
      <left/>
      <right style="thin">
        <color indexed="8"/>
      </right>
      <top style="thin"/>
      <bottom style="thin"/>
    </border>
    <border>
      <left style="thin">
        <color indexed="8"/>
      </left>
      <right/>
      <top style="thin"/>
      <bottom style="thin">
        <color indexed="8"/>
      </bottom>
    </border>
    <border>
      <left/>
      <right style="thin">
        <color indexed="8"/>
      </right>
      <top style="thin"/>
      <bottom style="thin">
        <color indexed="8"/>
      </bottom>
    </border>
    <border>
      <left style="thin">
        <color indexed="8"/>
      </left>
      <right/>
      <top style="thin">
        <color indexed="8"/>
      </top>
      <bottom style="thin"/>
    </border>
    <border>
      <left/>
      <right style="thin">
        <color indexed="8"/>
      </right>
      <top style="thin">
        <color indexed="8"/>
      </top>
      <bottom style="thin"/>
    </border>
    <border>
      <left style="thin"/>
      <right style="thin"/>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29" borderId="4" applyNumberFormat="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3" fillId="27" borderId="1" applyNumberFormat="0" applyAlignment="0" applyProtection="0"/>
    <xf numFmtId="0" fontId="44" fillId="0" borderId="0" applyNumberFormat="0" applyFill="0" applyBorder="0" applyAlignment="0" applyProtection="0"/>
    <xf numFmtId="9" fontId="0" fillId="0" borderId="0" applyFont="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2" borderId="0" applyNumberFormat="0" applyBorder="0" applyAlignment="0" applyProtection="0"/>
  </cellStyleXfs>
  <cellXfs count="142">
    <xf numFmtId="0" fontId="0" fillId="0" borderId="0" xfId="0" applyAlignment="1">
      <alignment/>
    </xf>
    <xf numFmtId="0" fontId="3" fillId="0" borderId="0" xfId="52" applyFont="1" applyFill="1" applyAlignment="1" applyProtection="1">
      <alignment horizontal="justify" vertical="center" wrapText="1"/>
      <protection/>
    </xf>
    <xf numFmtId="0" fontId="3" fillId="0" borderId="0" xfId="52" applyFont="1" applyFill="1" applyAlignment="1" applyProtection="1">
      <alignment horizontal="left" vertical="center"/>
      <protection/>
    </xf>
    <xf numFmtId="0" fontId="5" fillId="0" borderId="0" xfId="0" applyFont="1" applyFill="1" applyAlignment="1" applyProtection="1">
      <alignment horizontal="left"/>
      <protection/>
    </xf>
    <xf numFmtId="0" fontId="3" fillId="0" borderId="0" xfId="0" applyFont="1" applyFill="1" applyAlignment="1" applyProtection="1">
      <alignment horizontal="justify" vertical="center" wrapText="1"/>
      <protection/>
    </xf>
    <xf numFmtId="0" fontId="5" fillId="0" borderId="0" xfId="0" applyFont="1" applyFill="1" applyAlignment="1" applyProtection="1">
      <alignment vertical="center"/>
      <protection/>
    </xf>
    <xf numFmtId="0" fontId="3" fillId="0" borderId="0" xfId="52" applyFont="1" applyFill="1" applyBorder="1" applyAlignment="1" applyProtection="1">
      <alignment horizontal="justify" vertical="center" wrapText="1"/>
      <protection/>
    </xf>
    <xf numFmtId="0" fontId="5" fillId="0" borderId="0" xfId="0" applyFont="1" applyFill="1" applyAlignment="1" applyProtection="1">
      <alignment horizontal="left" vertical="center"/>
      <protection/>
    </xf>
    <xf numFmtId="0" fontId="6" fillId="0" borderId="10" xfId="52" applyFont="1" applyFill="1" applyBorder="1" applyAlignment="1" applyProtection="1">
      <alignment horizontal="center" vertical="center" wrapText="1"/>
      <protection/>
    </xf>
    <xf numFmtId="3" fontId="6" fillId="0" borderId="10" xfId="52" applyNumberFormat="1" applyFont="1" applyFill="1" applyBorder="1" applyAlignment="1" applyProtection="1">
      <alignment horizontal="center" vertical="center" wrapText="1"/>
      <protection/>
    </xf>
    <xf numFmtId="0" fontId="6" fillId="0" borderId="0" xfId="52" applyFont="1" applyFill="1" applyAlignment="1" applyProtection="1">
      <alignment horizontal="center" vertical="center" wrapText="1"/>
      <protection/>
    </xf>
    <xf numFmtId="0" fontId="7" fillId="0" borderId="0" xfId="52" applyFont="1" applyFill="1" applyAlignment="1" applyProtection="1">
      <alignment horizontal="center" vertical="center"/>
      <protection/>
    </xf>
    <xf numFmtId="0" fontId="3" fillId="0" borderId="0" xfId="0" applyFont="1" applyFill="1" applyAlignment="1" applyProtection="1">
      <alignment horizontal="justify" vertical="top" wrapText="1"/>
      <protection/>
    </xf>
    <xf numFmtId="3" fontId="3" fillId="0" borderId="0" xfId="0" applyNumberFormat="1" applyFont="1" applyFill="1" applyAlignment="1" applyProtection="1">
      <alignment horizontal="justify" vertical="top" wrapText="1"/>
      <protection/>
    </xf>
    <xf numFmtId="0" fontId="7" fillId="0" borderId="0" xfId="52" applyFont="1" applyFill="1" applyAlignment="1" applyProtection="1">
      <alignment vertical="center"/>
      <protection/>
    </xf>
    <xf numFmtId="0" fontId="8" fillId="33" borderId="0" xfId="52" applyFont="1" applyFill="1" applyAlignment="1" applyProtection="1">
      <alignment horizontal="center"/>
      <protection/>
    </xf>
    <xf numFmtId="0" fontId="8" fillId="33" borderId="0" xfId="52" applyFont="1" applyFill="1" applyAlignment="1" applyProtection="1">
      <alignment wrapText="1"/>
      <protection/>
    </xf>
    <xf numFmtId="3" fontId="8" fillId="33" borderId="0" xfId="52" applyNumberFormat="1" applyFont="1" applyFill="1" applyAlignment="1" applyProtection="1">
      <alignment/>
      <protection/>
    </xf>
    <xf numFmtId="0" fontId="8" fillId="0" borderId="0" xfId="52" applyFont="1" applyFill="1" applyAlignment="1" applyProtection="1">
      <alignment/>
      <protection/>
    </xf>
    <xf numFmtId="0" fontId="3" fillId="0" borderId="0" xfId="52" applyFont="1" applyFill="1" applyAlignment="1" applyProtection="1">
      <alignment horizontal="center"/>
      <protection/>
    </xf>
    <xf numFmtId="0" fontId="3" fillId="0" borderId="0" xfId="52" applyFont="1" applyFill="1" applyAlignment="1" applyProtection="1">
      <alignment horizontal="left" wrapText="1"/>
      <protection/>
    </xf>
    <xf numFmtId="3" fontId="3" fillId="0" borderId="0" xfId="52" applyNumberFormat="1" applyFont="1" applyFill="1" applyAlignment="1" applyProtection="1">
      <alignment horizontal="left" wrapText="1"/>
      <protection/>
    </xf>
    <xf numFmtId="0" fontId="3" fillId="0" borderId="0" xfId="52" applyFont="1" applyFill="1" applyProtection="1">
      <alignment/>
      <protection/>
    </xf>
    <xf numFmtId="0" fontId="3" fillId="0" borderId="11" xfId="52" applyFont="1" applyFill="1" applyBorder="1" applyAlignment="1" applyProtection="1">
      <alignment horizontal="center" vertical="center"/>
      <protection/>
    </xf>
    <xf numFmtId="0" fontId="5" fillId="0" borderId="11" xfId="52" applyFont="1" applyFill="1" applyBorder="1" applyAlignment="1" applyProtection="1">
      <alignment vertical="center" wrapText="1"/>
      <protection/>
    </xf>
    <xf numFmtId="4" fontId="3" fillId="0" borderId="11" xfId="52" applyNumberFormat="1" applyFont="1" applyFill="1" applyBorder="1" applyAlignment="1" applyProtection="1">
      <alignment vertical="center"/>
      <protection/>
    </xf>
    <xf numFmtId="3" fontId="3" fillId="0" borderId="11" xfId="52" applyNumberFormat="1" applyFont="1" applyFill="1" applyBorder="1" applyAlignment="1" applyProtection="1">
      <alignment vertical="center"/>
      <protection/>
    </xf>
    <xf numFmtId="0" fontId="3" fillId="0" borderId="0" xfId="52" applyFont="1" applyFill="1" applyAlignment="1" applyProtection="1">
      <alignment vertical="center"/>
      <protection/>
    </xf>
    <xf numFmtId="0" fontId="3" fillId="0" borderId="0" xfId="52" applyFont="1" applyFill="1" applyAlignment="1" applyProtection="1">
      <alignment horizontal="center" vertical="center"/>
      <protection/>
    </xf>
    <xf numFmtId="0" fontId="5" fillId="0" borderId="11" xfId="52" applyFont="1" applyFill="1" applyBorder="1" applyAlignment="1" applyProtection="1">
      <alignment horizontal="center" vertical="center"/>
      <protection/>
    </xf>
    <xf numFmtId="3" fontId="5" fillId="0" borderId="11" xfId="52" applyNumberFormat="1" applyFont="1" applyFill="1" applyBorder="1" applyAlignment="1" applyProtection="1">
      <alignment vertical="center"/>
      <protection/>
    </xf>
    <xf numFmtId="0" fontId="5" fillId="0" borderId="0" xfId="52" applyFont="1" applyFill="1" applyAlignment="1" applyProtection="1">
      <alignment vertical="center"/>
      <protection/>
    </xf>
    <xf numFmtId="0" fontId="7" fillId="0" borderId="0" xfId="52" applyFont="1" applyFill="1" applyAlignment="1" applyProtection="1">
      <alignment vertical="center" wrapText="1"/>
      <protection/>
    </xf>
    <xf numFmtId="3" fontId="7" fillId="0" borderId="0" xfId="52" applyNumberFormat="1" applyFont="1" applyFill="1" applyAlignment="1" applyProtection="1">
      <alignment vertical="center"/>
      <protection/>
    </xf>
    <xf numFmtId="0" fontId="5" fillId="0" borderId="0" xfId="52" applyFont="1" applyFill="1" applyBorder="1" applyAlignment="1" applyProtection="1">
      <alignment horizontal="center" vertical="center"/>
      <protection/>
    </xf>
    <xf numFmtId="49" fontId="7" fillId="0" borderId="0" xfId="52" applyNumberFormat="1" applyFont="1" applyFill="1" applyAlignment="1" applyProtection="1">
      <alignment horizontal="center" vertical="center"/>
      <protection/>
    </xf>
    <xf numFmtId="0" fontId="5" fillId="0" borderId="0" xfId="52" applyFont="1" applyFill="1" applyBorder="1" applyAlignment="1" applyProtection="1">
      <alignment vertical="center"/>
      <protection/>
    </xf>
    <xf numFmtId="3" fontId="3" fillId="0" borderId="0" xfId="52" applyNumberFormat="1" applyFont="1" applyFill="1" applyAlignment="1" applyProtection="1">
      <alignment horizontal="justify" vertical="center" wrapText="1"/>
      <protection/>
    </xf>
    <xf numFmtId="3" fontId="5" fillId="0" borderId="11" xfId="52" applyNumberFormat="1" applyFont="1" applyFill="1" applyBorder="1" applyAlignment="1" applyProtection="1">
      <alignment vertical="center" wrapText="1"/>
      <protection/>
    </xf>
    <xf numFmtId="3" fontId="7" fillId="0" borderId="0" xfId="52" applyNumberFormat="1" applyFont="1" applyFill="1" applyAlignment="1" applyProtection="1">
      <alignment vertical="center" wrapText="1"/>
      <protection/>
    </xf>
    <xf numFmtId="0" fontId="3" fillId="0" borderId="0" xfId="52" applyFont="1" applyFill="1" applyAlignment="1" applyProtection="1">
      <alignment horizontal="justify" wrapText="1"/>
      <protection/>
    </xf>
    <xf numFmtId="0" fontId="7" fillId="0" borderId="0" xfId="52" applyFont="1" applyFill="1" applyAlignment="1" applyProtection="1">
      <alignment horizontal="center" vertical="top"/>
      <protection/>
    </xf>
    <xf numFmtId="0" fontId="7" fillId="0" borderId="0" xfId="52" applyFont="1" applyFill="1" applyAlignment="1" applyProtection="1">
      <alignment wrapText="1"/>
      <protection/>
    </xf>
    <xf numFmtId="3" fontId="7" fillId="0" borderId="0" xfId="52" applyNumberFormat="1" applyFont="1" applyFill="1" applyAlignment="1" applyProtection="1">
      <alignment/>
      <protection/>
    </xf>
    <xf numFmtId="0" fontId="3" fillId="0" borderId="0" xfId="52" applyFont="1" applyFill="1" applyAlignment="1" applyProtection="1">
      <alignment horizontal="center" wrapText="1"/>
      <protection/>
    </xf>
    <xf numFmtId="164" fontId="3" fillId="0" borderId="0" xfId="52" applyNumberFormat="1" applyFont="1" applyFill="1" applyAlignment="1" applyProtection="1">
      <alignment horizontal="right" wrapText="1"/>
      <protection/>
    </xf>
    <xf numFmtId="3" fontId="3" fillId="0" borderId="0" xfId="52" applyNumberFormat="1" applyFont="1" applyFill="1" applyAlignment="1" applyProtection="1">
      <alignment horizontal="right" wrapText="1"/>
      <protection/>
    </xf>
    <xf numFmtId="0" fontId="3" fillId="0" borderId="0" xfId="52" applyFont="1" applyFill="1" applyAlignment="1" applyProtection="1">
      <alignment horizontal="center" vertical="center" wrapText="1"/>
      <protection/>
    </xf>
    <xf numFmtId="164" fontId="3" fillId="0" borderId="0" xfId="52" applyNumberFormat="1" applyFont="1" applyFill="1" applyAlignment="1" applyProtection="1">
      <alignment horizontal="right" vertical="center" wrapText="1"/>
      <protection/>
    </xf>
    <xf numFmtId="0" fontId="3" fillId="0" borderId="0" xfId="52" applyFont="1" applyFill="1" applyBorder="1" applyAlignment="1" applyProtection="1">
      <alignment wrapText="1"/>
      <protection/>
    </xf>
    <xf numFmtId="0" fontId="7" fillId="0" borderId="0" xfId="52" applyFont="1" applyFill="1" applyAlignment="1" applyProtection="1">
      <alignment horizontal="center"/>
      <protection/>
    </xf>
    <xf numFmtId="0" fontId="7" fillId="0" borderId="0" xfId="52" applyFont="1" applyFill="1" applyAlignment="1" applyProtection="1">
      <alignment/>
      <protection/>
    </xf>
    <xf numFmtId="0" fontId="3" fillId="0" borderId="0" xfId="52" applyFont="1" applyFill="1" applyBorder="1" applyAlignment="1" applyProtection="1">
      <alignment horizontal="center" wrapText="1"/>
      <protection/>
    </xf>
    <xf numFmtId="0" fontId="3" fillId="0" borderId="0" xfId="52" applyFont="1" applyFill="1" applyAlignment="1" applyProtection="1">
      <alignment horizontal="justify" vertical="top" wrapText="1"/>
      <protection/>
    </xf>
    <xf numFmtId="0" fontId="5" fillId="0" borderId="11" xfId="0" applyFont="1" applyFill="1" applyBorder="1" applyAlignment="1" applyProtection="1">
      <alignment horizontal="center" vertical="center"/>
      <protection/>
    </xf>
    <xf numFmtId="0" fontId="5" fillId="0" borderId="11" xfId="0" applyFont="1" applyFill="1" applyBorder="1" applyAlignment="1" applyProtection="1">
      <alignment vertical="center" wrapText="1"/>
      <protection/>
    </xf>
    <xf numFmtId="3" fontId="5" fillId="0" borderId="11" xfId="0" applyNumberFormat="1" applyFont="1" applyFill="1" applyBorder="1" applyAlignment="1" applyProtection="1">
      <alignment vertical="center"/>
      <protection/>
    </xf>
    <xf numFmtId="0" fontId="5" fillId="0" borderId="0" xfId="52" applyFont="1" applyFill="1" applyProtection="1">
      <alignment/>
      <protection/>
    </xf>
    <xf numFmtId="0" fontId="7" fillId="0" borderId="0" xfId="52" applyFont="1" applyFill="1" applyAlignment="1" applyProtection="1">
      <alignment horizontal="justify" vertical="center" wrapText="1"/>
      <protection/>
    </xf>
    <xf numFmtId="0" fontId="5" fillId="0" borderId="11" xfId="52" applyFont="1" applyFill="1" applyBorder="1" applyAlignment="1" applyProtection="1">
      <alignment horizontal="center" vertical="top"/>
      <protection/>
    </xf>
    <xf numFmtId="0" fontId="5" fillId="0" borderId="11" xfId="52" applyFont="1" applyFill="1" applyBorder="1" applyAlignment="1" applyProtection="1">
      <alignment wrapText="1"/>
      <protection/>
    </xf>
    <xf numFmtId="3" fontId="5" fillId="0" borderId="11" xfId="52" applyNumberFormat="1" applyFont="1" applyFill="1" applyBorder="1" applyAlignment="1" applyProtection="1">
      <alignment/>
      <protection/>
    </xf>
    <xf numFmtId="49" fontId="3" fillId="0" borderId="0" xfId="52" applyNumberFormat="1" applyFont="1" applyFill="1" applyAlignment="1" applyProtection="1">
      <alignment horizontal="right" vertical="center"/>
      <protection/>
    </xf>
    <xf numFmtId="0" fontId="8" fillId="33" borderId="0" xfId="0" applyFont="1" applyFill="1" applyAlignment="1" applyProtection="1">
      <alignment horizontal="center"/>
      <protection/>
    </xf>
    <xf numFmtId="0" fontId="8" fillId="33" borderId="0" xfId="0" applyFont="1" applyFill="1" applyAlignment="1" applyProtection="1">
      <alignment wrapText="1"/>
      <protection/>
    </xf>
    <xf numFmtId="3" fontId="8" fillId="33" borderId="0" xfId="0" applyNumberFormat="1" applyFont="1" applyFill="1" applyAlignment="1" applyProtection="1">
      <alignment/>
      <protection/>
    </xf>
    <xf numFmtId="0" fontId="8" fillId="0" borderId="0" xfId="0" applyFont="1" applyFill="1" applyAlignment="1" applyProtection="1">
      <alignment/>
      <protection/>
    </xf>
    <xf numFmtId="0" fontId="3" fillId="0" borderId="0" xfId="0" applyFont="1" applyFill="1" applyAlignment="1" applyProtection="1">
      <alignment horizontal="center"/>
      <protection/>
    </xf>
    <xf numFmtId="0" fontId="3" fillId="0" borderId="0" xfId="0" applyFont="1" applyFill="1" applyAlignment="1" applyProtection="1">
      <alignment horizontal="left" wrapText="1"/>
      <protection/>
    </xf>
    <xf numFmtId="3" fontId="3" fillId="0" borderId="0" xfId="0" applyNumberFormat="1" applyFont="1" applyFill="1" applyAlignment="1" applyProtection="1">
      <alignment horizontal="left" wrapText="1"/>
      <protection/>
    </xf>
    <xf numFmtId="0" fontId="3" fillId="0" borderId="0" xfId="0" applyFont="1" applyFill="1" applyAlignment="1" applyProtection="1">
      <alignment/>
      <protection/>
    </xf>
    <xf numFmtId="0" fontId="3" fillId="0" borderId="11" xfId="0" applyFont="1" applyFill="1" applyBorder="1" applyAlignment="1" applyProtection="1">
      <alignment horizontal="center" vertical="center"/>
      <protection/>
    </xf>
    <xf numFmtId="0" fontId="3" fillId="0" borderId="11" xfId="0" applyFont="1" applyFill="1" applyBorder="1" applyAlignment="1" applyProtection="1">
      <alignment vertical="center" wrapText="1"/>
      <protection/>
    </xf>
    <xf numFmtId="4" fontId="3" fillId="0" borderId="11" xfId="0" applyNumberFormat="1" applyFont="1" applyFill="1" applyBorder="1" applyAlignment="1" applyProtection="1">
      <alignment vertical="center"/>
      <protection/>
    </xf>
    <xf numFmtId="3" fontId="3" fillId="0" borderId="11" xfId="0" applyNumberFormat="1" applyFont="1" applyFill="1" applyBorder="1" applyAlignment="1" applyProtection="1">
      <alignment vertical="center"/>
      <protection/>
    </xf>
    <xf numFmtId="0" fontId="3" fillId="0" borderId="0" xfId="0" applyFont="1" applyFill="1" applyAlignment="1" applyProtection="1">
      <alignment vertical="center"/>
      <protection/>
    </xf>
    <xf numFmtId="49" fontId="5" fillId="0" borderId="11" xfId="52" applyNumberFormat="1" applyFont="1" applyFill="1" applyBorder="1" applyAlignment="1" applyProtection="1">
      <alignment horizontal="center" vertical="center"/>
      <protection/>
    </xf>
    <xf numFmtId="0" fontId="7" fillId="0" borderId="0" xfId="0" applyFont="1" applyFill="1" applyAlignment="1" applyProtection="1">
      <alignment horizontal="center" vertical="center"/>
      <protection/>
    </xf>
    <xf numFmtId="49" fontId="7" fillId="0" borderId="0" xfId="0" applyNumberFormat="1" applyFont="1" applyFill="1" applyAlignment="1" applyProtection="1">
      <alignment horizontal="center" vertical="center"/>
      <protection/>
    </xf>
    <xf numFmtId="0" fontId="3" fillId="0" borderId="0" xfId="54" applyFont="1" applyFill="1" applyAlignment="1" applyProtection="1">
      <alignment horizontal="justify" vertical="center" wrapText="1"/>
      <protection/>
    </xf>
    <xf numFmtId="0" fontId="7" fillId="0" borderId="0" xfId="0" applyFont="1" applyFill="1" applyAlignment="1" applyProtection="1">
      <alignment vertical="center"/>
      <protection/>
    </xf>
    <xf numFmtId="3" fontId="3" fillId="0" borderId="0" xfId="54" applyNumberFormat="1" applyFont="1" applyFill="1" applyAlignment="1" applyProtection="1">
      <alignment horizontal="justify" vertical="center" wrapText="1"/>
      <protection/>
    </xf>
    <xf numFmtId="3" fontId="7" fillId="0" borderId="0" xfId="52" applyNumberFormat="1" applyFont="1" applyFill="1" applyAlignment="1" applyProtection="1">
      <alignment horizontal="right" vertical="center"/>
      <protection/>
    </xf>
    <xf numFmtId="49" fontId="3" fillId="0" borderId="0" xfId="52" applyNumberFormat="1" applyFont="1" applyFill="1" applyAlignment="1" applyProtection="1">
      <alignment horizontal="justify" vertical="center" wrapText="1"/>
      <protection/>
    </xf>
    <xf numFmtId="4" fontId="5" fillId="0" borderId="11" xfId="0" applyNumberFormat="1" applyFont="1" applyFill="1" applyBorder="1" applyAlignment="1" applyProtection="1">
      <alignment vertical="center"/>
      <protection/>
    </xf>
    <xf numFmtId="3" fontId="3" fillId="0" borderId="0" xfId="52" applyNumberFormat="1" applyFont="1" applyFill="1" applyAlignment="1" applyProtection="1">
      <alignment horizontal="justify" wrapText="1"/>
      <protection/>
    </xf>
    <xf numFmtId="0" fontId="3" fillId="0" borderId="0" xfId="0" applyFont="1" applyFill="1" applyAlignment="1" applyProtection="1">
      <alignment horizontal="center" vertical="center"/>
      <protection/>
    </xf>
    <xf numFmtId="0" fontId="7" fillId="0" borderId="0" xfId="52" applyNumberFormat="1" applyFont="1" applyFill="1" applyAlignment="1" applyProtection="1">
      <alignment horizontal="center" vertical="center"/>
      <protection/>
    </xf>
    <xf numFmtId="0" fontId="7" fillId="0" borderId="0" xfId="52" applyNumberFormat="1" applyFont="1" applyFill="1" applyAlignment="1" applyProtection="1">
      <alignment horizontal="left" vertical="center" wrapText="1"/>
      <protection/>
    </xf>
    <xf numFmtId="0" fontId="7" fillId="0" borderId="0" xfId="52" applyFont="1" applyFill="1" applyBorder="1" applyAlignment="1" applyProtection="1">
      <alignment horizontal="center" vertical="center"/>
      <protection/>
    </xf>
    <xf numFmtId="0" fontId="5" fillId="0" borderId="12" xfId="52" applyFont="1" applyFill="1" applyBorder="1" applyAlignment="1" applyProtection="1">
      <alignment horizontal="center" vertical="center"/>
      <protection/>
    </xf>
    <xf numFmtId="0" fontId="5" fillId="0" borderId="12" xfId="52" applyFont="1" applyFill="1" applyBorder="1" applyAlignment="1" applyProtection="1">
      <alignment vertical="center" wrapText="1"/>
      <protection/>
    </xf>
    <xf numFmtId="3" fontId="5" fillId="0" borderId="12" xfId="52" applyNumberFormat="1" applyFont="1" applyFill="1" applyBorder="1" applyAlignment="1" applyProtection="1">
      <alignment vertical="center"/>
      <protection/>
    </xf>
    <xf numFmtId="0" fontId="8" fillId="33" borderId="0" xfId="0" applyFont="1" applyFill="1" applyBorder="1" applyAlignment="1" applyProtection="1">
      <alignment horizontal="center"/>
      <protection/>
    </xf>
    <xf numFmtId="3" fontId="5" fillId="33" borderId="13" xfId="0" applyNumberFormat="1" applyFont="1" applyFill="1" applyBorder="1" applyAlignment="1" applyProtection="1">
      <alignment/>
      <protection/>
    </xf>
    <xf numFmtId="0" fontId="3" fillId="0" borderId="10" xfId="52" applyFont="1" applyFill="1" applyBorder="1" applyAlignment="1" applyProtection="1">
      <alignment horizontal="center" vertical="center"/>
      <protection/>
    </xf>
    <xf numFmtId="4" fontId="3" fillId="0" borderId="10" xfId="52" applyNumberFormat="1" applyFont="1" applyFill="1" applyBorder="1" applyAlignment="1" applyProtection="1">
      <alignment vertical="center"/>
      <protection/>
    </xf>
    <xf numFmtId="3" fontId="3" fillId="0" borderId="10" xfId="52" applyNumberFormat="1" applyFont="1" applyFill="1" applyBorder="1" applyAlignment="1" applyProtection="1">
      <alignment vertical="center"/>
      <protection/>
    </xf>
    <xf numFmtId="0" fontId="5" fillId="0" borderId="0" xfId="52" applyFont="1" applyFill="1" applyAlignment="1" applyProtection="1">
      <alignment horizontal="left" vertical="center"/>
      <protection/>
    </xf>
    <xf numFmtId="0" fontId="3"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left" vertical="center" wrapText="1"/>
      <protection/>
    </xf>
    <xf numFmtId="3" fontId="3" fillId="0" borderId="0" xfId="0" applyNumberFormat="1" applyFont="1" applyFill="1" applyBorder="1" applyAlignment="1" applyProtection="1">
      <alignment vertical="center"/>
      <protection/>
    </xf>
    <xf numFmtId="0" fontId="9" fillId="0" borderId="0" xfId="0" applyFont="1" applyFill="1" applyAlignment="1" applyProtection="1">
      <alignment vertical="center"/>
      <protection/>
    </xf>
    <xf numFmtId="3" fontId="3" fillId="0" borderId="0" xfId="0" applyNumberFormat="1" applyFont="1" applyFill="1" applyAlignment="1" applyProtection="1">
      <alignment horizontal="justify" vertical="center" wrapText="1"/>
      <protection/>
    </xf>
    <xf numFmtId="3" fontId="8" fillId="33" borderId="0" xfId="52" applyNumberFormat="1" applyFont="1" applyFill="1" applyProtection="1">
      <alignment/>
      <protection/>
    </xf>
    <xf numFmtId="0" fontId="3" fillId="0" borderId="0" xfId="52" applyFont="1" applyFill="1" applyAlignment="1" applyProtection="1">
      <alignment wrapText="1"/>
      <protection/>
    </xf>
    <xf numFmtId="3" fontId="3" fillId="0" borderId="0" xfId="52" applyNumberFormat="1" applyFont="1" applyFill="1" applyAlignment="1" applyProtection="1">
      <alignment wrapText="1"/>
      <protection/>
    </xf>
    <xf numFmtId="0" fontId="3" fillId="0" borderId="0" xfId="52" applyFont="1" applyFill="1" applyAlignment="1" applyProtection="1">
      <alignment horizontal="right" vertical="center" wrapText="1"/>
      <protection/>
    </xf>
    <xf numFmtId="0" fontId="3" fillId="0" borderId="0" xfId="52" applyFont="1" applyFill="1" applyAlignment="1" applyProtection="1">
      <alignment horizontal="right" vertical="top" wrapText="1"/>
      <protection/>
    </xf>
    <xf numFmtId="0" fontId="3" fillId="0" borderId="0" xfId="0" applyFont="1" applyFill="1" applyAlignment="1" applyProtection="1">
      <alignment wrapText="1"/>
      <protection/>
    </xf>
    <xf numFmtId="3" fontId="3" fillId="0" borderId="0" xfId="0" applyNumberFormat="1" applyFont="1" applyFill="1" applyAlignment="1" applyProtection="1">
      <alignment/>
      <protection/>
    </xf>
    <xf numFmtId="0" fontId="3" fillId="0" borderId="0" xfId="52" applyFont="1" applyFill="1" applyBorder="1" applyAlignment="1" applyProtection="1">
      <alignment horizontal="left" wrapText="1"/>
      <protection/>
    </xf>
    <xf numFmtId="0" fontId="3" fillId="0" borderId="0" xfId="52" applyFont="1" applyFill="1" applyBorder="1" applyAlignment="1" applyProtection="1">
      <alignment horizontal="left" vertical="center" wrapText="1"/>
      <protection/>
    </xf>
    <xf numFmtId="0" fontId="3" fillId="0" borderId="0" xfId="52" applyFont="1" applyFill="1" applyAlignment="1" applyProtection="1">
      <alignment horizontal="justify" vertical="center" wrapText="1"/>
      <protection/>
    </xf>
    <xf numFmtId="0" fontId="3" fillId="0" borderId="0" xfId="52" applyFont="1" applyFill="1" applyBorder="1" applyAlignment="1" applyProtection="1">
      <alignment horizontal="justify" vertical="center" wrapText="1"/>
      <protection/>
    </xf>
    <xf numFmtId="0" fontId="3" fillId="0" borderId="0" xfId="52" applyFont="1" applyFill="1" applyAlignment="1" applyProtection="1">
      <alignment horizontal="left" vertical="center" wrapText="1"/>
      <protection/>
    </xf>
    <xf numFmtId="0" fontId="3" fillId="0" borderId="0" xfId="52" applyFont="1" applyFill="1" applyAlignment="1" applyProtection="1">
      <alignment horizontal="justify" wrapText="1"/>
      <protection/>
    </xf>
    <xf numFmtId="0" fontId="3" fillId="0" borderId="0" xfId="54" applyFont="1" applyFill="1" applyAlignment="1" applyProtection="1">
      <alignment horizontal="justify" wrapText="1"/>
      <protection/>
    </xf>
    <xf numFmtId="0" fontId="3" fillId="0" borderId="0" xfId="52" applyFont="1" applyFill="1" applyBorder="1" applyAlignment="1" applyProtection="1">
      <alignment horizontal="justify" wrapText="1"/>
      <protection/>
    </xf>
    <xf numFmtId="0" fontId="3" fillId="0" borderId="0" xfId="0" applyFont="1" applyFill="1" applyAlignment="1" applyProtection="1">
      <alignment horizontal="justify" vertical="center" wrapText="1"/>
      <protection/>
    </xf>
    <xf numFmtId="0" fontId="4" fillId="0" borderId="0" xfId="0" applyFont="1" applyFill="1" applyAlignment="1" applyProtection="1">
      <alignment horizontal="left" vertical="center"/>
      <protection/>
    </xf>
    <xf numFmtId="0" fontId="6" fillId="0" borderId="14" xfId="52" applyFont="1" applyFill="1" applyBorder="1" applyAlignment="1" applyProtection="1">
      <alignment horizontal="center" vertical="center" wrapText="1"/>
      <protection/>
    </xf>
    <xf numFmtId="0" fontId="6" fillId="0" borderId="15" xfId="52" applyFont="1" applyFill="1" applyBorder="1" applyAlignment="1" applyProtection="1">
      <alignment horizontal="center" vertical="center" wrapText="1"/>
      <protection/>
    </xf>
    <xf numFmtId="0" fontId="2" fillId="0" borderId="0" xfId="52" applyFont="1" applyFill="1" applyBorder="1" applyAlignment="1" applyProtection="1">
      <alignment horizontal="center"/>
      <protection/>
    </xf>
    <xf numFmtId="0" fontId="4" fillId="0" borderId="0" xfId="0" applyFont="1" applyFill="1" applyAlignment="1" applyProtection="1">
      <alignment horizontal="left"/>
      <protection/>
    </xf>
    <xf numFmtId="0" fontId="3" fillId="0" borderId="0" xfId="52" applyFont="1" applyFill="1" applyAlignment="1" applyProtection="1">
      <alignment horizontal="left" wrapText="1"/>
      <protection/>
    </xf>
    <xf numFmtId="0" fontId="3" fillId="0" borderId="0" xfId="54" applyFont="1" applyFill="1" applyAlignment="1" applyProtection="1">
      <alignment horizontal="justify" vertical="center" wrapText="1"/>
      <protection/>
    </xf>
    <xf numFmtId="0" fontId="3" fillId="0" borderId="16" xfId="52" applyFont="1" applyFill="1" applyBorder="1" applyAlignment="1" applyProtection="1">
      <alignment horizontal="left" vertical="center" wrapText="1"/>
      <protection/>
    </xf>
    <xf numFmtId="0" fontId="3" fillId="0" borderId="17" xfId="52" applyFont="1" applyFill="1" applyBorder="1" applyAlignment="1" applyProtection="1">
      <alignment horizontal="left" vertical="center" wrapText="1"/>
      <protection/>
    </xf>
    <xf numFmtId="0" fontId="3" fillId="0" borderId="18" xfId="52" applyFont="1" applyFill="1" applyBorder="1" applyAlignment="1" applyProtection="1">
      <alignment horizontal="left" vertical="center" wrapText="1"/>
      <protection/>
    </xf>
    <xf numFmtId="0" fontId="3" fillId="0" borderId="19" xfId="52" applyFont="1" applyFill="1" applyBorder="1" applyAlignment="1" applyProtection="1">
      <alignment horizontal="left" vertical="center" wrapText="1"/>
      <protection/>
    </xf>
    <xf numFmtId="0" fontId="3" fillId="0" borderId="20" xfId="52" applyFont="1" applyFill="1" applyBorder="1" applyAlignment="1" applyProtection="1">
      <alignment horizontal="left" vertical="center" wrapText="1"/>
      <protection/>
    </xf>
    <xf numFmtId="0" fontId="3" fillId="0" borderId="21" xfId="52" applyFont="1" applyFill="1" applyBorder="1" applyAlignment="1" applyProtection="1">
      <alignment horizontal="left" vertical="center" wrapText="1"/>
      <protection/>
    </xf>
    <xf numFmtId="0" fontId="3" fillId="0" borderId="14" xfId="52" applyFont="1" applyFill="1" applyBorder="1" applyAlignment="1" applyProtection="1">
      <alignment horizontal="left" vertical="center" wrapText="1"/>
      <protection/>
    </xf>
    <xf numFmtId="0" fontId="3" fillId="0" borderId="15" xfId="52" applyFont="1" applyFill="1" applyBorder="1" applyAlignment="1" applyProtection="1">
      <alignment horizontal="left" vertical="center" wrapText="1"/>
      <protection/>
    </xf>
    <xf numFmtId="0" fontId="8" fillId="33" borderId="13" xfId="0" applyFont="1" applyFill="1" applyBorder="1" applyAlignment="1" applyProtection="1">
      <alignment horizontal="left"/>
      <protection/>
    </xf>
    <xf numFmtId="0" fontId="3" fillId="0" borderId="16" xfId="52" applyFont="1" applyFill="1" applyBorder="1" applyAlignment="1" applyProtection="1">
      <alignment horizontal="justify" vertical="center" wrapText="1"/>
      <protection/>
    </xf>
    <xf numFmtId="0" fontId="3" fillId="0" borderId="17" xfId="52" applyFont="1" applyFill="1" applyBorder="1" applyAlignment="1" applyProtection="1">
      <alignment horizontal="justify" vertical="center" wrapText="1"/>
      <protection/>
    </xf>
    <xf numFmtId="0" fontId="3" fillId="0" borderId="22" xfId="52" applyFont="1" applyFill="1" applyBorder="1" applyAlignment="1" applyProtection="1">
      <alignment horizontal="left" vertical="center" wrapText="1"/>
      <protection/>
    </xf>
    <xf numFmtId="0" fontId="8" fillId="33" borderId="0" xfId="52" applyFont="1" applyFill="1" applyAlignment="1" applyProtection="1">
      <alignment horizontal="left" wrapText="1"/>
      <protection/>
    </xf>
    <xf numFmtId="0" fontId="8" fillId="33" borderId="0" xfId="0" applyFont="1" applyFill="1" applyAlignment="1" applyProtection="1">
      <alignment horizontal="left" wrapText="1"/>
      <protection/>
    </xf>
    <xf numFmtId="0" fontId="7" fillId="0" borderId="0" xfId="52" applyFont="1" applyFill="1" applyBorder="1" applyAlignment="1" applyProtection="1">
      <alignment horizontal="justify" wrapText="1"/>
      <protection/>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 3" xfId="53"/>
    <cellStyle name="Normalny 3 2" xfId="54"/>
    <cellStyle name="Obliczenia" xfId="55"/>
    <cellStyle name="Followed Hyperlink" xfId="56"/>
    <cellStyle name="Percent" xfId="57"/>
    <cellStyle name="Suma" xfId="58"/>
    <cellStyle name="Tekst objaśnienia" xfId="59"/>
    <cellStyle name="Tekst ostrzeżenia" xfId="60"/>
    <cellStyle name="Tytuł" xfId="61"/>
    <cellStyle name="Uwaga" xfId="62"/>
    <cellStyle name="Currency" xfId="63"/>
    <cellStyle name="Currency [0]" xfId="64"/>
    <cellStyle name="Zły"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J666"/>
  <sheetViews>
    <sheetView tabSelected="1" view="pageBreakPreview" zoomScaleSheetLayoutView="100" zoomScalePageLayoutView="0" workbookViewId="0" topLeftCell="A1">
      <selection activeCell="A9" sqref="A9:H9"/>
    </sheetView>
  </sheetViews>
  <sheetFormatPr defaultColWidth="9.140625" defaultRowHeight="12.75"/>
  <cols>
    <col min="1" max="1" width="3.57421875" style="67" customWidth="1"/>
    <col min="2" max="2" width="6.28125" style="67" customWidth="1"/>
    <col min="3" max="3" width="44.421875" style="109" customWidth="1"/>
    <col min="4" max="4" width="13.7109375" style="110" customWidth="1"/>
    <col min="5" max="5" width="14.28125" style="110" customWidth="1"/>
    <col min="6" max="6" width="13.57421875" style="110" customWidth="1"/>
    <col min="7" max="7" width="12.7109375" style="110" customWidth="1"/>
    <col min="8" max="8" width="13.00390625" style="110" customWidth="1"/>
    <col min="9" max="16384" width="9.140625" style="70" customWidth="1"/>
  </cols>
  <sheetData>
    <row r="1" spans="1:8" s="2" customFormat="1" ht="18" customHeight="1">
      <c r="A1" s="123" t="s">
        <v>0</v>
      </c>
      <c r="B1" s="123"/>
      <c r="C1" s="123"/>
      <c r="D1" s="123"/>
      <c r="E1" s="123"/>
      <c r="F1" s="123"/>
      <c r="G1" s="123"/>
      <c r="H1" s="123"/>
    </row>
    <row r="2" spans="1:8" s="3" customFormat="1" ht="18" customHeight="1">
      <c r="A2" s="124" t="s">
        <v>1</v>
      </c>
      <c r="B2" s="124"/>
      <c r="C2" s="124"/>
      <c r="D2" s="124"/>
      <c r="E2" s="124"/>
      <c r="F2" s="124"/>
      <c r="G2" s="124"/>
      <c r="H2" s="124"/>
    </row>
    <row r="3" spans="1:8" s="5" customFormat="1" ht="101.25" customHeight="1">
      <c r="A3" s="119" t="s">
        <v>564</v>
      </c>
      <c r="B3" s="119"/>
      <c r="C3" s="119"/>
      <c r="D3" s="119"/>
      <c r="E3" s="119"/>
      <c r="F3" s="119"/>
      <c r="G3" s="119"/>
      <c r="H3" s="119"/>
    </row>
    <row r="4" spans="1:140" s="5" customFormat="1" ht="34.5" customHeight="1">
      <c r="A4" s="113" t="s">
        <v>563</v>
      </c>
      <c r="B4" s="113"/>
      <c r="C4" s="113"/>
      <c r="D4" s="113"/>
      <c r="E4" s="113"/>
      <c r="F4" s="113"/>
      <c r="G4" s="113"/>
      <c r="H4" s="113"/>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row>
    <row r="5" spans="1:8" s="3" customFormat="1" ht="15.75" customHeight="1">
      <c r="A5" s="124" t="s">
        <v>2</v>
      </c>
      <c r="B5" s="124"/>
      <c r="C5" s="124"/>
      <c r="D5" s="124"/>
      <c r="E5" s="124"/>
      <c r="F5" s="124"/>
      <c r="G5" s="124"/>
      <c r="H5" s="124"/>
    </row>
    <row r="6" spans="1:8" s="2" customFormat="1" ht="69" customHeight="1">
      <c r="A6" s="114" t="s">
        <v>3</v>
      </c>
      <c r="B6" s="114"/>
      <c r="C6" s="114"/>
      <c r="D6" s="114"/>
      <c r="E6" s="114"/>
      <c r="F6" s="114"/>
      <c r="G6" s="114"/>
      <c r="H6" s="114"/>
    </row>
    <row r="7" spans="1:8" s="2" customFormat="1" ht="25.5" customHeight="1">
      <c r="A7" s="114" t="s">
        <v>4</v>
      </c>
      <c r="B7" s="114"/>
      <c r="C7" s="114"/>
      <c r="D7" s="114"/>
      <c r="E7" s="114"/>
      <c r="F7" s="114"/>
      <c r="G7" s="114"/>
      <c r="H7" s="114"/>
    </row>
    <row r="8" spans="1:8" s="3" customFormat="1" ht="18" customHeight="1">
      <c r="A8" s="124" t="s">
        <v>5</v>
      </c>
      <c r="B8" s="124"/>
      <c r="C8" s="124"/>
      <c r="D8" s="124"/>
      <c r="E8" s="124"/>
      <c r="F8" s="124"/>
      <c r="G8" s="124"/>
      <c r="H8" s="124"/>
    </row>
    <row r="9" spans="1:8" s="7" customFormat="1" ht="20.25" customHeight="1">
      <c r="A9" s="119" t="s">
        <v>6</v>
      </c>
      <c r="B9" s="119"/>
      <c r="C9" s="119"/>
      <c r="D9" s="119"/>
      <c r="E9" s="119"/>
      <c r="F9" s="119"/>
      <c r="G9" s="119"/>
      <c r="H9" s="119"/>
    </row>
    <row r="10" spans="1:8" s="7" customFormat="1" ht="18" customHeight="1">
      <c r="A10" s="120" t="s">
        <v>7</v>
      </c>
      <c r="B10" s="120"/>
      <c r="C10" s="120"/>
      <c r="D10" s="120"/>
      <c r="E10" s="120"/>
      <c r="F10" s="120"/>
      <c r="G10" s="120"/>
      <c r="H10" s="120"/>
    </row>
    <row r="11" spans="1:8" s="10" customFormat="1" ht="91.5" customHeight="1">
      <c r="A11" s="8" t="s">
        <v>8</v>
      </c>
      <c r="B11" s="121" t="s">
        <v>9</v>
      </c>
      <c r="C11" s="122"/>
      <c r="D11" s="9" t="s">
        <v>10</v>
      </c>
      <c r="E11" s="9" t="s">
        <v>11</v>
      </c>
      <c r="F11" s="9" t="s">
        <v>12</v>
      </c>
      <c r="G11" s="9" t="s">
        <v>13</v>
      </c>
      <c r="H11" s="9" t="s">
        <v>14</v>
      </c>
    </row>
    <row r="12" spans="1:8" s="14" customFormat="1" ht="4.5" customHeight="1">
      <c r="A12" s="11"/>
      <c r="B12" s="11"/>
      <c r="C12" s="12"/>
      <c r="D12" s="12"/>
      <c r="E12" s="12"/>
      <c r="F12" s="12"/>
      <c r="G12" s="12"/>
      <c r="H12" s="13"/>
    </row>
    <row r="13" spans="1:8" s="18" customFormat="1" ht="14.25" customHeight="1">
      <c r="A13" s="15" t="s">
        <v>15</v>
      </c>
      <c r="B13" s="15"/>
      <c r="C13" s="16" t="s">
        <v>16</v>
      </c>
      <c r="D13" s="17"/>
      <c r="E13" s="17"/>
      <c r="F13" s="17"/>
      <c r="G13" s="17"/>
      <c r="H13" s="17"/>
    </row>
    <row r="14" spans="1:8" s="22" customFormat="1" ht="4.5" customHeight="1">
      <c r="A14" s="19"/>
      <c r="B14" s="19"/>
      <c r="C14" s="20"/>
      <c r="D14" s="20"/>
      <c r="E14" s="20"/>
      <c r="F14" s="20"/>
      <c r="G14" s="20"/>
      <c r="H14" s="21"/>
    </row>
    <row r="15" spans="1:8" s="27" customFormat="1" ht="24" customHeight="1">
      <c r="A15" s="23"/>
      <c r="B15" s="23"/>
      <c r="C15" s="24" t="s">
        <v>17</v>
      </c>
      <c r="D15" s="25">
        <v>1005380686.11</v>
      </c>
      <c r="E15" s="26">
        <f>E23+E74+E224+E234+E65+E208+E61+E17+E45+E49+E57+E196+E200+E204</f>
        <v>18124026</v>
      </c>
      <c r="F15" s="26">
        <f>F23+F74+F224+F234+F65+F208+F61+F17+F45+F49+F57+F196+F200+F204</f>
        <v>145874897</v>
      </c>
      <c r="G15" s="26">
        <f>G23+G74+G224+G234+G65+G208+G61+G17+G45+G49+G57+G196+G200+G204</f>
        <v>13057601</v>
      </c>
      <c r="H15" s="25">
        <f>D15+E15-F15</f>
        <v>877629815.11</v>
      </c>
    </row>
    <row r="16" spans="1:8" s="27" customFormat="1" ht="3.75" customHeight="1">
      <c r="A16" s="28"/>
      <c r="B16" s="28"/>
      <c r="C16" s="1"/>
      <c r="D16" s="1"/>
      <c r="E16" s="1"/>
      <c r="F16" s="1"/>
      <c r="G16" s="1"/>
      <c r="H16" s="1"/>
    </row>
    <row r="17" spans="1:8" s="31" customFormat="1" ht="24.75" customHeight="1">
      <c r="A17" s="29"/>
      <c r="B17" s="29">
        <v>150</v>
      </c>
      <c r="C17" s="24" t="s">
        <v>193</v>
      </c>
      <c r="D17" s="30">
        <v>336138</v>
      </c>
      <c r="E17" s="30">
        <f>E18</f>
        <v>293448</v>
      </c>
      <c r="F17" s="30">
        <f>F18</f>
        <v>293448</v>
      </c>
      <c r="G17" s="30">
        <f>G18</f>
        <v>0</v>
      </c>
      <c r="H17" s="30">
        <f>D17+E17-F17</f>
        <v>336138</v>
      </c>
    </row>
    <row r="18" spans="1:8" s="14" customFormat="1" ht="18" customHeight="1">
      <c r="A18" s="11"/>
      <c r="B18" s="11">
        <v>15095</v>
      </c>
      <c r="C18" s="32" t="s">
        <v>22</v>
      </c>
      <c r="D18" s="33">
        <v>293448</v>
      </c>
      <c r="E18" s="33">
        <v>293448</v>
      </c>
      <c r="F18" s="33">
        <v>293448</v>
      </c>
      <c r="G18" s="33">
        <v>0</v>
      </c>
      <c r="H18" s="33">
        <f>D18+E18-F18</f>
        <v>293448</v>
      </c>
    </row>
    <row r="19" spans="1:8" s="31" customFormat="1" ht="38.25" customHeight="1">
      <c r="A19" s="34"/>
      <c r="B19" s="34"/>
      <c r="C19" s="113" t="s">
        <v>437</v>
      </c>
      <c r="D19" s="113"/>
      <c r="E19" s="113"/>
      <c r="F19" s="113"/>
      <c r="G19" s="113"/>
      <c r="H19" s="113"/>
    </row>
    <row r="20" spans="1:8" s="14" customFormat="1" ht="15" customHeight="1">
      <c r="A20" s="11"/>
      <c r="B20" s="11"/>
      <c r="C20" s="114" t="s">
        <v>205</v>
      </c>
      <c r="D20" s="114"/>
      <c r="E20" s="114"/>
      <c r="F20" s="114"/>
      <c r="G20" s="114"/>
      <c r="H20" s="114"/>
    </row>
    <row r="21" spans="1:8" s="14" customFormat="1" ht="15" customHeight="1">
      <c r="A21" s="11"/>
      <c r="B21" s="11"/>
      <c r="C21" s="114" t="s">
        <v>206</v>
      </c>
      <c r="D21" s="114"/>
      <c r="E21" s="114"/>
      <c r="F21" s="114"/>
      <c r="G21" s="114"/>
      <c r="H21" s="114"/>
    </row>
    <row r="22" spans="1:8" s="14" customFormat="1" ht="9.75" customHeight="1">
      <c r="A22" s="11"/>
      <c r="B22" s="11"/>
      <c r="C22" s="6"/>
      <c r="D22" s="6"/>
      <c r="E22" s="6"/>
      <c r="F22" s="6"/>
      <c r="G22" s="6"/>
      <c r="H22" s="6"/>
    </row>
    <row r="23" spans="1:8" s="31" customFormat="1" ht="24.75" customHeight="1">
      <c r="A23" s="29"/>
      <c r="B23" s="29">
        <v>600</v>
      </c>
      <c r="C23" s="24" t="s">
        <v>18</v>
      </c>
      <c r="D23" s="30">
        <v>94234974</v>
      </c>
      <c r="E23" s="30">
        <f>E24+E42</f>
        <v>437254</v>
      </c>
      <c r="F23" s="30">
        <f>F24+F42</f>
        <v>6763131</v>
      </c>
      <c r="G23" s="30">
        <f>G24+G42</f>
        <v>748131</v>
      </c>
      <c r="H23" s="30">
        <f>D23+E23-F23</f>
        <v>87909097</v>
      </c>
    </row>
    <row r="24" spans="1:8" s="14" customFormat="1" ht="21.75" customHeight="1">
      <c r="A24" s="11"/>
      <c r="B24" s="35" t="s">
        <v>19</v>
      </c>
      <c r="C24" s="32" t="s">
        <v>20</v>
      </c>
      <c r="D24" s="33">
        <v>33617294</v>
      </c>
      <c r="E24" s="33">
        <v>100057</v>
      </c>
      <c r="F24" s="33">
        <v>6429313</v>
      </c>
      <c r="G24" s="33">
        <v>748131</v>
      </c>
      <c r="H24" s="33">
        <f>D24+E24-F24</f>
        <v>27288038</v>
      </c>
    </row>
    <row r="25" spans="1:8" s="14" customFormat="1" ht="15.75" customHeight="1">
      <c r="A25" s="11"/>
      <c r="B25" s="11"/>
      <c r="C25" s="118" t="s">
        <v>535</v>
      </c>
      <c r="D25" s="118"/>
      <c r="E25" s="118"/>
      <c r="F25" s="118"/>
      <c r="G25" s="118"/>
      <c r="H25" s="118"/>
    </row>
    <row r="26" spans="1:8" s="14" customFormat="1" ht="16.5" customHeight="1">
      <c r="A26" s="11"/>
      <c r="B26" s="11"/>
      <c r="C26" s="114" t="s">
        <v>536</v>
      </c>
      <c r="D26" s="114"/>
      <c r="E26" s="114"/>
      <c r="F26" s="114"/>
      <c r="G26" s="114"/>
      <c r="H26" s="114"/>
    </row>
    <row r="27" spans="1:8" s="14" customFormat="1" ht="16.5" customHeight="1">
      <c r="A27" s="11"/>
      <c r="B27" s="11"/>
      <c r="C27" s="114" t="s">
        <v>537</v>
      </c>
      <c r="D27" s="114"/>
      <c r="E27" s="114"/>
      <c r="F27" s="114"/>
      <c r="G27" s="114"/>
      <c r="H27" s="114"/>
    </row>
    <row r="28" spans="1:8" s="14" customFormat="1" ht="40.5" customHeight="1">
      <c r="A28" s="11"/>
      <c r="B28" s="11"/>
      <c r="C28" s="113" t="s">
        <v>531</v>
      </c>
      <c r="D28" s="113"/>
      <c r="E28" s="113"/>
      <c r="F28" s="113"/>
      <c r="G28" s="113"/>
      <c r="H28" s="113"/>
    </row>
    <row r="29" spans="1:8" s="36" customFormat="1" ht="24.75" customHeight="1">
      <c r="A29" s="34"/>
      <c r="B29" s="34"/>
      <c r="C29" s="113" t="s">
        <v>532</v>
      </c>
      <c r="D29" s="113"/>
      <c r="E29" s="113"/>
      <c r="F29" s="113"/>
      <c r="G29" s="113"/>
      <c r="H29" s="113"/>
    </row>
    <row r="30" spans="1:8" s="14" customFormat="1" ht="28.5" customHeight="1">
      <c r="A30" s="11"/>
      <c r="B30" s="11"/>
      <c r="C30" s="114" t="s">
        <v>533</v>
      </c>
      <c r="D30" s="114"/>
      <c r="E30" s="114"/>
      <c r="F30" s="114"/>
      <c r="G30" s="114"/>
      <c r="H30" s="114"/>
    </row>
    <row r="31" spans="1:8" s="36" customFormat="1" ht="26.25" customHeight="1">
      <c r="A31" s="34"/>
      <c r="B31" s="34"/>
      <c r="C31" s="113" t="s">
        <v>534</v>
      </c>
      <c r="D31" s="113"/>
      <c r="E31" s="113"/>
      <c r="F31" s="113"/>
      <c r="G31" s="113"/>
      <c r="H31" s="113"/>
    </row>
    <row r="32" spans="1:8" s="36" customFormat="1" ht="28.5" customHeight="1">
      <c r="A32" s="34"/>
      <c r="B32" s="34"/>
      <c r="C32" s="113" t="s">
        <v>542</v>
      </c>
      <c r="D32" s="113"/>
      <c r="E32" s="113"/>
      <c r="F32" s="113"/>
      <c r="G32" s="113"/>
      <c r="H32" s="113"/>
    </row>
    <row r="33" spans="1:8" s="14" customFormat="1" ht="39" customHeight="1">
      <c r="A33" s="11"/>
      <c r="B33" s="11"/>
      <c r="C33" s="114" t="s">
        <v>541</v>
      </c>
      <c r="D33" s="114"/>
      <c r="E33" s="114"/>
      <c r="F33" s="114"/>
      <c r="G33" s="114"/>
      <c r="H33" s="114"/>
    </row>
    <row r="34" spans="1:8" s="14" customFormat="1" ht="5.25" customHeight="1">
      <c r="A34" s="11"/>
      <c r="B34" s="11"/>
      <c r="C34" s="6"/>
      <c r="D34" s="6"/>
      <c r="E34" s="6"/>
      <c r="F34" s="6"/>
      <c r="G34" s="6"/>
      <c r="H34" s="6"/>
    </row>
    <row r="35" spans="1:8" s="14" customFormat="1" ht="16.5" customHeight="1">
      <c r="A35" s="11"/>
      <c r="B35" s="11"/>
      <c r="C35" s="114" t="s">
        <v>538</v>
      </c>
      <c r="D35" s="114"/>
      <c r="E35" s="114"/>
      <c r="F35" s="114"/>
      <c r="G35" s="114"/>
      <c r="H35" s="114"/>
    </row>
    <row r="36" spans="1:8" s="14" customFormat="1" ht="37.5" customHeight="1">
      <c r="A36" s="11"/>
      <c r="B36" s="11"/>
      <c r="C36" s="113" t="s">
        <v>540</v>
      </c>
      <c r="D36" s="113"/>
      <c r="E36" s="113"/>
      <c r="F36" s="113"/>
      <c r="G36" s="113"/>
      <c r="H36" s="113"/>
    </row>
    <row r="37" spans="1:8" s="14" customFormat="1" ht="39" customHeight="1">
      <c r="A37" s="11"/>
      <c r="B37" s="11"/>
      <c r="C37" s="113" t="s">
        <v>543</v>
      </c>
      <c r="D37" s="113"/>
      <c r="E37" s="113"/>
      <c r="F37" s="113"/>
      <c r="G37" s="113"/>
      <c r="H37" s="113"/>
    </row>
    <row r="38" spans="1:8" s="14" customFormat="1" ht="38.25" customHeight="1">
      <c r="A38" s="11"/>
      <c r="B38" s="11"/>
      <c r="C38" s="113" t="s">
        <v>544</v>
      </c>
      <c r="D38" s="113"/>
      <c r="E38" s="113"/>
      <c r="F38" s="113"/>
      <c r="G38" s="113"/>
      <c r="H38" s="113"/>
    </row>
    <row r="39" spans="1:8" s="14" customFormat="1" ht="14.25" customHeight="1">
      <c r="A39" s="11"/>
      <c r="B39" s="11"/>
      <c r="C39" s="114" t="s">
        <v>539</v>
      </c>
      <c r="D39" s="114"/>
      <c r="E39" s="114"/>
      <c r="F39" s="114"/>
      <c r="G39" s="114"/>
      <c r="H39" s="114"/>
    </row>
    <row r="40" spans="1:8" s="14" customFormat="1" ht="52.5" customHeight="1">
      <c r="A40" s="11"/>
      <c r="B40" s="11"/>
      <c r="C40" s="113" t="s">
        <v>573</v>
      </c>
      <c r="D40" s="113"/>
      <c r="E40" s="113"/>
      <c r="F40" s="113"/>
      <c r="G40" s="113"/>
      <c r="H40" s="113"/>
    </row>
    <row r="41" spans="1:8" s="14" customFormat="1" ht="39" customHeight="1">
      <c r="A41" s="11"/>
      <c r="B41" s="11"/>
      <c r="C41" s="114" t="s">
        <v>574</v>
      </c>
      <c r="D41" s="114"/>
      <c r="E41" s="114"/>
      <c r="F41" s="114"/>
      <c r="G41" s="114"/>
      <c r="H41" s="114"/>
    </row>
    <row r="42" spans="1:8" s="14" customFormat="1" ht="21" customHeight="1">
      <c r="A42" s="11"/>
      <c r="B42" s="35" t="s">
        <v>207</v>
      </c>
      <c r="C42" s="32" t="s">
        <v>22</v>
      </c>
      <c r="D42" s="33">
        <v>568318</v>
      </c>
      <c r="E42" s="33">
        <v>337197</v>
      </c>
      <c r="F42" s="33">
        <v>333818</v>
      </c>
      <c r="G42" s="33">
        <v>0</v>
      </c>
      <c r="H42" s="33">
        <f>D42+E42-F42</f>
        <v>571697</v>
      </c>
    </row>
    <row r="43" spans="1:8" s="31" customFormat="1" ht="53.25" customHeight="1">
      <c r="A43" s="34"/>
      <c r="B43" s="34"/>
      <c r="C43" s="113" t="s">
        <v>227</v>
      </c>
      <c r="D43" s="113"/>
      <c r="E43" s="113"/>
      <c r="F43" s="113"/>
      <c r="G43" s="113"/>
      <c r="H43" s="113"/>
    </row>
    <row r="44" spans="1:8" s="27" customFormat="1" ht="3.75" customHeight="1">
      <c r="A44" s="28"/>
      <c r="B44" s="28"/>
      <c r="C44" s="1"/>
      <c r="D44" s="1"/>
      <c r="E44" s="1"/>
      <c r="F44" s="1"/>
      <c r="G44" s="1"/>
      <c r="H44" s="37"/>
    </row>
    <row r="45" spans="1:8" s="31" customFormat="1" ht="23.25" customHeight="1">
      <c r="A45" s="29"/>
      <c r="B45" s="29">
        <v>630</v>
      </c>
      <c r="C45" s="38" t="s">
        <v>195</v>
      </c>
      <c r="D45" s="30">
        <v>159650</v>
      </c>
      <c r="E45" s="30">
        <f>E46</f>
        <v>22809</v>
      </c>
      <c r="F45" s="30">
        <f>F46</f>
        <v>0</v>
      </c>
      <c r="G45" s="30">
        <f>G46</f>
        <v>0</v>
      </c>
      <c r="H45" s="30">
        <f>D45+E45-F45</f>
        <v>182459</v>
      </c>
    </row>
    <row r="46" spans="1:8" s="14" customFormat="1" ht="19.5" customHeight="1">
      <c r="A46" s="11"/>
      <c r="B46" s="11">
        <v>63003</v>
      </c>
      <c r="C46" s="39" t="s">
        <v>196</v>
      </c>
      <c r="D46" s="33">
        <v>0</v>
      </c>
      <c r="E46" s="33">
        <v>22809</v>
      </c>
      <c r="F46" s="33">
        <v>0</v>
      </c>
      <c r="G46" s="33">
        <v>0</v>
      </c>
      <c r="H46" s="33">
        <f>D46+E46-F46</f>
        <v>22809</v>
      </c>
    </row>
    <row r="47" spans="1:8" s="31" customFormat="1" ht="27.75" customHeight="1">
      <c r="A47" s="34"/>
      <c r="B47" s="34"/>
      <c r="C47" s="113" t="s">
        <v>505</v>
      </c>
      <c r="D47" s="113"/>
      <c r="E47" s="113"/>
      <c r="F47" s="113"/>
      <c r="G47" s="113"/>
      <c r="H47" s="113"/>
    </row>
    <row r="48" spans="1:8" s="14" customFormat="1" ht="4.5" customHeight="1">
      <c r="A48" s="11"/>
      <c r="B48" s="11"/>
      <c r="C48" s="114"/>
      <c r="D48" s="114"/>
      <c r="E48" s="114"/>
      <c r="F48" s="114"/>
      <c r="G48" s="114"/>
      <c r="H48" s="114"/>
    </row>
    <row r="49" spans="1:8" s="31" customFormat="1" ht="23.25" customHeight="1">
      <c r="A49" s="29"/>
      <c r="B49" s="29">
        <v>700</v>
      </c>
      <c r="C49" s="24" t="s">
        <v>48</v>
      </c>
      <c r="D49" s="30">
        <v>4290000</v>
      </c>
      <c r="E49" s="30">
        <f>E50</f>
        <v>844000</v>
      </c>
      <c r="F49" s="30">
        <f>F50</f>
        <v>2249123</v>
      </c>
      <c r="G49" s="30">
        <f>G50</f>
        <v>0</v>
      </c>
      <c r="H49" s="30">
        <f>D49+E49-F49</f>
        <v>2884877</v>
      </c>
    </row>
    <row r="50" spans="1:8" s="14" customFormat="1" ht="19.5" customHeight="1">
      <c r="A50" s="11"/>
      <c r="B50" s="11">
        <v>70005</v>
      </c>
      <c r="C50" s="32" t="s">
        <v>49</v>
      </c>
      <c r="D50" s="33">
        <v>4290000</v>
      </c>
      <c r="E50" s="33">
        <v>844000</v>
      </c>
      <c r="F50" s="33">
        <v>2249123</v>
      </c>
      <c r="G50" s="33">
        <v>0</v>
      </c>
      <c r="H50" s="33">
        <f>D50+E50-F50</f>
        <v>2884877</v>
      </c>
    </row>
    <row r="51" spans="1:8" s="14" customFormat="1" ht="12.75" customHeight="1">
      <c r="A51" s="11"/>
      <c r="B51" s="11"/>
      <c r="C51" s="116" t="s">
        <v>172</v>
      </c>
      <c r="D51" s="116"/>
      <c r="E51" s="116"/>
      <c r="F51" s="116"/>
      <c r="G51" s="116"/>
      <c r="H51" s="116"/>
    </row>
    <row r="52" spans="1:8" s="14" customFormat="1" ht="12.75" customHeight="1">
      <c r="A52" s="11"/>
      <c r="B52" s="11"/>
      <c r="C52" s="113" t="s">
        <v>173</v>
      </c>
      <c r="D52" s="113"/>
      <c r="E52" s="113"/>
      <c r="F52" s="113"/>
      <c r="G52" s="113"/>
      <c r="H52" s="113"/>
    </row>
    <row r="53" spans="1:8" s="27" customFormat="1" ht="27.75" customHeight="1">
      <c r="A53" s="28"/>
      <c r="B53" s="28"/>
      <c r="C53" s="113" t="s">
        <v>438</v>
      </c>
      <c r="D53" s="113"/>
      <c r="E53" s="113"/>
      <c r="F53" s="113"/>
      <c r="G53" s="113"/>
      <c r="H53" s="113"/>
    </row>
    <row r="54" spans="1:8" s="27" customFormat="1" ht="26.25" customHeight="1">
      <c r="A54" s="28"/>
      <c r="B54" s="28"/>
      <c r="C54" s="113" t="s">
        <v>439</v>
      </c>
      <c r="D54" s="113"/>
      <c r="E54" s="113"/>
      <c r="F54" s="113"/>
      <c r="G54" s="113"/>
      <c r="H54" s="113"/>
    </row>
    <row r="55" spans="1:8" s="27" customFormat="1" ht="28.5" customHeight="1">
      <c r="A55" s="28"/>
      <c r="B55" s="28"/>
      <c r="C55" s="113" t="s">
        <v>394</v>
      </c>
      <c r="D55" s="113"/>
      <c r="E55" s="113"/>
      <c r="F55" s="113"/>
      <c r="G55" s="113"/>
      <c r="H55" s="113"/>
    </row>
    <row r="56" spans="1:8" s="27" customFormat="1" ht="6" customHeight="1">
      <c r="A56" s="28"/>
      <c r="B56" s="28"/>
      <c r="C56" s="1"/>
      <c r="D56" s="1"/>
      <c r="E56" s="1"/>
      <c r="F56" s="1"/>
      <c r="G56" s="1"/>
      <c r="H56" s="1"/>
    </row>
    <row r="57" spans="1:8" s="31" customFormat="1" ht="25.5" customHeight="1">
      <c r="A57" s="29"/>
      <c r="B57" s="29">
        <v>710</v>
      </c>
      <c r="C57" s="24" t="s">
        <v>50</v>
      </c>
      <c r="D57" s="30">
        <v>367450</v>
      </c>
      <c r="E57" s="30">
        <f>E58</f>
        <v>0</v>
      </c>
      <c r="F57" s="30">
        <f>F58</f>
        <v>10000</v>
      </c>
      <c r="G57" s="30">
        <f>G58</f>
        <v>0</v>
      </c>
      <c r="H57" s="30">
        <f>D57+E57-F57</f>
        <v>357450</v>
      </c>
    </row>
    <row r="58" spans="1:8" s="14" customFormat="1" ht="21" customHeight="1">
      <c r="A58" s="11"/>
      <c r="B58" s="11">
        <v>71012</v>
      </c>
      <c r="C58" s="32" t="s">
        <v>51</v>
      </c>
      <c r="D58" s="33">
        <v>131000</v>
      </c>
      <c r="E58" s="33">
        <v>0</v>
      </c>
      <c r="F58" s="33">
        <v>10000</v>
      </c>
      <c r="G58" s="33">
        <v>0</v>
      </c>
      <c r="H58" s="33">
        <f>D58+E58-F58</f>
        <v>121000</v>
      </c>
    </row>
    <row r="59" spans="1:8" s="14" customFormat="1" ht="27.75" customHeight="1">
      <c r="A59" s="11"/>
      <c r="B59" s="11"/>
      <c r="C59" s="113" t="s">
        <v>225</v>
      </c>
      <c r="D59" s="113"/>
      <c r="E59" s="113"/>
      <c r="F59" s="113"/>
      <c r="G59" s="113"/>
      <c r="H59" s="113"/>
    </row>
    <row r="60" spans="1:8" s="14" customFormat="1" ht="3.75" customHeight="1">
      <c r="A60" s="11"/>
      <c r="B60" s="11"/>
      <c r="C60" s="1"/>
      <c r="D60" s="1"/>
      <c r="E60" s="1"/>
      <c r="F60" s="1"/>
      <c r="G60" s="1"/>
      <c r="H60" s="1"/>
    </row>
    <row r="61" spans="1:8" s="31" customFormat="1" ht="24.75" customHeight="1">
      <c r="A61" s="29"/>
      <c r="B61" s="29">
        <v>720</v>
      </c>
      <c r="C61" s="24" t="s">
        <v>21</v>
      </c>
      <c r="D61" s="30">
        <v>895565</v>
      </c>
      <c r="E61" s="30">
        <f>E62</f>
        <v>0</v>
      </c>
      <c r="F61" s="30">
        <f>F62</f>
        <v>62685</v>
      </c>
      <c r="G61" s="30">
        <f>G62</f>
        <v>0</v>
      </c>
      <c r="H61" s="30">
        <f>D61+E61-F61</f>
        <v>832880</v>
      </c>
    </row>
    <row r="62" spans="1:8" s="14" customFormat="1" ht="19.5" customHeight="1">
      <c r="A62" s="11"/>
      <c r="B62" s="11">
        <v>72095</v>
      </c>
      <c r="C62" s="32" t="s">
        <v>22</v>
      </c>
      <c r="D62" s="33">
        <v>895565</v>
      </c>
      <c r="E62" s="33">
        <v>0</v>
      </c>
      <c r="F62" s="33">
        <v>62685</v>
      </c>
      <c r="G62" s="33">
        <v>0</v>
      </c>
      <c r="H62" s="33">
        <f>D62+E62-F62</f>
        <v>832880</v>
      </c>
    </row>
    <row r="63" spans="1:8" s="14" customFormat="1" ht="42" customHeight="1">
      <c r="A63" s="11"/>
      <c r="B63" s="11"/>
      <c r="C63" s="113" t="s">
        <v>341</v>
      </c>
      <c r="D63" s="113"/>
      <c r="E63" s="113"/>
      <c r="F63" s="113"/>
      <c r="G63" s="113"/>
      <c r="H63" s="113"/>
    </row>
    <row r="64" spans="1:8" s="14" customFormat="1" ht="2.25" customHeight="1">
      <c r="A64" s="11"/>
      <c r="B64" s="11"/>
      <c r="C64" s="1"/>
      <c r="D64" s="1"/>
      <c r="E64" s="1"/>
      <c r="F64" s="1"/>
      <c r="G64" s="1"/>
      <c r="H64" s="1"/>
    </row>
    <row r="65" spans="1:8" s="31" customFormat="1" ht="23.25" customHeight="1">
      <c r="A65" s="29"/>
      <c r="B65" s="29">
        <v>750</v>
      </c>
      <c r="C65" s="24" t="s">
        <v>23</v>
      </c>
      <c r="D65" s="30">
        <v>5823654</v>
      </c>
      <c r="E65" s="30">
        <f>E71+E66</f>
        <v>0</v>
      </c>
      <c r="F65" s="30">
        <f>F71+F66</f>
        <v>981636</v>
      </c>
      <c r="G65" s="30">
        <f>G71+G66</f>
        <v>0</v>
      </c>
      <c r="H65" s="30">
        <f>D65+E65-F65</f>
        <v>4842018</v>
      </c>
    </row>
    <row r="66" spans="1:8" s="14" customFormat="1" ht="21.75" customHeight="1">
      <c r="A66" s="11"/>
      <c r="B66" s="11">
        <v>75075</v>
      </c>
      <c r="C66" s="32" t="s">
        <v>54</v>
      </c>
      <c r="D66" s="33">
        <v>648651</v>
      </c>
      <c r="E66" s="33">
        <v>0</v>
      </c>
      <c r="F66" s="33">
        <v>422242</v>
      </c>
      <c r="G66" s="33">
        <v>0</v>
      </c>
      <c r="H66" s="33">
        <f>D66+E66-F66</f>
        <v>226409</v>
      </c>
    </row>
    <row r="67" spans="1:8" s="14" customFormat="1" ht="24" customHeight="1">
      <c r="A67" s="11"/>
      <c r="B67" s="11"/>
      <c r="C67" s="118" t="s">
        <v>281</v>
      </c>
      <c r="D67" s="118"/>
      <c r="E67" s="118"/>
      <c r="F67" s="118"/>
      <c r="G67" s="118"/>
      <c r="H67" s="118"/>
    </row>
    <row r="68" spans="1:8" s="14" customFormat="1" ht="27.75" customHeight="1">
      <c r="A68" s="11"/>
      <c r="B68" s="35"/>
      <c r="C68" s="114" t="s">
        <v>282</v>
      </c>
      <c r="D68" s="114"/>
      <c r="E68" s="114"/>
      <c r="F68" s="114"/>
      <c r="G68" s="114"/>
      <c r="H68" s="114"/>
    </row>
    <row r="69" spans="1:8" s="14" customFormat="1" ht="15.75" customHeight="1">
      <c r="A69" s="11"/>
      <c r="B69" s="35"/>
      <c r="C69" s="114" t="s">
        <v>283</v>
      </c>
      <c r="D69" s="114"/>
      <c r="E69" s="114"/>
      <c r="F69" s="114"/>
      <c r="G69" s="114"/>
      <c r="H69" s="114"/>
    </row>
    <row r="70" spans="1:8" s="14" customFormat="1" ht="14.25" customHeight="1">
      <c r="A70" s="11"/>
      <c r="B70" s="35"/>
      <c r="C70" s="114" t="s">
        <v>284</v>
      </c>
      <c r="D70" s="114"/>
      <c r="E70" s="114"/>
      <c r="F70" s="114"/>
      <c r="G70" s="114"/>
      <c r="H70" s="114"/>
    </row>
    <row r="71" spans="1:8" s="14" customFormat="1" ht="22.5" customHeight="1">
      <c r="A71" s="11"/>
      <c r="B71" s="11">
        <v>75095</v>
      </c>
      <c r="C71" s="32" t="s">
        <v>22</v>
      </c>
      <c r="D71" s="33">
        <v>4751603</v>
      </c>
      <c r="E71" s="33">
        <v>0</v>
      </c>
      <c r="F71" s="33">
        <v>559394</v>
      </c>
      <c r="G71" s="33">
        <v>0</v>
      </c>
      <c r="H71" s="33">
        <f>D71+E71-F71</f>
        <v>4192209</v>
      </c>
    </row>
    <row r="72" spans="1:8" s="14" customFormat="1" ht="55.5" customHeight="1">
      <c r="A72" s="11"/>
      <c r="B72" s="11"/>
      <c r="C72" s="113" t="s">
        <v>506</v>
      </c>
      <c r="D72" s="113"/>
      <c r="E72" s="113"/>
      <c r="F72" s="113"/>
      <c r="G72" s="113"/>
      <c r="H72" s="113"/>
    </row>
    <row r="73" spans="1:8" s="14" customFormat="1" ht="3.75" customHeight="1">
      <c r="A73" s="11"/>
      <c r="B73" s="11"/>
      <c r="C73" s="1"/>
      <c r="D73" s="1"/>
      <c r="E73" s="1"/>
      <c r="F73" s="1"/>
      <c r="G73" s="1"/>
      <c r="H73" s="1"/>
    </row>
    <row r="74" spans="1:8" s="31" customFormat="1" ht="23.25" customHeight="1">
      <c r="A74" s="29"/>
      <c r="B74" s="29">
        <v>758</v>
      </c>
      <c r="C74" s="24" t="s">
        <v>24</v>
      </c>
      <c r="D74" s="30">
        <v>567986940</v>
      </c>
      <c r="E74" s="30">
        <f>+E77+E148+E75</f>
        <v>15868163</v>
      </c>
      <c r="F74" s="30">
        <f>+F77+F148+F75</f>
        <v>130334096</v>
      </c>
      <c r="G74" s="30">
        <f>+G77+G148+G75</f>
        <v>12309470</v>
      </c>
      <c r="H74" s="30">
        <f>D74+E74-F74</f>
        <v>453521007</v>
      </c>
    </row>
    <row r="75" spans="1:8" s="14" customFormat="1" ht="21" customHeight="1">
      <c r="A75" s="11"/>
      <c r="B75" s="11">
        <v>75814</v>
      </c>
      <c r="C75" s="32" t="s">
        <v>25</v>
      </c>
      <c r="D75" s="33">
        <v>2385788</v>
      </c>
      <c r="E75" s="33">
        <v>1589533</v>
      </c>
      <c r="F75" s="33">
        <v>0</v>
      </c>
      <c r="G75" s="33">
        <v>0</v>
      </c>
      <c r="H75" s="33">
        <f>D75+E75-F75</f>
        <v>3975321</v>
      </c>
    </row>
    <row r="76" spans="1:8" s="14" customFormat="1" ht="41.25" customHeight="1">
      <c r="A76" s="11"/>
      <c r="B76" s="11"/>
      <c r="C76" s="113" t="s">
        <v>118</v>
      </c>
      <c r="D76" s="113"/>
      <c r="E76" s="113"/>
      <c r="F76" s="113"/>
      <c r="G76" s="113"/>
      <c r="H76" s="113"/>
    </row>
    <row r="77" spans="1:8" s="14" customFormat="1" ht="38.25" customHeight="1">
      <c r="A77" s="11"/>
      <c r="B77" s="41">
        <v>75863</v>
      </c>
      <c r="C77" s="42" t="s">
        <v>26</v>
      </c>
      <c r="D77" s="43">
        <v>294469991</v>
      </c>
      <c r="E77" s="43">
        <v>9328016</v>
      </c>
      <c r="F77" s="43">
        <v>128233052</v>
      </c>
      <c r="G77" s="43">
        <v>9275435</v>
      </c>
      <c r="H77" s="43">
        <f>D77+E77-F77</f>
        <v>175564955</v>
      </c>
    </row>
    <row r="78" spans="1:8" s="14" customFormat="1" ht="27" customHeight="1">
      <c r="A78" s="11"/>
      <c r="B78" s="11"/>
      <c r="C78" s="116" t="s">
        <v>27</v>
      </c>
      <c r="D78" s="116"/>
      <c r="E78" s="116"/>
      <c r="F78" s="116"/>
      <c r="G78" s="116"/>
      <c r="H78" s="116"/>
    </row>
    <row r="79" spans="1:8" s="14" customFormat="1" ht="15" customHeight="1">
      <c r="A79" s="11"/>
      <c r="B79" s="11"/>
      <c r="C79" s="114" t="s">
        <v>313</v>
      </c>
      <c r="D79" s="114"/>
      <c r="E79" s="114"/>
      <c r="F79" s="114"/>
      <c r="G79" s="114"/>
      <c r="H79" s="114"/>
    </row>
    <row r="80" spans="1:8" s="14" customFormat="1" ht="15" customHeight="1">
      <c r="A80" s="11"/>
      <c r="B80" s="11"/>
      <c r="C80" s="114" t="s">
        <v>293</v>
      </c>
      <c r="D80" s="114"/>
      <c r="E80" s="114"/>
      <c r="F80" s="114"/>
      <c r="G80" s="114"/>
      <c r="H80" s="114"/>
    </row>
    <row r="81" spans="1:8" s="14" customFormat="1" ht="25.5" customHeight="1">
      <c r="A81" s="11"/>
      <c r="B81" s="11"/>
      <c r="C81" s="111" t="s">
        <v>390</v>
      </c>
      <c r="D81" s="111"/>
      <c r="E81" s="111"/>
      <c r="F81" s="111"/>
      <c r="G81" s="44" t="s">
        <v>29</v>
      </c>
      <c r="H81" s="45">
        <v>201778</v>
      </c>
    </row>
    <row r="82" spans="1:8" s="14" customFormat="1" ht="12" customHeight="1">
      <c r="A82" s="11"/>
      <c r="B82" s="11"/>
      <c r="C82" s="111" t="s">
        <v>355</v>
      </c>
      <c r="D82" s="111"/>
      <c r="E82" s="111"/>
      <c r="F82" s="111"/>
      <c r="G82" s="44"/>
      <c r="H82" s="46"/>
    </row>
    <row r="83" spans="1:8" s="14" customFormat="1" ht="15.75" customHeight="1">
      <c r="A83" s="11"/>
      <c r="B83" s="11"/>
      <c r="C83" s="112" t="s">
        <v>366</v>
      </c>
      <c r="D83" s="112"/>
      <c r="E83" s="112"/>
      <c r="F83" s="112"/>
      <c r="G83" s="47" t="s">
        <v>29</v>
      </c>
      <c r="H83" s="48">
        <v>4797868</v>
      </c>
    </row>
    <row r="84" spans="1:8" s="14" customFormat="1" ht="15.75" customHeight="1">
      <c r="A84" s="11"/>
      <c r="B84" s="11"/>
      <c r="C84" s="112" t="s">
        <v>367</v>
      </c>
      <c r="D84" s="112"/>
      <c r="E84" s="112"/>
      <c r="F84" s="112"/>
      <c r="G84" s="44" t="s">
        <v>29</v>
      </c>
      <c r="H84" s="45">
        <v>9570452</v>
      </c>
    </row>
    <row r="85" spans="1:8" s="14" customFormat="1" ht="15" customHeight="1">
      <c r="A85" s="11"/>
      <c r="B85" s="11"/>
      <c r="C85" s="114" t="s">
        <v>34</v>
      </c>
      <c r="D85" s="114"/>
      <c r="E85" s="114"/>
      <c r="F85" s="114"/>
      <c r="G85" s="114"/>
      <c r="H85" s="114"/>
    </row>
    <row r="86" spans="1:8" s="14" customFormat="1" ht="27.75" customHeight="1">
      <c r="A86" s="11"/>
      <c r="B86" s="11"/>
      <c r="C86" s="111" t="s">
        <v>391</v>
      </c>
      <c r="D86" s="111"/>
      <c r="E86" s="111"/>
      <c r="F86" s="111"/>
      <c r="G86" s="44"/>
      <c r="H86" s="45"/>
    </row>
    <row r="87" spans="1:8" s="14" customFormat="1" ht="52.5" customHeight="1">
      <c r="A87" s="11"/>
      <c r="B87" s="11"/>
      <c r="C87" s="111" t="s">
        <v>392</v>
      </c>
      <c r="D87" s="111"/>
      <c r="E87" s="111"/>
      <c r="F87" s="111"/>
      <c r="G87" s="44" t="s">
        <v>29</v>
      </c>
      <c r="H87" s="45">
        <v>308464</v>
      </c>
    </row>
    <row r="88" spans="1:8" s="14" customFormat="1" ht="39.75" customHeight="1">
      <c r="A88" s="11"/>
      <c r="B88" s="11"/>
      <c r="C88" s="111" t="s">
        <v>545</v>
      </c>
      <c r="D88" s="111"/>
      <c r="E88" s="111"/>
      <c r="F88" s="111"/>
      <c r="G88" s="44" t="s">
        <v>29</v>
      </c>
      <c r="H88" s="45">
        <v>134347</v>
      </c>
    </row>
    <row r="89" spans="1:8" s="14" customFormat="1" ht="39.75" customHeight="1">
      <c r="A89" s="11"/>
      <c r="B89" s="11"/>
      <c r="C89" s="111" t="s">
        <v>546</v>
      </c>
      <c r="D89" s="111"/>
      <c r="E89" s="111"/>
      <c r="F89" s="111"/>
      <c r="G89" s="44" t="s">
        <v>29</v>
      </c>
      <c r="H89" s="45">
        <v>126715</v>
      </c>
    </row>
    <row r="90" spans="1:8" s="14" customFormat="1" ht="15" customHeight="1">
      <c r="A90" s="11"/>
      <c r="B90" s="11"/>
      <c r="C90" s="114" t="s">
        <v>393</v>
      </c>
      <c r="D90" s="114"/>
      <c r="E90" s="114"/>
      <c r="F90" s="114"/>
      <c r="G90" s="114"/>
      <c r="H90" s="114"/>
    </row>
    <row r="91" spans="1:8" s="14" customFormat="1" ht="13.5" customHeight="1">
      <c r="A91" s="11"/>
      <c r="B91" s="11"/>
      <c r="C91" s="111" t="s">
        <v>356</v>
      </c>
      <c r="D91" s="111"/>
      <c r="E91" s="111"/>
      <c r="F91" s="111"/>
      <c r="G91" s="44"/>
      <c r="H91" s="45"/>
    </row>
    <row r="92" spans="1:8" s="14" customFormat="1" ht="24.75" customHeight="1">
      <c r="A92" s="11"/>
      <c r="B92" s="11"/>
      <c r="C92" s="111" t="s">
        <v>365</v>
      </c>
      <c r="D92" s="111"/>
      <c r="E92" s="111"/>
      <c r="F92" s="111"/>
      <c r="G92" s="44" t="s">
        <v>32</v>
      </c>
      <c r="H92" s="45">
        <v>8216</v>
      </c>
    </row>
    <row r="93" spans="1:8" s="14" customFormat="1" ht="17.25" customHeight="1">
      <c r="A93" s="11"/>
      <c r="B93" s="11"/>
      <c r="C93" s="112" t="s">
        <v>35</v>
      </c>
      <c r="D93" s="112"/>
      <c r="E93" s="112"/>
      <c r="F93" s="112"/>
      <c r="G93" s="47" t="s">
        <v>32</v>
      </c>
      <c r="H93" s="48">
        <v>1338</v>
      </c>
    </row>
    <row r="94" spans="1:8" s="14" customFormat="1" ht="28.5" customHeight="1">
      <c r="A94" s="11"/>
      <c r="B94" s="11"/>
      <c r="C94" s="115" t="s">
        <v>368</v>
      </c>
      <c r="D94" s="115"/>
      <c r="E94" s="115"/>
      <c r="F94" s="115"/>
      <c r="G94" s="44" t="s">
        <v>32</v>
      </c>
      <c r="H94" s="45">
        <v>13629</v>
      </c>
    </row>
    <row r="95" spans="1:8" s="14" customFormat="1" ht="15" customHeight="1">
      <c r="A95" s="11"/>
      <c r="B95" s="11"/>
      <c r="C95" s="114" t="s">
        <v>33</v>
      </c>
      <c r="D95" s="114"/>
      <c r="E95" s="114"/>
      <c r="F95" s="114"/>
      <c r="G95" s="114"/>
      <c r="H95" s="114"/>
    </row>
    <row r="96" spans="1:8" s="14" customFormat="1" ht="15" customHeight="1">
      <c r="A96" s="11"/>
      <c r="B96" s="11"/>
      <c r="C96" s="114" t="s">
        <v>31</v>
      </c>
      <c r="D96" s="114"/>
      <c r="E96" s="114"/>
      <c r="F96" s="114"/>
      <c r="G96" s="114"/>
      <c r="H96" s="114"/>
    </row>
    <row r="97" spans="1:8" s="14" customFormat="1" ht="14.25" customHeight="1">
      <c r="A97" s="11"/>
      <c r="B97" s="11"/>
      <c r="C97" s="111" t="s">
        <v>352</v>
      </c>
      <c r="D97" s="111"/>
      <c r="E97" s="111"/>
      <c r="F97" s="111"/>
      <c r="G97" s="44"/>
      <c r="H97" s="45"/>
    </row>
    <row r="98" spans="1:8" s="14" customFormat="1" ht="27" customHeight="1">
      <c r="A98" s="11"/>
      <c r="B98" s="11"/>
      <c r="C98" s="111" t="s">
        <v>353</v>
      </c>
      <c r="D98" s="111"/>
      <c r="E98" s="111"/>
      <c r="F98" s="111"/>
      <c r="G98" s="44" t="s">
        <v>32</v>
      </c>
      <c r="H98" s="45">
        <v>2073612</v>
      </c>
    </row>
    <row r="99" spans="1:8" s="14" customFormat="1" ht="25.5" customHeight="1">
      <c r="A99" s="11"/>
      <c r="B99" s="11"/>
      <c r="C99" s="111" t="s">
        <v>369</v>
      </c>
      <c r="D99" s="111"/>
      <c r="E99" s="111"/>
      <c r="F99" s="111"/>
      <c r="G99" s="44" t="s">
        <v>32</v>
      </c>
      <c r="H99" s="45">
        <v>982514</v>
      </c>
    </row>
    <row r="100" spans="1:8" s="14" customFormat="1" ht="13.5" customHeight="1">
      <c r="A100" s="11"/>
      <c r="B100" s="11"/>
      <c r="C100" s="112" t="s">
        <v>354</v>
      </c>
      <c r="D100" s="112"/>
      <c r="E100" s="112"/>
      <c r="F100" s="112"/>
      <c r="G100" s="47" t="s">
        <v>32</v>
      </c>
      <c r="H100" s="48">
        <v>1304927</v>
      </c>
    </row>
    <row r="101" spans="1:8" s="14" customFormat="1" ht="12.75" customHeight="1">
      <c r="A101" s="11"/>
      <c r="B101" s="11"/>
      <c r="C101" s="111" t="s">
        <v>370</v>
      </c>
      <c r="D101" s="111"/>
      <c r="E101" s="111"/>
      <c r="F101" s="111"/>
      <c r="G101" s="44"/>
      <c r="H101" s="45"/>
    </row>
    <row r="102" spans="1:8" s="14" customFormat="1" ht="25.5" customHeight="1">
      <c r="A102" s="11"/>
      <c r="B102" s="11"/>
      <c r="C102" s="111" t="s">
        <v>371</v>
      </c>
      <c r="D102" s="111"/>
      <c r="E102" s="111"/>
      <c r="F102" s="111"/>
      <c r="G102" s="44" t="s">
        <v>32</v>
      </c>
      <c r="H102" s="45">
        <v>632530</v>
      </c>
    </row>
    <row r="103" spans="1:8" s="14" customFormat="1" ht="25.5" customHeight="1">
      <c r="A103" s="11"/>
      <c r="B103" s="11"/>
      <c r="C103" s="111" t="s">
        <v>372</v>
      </c>
      <c r="D103" s="111"/>
      <c r="E103" s="111"/>
      <c r="F103" s="111"/>
      <c r="G103" s="44" t="s">
        <v>32</v>
      </c>
      <c r="H103" s="45">
        <v>29514</v>
      </c>
    </row>
    <row r="104" spans="1:8" s="14" customFormat="1" ht="16.5" customHeight="1">
      <c r="A104" s="11"/>
      <c r="B104" s="11"/>
      <c r="C104" s="112" t="s">
        <v>373</v>
      </c>
      <c r="D104" s="112"/>
      <c r="E104" s="112"/>
      <c r="F104" s="112"/>
      <c r="G104" s="47" t="s">
        <v>32</v>
      </c>
      <c r="H104" s="48">
        <v>634697</v>
      </c>
    </row>
    <row r="105" spans="1:8" s="14" customFormat="1" ht="25.5" customHeight="1">
      <c r="A105" s="11"/>
      <c r="B105" s="11"/>
      <c r="C105" s="111" t="s">
        <v>374</v>
      </c>
      <c r="D105" s="111"/>
      <c r="E105" s="111"/>
      <c r="F105" s="111"/>
      <c r="G105" s="44" t="s">
        <v>32</v>
      </c>
      <c r="H105" s="45">
        <v>187121</v>
      </c>
    </row>
    <row r="106" spans="1:8" s="14" customFormat="1" ht="13.5" customHeight="1">
      <c r="A106" s="11"/>
      <c r="B106" s="11"/>
      <c r="C106" s="49" t="s">
        <v>357</v>
      </c>
      <c r="D106" s="49"/>
      <c r="E106" s="49"/>
      <c r="F106" s="49"/>
      <c r="G106" s="49"/>
      <c r="H106" s="49"/>
    </row>
    <row r="107" spans="1:8" s="14" customFormat="1" ht="40.5" customHeight="1">
      <c r="A107" s="11"/>
      <c r="B107" s="11"/>
      <c r="C107" s="111" t="s">
        <v>375</v>
      </c>
      <c r="D107" s="111"/>
      <c r="E107" s="111"/>
      <c r="F107" s="111"/>
      <c r="G107" s="44" t="s">
        <v>32</v>
      </c>
      <c r="H107" s="45">
        <v>11951</v>
      </c>
    </row>
    <row r="108" spans="1:8" s="14" customFormat="1" ht="27.75" customHeight="1">
      <c r="A108" s="11"/>
      <c r="B108" s="11"/>
      <c r="C108" s="111" t="s">
        <v>358</v>
      </c>
      <c r="D108" s="111"/>
      <c r="E108" s="111"/>
      <c r="F108" s="111"/>
      <c r="G108" s="44" t="s">
        <v>32</v>
      </c>
      <c r="H108" s="45">
        <v>12951</v>
      </c>
    </row>
    <row r="109" spans="1:8" s="14" customFormat="1" ht="27.75" customHeight="1">
      <c r="A109" s="11"/>
      <c r="B109" s="11"/>
      <c r="C109" s="111" t="s">
        <v>359</v>
      </c>
      <c r="D109" s="111"/>
      <c r="E109" s="111"/>
      <c r="F109" s="111"/>
      <c r="G109" s="44" t="s">
        <v>32</v>
      </c>
      <c r="H109" s="45">
        <v>11283</v>
      </c>
    </row>
    <row r="110" spans="1:8" s="14" customFormat="1" ht="38.25" customHeight="1">
      <c r="A110" s="11"/>
      <c r="B110" s="11"/>
      <c r="C110" s="111" t="s">
        <v>364</v>
      </c>
      <c r="D110" s="111"/>
      <c r="E110" s="111"/>
      <c r="F110" s="111"/>
      <c r="G110" s="44" t="s">
        <v>32</v>
      </c>
      <c r="H110" s="45">
        <v>68592</v>
      </c>
    </row>
    <row r="111" spans="1:8" s="14" customFormat="1" ht="26.25" customHeight="1">
      <c r="A111" s="11"/>
      <c r="B111" s="11"/>
      <c r="C111" s="111" t="s">
        <v>360</v>
      </c>
      <c r="D111" s="111"/>
      <c r="E111" s="111"/>
      <c r="F111" s="111"/>
      <c r="G111" s="44" t="s">
        <v>32</v>
      </c>
      <c r="H111" s="45">
        <v>10570</v>
      </c>
    </row>
    <row r="112" spans="1:8" s="14" customFormat="1" ht="27.75" customHeight="1">
      <c r="A112" s="11"/>
      <c r="B112" s="11"/>
      <c r="C112" s="111" t="s">
        <v>376</v>
      </c>
      <c r="D112" s="111"/>
      <c r="E112" s="111"/>
      <c r="F112" s="111"/>
      <c r="G112" s="44" t="s">
        <v>32</v>
      </c>
      <c r="H112" s="45">
        <v>18188</v>
      </c>
    </row>
    <row r="113" spans="1:8" s="14" customFormat="1" ht="13.5" customHeight="1">
      <c r="A113" s="11"/>
      <c r="B113" s="11"/>
      <c r="C113" s="111" t="s">
        <v>377</v>
      </c>
      <c r="D113" s="111"/>
      <c r="E113" s="111"/>
      <c r="F113" s="111"/>
      <c r="G113" s="44"/>
      <c r="H113" s="45"/>
    </row>
    <row r="114" spans="1:8" s="14" customFormat="1" ht="39.75" customHeight="1">
      <c r="A114" s="11"/>
      <c r="B114" s="11"/>
      <c r="C114" s="111" t="s">
        <v>507</v>
      </c>
      <c r="D114" s="111"/>
      <c r="E114" s="111"/>
      <c r="F114" s="111"/>
      <c r="G114" s="44" t="s">
        <v>32</v>
      </c>
      <c r="H114" s="45">
        <v>119335</v>
      </c>
    </row>
    <row r="115" spans="1:8" s="14" customFormat="1" ht="25.5" customHeight="1">
      <c r="A115" s="11"/>
      <c r="B115" s="11"/>
      <c r="C115" s="112" t="s">
        <v>508</v>
      </c>
      <c r="D115" s="112"/>
      <c r="E115" s="112"/>
      <c r="F115" s="112"/>
      <c r="G115" s="44" t="s">
        <v>32</v>
      </c>
      <c r="H115" s="45">
        <v>75229</v>
      </c>
    </row>
    <row r="116" spans="1:8" s="14" customFormat="1" ht="27.75" customHeight="1">
      <c r="A116" s="11"/>
      <c r="B116" s="11"/>
      <c r="C116" s="111" t="s">
        <v>378</v>
      </c>
      <c r="D116" s="111"/>
      <c r="E116" s="111"/>
      <c r="F116" s="111"/>
      <c r="G116" s="44" t="s">
        <v>32</v>
      </c>
      <c r="H116" s="45">
        <v>92251</v>
      </c>
    </row>
    <row r="117" spans="1:8" s="14" customFormat="1" ht="15" customHeight="1">
      <c r="A117" s="11"/>
      <c r="B117" s="11"/>
      <c r="C117" s="114" t="s">
        <v>34</v>
      </c>
      <c r="D117" s="114"/>
      <c r="E117" s="114"/>
      <c r="F117" s="114"/>
      <c r="G117" s="114"/>
      <c r="H117" s="114"/>
    </row>
    <row r="118" spans="1:8" s="14" customFormat="1" ht="27" customHeight="1">
      <c r="A118" s="11"/>
      <c r="B118" s="11"/>
      <c r="C118" s="111" t="s">
        <v>380</v>
      </c>
      <c r="D118" s="111"/>
      <c r="E118" s="111"/>
      <c r="F118" s="111"/>
      <c r="G118" s="44" t="s">
        <v>32</v>
      </c>
      <c r="H118" s="45">
        <v>4711196</v>
      </c>
    </row>
    <row r="119" spans="1:8" s="14" customFormat="1" ht="25.5" customHeight="1">
      <c r="A119" s="11"/>
      <c r="B119" s="11"/>
      <c r="C119" s="111" t="s">
        <v>374</v>
      </c>
      <c r="D119" s="111"/>
      <c r="E119" s="111"/>
      <c r="F119" s="111"/>
      <c r="G119" s="44" t="s">
        <v>32</v>
      </c>
      <c r="H119" s="45">
        <v>3977400</v>
      </c>
    </row>
    <row r="120" spans="1:8" s="14" customFormat="1" ht="38.25" customHeight="1">
      <c r="A120" s="11"/>
      <c r="B120" s="11"/>
      <c r="C120" s="111" t="s">
        <v>362</v>
      </c>
      <c r="D120" s="111"/>
      <c r="E120" s="111"/>
      <c r="F120" s="111"/>
      <c r="G120" s="44" t="s">
        <v>32</v>
      </c>
      <c r="H120" s="45">
        <v>2284252</v>
      </c>
    </row>
    <row r="121" spans="1:8" s="14" customFormat="1" ht="54" customHeight="1">
      <c r="A121" s="11"/>
      <c r="B121" s="11"/>
      <c r="C121" s="111" t="s">
        <v>363</v>
      </c>
      <c r="D121" s="111"/>
      <c r="E121" s="111"/>
      <c r="F121" s="111"/>
      <c r="G121" s="44" t="s">
        <v>32</v>
      </c>
      <c r="H121" s="45">
        <v>2468747</v>
      </c>
    </row>
    <row r="122" spans="1:8" s="14" customFormat="1" ht="28.5" customHeight="1">
      <c r="A122" s="11"/>
      <c r="B122" s="11"/>
      <c r="C122" s="111" t="s">
        <v>381</v>
      </c>
      <c r="D122" s="111"/>
      <c r="E122" s="111"/>
      <c r="F122" s="111"/>
      <c r="G122" s="44" t="s">
        <v>32</v>
      </c>
      <c r="H122" s="45">
        <v>8216</v>
      </c>
    </row>
    <row r="123" spans="1:8" s="14" customFormat="1" ht="13.5" customHeight="1">
      <c r="A123" s="11"/>
      <c r="B123" s="11"/>
      <c r="C123" s="49" t="s">
        <v>357</v>
      </c>
      <c r="D123" s="49"/>
      <c r="E123" s="49"/>
      <c r="F123" s="49"/>
      <c r="G123" s="49"/>
      <c r="H123" s="49"/>
    </row>
    <row r="124" spans="1:8" s="14" customFormat="1" ht="40.5" customHeight="1">
      <c r="A124" s="11"/>
      <c r="B124" s="11"/>
      <c r="C124" s="111" t="s">
        <v>375</v>
      </c>
      <c r="D124" s="111"/>
      <c r="E124" s="111"/>
      <c r="F124" s="111"/>
      <c r="G124" s="44" t="s">
        <v>32</v>
      </c>
      <c r="H124" s="45">
        <v>20855463</v>
      </c>
    </row>
    <row r="125" spans="1:8" s="14" customFormat="1" ht="27.75" customHeight="1">
      <c r="A125" s="11"/>
      <c r="B125" s="11"/>
      <c r="C125" s="111" t="s">
        <v>440</v>
      </c>
      <c r="D125" s="111"/>
      <c r="E125" s="111"/>
      <c r="F125" s="111"/>
      <c r="G125" s="44" t="s">
        <v>32</v>
      </c>
      <c r="H125" s="45">
        <v>1275000</v>
      </c>
    </row>
    <row r="126" spans="1:8" s="14" customFormat="1" ht="27" customHeight="1">
      <c r="A126" s="11"/>
      <c r="B126" s="11"/>
      <c r="C126" s="111" t="s">
        <v>382</v>
      </c>
      <c r="D126" s="111"/>
      <c r="E126" s="111"/>
      <c r="F126" s="111"/>
      <c r="G126" s="44" t="s">
        <v>32</v>
      </c>
      <c r="H126" s="45">
        <v>1700000</v>
      </c>
    </row>
    <row r="127" spans="1:8" s="14" customFormat="1" ht="24.75" customHeight="1">
      <c r="A127" s="11"/>
      <c r="B127" s="11"/>
      <c r="C127" s="112" t="s">
        <v>383</v>
      </c>
      <c r="D127" s="112"/>
      <c r="E127" s="112"/>
      <c r="F127" s="112"/>
      <c r="G127" s="44" t="s">
        <v>32</v>
      </c>
      <c r="H127" s="45">
        <v>1275000</v>
      </c>
    </row>
    <row r="128" spans="1:8" s="14" customFormat="1" ht="26.25" customHeight="1">
      <c r="A128" s="11"/>
      <c r="B128" s="11"/>
      <c r="C128" s="112" t="s">
        <v>384</v>
      </c>
      <c r="D128" s="112"/>
      <c r="E128" s="112"/>
      <c r="F128" s="112"/>
      <c r="G128" s="44" t="s">
        <v>32</v>
      </c>
      <c r="H128" s="45">
        <v>1275000</v>
      </c>
    </row>
    <row r="129" spans="1:8" s="14" customFormat="1" ht="26.25" customHeight="1">
      <c r="A129" s="11"/>
      <c r="B129" s="11"/>
      <c r="C129" s="112" t="s">
        <v>385</v>
      </c>
      <c r="D129" s="112"/>
      <c r="E129" s="112"/>
      <c r="F129" s="112"/>
      <c r="G129" s="44" t="s">
        <v>32</v>
      </c>
      <c r="H129" s="45">
        <v>1275000</v>
      </c>
    </row>
    <row r="130" spans="1:8" s="14" customFormat="1" ht="38.25" customHeight="1">
      <c r="A130" s="11"/>
      <c r="B130" s="11"/>
      <c r="C130" s="112" t="s">
        <v>386</v>
      </c>
      <c r="D130" s="112"/>
      <c r="E130" s="112"/>
      <c r="F130" s="112"/>
      <c r="G130" s="44" t="s">
        <v>32</v>
      </c>
      <c r="H130" s="45">
        <v>349022</v>
      </c>
    </row>
    <row r="131" spans="1:8" s="14" customFormat="1" ht="27.75" customHeight="1">
      <c r="A131" s="11"/>
      <c r="B131" s="11"/>
      <c r="C131" s="112" t="s">
        <v>358</v>
      </c>
      <c r="D131" s="112"/>
      <c r="E131" s="112"/>
      <c r="F131" s="112"/>
      <c r="G131" s="44" t="s">
        <v>32</v>
      </c>
      <c r="H131" s="45">
        <v>7968943</v>
      </c>
    </row>
    <row r="132" spans="1:8" s="14" customFormat="1" ht="27.75" customHeight="1">
      <c r="A132" s="11"/>
      <c r="B132" s="11"/>
      <c r="C132" s="111" t="s">
        <v>359</v>
      </c>
      <c r="D132" s="111"/>
      <c r="E132" s="111"/>
      <c r="F132" s="111"/>
      <c r="G132" s="44" t="s">
        <v>32</v>
      </c>
      <c r="H132" s="45">
        <v>20712064</v>
      </c>
    </row>
    <row r="133" spans="1:8" s="14" customFormat="1" ht="27.75" customHeight="1">
      <c r="A133" s="11"/>
      <c r="B133" s="11"/>
      <c r="C133" s="112" t="s">
        <v>387</v>
      </c>
      <c r="D133" s="112"/>
      <c r="E133" s="112"/>
      <c r="F133" s="112"/>
      <c r="G133" s="44" t="s">
        <v>32</v>
      </c>
      <c r="H133" s="45">
        <v>1275000</v>
      </c>
    </row>
    <row r="134" spans="1:8" s="14" customFormat="1" ht="38.25" customHeight="1">
      <c r="A134" s="11"/>
      <c r="B134" s="11"/>
      <c r="C134" s="111" t="s">
        <v>364</v>
      </c>
      <c r="D134" s="111"/>
      <c r="E134" s="111"/>
      <c r="F134" s="111"/>
      <c r="G134" s="44" t="s">
        <v>32</v>
      </c>
      <c r="H134" s="45">
        <v>14644542</v>
      </c>
    </row>
    <row r="135" spans="1:8" s="14" customFormat="1" ht="26.25" customHeight="1">
      <c r="A135" s="11"/>
      <c r="B135" s="11"/>
      <c r="C135" s="111" t="s">
        <v>360</v>
      </c>
      <c r="D135" s="111"/>
      <c r="E135" s="111"/>
      <c r="F135" s="111"/>
      <c r="G135" s="44" t="s">
        <v>32</v>
      </c>
      <c r="H135" s="45">
        <v>11417846</v>
      </c>
    </row>
    <row r="136" spans="1:8" s="14" customFormat="1" ht="26.25" customHeight="1">
      <c r="A136" s="11"/>
      <c r="B136" s="11"/>
      <c r="C136" s="111" t="s">
        <v>361</v>
      </c>
      <c r="D136" s="111"/>
      <c r="E136" s="111"/>
      <c r="F136" s="111"/>
      <c r="G136" s="44" t="s">
        <v>32</v>
      </c>
      <c r="H136" s="45">
        <v>23159547</v>
      </c>
    </row>
    <row r="137" spans="1:8" s="14" customFormat="1" ht="26.25" customHeight="1">
      <c r="A137" s="11"/>
      <c r="B137" s="11"/>
      <c r="C137" s="111" t="s">
        <v>388</v>
      </c>
      <c r="D137" s="111"/>
      <c r="E137" s="111"/>
      <c r="F137" s="111"/>
      <c r="G137" s="44" t="s">
        <v>32</v>
      </c>
      <c r="H137" s="45">
        <v>1275000</v>
      </c>
    </row>
    <row r="138" spans="1:8" s="14" customFormat="1" ht="26.25" customHeight="1">
      <c r="A138" s="11"/>
      <c r="B138" s="11"/>
      <c r="C138" s="111" t="s">
        <v>389</v>
      </c>
      <c r="D138" s="111"/>
      <c r="E138" s="111"/>
      <c r="F138" s="111"/>
      <c r="G138" s="44" t="s">
        <v>32</v>
      </c>
      <c r="H138" s="45">
        <v>1275000</v>
      </c>
    </row>
    <row r="139" spans="1:8" s="14" customFormat="1" ht="28.5" customHeight="1">
      <c r="A139" s="11"/>
      <c r="B139" s="11"/>
      <c r="C139" s="115" t="s">
        <v>368</v>
      </c>
      <c r="D139" s="115"/>
      <c r="E139" s="115"/>
      <c r="F139" s="115"/>
      <c r="G139" s="44" t="s">
        <v>32</v>
      </c>
      <c r="H139" s="45">
        <v>1423434</v>
      </c>
    </row>
    <row r="140" spans="1:8" s="14" customFormat="1" ht="13.5" customHeight="1">
      <c r="A140" s="11"/>
      <c r="B140" s="11"/>
      <c r="C140" s="111" t="s">
        <v>377</v>
      </c>
      <c r="D140" s="111"/>
      <c r="E140" s="111"/>
      <c r="F140" s="111"/>
      <c r="G140" s="44"/>
      <c r="H140" s="45"/>
    </row>
    <row r="141" spans="1:8" s="14" customFormat="1" ht="39.75" customHeight="1">
      <c r="A141" s="11"/>
      <c r="B141" s="11"/>
      <c r="C141" s="111" t="s">
        <v>507</v>
      </c>
      <c r="D141" s="111"/>
      <c r="E141" s="111"/>
      <c r="F141" s="111"/>
      <c r="G141" s="44" t="s">
        <v>32</v>
      </c>
      <c r="H141" s="45">
        <v>1275000</v>
      </c>
    </row>
    <row r="142" spans="1:8" s="14" customFormat="1" ht="25.5" customHeight="1">
      <c r="A142" s="11"/>
      <c r="B142" s="11"/>
      <c r="C142" s="112" t="s">
        <v>508</v>
      </c>
      <c r="D142" s="112"/>
      <c r="E142" s="112"/>
      <c r="F142" s="112"/>
      <c r="G142" s="44" t="s">
        <v>32</v>
      </c>
      <c r="H142" s="45">
        <v>2879175</v>
      </c>
    </row>
    <row r="143" spans="1:8" s="14" customFormat="1" ht="27.75" customHeight="1">
      <c r="A143" s="11"/>
      <c r="B143" s="11"/>
      <c r="C143" s="111" t="s">
        <v>378</v>
      </c>
      <c r="D143" s="111"/>
      <c r="E143" s="111"/>
      <c r="F143" s="111"/>
      <c r="G143" s="44" t="s">
        <v>32</v>
      </c>
      <c r="H143" s="45">
        <v>42731</v>
      </c>
    </row>
    <row r="144" spans="1:8" s="14" customFormat="1" ht="50.25" customHeight="1">
      <c r="A144" s="11"/>
      <c r="B144" s="11"/>
      <c r="C144" s="111" t="s">
        <v>379</v>
      </c>
      <c r="D144" s="111"/>
      <c r="E144" s="111"/>
      <c r="F144" s="111"/>
      <c r="G144" s="44" t="s">
        <v>29</v>
      </c>
      <c r="H144" s="45">
        <v>23807</v>
      </c>
    </row>
    <row r="145" spans="1:8" s="14" customFormat="1" ht="41.25" customHeight="1">
      <c r="A145" s="11"/>
      <c r="B145" s="11"/>
      <c r="C145" s="111" t="s">
        <v>441</v>
      </c>
      <c r="D145" s="111"/>
      <c r="E145" s="111"/>
      <c r="F145" s="111"/>
      <c r="G145" s="44" t="s">
        <v>29</v>
      </c>
      <c r="H145" s="45">
        <v>2416837</v>
      </c>
    </row>
    <row r="146" spans="1:8" s="14" customFormat="1" ht="17.25" customHeight="1">
      <c r="A146" s="11"/>
      <c r="B146" s="11"/>
      <c r="C146" s="113" t="s">
        <v>36</v>
      </c>
      <c r="D146" s="113"/>
      <c r="E146" s="113"/>
      <c r="F146" s="113"/>
      <c r="G146" s="113"/>
      <c r="H146" s="113"/>
    </row>
    <row r="147" spans="1:8" s="14" customFormat="1" ht="66.75" customHeight="1">
      <c r="A147" s="11"/>
      <c r="B147" s="41"/>
      <c r="C147" s="113" t="s">
        <v>509</v>
      </c>
      <c r="D147" s="113"/>
      <c r="E147" s="113"/>
      <c r="F147" s="113"/>
      <c r="G147" s="113"/>
      <c r="H147" s="113"/>
    </row>
    <row r="148" spans="1:8" s="14" customFormat="1" ht="38.25" customHeight="1">
      <c r="A148" s="11"/>
      <c r="B148" s="41">
        <v>75864</v>
      </c>
      <c r="C148" s="42" t="s">
        <v>37</v>
      </c>
      <c r="D148" s="43">
        <v>79796466</v>
      </c>
      <c r="E148" s="43">
        <v>4950614</v>
      </c>
      <c r="F148" s="43">
        <v>2101044</v>
      </c>
      <c r="G148" s="43">
        <v>3034035</v>
      </c>
      <c r="H148" s="43">
        <f>D148+E148-F148</f>
        <v>82646036</v>
      </c>
    </row>
    <row r="149" spans="1:8" s="14" customFormat="1" ht="39" customHeight="1">
      <c r="A149" s="11"/>
      <c r="B149" s="11"/>
      <c r="C149" s="116" t="s">
        <v>38</v>
      </c>
      <c r="D149" s="116"/>
      <c r="E149" s="116"/>
      <c r="F149" s="116"/>
      <c r="G149" s="116"/>
      <c r="H149" s="116"/>
    </row>
    <row r="150" spans="1:8" s="14" customFormat="1" ht="15" customHeight="1">
      <c r="A150" s="11"/>
      <c r="B150" s="11"/>
      <c r="C150" s="114" t="s">
        <v>39</v>
      </c>
      <c r="D150" s="114"/>
      <c r="E150" s="114"/>
      <c r="F150" s="114"/>
      <c r="G150" s="114"/>
      <c r="H150" s="114"/>
    </row>
    <row r="151" spans="1:8" s="14" customFormat="1" ht="27.75" customHeight="1">
      <c r="A151" s="11"/>
      <c r="B151" s="11"/>
      <c r="C151" s="111" t="s">
        <v>329</v>
      </c>
      <c r="D151" s="111"/>
      <c r="E151" s="111"/>
      <c r="F151" s="111"/>
      <c r="G151" s="44" t="s">
        <v>29</v>
      </c>
      <c r="H151" s="45">
        <v>6261389</v>
      </c>
    </row>
    <row r="152" spans="1:8" s="14" customFormat="1" ht="15" customHeight="1">
      <c r="A152" s="11"/>
      <c r="B152" s="11"/>
      <c r="C152" s="114" t="s">
        <v>335</v>
      </c>
      <c r="D152" s="114"/>
      <c r="E152" s="114"/>
      <c r="F152" s="114"/>
      <c r="G152" s="114"/>
      <c r="H152" s="114"/>
    </row>
    <row r="153" spans="1:8" s="14" customFormat="1" ht="37.5" customHeight="1">
      <c r="A153" s="11"/>
      <c r="B153" s="11"/>
      <c r="C153" s="111" t="s">
        <v>322</v>
      </c>
      <c r="D153" s="111"/>
      <c r="E153" s="111"/>
      <c r="F153" s="111"/>
      <c r="G153" s="44" t="s">
        <v>32</v>
      </c>
      <c r="H153" s="45">
        <v>178500</v>
      </c>
    </row>
    <row r="154" spans="1:8" s="14" customFormat="1" ht="15" customHeight="1">
      <c r="A154" s="11"/>
      <c r="B154" s="11"/>
      <c r="C154" s="114" t="s">
        <v>442</v>
      </c>
      <c r="D154" s="114"/>
      <c r="E154" s="114"/>
      <c r="F154" s="114"/>
      <c r="G154" s="114"/>
      <c r="H154" s="114"/>
    </row>
    <row r="155" spans="1:8" s="51" customFormat="1" ht="24.75" customHeight="1">
      <c r="A155" s="50"/>
      <c r="B155" s="50"/>
      <c r="C155" s="125" t="s">
        <v>333</v>
      </c>
      <c r="D155" s="125"/>
      <c r="E155" s="125"/>
      <c r="F155" s="125"/>
      <c r="G155" s="44" t="s">
        <v>32</v>
      </c>
      <c r="H155" s="45">
        <v>250615</v>
      </c>
    </row>
    <row r="156" spans="1:8" s="14" customFormat="1" ht="27" customHeight="1">
      <c r="A156" s="11"/>
      <c r="B156" s="11"/>
      <c r="C156" s="111" t="s">
        <v>330</v>
      </c>
      <c r="D156" s="111"/>
      <c r="E156" s="111"/>
      <c r="F156" s="111"/>
      <c r="G156" s="44"/>
      <c r="H156" s="45"/>
    </row>
    <row r="157" spans="1:8" s="14" customFormat="1" ht="13.5" customHeight="1">
      <c r="A157" s="11"/>
      <c r="B157" s="11"/>
      <c r="C157" s="112" t="s">
        <v>331</v>
      </c>
      <c r="D157" s="112"/>
      <c r="E157" s="112"/>
      <c r="F157" s="112"/>
      <c r="G157" s="47" t="s">
        <v>32</v>
      </c>
      <c r="H157" s="48">
        <v>49357</v>
      </c>
    </row>
    <row r="158" spans="1:8" s="14" customFormat="1" ht="13.5" customHeight="1">
      <c r="A158" s="11"/>
      <c r="B158" s="11"/>
      <c r="C158" s="112" t="s">
        <v>332</v>
      </c>
      <c r="D158" s="112"/>
      <c r="E158" s="112"/>
      <c r="F158" s="112"/>
      <c r="G158" s="47" t="s">
        <v>32</v>
      </c>
      <c r="H158" s="48">
        <v>3460</v>
      </c>
    </row>
    <row r="159" spans="1:8" s="14" customFormat="1" ht="24.75" customHeight="1">
      <c r="A159" s="11"/>
      <c r="B159" s="11"/>
      <c r="C159" s="111" t="s">
        <v>334</v>
      </c>
      <c r="D159" s="111"/>
      <c r="E159" s="111"/>
      <c r="F159" s="111"/>
      <c r="G159" s="44" t="s">
        <v>32</v>
      </c>
      <c r="H159" s="45">
        <v>35943</v>
      </c>
    </row>
    <row r="160" spans="1:8" s="14" customFormat="1" ht="13.5" customHeight="1">
      <c r="A160" s="11"/>
      <c r="B160" s="11"/>
      <c r="C160" s="112" t="s">
        <v>321</v>
      </c>
      <c r="D160" s="112"/>
      <c r="E160" s="112"/>
      <c r="F160" s="112"/>
      <c r="G160" s="47" t="s">
        <v>32</v>
      </c>
      <c r="H160" s="48">
        <v>338444</v>
      </c>
    </row>
    <row r="161" spans="1:8" s="14" customFormat="1" ht="24.75" customHeight="1">
      <c r="A161" s="11"/>
      <c r="B161" s="11"/>
      <c r="C161" s="111" t="s">
        <v>327</v>
      </c>
      <c r="D161" s="111"/>
      <c r="E161" s="111"/>
      <c r="F161" s="111"/>
      <c r="G161" s="44" t="s">
        <v>32</v>
      </c>
      <c r="H161" s="45">
        <v>1912500</v>
      </c>
    </row>
    <row r="162" spans="1:8" s="14" customFormat="1" ht="29.25" customHeight="1">
      <c r="A162" s="11"/>
      <c r="B162" s="41"/>
      <c r="C162" s="116" t="s">
        <v>312</v>
      </c>
      <c r="D162" s="116"/>
      <c r="E162" s="116"/>
      <c r="F162" s="116"/>
      <c r="G162" s="116"/>
      <c r="H162" s="116"/>
    </row>
    <row r="163" spans="1:8" s="14" customFormat="1" ht="12.75" customHeight="1">
      <c r="A163" s="11"/>
      <c r="B163" s="11"/>
      <c r="C163" s="112" t="s">
        <v>28</v>
      </c>
      <c r="D163" s="112"/>
      <c r="E163" s="112"/>
      <c r="F163" s="112"/>
      <c r="G163" s="52"/>
      <c r="H163" s="45"/>
    </row>
    <row r="164" spans="1:8" s="14" customFormat="1" ht="27.75" customHeight="1">
      <c r="A164" s="11"/>
      <c r="B164" s="11"/>
      <c r="C164" s="111" t="s">
        <v>329</v>
      </c>
      <c r="D164" s="111"/>
      <c r="E164" s="111"/>
      <c r="F164" s="111"/>
      <c r="G164" s="44" t="s">
        <v>29</v>
      </c>
      <c r="H164" s="45">
        <v>368319</v>
      </c>
    </row>
    <row r="165" spans="1:8" s="14" customFormat="1" ht="12.75" customHeight="1">
      <c r="A165" s="11"/>
      <c r="B165" s="11"/>
      <c r="C165" s="114" t="s">
        <v>30</v>
      </c>
      <c r="D165" s="114"/>
      <c r="E165" s="114"/>
      <c r="F165" s="114"/>
      <c r="G165" s="114"/>
      <c r="H165" s="114"/>
    </row>
    <row r="166" spans="1:8" s="14" customFormat="1" ht="12.75" customHeight="1">
      <c r="A166" s="11"/>
      <c r="B166" s="11"/>
      <c r="C166" s="114" t="s">
        <v>31</v>
      </c>
      <c r="D166" s="114"/>
      <c r="E166" s="114"/>
      <c r="F166" s="114"/>
      <c r="G166" s="114"/>
      <c r="H166" s="114"/>
    </row>
    <row r="167" spans="1:8" s="14" customFormat="1" ht="12.75" customHeight="1">
      <c r="A167" s="11"/>
      <c r="B167" s="11"/>
      <c r="C167" s="115" t="s">
        <v>319</v>
      </c>
      <c r="D167" s="115"/>
      <c r="E167" s="115"/>
      <c r="F167" s="115"/>
      <c r="G167" s="47" t="s">
        <v>32</v>
      </c>
      <c r="H167" s="48">
        <v>234495</v>
      </c>
    </row>
    <row r="168" spans="1:8" s="14" customFormat="1" ht="13.5" customHeight="1">
      <c r="A168" s="11"/>
      <c r="B168" s="11"/>
      <c r="C168" s="115" t="s">
        <v>320</v>
      </c>
      <c r="D168" s="115"/>
      <c r="E168" s="115"/>
      <c r="F168" s="115"/>
      <c r="G168" s="47" t="s">
        <v>32</v>
      </c>
      <c r="H168" s="48">
        <v>906500</v>
      </c>
    </row>
    <row r="169" spans="1:8" s="14" customFormat="1" ht="37.5" customHeight="1">
      <c r="A169" s="11"/>
      <c r="B169" s="11"/>
      <c r="C169" s="111" t="s">
        <v>322</v>
      </c>
      <c r="D169" s="111"/>
      <c r="E169" s="111"/>
      <c r="F169" s="111"/>
      <c r="G169" s="44" t="s">
        <v>32</v>
      </c>
      <c r="H169" s="45">
        <v>31500</v>
      </c>
    </row>
    <row r="170" spans="1:8" s="14" customFormat="1" ht="15" customHeight="1">
      <c r="A170" s="11"/>
      <c r="B170" s="11"/>
      <c r="C170" s="114" t="s">
        <v>34</v>
      </c>
      <c r="D170" s="114"/>
      <c r="E170" s="114"/>
      <c r="F170" s="114"/>
      <c r="G170" s="114"/>
      <c r="H170" s="114"/>
    </row>
    <row r="171" spans="1:8" s="14" customFormat="1" ht="14.25" customHeight="1">
      <c r="A171" s="11"/>
      <c r="B171" s="11"/>
      <c r="C171" s="112" t="s">
        <v>317</v>
      </c>
      <c r="D171" s="112"/>
      <c r="E171" s="112"/>
      <c r="F171" s="112"/>
      <c r="G171" s="47" t="s">
        <v>32</v>
      </c>
      <c r="H171" s="48">
        <v>453</v>
      </c>
    </row>
    <row r="172" spans="1:8" s="14" customFormat="1" ht="13.5" customHeight="1">
      <c r="A172" s="11"/>
      <c r="B172" s="11"/>
      <c r="C172" s="115" t="s">
        <v>320</v>
      </c>
      <c r="D172" s="115"/>
      <c r="E172" s="115"/>
      <c r="F172" s="115"/>
      <c r="G172" s="47" t="s">
        <v>32</v>
      </c>
      <c r="H172" s="48">
        <v>3493</v>
      </c>
    </row>
    <row r="173" spans="1:8" s="14" customFormat="1" ht="15" customHeight="1">
      <c r="A173" s="11"/>
      <c r="B173" s="11"/>
      <c r="C173" s="114" t="s">
        <v>33</v>
      </c>
      <c r="D173" s="114"/>
      <c r="E173" s="114"/>
      <c r="F173" s="114"/>
      <c r="G173" s="114"/>
      <c r="H173" s="114"/>
    </row>
    <row r="174" spans="1:8" s="14" customFormat="1" ht="15" customHeight="1">
      <c r="A174" s="11"/>
      <c r="B174" s="11"/>
      <c r="C174" s="114" t="s">
        <v>31</v>
      </c>
      <c r="D174" s="114"/>
      <c r="E174" s="114"/>
      <c r="F174" s="114"/>
      <c r="G174" s="114"/>
      <c r="H174" s="114"/>
    </row>
    <row r="175" spans="1:8" s="14" customFormat="1" ht="24" customHeight="1">
      <c r="A175" s="11"/>
      <c r="B175" s="11"/>
      <c r="C175" s="125" t="s">
        <v>323</v>
      </c>
      <c r="D175" s="125"/>
      <c r="E175" s="125"/>
      <c r="F175" s="125"/>
      <c r="G175" s="44" t="s">
        <v>32</v>
      </c>
      <c r="H175" s="45">
        <v>206658</v>
      </c>
    </row>
    <row r="176" spans="1:8" s="14" customFormat="1" ht="12.75" customHeight="1">
      <c r="A176" s="11"/>
      <c r="B176" s="11"/>
      <c r="C176" s="112" t="s">
        <v>315</v>
      </c>
      <c r="D176" s="112"/>
      <c r="E176" s="112"/>
      <c r="F176" s="112"/>
      <c r="G176" s="47" t="s">
        <v>32</v>
      </c>
      <c r="H176" s="48">
        <v>20270</v>
      </c>
    </row>
    <row r="177" spans="1:8" s="14" customFormat="1" ht="12.75" customHeight="1">
      <c r="A177" s="11"/>
      <c r="B177" s="11"/>
      <c r="C177" s="115" t="s">
        <v>324</v>
      </c>
      <c r="D177" s="115"/>
      <c r="E177" s="115"/>
      <c r="F177" s="115"/>
      <c r="G177" s="47" t="s">
        <v>32</v>
      </c>
      <c r="H177" s="48">
        <v>143342</v>
      </c>
    </row>
    <row r="178" spans="1:8" s="51" customFormat="1" ht="24.75" customHeight="1">
      <c r="A178" s="50"/>
      <c r="B178" s="50"/>
      <c r="C178" s="125" t="s">
        <v>333</v>
      </c>
      <c r="D178" s="125"/>
      <c r="E178" s="125"/>
      <c r="F178" s="125"/>
      <c r="G178" s="44" t="s">
        <v>32</v>
      </c>
      <c r="H178" s="45">
        <v>29484</v>
      </c>
    </row>
    <row r="179" spans="1:8" s="14" customFormat="1" ht="12.75" customHeight="1">
      <c r="A179" s="11"/>
      <c r="B179" s="11"/>
      <c r="C179" s="115" t="s">
        <v>325</v>
      </c>
      <c r="D179" s="115"/>
      <c r="E179" s="115"/>
      <c r="F179" s="115"/>
      <c r="G179" s="47" t="s">
        <v>32</v>
      </c>
      <c r="H179" s="48">
        <v>150000</v>
      </c>
    </row>
    <row r="180" spans="1:8" s="14" customFormat="1" ht="27" customHeight="1">
      <c r="A180" s="11"/>
      <c r="B180" s="11"/>
      <c r="C180" s="111" t="s">
        <v>330</v>
      </c>
      <c r="D180" s="111"/>
      <c r="E180" s="111"/>
      <c r="F180" s="111"/>
      <c r="G180" s="44"/>
      <c r="H180" s="45"/>
    </row>
    <row r="181" spans="1:8" s="14" customFormat="1" ht="13.5" customHeight="1">
      <c r="A181" s="11"/>
      <c r="B181" s="11"/>
      <c r="C181" s="112" t="s">
        <v>331</v>
      </c>
      <c r="D181" s="112"/>
      <c r="E181" s="112"/>
      <c r="F181" s="112"/>
      <c r="G181" s="47" t="s">
        <v>32</v>
      </c>
      <c r="H181" s="48">
        <v>5805</v>
      </c>
    </row>
    <row r="182" spans="1:8" s="14" customFormat="1" ht="13.5" customHeight="1">
      <c r="A182" s="11"/>
      <c r="B182" s="11"/>
      <c r="C182" s="112" t="s">
        <v>332</v>
      </c>
      <c r="D182" s="112"/>
      <c r="E182" s="112"/>
      <c r="F182" s="112"/>
      <c r="G182" s="47" t="s">
        <v>32</v>
      </c>
      <c r="H182" s="48">
        <v>408</v>
      </c>
    </row>
    <row r="183" spans="1:8" s="14" customFormat="1" ht="12.75" customHeight="1">
      <c r="A183" s="11"/>
      <c r="B183" s="11"/>
      <c r="C183" s="112" t="s">
        <v>316</v>
      </c>
      <c r="D183" s="112"/>
      <c r="E183" s="112"/>
      <c r="F183" s="112"/>
      <c r="G183" s="47" t="s">
        <v>32</v>
      </c>
      <c r="H183" s="48">
        <v>300000</v>
      </c>
    </row>
    <row r="184" spans="1:8" s="14" customFormat="1" ht="12.75" customHeight="1">
      <c r="A184" s="11"/>
      <c r="B184" s="11"/>
      <c r="C184" s="112" t="s">
        <v>317</v>
      </c>
      <c r="D184" s="112"/>
      <c r="E184" s="112"/>
      <c r="F184" s="112"/>
      <c r="G184" s="47" t="s">
        <v>32</v>
      </c>
      <c r="H184" s="48">
        <v>850000</v>
      </c>
    </row>
    <row r="185" spans="1:8" s="14" customFormat="1" ht="12.75" customHeight="1">
      <c r="A185" s="11"/>
      <c r="B185" s="11"/>
      <c r="C185" s="115" t="s">
        <v>318</v>
      </c>
      <c r="D185" s="115"/>
      <c r="E185" s="115"/>
      <c r="F185" s="115"/>
      <c r="G185" s="47" t="s">
        <v>32</v>
      </c>
      <c r="H185" s="48">
        <v>300000</v>
      </c>
    </row>
    <row r="186" spans="1:8" s="14" customFormat="1" ht="12.75" customHeight="1">
      <c r="A186" s="11"/>
      <c r="B186" s="11"/>
      <c r="C186" s="112" t="s">
        <v>326</v>
      </c>
      <c r="D186" s="112"/>
      <c r="E186" s="112"/>
      <c r="F186" s="112"/>
      <c r="G186" s="47" t="s">
        <v>32</v>
      </c>
      <c r="H186" s="48">
        <v>7500</v>
      </c>
    </row>
    <row r="187" spans="1:8" s="14" customFormat="1" ht="12.75" customHeight="1">
      <c r="A187" s="11"/>
      <c r="B187" s="11"/>
      <c r="C187" s="112" t="s">
        <v>321</v>
      </c>
      <c r="D187" s="112"/>
      <c r="E187" s="112"/>
      <c r="F187" s="112"/>
      <c r="G187" s="47" t="s">
        <v>32</v>
      </c>
      <c r="H187" s="48">
        <v>39847</v>
      </c>
    </row>
    <row r="188" spans="1:8" s="14" customFormat="1" ht="12.75" customHeight="1">
      <c r="A188" s="11"/>
      <c r="B188" s="11"/>
      <c r="C188" s="115" t="s">
        <v>328</v>
      </c>
      <c r="D188" s="115"/>
      <c r="E188" s="115"/>
      <c r="F188" s="115"/>
      <c r="G188" s="47" t="s">
        <v>32</v>
      </c>
      <c r="H188" s="48">
        <v>250000</v>
      </c>
    </row>
    <row r="189" spans="1:8" s="14" customFormat="1" ht="24.75" customHeight="1">
      <c r="A189" s="11"/>
      <c r="B189" s="11"/>
      <c r="C189" s="111" t="s">
        <v>327</v>
      </c>
      <c r="D189" s="111"/>
      <c r="E189" s="111"/>
      <c r="F189" s="111"/>
      <c r="G189" s="44" t="s">
        <v>32</v>
      </c>
      <c r="H189" s="45">
        <v>112500</v>
      </c>
    </row>
    <row r="190" spans="1:8" s="14" customFormat="1" ht="13.5" customHeight="1">
      <c r="A190" s="11"/>
      <c r="B190" s="11"/>
      <c r="C190" s="112" t="s">
        <v>314</v>
      </c>
      <c r="D190" s="112"/>
      <c r="E190" s="112"/>
      <c r="F190" s="112"/>
      <c r="G190" s="47" t="s">
        <v>32</v>
      </c>
      <c r="H190" s="48">
        <v>125000</v>
      </c>
    </row>
    <row r="191" spans="1:8" s="14" customFormat="1" ht="15" customHeight="1">
      <c r="A191" s="11"/>
      <c r="B191" s="11"/>
      <c r="C191" s="114" t="s">
        <v>34</v>
      </c>
      <c r="D191" s="114"/>
      <c r="E191" s="114"/>
      <c r="F191" s="114"/>
      <c r="G191" s="114"/>
      <c r="H191" s="114"/>
    </row>
    <row r="192" spans="1:8" s="14" customFormat="1" ht="12.75" customHeight="1">
      <c r="A192" s="11"/>
      <c r="B192" s="11"/>
      <c r="C192" s="115" t="s">
        <v>319</v>
      </c>
      <c r="D192" s="115"/>
      <c r="E192" s="115"/>
      <c r="F192" s="115"/>
      <c r="G192" s="47" t="s">
        <v>32</v>
      </c>
      <c r="H192" s="48">
        <v>758</v>
      </c>
    </row>
    <row r="193" spans="1:8" s="14" customFormat="1" ht="12.75" customHeight="1">
      <c r="A193" s="11"/>
      <c r="B193" s="11"/>
      <c r="C193" s="115" t="s">
        <v>325</v>
      </c>
      <c r="D193" s="115"/>
      <c r="E193" s="115"/>
      <c r="F193" s="115"/>
      <c r="G193" s="47" t="s">
        <v>32</v>
      </c>
      <c r="H193" s="48">
        <v>3188</v>
      </c>
    </row>
    <row r="194" spans="1:8" s="14" customFormat="1" ht="37.5" customHeight="1">
      <c r="A194" s="11"/>
      <c r="B194" s="11"/>
      <c r="C194" s="113" t="s">
        <v>510</v>
      </c>
      <c r="D194" s="113"/>
      <c r="E194" s="113"/>
      <c r="F194" s="113"/>
      <c r="G194" s="113"/>
      <c r="H194" s="113"/>
    </row>
    <row r="195" spans="1:8" s="14" customFormat="1" ht="3.75" customHeight="1">
      <c r="A195" s="11"/>
      <c r="B195" s="11"/>
      <c r="C195" s="53"/>
      <c r="D195" s="53"/>
      <c r="E195" s="53"/>
      <c r="F195" s="53"/>
      <c r="G195" s="53"/>
      <c r="H195" s="53"/>
    </row>
    <row r="196" spans="1:8" s="5" customFormat="1" ht="24" customHeight="1">
      <c r="A196" s="54"/>
      <c r="B196" s="54">
        <v>851</v>
      </c>
      <c r="C196" s="55" t="s">
        <v>62</v>
      </c>
      <c r="D196" s="56">
        <v>977482</v>
      </c>
      <c r="E196" s="56">
        <f>E197</f>
        <v>4428</v>
      </c>
      <c r="F196" s="56">
        <f>F197</f>
        <v>0</v>
      </c>
      <c r="G196" s="56">
        <f>G197</f>
        <v>0</v>
      </c>
      <c r="H196" s="56">
        <f>D196+E196-F196</f>
        <v>981910</v>
      </c>
    </row>
    <row r="197" spans="1:8" s="14" customFormat="1" ht="19.5" customHeight="1">
      <c r="A197" s="11"/>
      <c r="B197" s="11">
        <v>85195</v>
      </c>
      <c r="C197" s="32" t="s">
        <v>22</v>
      </c>
      <c r="D197" s="33">
        <v>47200</v>
      </c>
      <c r="E197" s="33">
        <v>4428</v>
      </c>
      <c r="F197" s="33">
        <v>0</v>
      </c>
      <c r="G197" s="33">
        <v>0</v>
      </c>
      <c r="H197" s="33">
        <f>D197+E197-F197</f>
        <v>51628</v>
      </c>
    </row>
    <row r="198" spans="1:8" s="27" customFormat="1" ht="54" customHeight="1">
      <c r="A198" s="28"/>
      <c r="B198" s="28"/>
      <c r="C198" s="113" t="s">
        <v>443</v>
      </c>
      <c r="D198" s="113"/>
      <c r="E198" s="113"/>
      <c r="F198" s="113"/>
      <c r="G198" s="113"/>
      <c r="H198" s="113"/>
    </row>
    <row r="199" spans="1:8" s="27" customFormat="1" ht="3.75" customHeight="1">
      <c r="A199" s="28"/>
      <c r="B199" s="28"/>
      <c r="C199" s="1"/>
      <c r="D199" s="1"/>
      <c r="E199" s="1"/>
      <c r="F199" s="1"/>
      <c r="G199" s="1"/>
      <c r="H199" s="37"/>
    </row>
    <row r="200" spans="1:8" s="31" customFormat="1" ht="24.75" customHeight="1">
      <c r="A200" s="29"/>
      <c r="B200" s="29">
        <v>852</v>
      </c>
      <c r="C200" s="24" t="s">
        <v>63</v>
      </c>
      <c r="D200" s="30">
        <v>4259047</v>
      </c>
      <c r="E200" s="30">
        <f>E201</f>
        <v>0</v>
      </c>
      <c r="F200" s="30">
        <f>F201</f>
        <v>21821</v>
      </c>
      <c r="G200" s="30">
        <f>G201</f>
        <v>0</v>
      </c>
      <c r="H200" s="30">
        <f>D200+E200-F200</f>
        <v>4237226</v>
      </c>
    </row>
    <row r="201" spans="1:8" s="14" customFormat="1" ht="21.75" customHeight="1">
      <c r="A201" s="11"/>
      <c r="B201" s="11">
        <v>85295</v>
      </c>
      <c r="C201" s="32" t="s">
        <v>22</v>
      </c>
      <c r="D201" s="33">
        <v>4129047</v>
      </c>
      <c r="E201" s="33">
        <v>0</v>
      </c>
      <c r="F201" s="33">
        <v>21821</v>
      </c>
      <c r="G201" s="33">
        <v>0</v>
      </c>
      <c r="H201" s="33">
        <f>D201+E201-F201</f>
        <v>4107226</v>
      </c>
    </row>
    <row r="202" spans="1:8" s="14" customFormat="1" ht="53.25" customHeight="1">
      <c r="A202" s="11"/>
      <c r="B202" s="11"/>
      <c r="C202" s="114" t="s">
        <v>340</v>
      </c>
      <c r="D202" s="114"/>
      <c r="E202" s="114"/>
      <c r="F202" s="114"/>
      <c r="G202" s="114"/>
      <c r="H202" s="114"/>
    </row>
    <row r="203" spans="1:8" s="27" customFormat="1" ht="6.75" customHeight="1">
      <c r="A203" s="28"/>
      <c r="B203" s="28"/>
      <c r="C203" s="1"/>
      <c r="D203" s="1"/>
      <c r="E203" s="1"/>
      <c r="F203" s="1"/>
      <c r="G203" s="1"/>
      <c r="H203" s="1"/>
    </row>
    <row r="204" spans="1:8" s="57" customFormat="1" ht="23.25" customHeight="1">
      <c r="A204" s="29"/>
      <c r="B204" s="29">
        <v>853</v>
      </c>
      <c r="C204" s="24" t="s">
        <v>64</v>
      </c>
      <c r="D204" s="30">
        <v>6410668</v>
      </c>
      <c r="E204" s="30">
        <f>E205</f>
        <v>0</v>
      </c>
      <c r="F204" s="30">
        <f>F205</f>
        <v>135310</v>
      </c>
      <c r="G204" s="30">
        <f>G205</f>
        <v>0</v>
      </c>
      <c r="H204" s="30">
        <f>D204+E204-F204</f>
        <v>6275358</v>
      </c>
    </row>
    <row r="205" spans="1:8" s="14" customFormat="1" ht="22.5" customHeight="1">
      <c r="A205" s="11"/>
      <c r="B205" s="11">
        <v>85332</v>
      </c>
      <c r="C205" s="32" t="s">
        <v>65</v>
      </c>
      <c r="D205" s="33">
        <v>3083554</v>
      </c>
      <c r="E205" s="33">
        <v>0</v>
      </c>
      <c r="F205" s="33">
        <v>135310</v>
      </c>
      <c r="G205" s="33">
        <v>0</v>
      </c>
      <c r="H205" s="33">
        <f>D205+E205-F205</f>
        <v>2948244</v>
      </c>
    </row>
    <row r="206" spans="1:8" s="14" customFormat="1" ht="40.5" customHeight="1">
      <c r="A206" s="11"/>
      <c r="B206" s="11"/>
      <c r="C206" s="113" t="s">
        <v>216</v>
      </c>
      <c r="D206" s="113"/>
      <c r="E206" s="113"/>
      <c r="F206" s="113"/>
      <c r="G206" s="113"/>
      <c r="H206" s="113"/>
    </row>
    <row r="207" spans="1:8" s="27" customFormat="1" ht="6" customHeight="1">
      <c r="A207" s="28"/>
      <c r="B207" s="28"/>
      <c r="C207" s="1"/>
      <c r="D207" s="1"/>
      <c r="E207" s="1"/>
      <c r="F207" s="1"/>
      <c r="G207" s="1"/>
      <c r="H207" s="37"/>
    </row>
    <row r="208" spans="1:8" s="57" customFormat="1" ht="25.5" customHeight="1">
      <c r="A208" s="29"/>
      <c r="B208" s="29">
        <v>900</v>
      </c>
      <c r="C208" s="24" t="s">
        <v>41</v>
      </c>
      <c r="D208" s="30">
        <v>4855420</v>
      </c>
      <c r="E208" s="30">
        <f>E213+E211+E209</f>
        <v>112286</v>
      </c>
      <c r="F208" s="30">
        <f>F213+F211+F209</f>
        <v>546137</v>
      </c>
      <c r="G208" s="30">
        <f>G213+G211+G209</f>
        <v>0</v>
      </c>
      <c r="H208" s="30">
        <f>D208+E208-F208</f>
        <v>4421569</v>
      </c>
    </row>
    <row r="209" spans="1:8" s="14" customFormat="1" ht="21" customHeight="1">
      <c r="A209" s="11"/>
      <c r="B209" s="11">
        <v>90002</v>
      </c>
      <c r="C209" s="58" t="s">
        <v>149</v>
      </c>
      <c r="D209" s="33">
        <v>101100</v>
      </c>
      <c r="E209" s="33">
        <v>50</v>
      </c>
      <c r="F209" s="33">
        <v>0</v>
      </c>
      <c r="G209" s="33">
        <v>0</v>
      </c>
      <c r="H209" s="33">
        <f>D209+E209-F209</f>
        <v>101150</v>
      </c>
    </row>
    <row r="210" spans="1:8" s="14" customFormat="1" ht="43.5" customHeight="1">
      <c r="A210" s="11"/>
      <c r="B210" s="11"/>
      <c r="C210" s="114" t="s">
        <v>150</v>
      </c>
      <c r="D210" s="114"/>
      <c r="E210" s="114"/>
      <c r="F210" s="114"/>
      <c r="G210" s="114"/>
      <c r="H210" s="114"/>
    </row>
    <row r="211" spans="1:8" s="14" customFormat="1" ht="27" customHeight="1">
      <c r="A211" s="11"/>
      <c r="B211" s="41">
        <v>90024</v>
      </c>
      <c r="C211" s="42" t="s">
        <v>148</v>
      </c>
      <c r="D211" s="43">
        <v>2000</v>
      </c>
      <c r="E211" s="43">
        <v>500</v>
      </c>
      <c r="F211" s="43">
        <v>0</v>
      </c>
      <c r="G211" s="43">
        <v>0</v>
      </c>
      <c r="H211" s="43">
        <f>D211+E211-F211</f>
        <v>2500</v>
      </c>
    </row>
    <row r="212" spans="1:8" s="14" customFormat="1" ht="43.5" customHeight="1">
      <c r="A212" s="11"/>
      <c r="B212" s="11"/>
      <c r="C212" s="114" t="s">
        <v>151</v>
      </c>
      <c r="D212" s="114"/>
      <c r="E212" s="114"/>
      <c r="F212" s="114"/>
      <c r="G212" s="114"/>
      <c r="H212" s="114"/>
    </row>
    <row r="213" spans="1:8" s="14" customFormat="1" ht="18.75" customHeight="1">
      <c r="A213" s="11"/>
      <c r="B213" s="11">
        <v>90095</v>
      </c>
      <c r="C213" s="58" t="s">
        <v>22</v>
      </c>
      <c r="D213" s="33">
        <v>2911374</v>
      </c>
      <c r="E213" s="33">
        <v>111736</v>
      </c>
      <c r="F213" s="33">
        <v>546137</v>
      </c>
      <c r="G213" s="33">
        <v>0</v>
      </c>
      <c r="H213" s="33">
        <f>D213+E213-F213</f>
        <v>2476973</v>
      </c>
    </row>
    <row r="214" spans="1:8" s="14" customFormat="1" ht="47.25" customHeight="1">
      <c r="A214" s="11"/>
      <c r="B214" s="11"/>
      <c r="C214" s="114" t="s">
        <v>342</v>
      </c>
      <c r="D214" s="114"/>
      <c r="E214" s="114"/>
      <c r="F214" s="114"/>
      <c r="G214" s="114"/>
      <c r="H214" s="114"/>
    </row>
    <row r="215" spans="1:8" s="14" customFormat="1" ht="12.75" customHeight="1">
      <c r="A215" s="11"/>
      <c r="B215" s="11"/>
      <c r="C215" s="118" t="s">
        <v>152</v>
      </c>
      <c r="D215" s="118"/>
      <c r="E215" s="118"/>
      <c r="F215" s="118"/>
      <c r="G215" s="118"/>
      <c r="H215" s="118"/>
    </row>
    <row r="216" spans="1:8" s="14" customFormat="1" ht="43.5" customHeight="1">
      <c r="A216" s="11"/>
      <c r="B216" s="11"/>
      <c r="C216" s="114" t="s">
        <v>153</v>
      </c>
      <c r="D216" s="114"/>
      <c r="E216" s="114"/>
      <c r="F216" s="114"/>
      <c r="G216" s="114"/>
      <c r="H216" s="114"/>
    </row>
    <row r="217" spans="1:8" s="14" customFormat="1" ht="41.25" customHeight="1">
      <c r="A217" s="11"/>
      <c r="B217" s="11"/>
      <c r="C217" s="114" t="s">
        <v>154</v>
      </c>
      <c r="D217" s="114"/>
      <c r="E217" s="114"/>
      <c r="F217" s="114"/>
      <c r="G217" s="114"/>
      <c r="H217" s="114"/>
    </row>
    <row r="218" spans="1:8" s="14" customFormat="1" ht="13.5" customHeight="1">
      <c r="A218" s="11"/>
      <c r="B218" s="11"/>
      <c r="C218" s="114" t="s">
        <v>155</v>
      </c>
      <c r="D218" s="114"/>
      <c r="E218" s="114"/>
      <c r="F218" s="114"/>
      <c r="G218" s="114"/>
      <c r="H218" s="114"/>
    </row>
    <row r="219" spans="1:8" s="14" customFormat="1" ht="55.5" customHeight="1">
      <c r="A219" s="11"/>
      <c r="B219" s="11"/>
      <c r="C219" s="113" t="s">
        <v>209</v>
      </c>
      <c r="D219" s="113"/>
      <c r="E219" s="113"/>
      <c r="F219" s="113"/>
      <c r="G219" s="113"/>
      <c r="H219" s="113"/>
    </row>
    <row r="220" spans="1:8" s="27" customFormat="1" ht="29.25" customHeight="1">
      <c r="A220" s="28"/>
      <c r="B220" s="28"/>
      <c r="C220" s="113" t="s">
        <v>444</v>
      </c>
      <c r="D220" s="113"/>
      <c r="E220" s="113"/>
      <c r="F220" s="113"/>
      <c r="G220" s="113"/>
      <c r="H220" s="113"/>
    </row>
    <row r="221" spans="1:8" s="27" customFormat="1" ht="40.5" customHeight="1">
      <c r="A221" s="28"/>
      <c r="B221" s="28"/>
      <c r="C221" s="113" t="s">
        <v>547</v>
      </c>
      <c r="D221" s="113"/>
      <c r="E221" s="113"/>
      <c r="F221" s="113"/>
      <c r="G221" s="113"/>
      <c r="H221" s="113"/>
    </row>
    <row r="222" spans="1:8" s="27" customFormat="1" ht="14.25" customHeight="1">
      <c r="A222" s="28"/>
      <c r="B222" s="28"/>
      <c r="C222" s="113" t="s">
        <v>445</v>
      </c>
      <c r="D222" s="113"/>
      <c r="E222" s="113"/>
      <c r="F222" s="113"/>
      <c r="G222" s="113"/>
      <c r="H222" s="113"/>
    </row>
    <row r="223" spans="1:8" s="27" customFormat="1" ht="4.5" customHeight="1">
      <c r="A223" s="28"/>
      <c r="B223" s="28"/>
      <c r="C223" s="1"/>
      <c r="D223" s="1"/>
      <c r="E223" s="1"/>
      <c r="F223" s="1"/>
      <c r="G223" s="1"/>
      <c r="H223" s="1"/>
    </row>
    <row r="224" spans="1:8" s="57" customFormat="1" ht="26.25" customHeight="1">
      <c r="A224" s="29"/>
      <c r="B224" s="29">
        <v>921</v>
      </c>
      <c r="C224" s="24" t="s">
        <v>42</v>
      </c>
      <c r="D224" s="30">
        <v>7601282</v>
      </c>
      <c r="E224" s="30">
        <f>E229+E227+E225</f>
        <v>536523</v>
      </c>
      <c r="F224" s="30">
        <f>F229+F227+F225</f>
        <v>3273574</v>
      </c>
      <c r="G224" s="30">
        <f>G229+G227+G225</f>
        <v>0</v>
      </c>
      <c r="H224" s="30">
        <f>D224+E224-F224</f>
        <v>4864231</v>
      </c>
    </row>
    <row r="225" spans="1:8" s="14" customFormat="1" ht="19.5" customHeight="1">
      <c r="A225" s="11"/>
      <c r="B225" s="11">
        <v>92105</v>
      </c>
      <c r="C225" s="32" t="s">
        <v>160</v>
      </c>
      <c r="D225" s="33">
        <v>594000</v>
      </c>
      <c r="E225" s="33">
        <v>350000</v>
      </c>
      <c r="F225" s="33">
        <v>0</v>
      </c>
      <c r="G225" s="33">
        <v>0</v>
      </c>
      <c r="H225" s="33">
        <f>D225+E225-F225</f>
        <v>944000</v>
      </c>
    </row>
    <row r="226" spans="1:8" s="57" customFormat="1" ht="38.25" customHeight="1">
      <c r="A226" s="34"/>
      <c r="B226" s="34"/>
      <c r="C226" s="114" t="s">
        <v>161</v>
      </c>
      <c r="D226" s="114"/>
      <c r="E226" s="114"/>
      <c r="F226" s="114"/>
      <c r="G226" s="114"/>
      <c r="H226" s="114"/>
    </row>
    <row r="227" spans="1:8" s="14" customFormat="1" ht="22.5" customHeight="1">
      <c r="A227" s="11"/>
      <c r="B227" s="11">
        <v>92118</v>
      </c>
      <c r="C227" s="32" t="s">
        <v>72</v>
      </c>
      <c r="D227" s="33">
        <v>0</v>
      </c>
      <c r="E227" s="33">
        <v>17694</v>
      </c>
      <c r="F227" s="33">
        <v>0</v>
      </c>
      <c r="G227" s="33">
        <v>0</v>
      </c>
      <c r="H227" s="33">
        <f>D227+E227-F227</f>
        <v>17694</v>
      </c>
    </row>
    <row r="228" spans="1:8" s="27" customFormat="1" ht="42.75" customHeight="1">
      <c r="A228" s="28"/>
      <c r="B228" s="28"/>
      <c r="C228" s="113" t="s">
        <v>446</v>
      </c>
      <c r="D228" s="113"/>
      <c r="E228" s="113"/>
      <c r="F228" s="113"/>
      <c r="G228" s="113"/>
      <c r="H228" s="113"/>
    </row>
    <row r="229" spans="1:8" s="14" customFormat="1" ht="20.25" customHeight="1">
      <c r="A229" s="11"/>
      <c r="B229" s="11">
        <v>92195</v>
      </c>
      <c r="C229" s="32" t="s">
        <v>22</v>
      </c>
      <c r="D229" s="33">
        <v>3723574</v>
      </c>
      <c r="E229" s="33">
        <v>168829</v>
      </c>
      <c r="F229" s="33">
        <v>3273574</v>
      </c>
      <c r="G229" s="33">
        <v>0</v>
      </c>
      <c r="H229" s="33">
        <f>D229+E229-F229</f>
        <v>618829</v>
      </c>
    </row>
    <row r="230" spans="1:8" s="14" customFormat="1" ht="43.5" customHeight="1">
      <c r="A230" s="11"/>
      <c r="B230" s="11"/>
      <c r="C230" s="113" t="s">
        <v>130</v>
      </c>
      <c r="D230" s="113"/>
      <c r="E230" s="113"/>
      <c r="F230" s="113"/>
      <c r="G230" s="113"/>
      <c r="H230" s="113"/>
    </row>
    <row r="231" spans="1:8" s="14" customFormat="1" ht="70.5" customHeight="1">
      <c r="A231" s="11"/>
      <c r="B231" s="11"/>
      <c r="C231" s="114" t="s">
        <v>447</v>
      </c>
      <c r="D231" s="114"/>
      <c r="E231" s="114"/>
      <c r="F231" s="114"/>
      <c r="G231" s="114"/>
      <c r="H231" s="114"/>
    </row>
    <row r="232" spans="1:8" s="31" customFormat="1" ht="55.5" customHeight="1">
      <c r="A232" s="34"/>
      <c r="B232" s="34"/>
      <c r="C232" s="113" t="s">
        <v>228</v>
      </c>
      <c r="D232" s="113"/>
      <c r="E232" s="113"/>
      <c r="F232" s="113"/>
      <c r="G232" s="113"/>
      <c r="H232" s="113"/>
    </row>
    <row r="233" spans="1:8" s="57" customFormat="1" ht="7.5" customHeight="1">
      <c r="A233" s="34"/>
      <c r="B233" s="34"/>
      <c r="C233" s="6"/>
      <c r="D233" s="6"/>
      <c r="E233" s="6"/>
      <c r="F233" s="6"/>
      <c r="G233" s="6"/>
      <c r="H233" s="6"/>
    </row>
    <row r="234" spans="1:8" s="57" customFormat="1" ht="29.25" customHeight="1">
      <c r="A234" s="29"/>
      <c r="B234" s="59">
        <v>925</v>
      </c>
      <c r="C234" s="60" t="s">
        <v>44</v>
      </c>
      <c r="D234" s="61">
        <v>4849833</v>
      </c>
      <c r="E234" s="61">
        <f>E235</f>
        <v>5115</v>
      </c>
      <c r="F234" s="61">
        <f>F235</f>
        <v>1203936</v>
      </c>
      <c r="G234" s="61">
        <f>G235</f>
        <v>0</v>
      </c>
      <c r="H234" s="61">
        <f>D234+E234-F234</f>
        <v>3651012</v>
      </c>
    </row>
    <row r="235" spans="1:8" s="14" customFormat="1" ht="19.5" customHeight="1">
      <c r="A235" s="11"/>
      <c r="B235" s="11">
        <v>92502</v>
      </c>
      <c r="C235" s="58" t="s">
        <v>45</v>
      </c>
      <c r="D235" s="33">
        <v>4849833</v>
      </c>
      <c r="E235" s="33">
        <v>5115</v>
      </c>
      <c r="F235" s="33">
        <v>1203936</v>
      </c>
      <c r="G235" s="33"/>
      <c r="H235" s="33">
        <f>D235+E235-F235</f>
        <v>3651012</v>
      </c>
    </row>
    <row r="236" spans="1:8" s="14" customFormat="1" ht="19.5" customHeight="1">
      <c r="A236" s="11"/>
      <c r="B236" s="11"/>
      <c r="C236" s="113" t="s">
        <v>336</v>
      </c>
      <c r="D236" s="113"/>
      <c r="E236" s="113"/>
      <c r="F236" s="113"/>
      <c r="G236" s="113"/>
      <c r="H236" s="113"/>
    </row>
    <row r="237" spans="1:8" s="27" customFormat="1" ht="26.25" customHeight="1">
      <c r="A237" s="28"/>
      <c r="B237" s="62"/>
      <c r="C237" s="113" t="s">
        <v>337</v>
      </c>
      <c r="D237" s="113"/>
      <c r="E237" s="113"/>
      <c r="F237" s="113"/>
      <c r="G237" s="113"/>
      <c r="H237" s="113"/>
    </row>
    <row r="238" spans="1:8" s="27" customFormat="1" ht="39" customHeight="1">
      <c r="A238" s="28"/>
      <c r="B238" s="62"/>
      <c r="C238" s="113" t="s">
        <v>338</v>
      </c>
      <c r="D238" s="113"/>
      <c r="E238" s="113"/>
      <c r="F238" s="113"/>
      <c r="G238" s="113"/>
      <c r="H238" s="113"/>
    </row>
    <row r="239" spans="1:8" s="14" customFormat="1" ht="17.25" customHeight="1">
      <c r="A239" s="11"/>
      <c r="B239" s="11"/>
      <c r="C239" s="116" t="s">
        <v>182</v>
      </c>
      <c r="D239" s="116"/>
      <c r="E239" s="116"/>
      <c r="F239" s="116"/>
      <c r="G239" s="116"/>
      <c r="H239" s="116"/>
    </row>
    <row r="240" spans="1:8" s="14" customFormat="1" ht="28.5" customHeight="1">
      <c r="A240" s="11"/>
      <c r="B240" s="11"/>
      <c r="C240" s="113" t="s">
        <v>183</v>
      </c>
      <c r="D240" s="113"/>
      <c r="E240" s="113"/>
      <c r="F240" s="113"/>
      <c r="G240" s="113"/>
      <c r="H240" s="113"/>
    </row>
    <row r="241" spans="1:8" s="14" customFormat="1" ht="41.25" customHeight="1">
      <c r="A241" s="11"/>
      <c r="B241" s="11"/>
      <c r="C241" s="113" t="s">
        <v>229</v>
      </c>
      <c r="D241" s="113"/>
      <c r="E241" s="113"/>
      <c r="F241" s="113"/>
      <c r="G241" s="113"/>
      <c r="H241" s="113"/>
    </row>
    <row r="242" spans="1:8" s="27" customFormat="1" ht="6" customHeight="1">
      <c r="A242" s="28"/>
      <c r="B242" s="28"/>
      <c r="C242" s="1"/>
      <c r="D242" s="1"/>
      <c r="E242" s="1"/>
      <c r="F242" s="1"/>
      <c r="G242" s="1"/>
      <c r="H242" s="1"/>
    </row>
    <row r="243" spans="1:8" s="66" customFormat="1" ht="18.75" customHeight="1">
      <c r="A243" s="63" t="s">
        <v>46</v>
      </c>
      <c r="B243" s="63"/>
      <c r="C243" s="64" t="s">
        <v>47</v>
      </c>
      <c r="D243" s="65"/>
      <c r="E243" s="65"/>
      <c r="F243" s="65"/>
      <c r="G243" s="65"/>
      <c r="H243" s="65"/>
    </row>
    <row r="244" spans="3:8" ht="3" customHeight="1">
      <c r="C244" s="68"/>
      <c r="D244" s="68"/>
      <c r="E244" s="68"/>
      <c r="F244" s="68"/>
      <c r="G244" s="68"/>
      <c r="H244" s="69"/>
    </row>
    <row r="245" spans="1:8" s="75" customFormat="1" ht="24" customHeight="1">
      <c r="A245" s="71"/>
      <c r="B245" s="71"/>
      <c r="C245" s="72" t="s">
        <v>17</v>
      </c>
      <c r="D245" s="73">
        <v>1066380686.11</v>
      </c>
      <c r="E245" s="74">
        <f>E266++E426+E489+E510+E532+E550+E588+E364+E368+E384+E418+E422+E460+E474+E359+E247+E251+E351+E456+E528+E619</f>
        <v>52796038</v>
      </c>
      <c r="F245" s="74">
        <f>F266++F426+F489+F510+F532+F550+F588+F364+F368+F384+F418+F422+F460+F474+F359+F247+F251+F351+F456+F528+F619</f>
        <v>180546909</v>
      </c>
      <c r="G245" s="74">
        <f>G266++G426+G489+G510+G532+G550+G588+G364+G368+G384+G418+G422+G460+G474+G359+G247+G251+G351+G456+G528+G619</f>
        <v>10384836</v>
      </c>
      <c r="H245" s="73">
        <f>D245+E245-F245</f>
        <v>938629815.1100001</v>
      </c>
    </row>
    <row r="246" spans="1:8" s="27" customFormat="1" ht="4.5" customHeight="1">
      <c r="A246" s="28"/>
      <c r="B246" s="28"/>
      <c r="C246" s="1"/>
      <c r="D246" s="1"/>
      <c r="E246" s="1"/>
      <c r="F246" s="1"/>
      <c r="G246" s="1"/>
      <c r="H246" s="37"/>
    </row>
    <row r="247" spans="1:8" s="31" customFormat="1" ht="24.75" customHeight="1">
      <c r="A247" s="29"/>
      <c r="B247" s="76" t="s">
        <v>136</v>
      </c>
      <c r="C247" s="24" t="s">
        <v>137</v>
      </c>
      <c r="D247" s="30">
        <v>24794124</v>
      </c>
      <c r="E247" s="30">
        <f>E248</f>
        <v>16000</v>
      </c>
      <c r="F247" s="30">
        <f>F248</f>
        <v>0</v>
      </c>
      <c r="G247" s="30">
        <f>G248</f>
        <v>0</v>
      </c>
      <c r="H247" s="30">
        <f>D247+E247-F247</f>
        <v>24810124</v>
      </c>
    </row>
    <row r="248" spans="1:8" s="14" customFormat="1" ht="24" customHeight="1">
      <c r="A248" s="11"/>
      <c r="B248" s="35" t="s">
        <v>135</v>
      </c>
      <c r="C248" s="32" t="s">
        <v>22</v>
      </c>
      <c r="D248" s="33">
        <v>369896</v>
      </c>
      <c r="E248" s="33">
        <v>16000</v>
      </c>
      <c r="F248" s="33">
        <v>0</v>
      </c>
      <c r="G248" s="33">
        <v>0</v>
      </c>
      <c r="H248" s="33">
        <f>D248+E248-F248</f>
        <v>385896</v>
      </c>
    </row>
    <row r="249" spans="1:8" s="80" customFormat="1" ht="39" customHeight="1">
      <c r="A249" s="77"/>
      <c r="B249" s="78"/>
      <c r="C249" s="126" t="s">
        <v>138</v>
      </c>
      <c r="D249" s="126"/>
      <c r="E249" s="126"/>
      <c r="F249" s="126"/>
      <c r="G249" s="126"/>
      <c r="H249" s="126"/>
    </row>
    <row r="250" spans="1:8" s="80" customFormat="1" ht="5.25" customHeight="1">
      <c r="A250" s="77"/>
      <c r="B250" s="78"/>
      <c r="C250" s="79"/>
      <c r="D250" s="81"/>
      <c r="E250" s="81"/>
      <c r="F250" s="81"/>
      <c r="G250" s="81"/>
      <c r="H250" s="81"/>
    </row>
    <row r="251" spans="1:8" s="31" customFormat="1" ht="24.75" customHeight="1">
      <c r="A251" s="29"/>
      <c r="B251" s="29">
        <v>150</v>
      </c>
      <c r="C251" s="24" t="s">
        <v>193</v>
      </c>
      <c r="D251" s="30">
        <v>10608430</v>
      </c>
      <c r="E251" s="30">
        <f>E252+E260</f>
        <v>5061429</v>
      </c>
      <c r="F251" s="30">
        <f>F252+F260</f>
        <v>1068435</v>
      </c>
      <c r="G251" s="30">
        <f>G252+G260</f>
        <v>1644768</v>
      </c>
      <c r="H251" s="30">
        <f>D251+E251-F251</f>
        <v>14601424</v>
      </c>
    </row>
    <row r="252" spans="1:8" s="14" customFormat="1" ht="24.75" customHeight="1">
      <c r="A252" s="11"/>
      <c r="B252" s="11">
        <v>15013</v>
      </c>
      <c r="C252" s="32" t="s">
        <v>192</v>
      </c>
      <c r="D252" s="33">
        <v>9090220</v>
      </c>
      <c r="E252" s="33">
        <v>5061429</v>
      </c>
      <c r="F252" s="33">
        <v>775502</v>
      </c>
      <c r="G252" s="82">
        <v>1644768</v>
      </c>
      <c r="H252" s="33">
        <f>D252+E252-F252</f>
        <v>13376147</v>
      </c>
    </row>
    <row r="253" spans="1:8" s="14" customFormat="1" ht="66" customHeight="1">
      <c r="A253" s="11"/>
      <c r="B253" s="11"/>
      <c r="C253" s="114" t="s">
        <v>262</v>
      </c>
      <c r="D253" s="114"/>
      <c r="E253" s="114"/>
      <c r="F253" s="114"/>
      <c r="G253" s="114"/>
      <c r="H253" s="114"/>
    </row>
    <row r="254" spans="1:8" s="14" customFormat="1" ht="46.5" customHeight="1">
      <c r="A254" s="11"/>
      <c r="B254" s="11"/>
      <c r="C254" s="114" t="s">
        <v>194</v>
      </c>
      <c r="D254" s="114"/>
      <c r="E254" s="114"/>
      <c r="F254" s="114"/>
      <c r="G254" s="114"/>
      <c r="H254" s="114"/>
    </row>
    <row r="255" spans="1:8" s="14" customFormat="1" ht="27" customHeight="1">
      <c r="A255" s="11"/>
      <c r="B255" s="11"/>
      <c r="C255" s="118" t="s">
        <v>298</v>
      </c>
      <c r="D255" s="118"/>
      <c r="E255" s="118"/>
      <c r="F255" s="118"/>
      <c r="G255" s="118"/>
      <c r="H255" s="118"/>
    </row>
    <row r="256" spans="1:8" s="14" customFormat="1" ht="15" customHeight="1">
      <c r="A256" s="11"/>
      <c r="B256" s="11"/>
      <c r="C256" s="112" t="s">
        <v>299</v>
      </c>
      <c r="D256" s="112"/>
      <c r="E256" s="112"/>
      <c r="F256" s="112"/>
      <c r="G256" s="112"/>
      <c r="H256" s="112"/>
    </row>
    <row r="257" spans="1:8" s="27" customFormat="1" ht="15" customHeight="1">
      <c r="A257" s="28"/>
      <c r="B257" s="62"/>
      <c r="C257" s="114" t="s">
        <v>300</v>
      </c>
      <c r="D257" s="114"/>
      <c r="E257" s="114"/>
      <c r="F257" s="114"/>
      <c r="G257" s="114"/>
      <c r="H257" s="114"/>
    </row>
    <row r="258" spans="1:8" s="27" customFormat="1" ht="15" customHeight="1">
      <c r="A258" s="28"/>
      <c r="B258" s="62"/>
      <c r="C258" s="114" t="s">
        <v>301</v>
      </c>
      <c r="D258" s="114"/>
      <c r="E258" s="114"/>
      <c r="F258" s="114"/>
      <c r="G258" s="114"/>
      <c r="H258" s="114"/>
    </row>
    <row r="259" spans="1:8" s="27" customFormat="1" ht="56.25" customHeight="1">
      <c r="A259" s="28"/>
      <c r="B259" s="62"/>
      <c r="C259" s="6"/>
      <c r="D259" s="6"/>
      <c r="E259" s="6"/>
      <c r="F259" s="6"/>
      <c r="G259" s="6"/>
      <c r="H259" s="6"/>
    </row>
    <row r="260" spans="1:8" s="14" customFormat="1" ht="18" customHeight="1">
      <c r="A260" s="11"/>
      <c r="B260" s="11">
        <v>15095</v>
      </c>
      <c r="C260" s="32" t="s">
        <v>22</v>
      </c>
      <c r="D260" s="33">
        <v>746414</v>
      </c>
      <c r="E260" s="33">
        <v>0</v>
      </c>
      <c r="F260" s="33">
        <v>292933</v>
      </c>
      <c r="G260" s="33">
        <v>0</v>
      </c>
      <c r="H260" s="33">
        <f>D260+E260-F260</f>
        <v>453481</v>
      </c>
    </row>
    <row r="261" spans="1:8" s="14" customFormat="1" ht="16.5" customHeight="1">
      <c r="A261" s="11"/>
      <c r="B261" s="11"/>
      <c r="C261" s="118" t="s">
        <v>204</v>
      </c>
      <c r="D261" s="118"/>
      <c r="E261" s="118"/>
      <c r="F261" s="118"/>
      <c r="G261" s="118"/>
      <c r="H261" s="118"/>
    </row>
    <row r="262" spans="1:8" s="14" customFormat="1" ht="40.5" customHeight="1">
      <c r="A262" s="11"/>
      <c r="B262" s="11"/>
      <c r="C262" s="114" t="s">
        <v>448</v>
      </c>
      <c r="D262" s="114"/>
      <c r="E262" s="114"/>
      <c r="F262" s="114"/>
      <c r="G262" s="114"/>
      <c r="H262" s="114"/>
    </row>
    <row r="263" spans="1:8" s="14" customFormat="1" ht="30" customHeight="1">
      <c r="A263" s="11"/>
      <c r="B263" s="11"/>
      <c r="C263" s="114" t="s">
        <v>449</v>
      </c>
      <c r="D263" s="114"/>
      <c r="E263" s="114"/>
      <c r="F263" s="114"/>
      <c r="G263" s="114"/>
      <c r="H263" s="114"/>
    </row>
    <row r="264" spans="1:8" s="14" customFormat="1" ht="38.25" customHeight="1">
      <c r="A264" s="11"/>
      <c r="B264" s="11"/>
      <c r="C264" s="114" t="s">
        <v>450</v>
      </c>
      <c r="D264" s="114"/>
      <c r="E264" s="114"/>
      <c r="F264" s="114"/>
      <c r="G264" s="114"/>
      <c r="H264" s="114"/>
    </row>
    <row r="265" spans="1:8" s="14" customFormat="1" ht="9" customHeight="1">
      <c r="A265" s="11"/>
      <c r="B265" s="11"/>
      <c r="C265" s="6"/>
      <c r="D265" s="6"/>
      <c r="E265" s="6"/>
      <c r="F265" s="6"/>
      <c r="G265" s="6"/>
      <c r="H265" s="6"/>
    </row>
    <row r="266" spans="1:8" s="31" customFormat="1" ht="24.75" customHeight="1">
      <c r="A266" s="29"/>
      <c r="B266" s="29">
        <v>600</v>
      </c>
      <c r="C266" s="24" t="s">
        <v>18</v>
      </c>
      <c r="D266" s="30">
        <v>511116637</v>
      </c>
      <c r="E266" s="30">
        <f>E269+E267+E346</f>
        <v>4475785</v>
      </c>
      <c r="F266" s="30">
        <f>F269+F267+F346</f>
        <v>129139173</v>
      </c>
      <c r="G266" s="30">
        <f>G269+G267+G346</f>
        <v>8077748</v>
      </c>
      <c r="H266" s="30">
        <f>D266+E266-F266</f>
        <v>386453249</v>
      </c>
    </row>
    <row r="267" spans="1:8" s="14" customFormat="1" ht="19.5" customHeight="1">
      <c r="A267" s="11"/>
      <c r="B267" s="11">
        <v>60002</v>
      </c>
      <c r="C267" s="32" t="s">
        <v>211</v>
      </c>
      <c r="D267" s="33">
        <v>115129</v>
      </c>
      <c r="E267" s="33">
        <v>0</v>
      </c>
      <c r="F267" s="33">
        <v>0</v>
      </c>
      <c r="G267" s="33">
        <v>78902</v>
      </c>
      <c r="H267" s="33">
        <f>D267+E267-F267</f>
        <v>115129</v>
      </c>
    </row>
    <row r="268" spans="1:8" s="31" customFormat="1" ht="84" customHeight="1">
      <c r="A268" s="34"/>
      <c r="B268" s="11"/>
      <c r="C268" s="113" t="s">
        <v>451</v>
      </c>
      <c r="D268" s="113"/>
      <c r="E268" s="113"/>
      <c r="F268" s="113"/>
      <c r="G268" s="113"/>
      <c r="H268" s="113"/>
    </row>
    <row r="269" spans="1:8" s="14" customFormat="1" ht="18" customHeight="1">
      <c r="A269" s="11"/>
      <c r="B269" s="11">
        <v>60013</v>
      </c>
      <c r="C269" s="32" t="s">
        <v>20</v>
      </c>
      <c r="D269" s="33">
        <v>355672195</v>
      </c>
      <c r="E269" s="33">
        <v>4467476</v>
      </c>
      <c r="F269" s="33">
        <v>128888317</v>
      </c>
      <c r="G269" s="33">
        <v>7998846</v>
      </c>
      <c r="H269" s="33">
        <f>D269+E269-F269</f>
        <v>231251354</v>
      </c>
    </row>
    <row r="270" spans="1:8" s="14" customFormat="1" ht="15.75" customHeight="1">
      <c r="A270" s="11"/>
      <c r="B270" s="11"/>
      <c r="C270" s="113" t="s">
        <v>395</v>
      </c>
      <c r="D270" s="113"/>
      <c r="E270" s="113"/>
      <c r="F270" s="113"/>
      <c r="G270" s="113"/>
      <c r="H270" s="113"/>
    </row>
    <row r="271" spans="1:8" s="14" customFormat="1" ht="15.75" customHeight="1">
      <c r="A271" s="11"/>
      <c r="B271" s="11"/>
      <c r="C271" s="113" t="s">
        <v>396</v>
      </c>
      <c r="D271" s="113"/>
      <c r="E271" s="113"/>
      <c r="F271" s="113"/>
      <c r="G271" s="113"/>
      <c r="H271" s="113"/>
    </row>
    <row r="272" spans="1:8" s="14" customFormat="1" ht="41.25" customHeight="1">
      <c r="A272" s="11"/>
      <c r="B272" s="11"/>
      <c r="C272" s="114" t="s">
        <v>452</v>
      </c>
      <c r="D272" s="114"/>
      <c r="E272" s="114"/>
      <c r="F272" s="114"/>
      <c r="G272" s="114"/>
      <c r="H272" s="114"/>
    </row>
    <row r="273" spans="1:8" s="14" customFormat="1" ht="12.75" customHeight="1">
      <c r="A273" s="11"/>
      <c r="B273" s="11"/>
      <c r="C273" s="114" t="s">
        <v>453</v>
      </c>
      <c r="D273" s="114"/>
      <c r="E273" s="114"/>
      <c r="F273" s="114"/>
      <c r="G273" s="114"/>
      <c r="H273" s="114"/>
    </row>
    <row r="274" spans="1:8" s="14" customFormat="1" ht="13.5" customHeight="1">
      <c r="A274" s="11"/>
      <c r="B274" s="11"/>
      <c r="C274" s="114" t="s">
        <v>398</v>
      </c>
      <c r="D274" s="114"/>
      <c r="E274" s="114"/>
      <c r="F274" s="114"/>
      <c r="G274" s="114"/>
      <c r="H274" s="114"/>
    </row>
    <row r="275" spans="1:8" s="14" customFormat="1" ht="13.5" customHeight="1">
      <c r="A275" s="11"/>
      <c r="B275" s="11"/>
      <c r="C275" s="114" t="s">
        <v>401</v>
      </c>
      <c r="D275" s="114"/>
      <c r="E275" s="114"/>
      <c r="F275" s="114"/>
      <c r="G275" s="114"/>
      <c r="H275" s="114"/>
    </row>
    <row r="276" spans="1:8" s="14" customFormat="1" ht="27" customHeight="1">
      <c r="A276" s="11"/>
      <c r="B276" s="11"/>
      <c r="C276" s="114" t="s">
        <v>454</v>
      </c>
      <c r="D276" s="114"/>
      <c r="E276" s="114"/>
      <c r="F276" s="114"/>
      <c r="G276" s="114"/>
      <c r="H276" s="114"/>
    </row>
    <row r="277" spans="1:8" s="14" customFormat="1" ht="38.25" customHeight="1">
      <c r="A277" s="11"/>
      <c r="B277" s="11"/>
      <c r="C277" s="114" t="s">
        <v>512</v>
      </c>
      <c r="D277" s="114"/>
      <c r="E277" s="114"/>
      <c r="F277" s="114"/>
      <c r="G277" s="114"/>
      <c r="H277" s="114"/>
    </row>
    <row r="278" spans="1:8" s="14" customFormat="1" ht="24.75" customHeight="1">
      <c r="A278" s="11"/>
      <c r="B278" s="11"/>
      <c r="C278" s="114" t="s">
        <v>399</v>
      </c>
      <c r="D278" s="114"/>
      <c r="E278" s="114"/>
      <c r="F278" s="114"/>
      <c r="G278" s="114"/>
      <c r="H278" s="114"/>
    </row>
    <row r="279" spans="1:8" s="14" customFormat="1" ht="15.75" customHeight="1">
      <c r="A279" s="11"/>
      <c r="B279" s="11"/>
      <c r="C279" s="114" t="s">
        <v>455</v>
      </c>
      <c r="D279" s="114"/>
      <c r="E279" s="114"/>
      <c r="F279" s="114"/>
      <c r="G279" s="114"/>
      <c r="H279" s="114"/>
    </row>
    <row r="280" spans="1:8" s="14" customFormat="1" ht="13.5" customHeight="1">
      <c r="A280" s="11"/>
      <c r="B280" s="11"/>
      <c r="C280" s="114" t="s">
        <v>400</v>
      </c>
      <c r="D280" s="114"/>
      <c r="E280" s="114"/>
      <c r="F280" s="114"/>
      <c r="G280" s="114"/>
      <c r="H280" s="114"/>
    </row>
    <row r="281" spans="1:8" s="14" customFormat="1" ht="13.5" customHeight="1">
      <c r="A281" s="11"/>
      <c r="B281" s="11"/>
      <c r="C281" s="114" t="s">
        <v>402</v>
      </c>
      <c r="D281" s="114"/>
      <c r="E281" s="114"/>
      <c r="F281" s="114"/>
      <c r="G281" s="114"/>
      <c r="H281" s="114"/>
    </row>
    <row r="282" spans="1:8" s="14" customFormat="1" ht="27" customHeight="1">
      <c r="A282" s="11"/>
      <c r="B282" s="11"/>
      <c r="C282" s="114" t="s">
        <v>456</v>
      </c>
      <c r="D282" s="114"/>
      <c r="E282" s="114"/>
      <c r="F282" s="114"/>
      <c r="G282" s="114"/>
      <c r="H282" s="114"/>
    </row>
    <row r="283" spans="1:8" s="14" customFormat="1" ht="30" customHeight="1">
      <c r="A283" s="11"/>
      <c r="B283" s="11"/>
      <c r="C283" s="114" t="s">
        <v>431</v>
      </c>
      <c r="D283" s="114"/>
      <c r="E283" s="114"/>
      <c r="F283" s="114"/>
      <c r="G283" s="114"/>
      <c r="H283" s="114"/>
    </row>
    <row r="284" spans="1:8" s="14" customFormat="1" ht="27.75" customHeight="1">
      <c r="A284" s="11"/>
      <c r="B284" s="11"/>
      <c r="C284" s="114" t="s">
        <v>429</v>
      </c>
      <c r="D284" s="114"/>
      <c r="E284" s="114"/>
      <c r="F284" s="114"/>
      <c r="G284" s="114"/>
      <c r="H284" s="114"/>
    </row>
    <row r="285" spans="1:8" s="14" customFormat="1" ht="15" customHeight="1">
      <c r="A285" s="11"/>
      <c r="B285" s="11"/>
      <c r="C285" s="114" t="s">
        <v>408</v>
      </c>
      <c r="D285" s="114"/>
      <c r="E285" s="114"/>
      <c r="F285" s="114"/>
      <c r="G285" s="114"/>
      <c r="H285" s="114"/>
    </row>
    <row r="286" spans="1:8" s="14" customFormat="1" ht="13.5" customHeight="1">
      <c r="A286" s="11"/>
      <c r="B286" s="11"/>
      <c r="C286" s="114" t="s">
        <v>403</v>
      </c>
      <c r="D286" s="114"/>
      <c r="E286" s="114"/>
      <c r="F286" s="114"/>
      <c r="G286" s="114"/>
      <c r="H286" s="114"/>
    </row>
    <row r="287" spans="1:8" s="14" customFormat="1" ht="13.5" customHeight="1">
      <c r="A287" s="11"/>
      <c r="B287" s="11"/>
      <c r="C287" s="114" t="s">
        <v>409</v>
      </c>
      <c r="D287" s="114"/>
      <c r="E287" s="114"/>
      <c r="F287" s="114"/>
      <c r="G287" s="114"/>
      <c r="H287" s="114"/>
    </row>
    <row r="288" spans="1:8" s="14" customFormat="1" ht="27.75" customHeight="1">
      <c r="A288" s="11"/>
      <c r="B288" s="11"/>
      <c r="C288" s="114" t="s">
        <v>511</v>
      </c>
      <c r="D288" s="114"/>
      <c r="E288" s="114"/>
      <c r="F288" s="114"/>
      <c r="G288" s="114"/>
      <c r="H288" s="114"/>
    </row>
    <row r="289" spans="1:8" s="14" customFormat="1" ht="41.25" customHeight="1">
      <c r="A289" s="11"/>
      <c r="B289" s="11"/>
      <c r="C289" s="114" t="s">
        <v>513</v>
      </c>
      <c r="D289" s="114"/>
      <c r="E289" s="114"/>
      <c r="F289" s="114"/>
      <c r="G289" s="114"/>
      <c r="H289" s="114"/>
    </row>
    <row r="290" spans="1:8" s="14" customFormat="1" ht="24.75" customHeight="1">
      <c r="A290" s="11"/>
      <c r="B290" s="11"/>
      <c r="C290" s="114" t="s">
        <v>404</v>
      </c>
      <c r="D290" s="114"/>
      <c r="E290" s="114"/>
      <c r="F290" s="114"/>
      <c r="G290" s="114"/>
      <c r="H290" s="114"/>
    </row>
    <row r="291" spans="1:8" s="14" customFormat="1" ht="15.75" customHeight="1">
      <c r="A291" s="11"/>
      <c r="B291" s="11"/>
      <c r="C291" s="114" t="s">
        <v>457</v>
      </c>
      <c r="D291" s="114"/>
      <c r="E291" s="114"/>
      <c r="F291" s="114"/>
      <c r="G291" s="114"/>
      <c r="H291" s="114"/>
    </row>
    <row r="292" spans="1:8" s="14" customFormat="1" ht="13.5" customHeight="1">
      <c r="A292" s="11"/>
      <c r="B292" s="11"/>
      <c r="C292" s="114" t="s">
        <v>405</v>
      </c>
      <c r="D292" s="114"/>
      <c r="E292" s="114"/>
      <c r="F292" s="114"/>
      <c r="G292" s="114"/>
      <c r="H292" s="114"/>
    </row>
    <row r="293" spans="1:8" s="14" customFormat="1" ht="13.5" customHeight="1">
      <c r="A293" s="11"/>
      <c r="B293" s="11"/>
      <c r="C293" s="114" t="s">
        <v>406</v>
      </c>
      <c r="D293" s="114"/>
      <c r="E293" s="114"/>
      <c r="F293" s="114"/>
      <c r="G293" s="114"/>
      <c r="H293" s="114"/>
    </row>
    <row r="294" spans="1:8" s="14" customFormat="1" ht="27" customHeight="1">
      <c r="A294" s="11"/>
      <c r="B294" s="11"/>
      <c r="C294" s="114" t="s">
        <v>458</v>
      </c>
      <c r="D294" s="114"/>
      <c r="E294" s="114"/>
      <c r="F294" s="114"/>
      <c r="G294" s="114"/>
      <c r="H294" s="114"/>
    </row>
    <row r="295" spans="1:8" s="14" customFormat="1" ht="54.75" customHeight="1">
      <c r="A295" s="11"/>
      <c r="B295" s="11"/>
      <c r="C295" s="114" t="s">
        <v>459</v>
      </c>
      <c r="D295" s="114"/>
      <c r="E295" s="114"/>
      <c r="F295" s="114"/>
      <c r="G295" s="114"/>
      <c r="H295" s="114"/>
    </row>
    <row r="296" spans="1:8" s="14" customFormat="1" ht="24.75" customHeight="1">
      <c r="A296" s="11"/>
      <c r="B296" s="11"/>
      <c r="C296" s="114" t="s">
        <v>424</v>
      </c>
      <c r="D296" s="114"/>
      <c r="E296" s="114"/>
      <c r="F296" s="114"/>
      <c r="G296" s="114"/>
      <c r="H296" s="114"/>
    </row>
    <row r="297" spans="1:8" s="14" customFormat="1" ht="15" customHeight="1">
      <c r="A297" s="11"/>
      <c r="B297" s="11"/>
      <c r="C297" s="114" t="s">
        <v>407</v>
      </c>
      <c r="D297" s="114"/>
      <c r="E297" s="114"/>
      <c r="F297" s="114"/>
      <c r="G297" s="114"/>
      <c r="H297" s="114"/>
    </row>
    <row r="298" spans="1:8" s="14" customFormat="1" ht="13.5" customHeight="1">
      <c r="A298" s="11"/>
      <c r="B298" s="11"/>
      <c r="C298" s="114" t="s">
        <v>410</v>
      </c>
      <c r="D298" s="114"/>
      <c r="E298" s="114"/>
      <c r="F298" s="114"/>
      <c r="G298" s="114"/>
      <c r="H298" s="114"/>
    </row>
    <row r="299" spans="1:8" s="14" customFormat="1" ht="13.5" customHeight="1">
      <c r="A299" s="11"/>
      <c r="B299" s="11"/>
      <c r="C299" s="114" t="s">
        <v>460</v>
      </c>
      <c r="D299" s="114"/>
      <c r="E299" s="114"/>
      <c r="F299" s="114"/>
      <c r="G299" s="114"/>
      <c r="H299" s="114"/>
    </row>
    <row r="300" spans="1:8" s="14" customFormat="1" ht="13.5" customHeight="1">
      <c r="A300" s="11"/>
      <c r="B300" s="11"/>
      <c r="C300" s="114" t="s">
        <v>461</v>
      </c>
      <c r="D300" s="114"/>
      <c r="E300" s="114"/>
      <c r="F300" s="114"/>
      <c r="G300" s="114"/>
      <c r="H300" s="114"/>
    </row>
    <row r="301" spans="1:8" s="14" customFormat="1" ht="27" customHeight="1">
      <c r="A301" s="11"/>
      <c r="B301" s="11"/>
      <c r="C301" s="114" t="s">
        <v>565</v>
      </c>
      <c r="D301" s="114"/>
      <c r="E301" s="114"/>
      <c r="F301" s="114"/>
      <c r="G301" s="114"/>
      <c r="H301" s="114"/>
    </row>
    <row r="302" spans="1:8" s="14" customFormat="1" ht="43.5" customHeight="1">
      <c r="A302" s="11"/>
      <c r="B302" s="11"/>
      <c r="C302" s="114" t="s">
        <v>427</v>
      </c>
      <c r="D302" s="114"/>
      <c r="E302" s="114"/>
      <c r="F302" s="114"/>
      <c r="G302" s="114"/>
      <c r="H302" s="114"/>
    </row>
    <row r="303" spans="1:8" s="14" customFormat="1" ht="27.75" customHeight="1">
      <c r="A303" s="11"/>
      <c r="B303" s="11"/>
      <c r="C303" s="114" t="s">
        <v>514</v>
      </c>
      <c r="D303" s="114"/>
      <c r="E303" s="114"/>
      <c r="F303" s="114"/>
      <c r="G303" s="114"/>
      <c r="H303" s="114"/>
    </row>
    <row r="304" spans="1:8" s="14" customFormat="1" ht="19.5" customHeight="1">
      <c r="A304" s="11"/>
      <c r="B304" s="11"/>
      <c r="C304" s="114" t="s">
        <v>515</v>
      </c>
      <c r="D304" s="114"/>
      <c r="E304" s="114"/>
      <c r="F304" s="114"/>
      <c r="G304" s="114"/>
      <c r="H304" s="114"/>
    </row>
    <row r="305" spans="1:8" s="14" customFormat="1" ht="14.25" customHeight="1">
      <c r="A305" s="11"/>
      <c r="B305" s="11"/>
      <c r="C305" s="114" t="s">
        <v>411</v>
      </c>
      <c r="D305" s="114"/>
      <c r="E305" s="114"/>
      <c r="F305" s="114"/>
      <c r="G305" s="114"/>
      <c r="H305" s="114"/>
    </row>
    <row r="306" spans="1:8" s="14" customFormat="1" ht="14.25" customHeight="1">
      <c r="A306" s="11"/>
      <c r="B306" s="11"/>
      <c r="C306" s="114" t="s">
        <v>412</v>
      </c>
      <c r="D306" s="114"/>
      <c r="E306" s="114"/>
      <c r="F306" s="114"/>
      <c r="G306" s="114"/>
      <c r="H306" s="114"/>
    </row>
    <row r="307" spans="1:8" s="14" customFormat="1" ht="30" customHeight="1">
      <c r="A307" s="11"/>
      <c r="B307" s="11"/>
      <c r="C307" s="114" t="s">
        <v>425</v>
      </c>
      <c r="D307" s="114"/>
      <c r="E307" s="114"/>
      <c r="F307" s="114"/>
      <c r="G307" s="114"/>
      <c r="H307" s="114"/>
    </row>
    <row r="308" spans="1:8" s="14" customFormat="1" ht="30" customHeight="1">
      <c r="A308" s="11"/>
      <c r="B308" s="11"/>
      <c r="C308" s="114" t="s">
        <v>426</v>
      </c>
      <c r="D308" s="114"/>
      <c r="E308" s="114"/>
      <c r="F308" s="114"/>
      <c r="G308" s="114"/>
      <c r="H308" s="114"/>
    </row>
    <row r="309" spans="1:8" s="14" customFormat="1" ht="38.25" customHeight="1">
      <c r="A309" s="11"/>
      <c r="B309" s="11"/>
      <c r="C309" s="114" t="s">
        <v>516</v>
      </c>
      <c r="D309" s="114"/>
      <c r="E309" s="114"/>
      <c r="F309" s="114"/>
      <c r="G309" s="114"/>
      <c r="H309" s="114"/>
    </row>
    <row r="310" spans="1:8" s="14" customFormat="1" ht="28.5" customHeight="1">
      <c r="A310" s="11"/>
      <c r="B310" s="11"/>
      <c r="C310" s="114" t="s">
        <v>462</v>
      </c>
      <c r="D310" s="114"/>
      <c r="E310" s="114"/>
      <c r="F310" s="114"/>
      <c r="G310" s="114"/>
      <c r="H310" s="114"/>
    </row>
    <row r="311" spans="1:8" s="14" customFormat="1" ht="28.5" customHeight="1">
      <c r="A311" s="11"/>
      <c r="B311" s="11"/>
      <c r="C311" s="114" t="s">
        <v>463</v>
      </c>
      <c r="D311" s="114"/>
      <c r="E311" s="114"/>
      <c r="F311" s="114"/>
      <c r="G311" s="114"/>
      <c r="H311" s="114"/>
    </row>
    <row r="312" spans="1:8" s="14" customFormat="1" ht="28.5" customHeight="1">
      <c r="A312" s="11"/>
      <c r="B312" s="11"/>
      <c r="C312" s="114" t="s">
        <v>464</v>
      </c>
      <c r="D312" s="114"/>
      <c r="E312" s="114"/>
      <c r="F312" s="114"/>
      <c r="G312" s="114"/>
      <c r="H312" s="114"/>
    </row>
    <row r="313" spans="1:8" s="14" customFormat="1" ht="15" customHeight="1">
      <c r="A313" s="11"/>
      <c r="B313" s="11"/>
      <c r="C313" s="114" t="s">
        <v>411</v>
      </c>
      <c r="D313" s="114"/>
      <c r="E313" s="114"/>
      <c r="F313" s="114"/>
      <c r="G313" s="114"/>
      <c r="H313" s="114"/>
    </row>
    <row r="314" spans="1:8" s="14" customFormat="1" ht="15" customHeight="1">
      <c r="A314" s="11"/>
      <c r="B314" s="11"/>
      <c r="C314" s="114" t="s">
        <v>414</v>
      </c>
      <c r="D314" s="114"/>
      <c r="E314" s="114"/>
      <c r="F314" s="114"/>
      <c r="G314" s="114"/>
      <c r="H314" s="114"/>
    </row>
    <row r="315" spans="1:8" s="14" customFormat="1" ht="15" customHeight="1">
      <c r="A315" s="11"/>
      <c r="B315" s="11"/>
      <c r="C315" s="114" t="s">
        <v>413</v>
      </c>
      <c r="D315" s="114"/>
      <c r="E315" s="114"/>
      <c r="F315" s="114"/>
      <c r="G315" s="114"/>
      <c r="H315" s="114"/>
    </row>
    <row r="316" spans="1:8" s="14" customFormat="1" ht="41.25" customHeight="1">
      <c r="A316" s="11"/>
      <c r="B316" s="11"/>
      <c r="C316" s="114" t="s">
        <v>433</v>
      </c>
      <c r="D316" s="114"/>
      <c r="E316" s="114"/>
      <c r="F316" s="114"/>
      <c r="G316" s="114"/>
      <c r="H316" s="114"/>
    </row>
    <row r="317" spans="1:8" s="14" customFormat="1" ht="30.75" customHeight="1">
      <c r="A317" s="11"/>
      <c r="B317" s="11"/>
      <c r="C317" s="114" t="s">
        <v>428</v>
      </c>
      <c r="D317" s="114"/>
      <c r="E317" s="114"/>
      <c r="F317" s="114"/>
      <c r="G317" s="114"/>
      <c r="H317" s="114"/>
    </row>
    <row r="318" spans="1:8" s="14" customFormat="1" ht="15" customHeight="1">
      <c r="A318" s="11"/>
      <c r="B318" s="11"/>
      <c r="C318" s="114" t="s">
        <v>415</v>
      </c>
      <c r="D318" s="114"/>
      <c r="E318" s="114"/>
      <c r="F318" s="114"/>
      <c r="G318" s="114"/>
      <c r="H318" s="114"/>
    </row>
    <row r="319" spans="1:8" s="14" customFormat="1" ht="13.5" customHeight="1">
      <c r="A319" s="11"/>
      <c r="B319" s="11"/>
      <c r="C319" s="114" t="s">
        <v>416</v>
      </c>
      <c r="D319" s="114"/>
      <c r="E319" s="114"/>
      <c r="F319" s="114"/>
      <c r="G319" s="114"/>
      <c r="H319" s="114"/>
    </row>
    <row r="320" spans="1:8" s="14" customFormat="1" ht="13.5" customHeight="1">
      <c r="A320" s="11"/>
      <c r="B320" s="11"/>
      <c r="C320" s="114" t="s">
        <v>465</v>
      </c>
      <c r="D320" s="114"/>
      <c r="E320" s="114"/>
      <c r="F320" s="114"/>
      <c r="G320" s="114"/>
      <c r="H320" s="114"/>
    </row>
    <row r="321" spans="1:8" s="14" customFormat="1" ht="13.5" customHeight="1">
      <c r="A321" s="11"/>
      <c r="B321" s="11"/>
      <c r="C321" s="114" t="s">
        <v>397</v>
      </c>
      <c r="D321" s="114"/>
      <c r="E321" s="114"/>
      <c r="F321" s="114"/>
      <c r="G321" s="114"/>
      <c r="H321" s="114"/>
    </row>
    <row r="322" spans="1:8" s="14" customFormat="1" ht="26.25" customHeight="1">
      <c r="A322" s="11"/>
      <c r="B322" s="11"/>
      <c r="C322" s="114" t="s">
        <v>434</v>
      </c>
      <c r="D322" s="114"/>
      <c r="E322" s="114"/>
      <c r="F322" s="114"/>
      <c r="G322" s="114"/>
      <c r="H322" s="114"/>
    </row>
    <row r="323" spans="1:8" s="14" customFormat="1" ht="13.5" customHeight="1">
      <c r="A323" s="11"/>
      <c r="B323" s="11"/>
      <c r="C323" s="114" t="s">
        <v>466</v>
      </c>
      <c r="D323" s="114"/>
      <c r="E323" s="114"/>
      <c r="F323" s="114"/>
      <c r="G323" s="114"/>
      <c r="H323" s="114"/>
    </row>
    <row r="324" spans="1:8" s="14" customFormat="1" ht="58.5" customHeight="1">
      <c r="A324" s="11"/>
      <c r="B324" s="11"/>
      <c r="C324" s="114" t="s">
        <v>566</v>
      </c>
      <c r="D324" s="114"/>
      <c r="E324" s="114"/>
      <c r="F324" s="114"/>
      <c r="G324" s="114"/>
      <c r="H324" s="114"/>
    </row>
    <row r="325" spans="1:8" s="14" customFormat="1" ht="34.5" customHeight="1">
      <c r="A325" s="11"/>
      <c r="B325" s="11"/>
      <c r="C325" s="6"/>
      <c r="D325" s="6"/>
      <c r="E325" s="6"/>
      <c r="F325" s="6"/>
      <c r="G325" s="6"/>
      <c r="H325" s="6"/>
    </row>
    <row r="326" spans="1:8" s="14" customFormat="1" ht="15.75" customHeight="1">
      <c r="A326" s="11"/>
      <c r="B326" s="11"/>
      <c r="C326" s="113" t="s">
        <v>467</v>
      </c>
      <c r="D326" s="113"/>
      <c r="E326" s="113"/>
      <c r="F326" s="113"/>
      <c r="G326" s="113"/>
      <c r="H326" s="113"/>
    </row>
    <row r="327" spans="1:8" s="14" customFormat="1" ht="51.75" customHeight="1">
      <c r="A327" s="11"/>
      <c r="B327" s="11"/>
      <c r="C327" s="113" t="s">
        <v>435</v>
      </c>
      <c r="D327" s="113"/>
      <c r="E327" s="113"/>
      <c r="F327" s="113"/>
      <c r="G327" s="113"/>
      <c r="H327" s="113"/>
    </row>
    <row r="328" spans="1:8" s="14" customFormat="1" ht="15.75" customHeight="1">
      <c r="A328" s="11"/>
      <c r="B328" s="11"/>
      <c r="C328" s="113" t="s">
        <v>417</v>
      </c>
      <c r="D328" s="113"/>
      <c r="E328" s="113"/>
      <c r="F328" s="113"/>
      <c r="G328" s="113"/>
      <c r="H328" s="113"/>
    </row>
    <row r="329" spans="1:8" s="14" customFormat="1" ht="56.25" customHeight="1">
      <c r="A329" s="11"/>
      <c r="B329" s="11"/>
      <c r="C329" s="114" t="s">
        <v>468</v>
      </c>
      <c r="D329" s="114"/>
      <c r="E329" s="114"/>
      <c r="F329" s="114"/>
      <c r="G329" s="114"/>
      <c r="H329" s="114"/>
    </row>
    <row r="330" spans="1:8" s="14" customFormat="1" ht="91.5" customHeight="1">
      <c r="A330" s="11"/>
      <c r="B330" s="11"/>
      <c r="C330" s="114" t="s">
        <v>567</v>
      </c>
      <c r="D330" s="114"/>
      <c r="E330" s="114"/>
      <c r="F330" s="114"/>
      <c r="G330" s="114"/>
      <c r="H330" s="114"/>
    </row>
    <row r="331" spans="1:8" s="14" customFormat="1" ht="70.5" customHeight="1">
      <c r="A331" s="11"/>
      <c r="B331" s="11"/>
      <c r="C331" s="114" t="s">
        <v>517</v>
      </c>
      <c r="D331" s="114"/>
      <c r="E331" s="114"/>
      <c r="F331" s="114"/>
      <c r="G331" s="114"/>
      <c r="H331" s="114"/>
    </row>
    <row r="332" spans="1:8" s="14" customFormat="1" ht="64.5" customHeight="1">
      <c r="A332" s="11"/>
      <c r="B332" s="11"/>
      <c r="C332" s="114" t="s">
        <v>469</v>
      </c>
      <c r="D332" s="114"/>
      <c r="E332" s="114"/>
      <c r="F332" s="114"/>
      <c r="G332" s="114"/>
      <c r="H332" s="114"/>
    </row>
    <row r="333" spans="1:8" s="14" customFormat="1" ht="66.75" customHeight="1">
      <c r="A333" s="11"/>
      <c r="B333" s="11"/>
      <c r="C333" s="114" t="s">
        <v>518</v>
      </c>
      <c r="D333" s="114"/>
      <c r="E333" s="114"/>
      <c r="F333" s="114"/>
      <c r="G333" s="114"/>
      <c r="H333" s="114"/>
    </row>
    <row r="334" spans="1:8" s="14" customFormat="1" ht="16.5" customHeight="1">
      <c r="A334" s="11"/>
      <c r="B334" s="11"/>
      <c r="C334" s="116" t="s">
        <v>418</v>
      </c>
      <c r="D334" s="116"/>
      <c r="E334" s="116"/>
      <c r="F334" s="116"/>
      <c r="G334" s="116"/>
      <c r="H334" s="116"/>
    </row>
    <row r="335" spans="1:8" s="14" customFormat="1" ht="27.75" customHeight="1">
      <c r="A335" s="11"/>
      <c r="B335" s="11"/>
      <c r="C335" s="118" t="s">
        <v>419</v>
      </c>
      <c r="D335" s="118"/>
      <c r="E335" s="118"/>
      <c r="F335" s="118"/>
      <c r="G335" s="118"/>
      <c r="H335" s="118"/>
    </row>
    <row r="336" spans="1:8" s="14" customFormat="1" ht="39.75" customHeight="1">
      <c r="A336" s="11"/>
      <c r="B336" s="11"/>
      <c r="C336" s="114" t="s">
        <v>572</v>
      </c>
      <c r="D336" s="114"/>
      <c r="E336" s="114"/>
      <c r="F336" s="114"/>
      <c r="G336" s="114"/>
      <c r="H336" s="114"/>
    </row>
    <row r="337" spans="1:8" s="14" customFormat="1" ht="39.75" customHeight="1">
      <c r="A337" s="11"/>
      <c r="B337" s="11"/>
      <c r="C337" s="114" t="s">
        <v>432</v>
      </c>
      <c r="D337" s="114"/>
      <c r="E337" s="114"/>
      <c r="F337" s="114"/>
      <c r="G337" s="114"/>
      <c r="H337" s="114"/>
    </row>
    <row r="338" spans="1:8" s="14" customFormat="1" ht="16.5" customHeight="1">
      <c r="A338" s="11"/>
      <c r="B338" s="11"/>
      <c r="C338" s="114" t="s">
        <v>420</v>
      </c>
      <c r="D338" s="114"/>
      <c r="E338" s="114"/>
      <c r="F338" s="114"/>
      <c r="G338" s="114"/>
      <c r="H338" s="114"/>
    </row>
    <row r="339" spans="1:8" s="14" customFormat="1" ht="66" customHeight="1">
      <c r="A339" s="11"/>
      <c r="B339" s="11"/>
      <c r="C339" s="114" t="s">
        <v>436</v>
      </c>
      <c r="D339" s="114"/>
      <c r="E339" s="114"/>
      <c r="F339" s="114"/>
      <c r="G339" s="114"/>
      <c r="H339" s="114"/>
    </row>
    <row r="340" spans="1:8" s="14" customFormat="1" ht="53.25" customHeight="1">
      <c r="A340" s="11"/>
      <c r="B340" s="11"/>
      <c r="C340" s="113" t="s">
        <v>471</v>
      </c>
      <c r="D340" s="113"/>
      <c r="E340" s="113"/>
      <c r="F340" s="113"/>
      <c r="G340" s="113"/>
      <c r="H340" s="113"/>
    </row>
    <row r="341" spans="1:8" s="14" customFormat="1" ht="51.75" customHeight="1">
      <c r="A341" s="11"/>
      <c r="B341" s="11"/>
      <c r="C341" s="114" t="s">
        <v>571</v>
      </c>
      <c r="D341" s="114"/>
      <c r="E341" s="114"/>
      <c r="F341" s="114"/>
      <c r="G341" s="114"/>
      <c r="H341" s="114"/>
    </row>
    <row r="342" spans="1:8" s="14" customFormat="1" ht="66" customHeight="1">
      <c r="A342" s="11"/>
      <c r="B342" s="11"/>
      <c r="C342" s="113" t="s">
        <v>470</v>
      </c>
      <c r="D342" s="113"/>
      <c r="E342" s="113"/>
      <c r="F342" s="113"/>
      <c r="G342" s="113"/>
      <c r="H342" s="113"/>
    </row>
    <row r="343" spans="1:8" s="14" customFormat="1" ht="18.75" customHeight="1">
      <c r="A343" s="11"/>
      <c r="B343" s="11"/>
      <c r="C343" s="116" t="s">
        <v>423</v>
      </c>
      <c r="D343" s="116"/>
      <c r="E343" s="116"/>
      <c r="F343" s="116"/>
      <c r="G343" s="116"/>
      <c r="H343" s="116"/>
    </row>
    <row r="344" spans="1:8" s="14" customFormat="1" ht="14.25" customHeight="1">
      <c r="A344" s="11"/>
      <c r="B344" s="11"/>
      <c r="C344" s="113" t="s">
        <v>421</v>
      </c>
      <c r="D344" s="113"/>
      <c r="E344" s="113"/>
      <c r="F344" s="113"/>
      <c r="G344" s="113"/>
      <c r="H344" s="113"/>
    </row>
    <row r="345" spans="1:8" s="14" customFormat="1" ht="15.75" customHeight="1">
      <c r="A345" s="11"/>
      <c r="B345" s="11"/>
      <c r="C345" s="113" t="s">
        <v>422</v>
      </c>
      <c r="D345" s="113"/>
      <c r="E345" s="113"/>
      <c r="F345" s="113"/>
      <c r="G345" s="113"/>
      <c r="H345" s="113"/>
    </row>
    <row r="346" spans="1:8" s="14" customFormat="1" ht="21" customHeight="1">
      <c r="A346" s="11"/>
      <c r="B346" s="11">
        <v>60095</v>
      </c>
      <c r="C346" s="32" t="s">
        <v>22</v>
      </c>
      <c r="D346" s="33">
        <v>2190757</v>
      </c>
      <c r="E346" s="33">
        <v>8309</v>
      </c>
      <c r="F346" s="33">
        <v>250856</v>
      </c>
      <c r="G346" s="33">
        <v>0</v>
      </c>
      <c r="H346" s="33">
        <f>D346+E346-F346</f>
        <v>1948210</v>
      </c>
    </row>
    <row r="347" spans="1:8" s="14" customFormat="1" ht="13.5" customHeight="1">
      <c r="A347" s="11"/>
      <c r="B347" s="11"/>
      <c r="C347" s="116" t="s">
        <v>208</v>
      </c>
      <c r="D347" s="116"/>
      <c r="E347" s="116"/>
      <c r="F347" s="116"/>
      <c r="G347" s="116"/>
      <c r="H347" s="116"/>
    </row>
    <row r="348" spans="1:8" s="14" customFormat="1" ht="26.25" customHeight="1">
      <c r="A348" s="11"/>
      <c r="B348" s="11"/>
      <c r="C348" s="113" t="s">
        <v>472</v>
      </c>
      <c r="D348" s="113"/>
      <c r="E348" s="113"/>
      <c r="F348" s="113"/>
      <c r="G348" s="113"/>
      <c r="H348" s="113"/>
    </row>
    <row r="349" spans="1:8" s="14" customFormat="1" ht="26.25" customHeight="1">
      <c r="A349" s="11"/>
      <c r="B349" s="11"/>
      <c r="C349" s="113" t="s">
        <v>230</v>
      </c>
      <c r="D349" s="113"/>
      <c r="E349" s="113"/>
      <c r="F349" s="113"/>
      <c r="G349" s="113"/>
      <c r="H349" s="113"/>
    </row>
    <row r="350" spans="1:8" s="31" customFormat="1" ht="3.75" customHeight="1">
      <c r="A350" s="34"/>
      <c r="B350" s="11"/>
      <c r="C350" s="1"/>
      <c r="D350" s="1"/>
      <c r="E350" s="1"/>
      <c r="F350" s="1"/>
      <c r="G350" s="1"/>
      <c r="H350" s="37"/>
    </row>
    <row r="351" spans="1:8" s="31" customFormat="1" ht="23.25" customHeight="1">
      <c r="A351" s="29"/>
      <c r="B351" s="29">
        <v>630</v>
      </c>
      <c r="C351" s="38" t="s">
        <v>195</v>
      </c>
      <c r="D351" s="30">
        <v>1275816</v>
      </c>
      <c r="E351" s="30">
        <f>E352</f>
        <v>0</v>
      </c>
      <c r="F351" s="30">
        <f>F352</f>
        <v>183211</v>
      </c>
      <c r="G351" s="30">
        <f>G352</f>
        <v>0</v>
      </c>
      <c r="H351" s="30">
        <f>D351+E351-F351</f>
        <v>1092605</v>
      </c>
    </row>
    <row r="352" spans="1:8" s="14" customFormat="1" ht="20.25" customHeight="1">
      <c r="A352" s="11"/>
      <c r="B352" s="11">
        <v>63095</v>
      </c>
      <c r="C352" s="39" t="s">
        <v>22</v>
      </c>
      <c r="D352" s="33">
        <v>625997</v>
      </c>
      <c r="E352" s="33">
        <v>0</v>
      </c>
      <c r="F352" s="33">
        <v>183211</v>
      </c>
      <c r="G352" s="33">
        <v>0</v>
      </c>
      <c r="H352" s="33">
        <f>D352+E352-F352</f>
        <v>442786</v>
      </c>
    </row>
    <row r="353" spans="1:8" s="14" customFormat="1" ht="27.75" customHeight="1">
      <c r="A353" s="11"/>
      <c r="B353" s="11"/>
      <c r="C353" s="118" t="s">
        <v>200</v>
      </c>
      <c r="D353" s="118"/>
      <c r="E353" s="118"/>
      <c r="F353" s="118"/>
      <c r="G353" s="118"/>
      <c r="H353" s="118"/>
    </row>
    <row r="354" spans="1:8" s="14" customFormat="1" ht="14.25" customHeight="1">
      <c r="A354" s="11"/>
      <c r="B354" s="11"/>
      <c r="C354" s="114" t="s">
        <v>197</v>
      </c>
      <c r="D354" s="114"/>
      <c r="E354" s="114"/>
      <c r="F354" s="114"/>
      <c r="G354" s="114"/>
      <c r="H354" s="114"/>
    </row>
    <row r="355" spans="1:8" s="14" customFormat="1" ht="14.25" customHeight="1">
      <c r="A355" s="11"/>
      <c r="B355" s="11"/>
      <c r="C355" s="114" t="s">
        <v>198</v>
      </c>
      <c r="D355" s="114"/>
      <c r="E355" s="114"/>
      <c r="F355" s="114"/>
      <c r="G355" s="114"/>
      <c r="H355" s="114"/>
    </row>
    <row r="356" spans="1:8" s="14" customFormat="1" ht="14.25" customHeight="1">
      <c r="A356" s="11"/>
      <c r="B356" s="11"/>
      <c r="C356" s="114" t="s">
        <v>199</v>
      </c>
      <c r="D356" s="114"/>
      <c r="E356" s="114"/>
      <c r="F356" s="114"/>
      <c r="G356" s="114"/>
      <c r="H356" s="114"/>
    </row>
    <row r="357" spans="1:8" s="14" customFormat="1" ht="14.25" customHeight="1">
      <c r="A357" s="11"/>
      <c r="B357" s="11"/>
      <c r="C357" s="114" t="s">
        <v>201</v>
      </c>
      <c r="D357" s="114"/>
      <c r="E357" s="114"/>
      <c r="F357" s="114"/>
      <c r="G357" s="114"/>
      <c r="H357" s="114"/>
    </row>
    <row r="358" spans="1:8" s="31" customFormat="1" ht="3.75" customHeight="1">
      <c r="A358" s="34"/>
      <c r="B358" s="11"/>
      <c r="C358" s="1"/>
      <c r="D358" s="1"/>
      <c r="E358" s="1"/>
      <c r="F358" s="1"/>
      <c r="G358" s="1"/>
      <c r="H358" s="37"/>
    </row>
    <row r="359" spans="1:8" s="31" customFormat="1" ht="24.75" customHeight="1">
      <c r="A359" s="29"/>
      <c r="B359" s="29">
        <v>700</v>
      </c>
      <c r="C359" s="24" t="s">
        <v>48</v>
      </c>
      <c r="D359" s="30">
        <v>713900</v>
      </c>
      <c r="E359" s="30">
        <f>E360</f>
        <v>1785240</v>
      </c>
      <c r="F359" s="30">
        <f>F360</f>
        <v>0</v>
      </c>
      <c r="G359" s="30">
        <f>G360</f>
        <v>14760</v>
      </c>
      <c r="H359" s="30">
        <f>D359+E359-F359</f>
        <v>2499140</v>
      </c>
    </row>
    <row r="360" spans="1:8" s="14" customFormat="1" ht="23.25" customHeight="1">
      <c r="A360" s="11"/>
      <c r="B360" s="11">
        <v>70005</v>
      </c>
      <c r="C360" s="32" t="s">
        <v>49</v>
      </c>
      <c r="D360" s="33">
        <v>713900</v>
      </c>
      <c r="E360" s="33">
        <v>1785240</v>
      </c>
      <c r="F360" s="33">
        <v>0</v>
      </c>
      <c r="G360" s="33">
        <v>14760</v>
      </c>
      <c r="H360" s="33">
        <f>D360+E360-F360</f>
        <v>2499140</v>
      </c>
    </row>
    <row r="361" spans="1:8" s="14" customFormat="1" ht="52.5" customHeight="1">
      <c r="A361" s="11"/>
      <c r="B361" s="35"/>
      <c r="C361" s="113" t="s">
        <v>128</v>
      </c>
      <c r="D361" s="113"/>
      <c r="E361" s="113"/>
      <c r="F361" s="113"/>
      <c r="G361" s="113"/>
      <c r="H361" s="113"/>
    </row>
    <row r="362" spans="1:8" s="14" customFormat="1" ht="64.5" customHeight="1">
      <c r="A362" s="11"/>
      <c r="B362" s="35"/>
      <c r="C362" s="113" t="s">
        <v>251</v>
      </c>
      <c r="D362" s="113"/>
      <c r="E362" s="113"/>
      <c r="F362" s="113"/>
      <c r="G362" s="113"/>
      <c r="H362" s="113"/>
    </row>
    <row r="363" spans="1:8" s="27" customFormat="1" ht="5.25" customHeight="1">
      <c r="A363" s="28"/>
      <c r="B363" s="28"/>
      <c r="C363" s="1"/>
      <c r="D363" s="1"/>
      <c r="E363" s="1"/>
      <c r="F363" s="1"/>
      <c r="G363" s="1"/>
      <c r="H363" s="1"/>
    </row>
    <row r="364" spans="1:8" s="31" customFormat="1" ht="25.5" customHeight="1">
      <c r="A364" s="29"/>
      <c r="B364" s="29">
        <v>710</v>
      </c>
      <c r="C364" s="24" t="s">
        <v>50</v>
      </c>
      <c r="D364" s="30">
        <v>4495287</v>
      </c>
      <c r="E364" s="30">
        <f>E365</f>
        <v>0</v>
      </c>
      <c r="F364" s="30">
        <f>F365</f>
        <v>10000</v>
      </c>
      <c r="G364" s="30">
        <f>G365</f>
        <v>0</v>
      </c>
      <c r="H364" s="30">
        <f>D364+E364-F364</f>
        <v>4485287</v>
      </c>
    </row>
    <row r="365" spans="1:8" s="14" customFormat="1" ht="20.25" customHeight="1">
      <c r="A365" s="11"/>
      <c r="B365" s="11">
        <v>71012</v>
      </c>
      <c r="C365" s="32" t="s">
        <v>51</v>
      </c>
      <c r="D365" s="33">
        <v>181000</v>
      </c>
      <c r="E365" s="33">
        <v>0</v>
      </c>
      <c r="F365" s="33">
        <v>10000</v>
      </c>
      <c r="G365" s="33">
        <v>0</v>
      </c>
      <c r="H365" s="33">
        <f>D365+E365-F365</f>
        <v>171000</v>
      </c>
    </row>
    <row r="366" spans="1:8" s="14" customFormat="1" ht="42" customHeight="1">
      <c r="A366" s="11"/>
      <c r="B366" s="11"/>
      <c r="C366" s="113" t="s">
        <v>231</v>
      </c>
      <c r="D366" s="113"/>
      <c r="E366" s="113"/>
      <c r="F366" s="113"/>
      <c r="G366" s="113"/>
      <c r="H366" s="113"/>
    </row>
    <row r="367" spans="3:8" s="14" customFormat="1" ht="6" customHeight="1">
      <c r="C367" s="6"/>
      <c r="D367" s="6"/>
      <c r="E367" s="6"/>
      <c r="F367" s="6"/>
      <c r="G367" s="6"/>
      <c r="H367" s="6"/>
    </row>
    <row r="368" spans="1:8" s="31" customFormat="1" ht="24.75" customHeight="1">
      <c r="A368" s="29"/>
      <c r="B368" s="29">
        <v>720</v>
      </c>
      <c r="C368" s="24" t="s">
        <v>21</v>
      </c>
      <c r="D368" s="30">
        <v>45858031</v>
      </c>
      <c r="E368" s="30">
        <f>E369</f>
        <v>4421037</v>
      </c>
      <c r="F368" s="30">
        <f>F369</f>
        <v>13258603</v>
      </c>
      <c r="G368" s="30">
        <f>G369</f>
        <v>10000</v>
      </c>
      <c r="H368" s="30">
        <f>D368+E368-F368</f>
        <v>37020465</v>
      </c>
    </row>
    <row r="369" spans="1:8" s="14" customFormat="1" ht="19.5" customHeight="1">
      <c r="A369" s="11"/>
      <c r="B369" s="11">
        <v>72095</v>
      </c>
      <c r="C369" s="32" t="s">
        <v>22</v>
      </c>
      <c r="D369" s="33">
        <v>45858031</v>
      </c>
      <c r="E369" s="33">
        <v>4421037</v>
      </c>
      <c r="F369" s="33">
        <v>13258603</v>
      </c>
      <c r="G369" s="33">
        <v>10000</v>
      </c>
      <c r="H369" s="33">
        <f>D369+E369-F369</f>
        <v>37020465</v>
      </c>
    </row>
    <row r="370" spans="1:8" s="14" customFormat="1" ht="40.5" customHeight="1">
      <c r="A370" s="11"/>
      <c r="B370" s="11"/>
      <c r="C370" s="113" t="s">
        <v>473</v>
      </c>
      <c r="D370" s="113"/>
      <c r="E370" s="113"/>
      <c r="F370" s="113"/>
      <c r="G370" s="113"/>
      <c r="H370" s="113"/>
    </row>
    <row r="371" spans="1:8" s="14" customFormat="1" ht="16.5" customHeight="1">
      <c r="A371" s="11"/>
      <c r="B371" s="83"/>
      <c r="C371" s="116" t="s">
        <v>253</v>
      </c>
      <c r="D371" s="116"/>
      <c r="E371" s="116"/>
      <c r="F371" s="116"/>
      <c r="G371" s="116"/>
      <c r="H371" s="116"/>
    </row>
    <row r="372" spans="1:8" s="14" customFormat="1" ht="16.5" customHeight="1">
      <c r="A372" s="11"/>
      <c r="B372" s="83"/>
      <c r="C372" s="113" t="s">
        <v>254</v>
      </c>
      <c r="D372" s="113"/>
      <c r="E372" s="113"/>
      <c r="F372" s="113"/>
      <c r="G372" s="113"/>
      <c r="H372" s="113"/>
    </row>
    <row r="373" spans="1:8" s="14" customFormat="1" ht="16.5" customHeight="1">
      <c r="A373" s="11"/>
      <c r="B373" s="83"/>
      <c r="C373" s="113" t="s">
        <v>256</v>
      </c>
      <c r="D373" s="113"/>
      <c r="E373" s="113"/>
      <c r="F373" s="113"/>
      <c r="G373" s="113"/>
      <c r="H373" s="113"/>
    </row>
    <row r="374" spans="1:8" s="14" customFormat="1" ht="37.5" customHeight="1">
      <c r="A374" s="11"/>
      <c r="B374" s="11"/>
      <c r="C374" s="114" t="s">
        <v>343</v>
      </c>
      <c r="D374" s="114"/>
      <c r="E374" s="114"/>
      <c r="F374" s="114"/>
      <c r="G374" s="114"/>
      <c r="H374" s="114"/>
    </row>
    <row r="375" spans="1:8" s="14" customFormat="1" ht="53.25" customHeight="1">
      <c r="A375" s="11"/>
      <c r="B375" s="11"/>
      <c r="C375" s="114" t="s">
        <v>474</v>
      </c>
      <c r="D375" s="114"/>
      <c r="E375" s="114"/>
      <c r="F375" s="114"/>
      <c r="G375" s="114"/>
      <c r="H375" s="114"/>
    </row>
    <row r="376" spans="1:8" s="14" customFormat="1" ht="15" customHeight="1">
      <c r="A376" s="11"/>
      <c r="B376" s="83"/>
      <c r="C376" s="116" t="s">
        <v>257</v>
      </c>
      <c r="D376" s="116"/>
      <c r="E376" s="116"/>
      <c r="F376" s="116"/>
      <c r="G376" s="116"/>
      <c r="H376" s="116"/>
    </row>
    <row r="377" spans="1:8" s="14" customFormat="1" ht="26.25" customHeight="1">
      <c r="A377" s="11"/>
      <c r="B377" s="11"/>
      <c r="C377" s="114" t="s">
        <v>263</v>
      </c>
      <c r="D377" s="114"/>
      <c r="E377" s="114"/>
      <c r="F377" s="114"/>
      <c r="G377" s="114"/>
      <c r="H377" s="114"/>
    </row>
    <row r="378" spans="1:8" s="14" customFormat="1" ht="40.5" customHeight="1">
      <c r="A378" s="11"/>
      <c r="B378" s="11"/>
      <c r="C378" s="114" t="s">
        <v>344</v>
      </c>
      <c r="D378" s="114"/>
      <c r="E378" s="114"/>
      <c r="F378" s="114"/>
      <c r="G378" s="114"/>
      <c r="H378" s="114"/>
    </row>
    <row r="379" spans="1:8" s="14" customFormat="1" ht="38.25" customHeight="1">
      <c r="A379" s="11"/>
      <c r="B379" s="83"/>
      <c r="C379" s="116" t="s">
        <v>475</v>
      </c>
      <c r="D379" s="116"/>
      <c r="E379" s="116"/>
      <c r="F379" s="116"/>
      <c r="G379" s="116"/>
      <c r="H379" s="116"/>
    </row>
    <row r="380" spans="1:8" s="14" customFormat="1" ht="16.5" customHeight="1">
      <c r="A380" s="11"/>
      <c r="B380" s="83"/>
      <c r="C380" s="113" t="s">
        <v>255</v>
      </c>
      <c r="D380" s="113"/>
      <c r="E380" s="113"/>
      <c r="F380" s="113"/>
      <c r="G380" s="113"/>
      <c r="H380" s="113"/>
    </row>
    <row r="381" spans="1:8" s="14" customFormat="1" ht="26.25" customHeight="1">
      <c r="A381" s="11"/>
      <c r="B381" s="11"/>
      <c r="C381" s="114" t="s">
        <v>258</v>
      </c>
      <c r="D381" s="114"/>
      <c r="E381" s="114"/>
      <c r="F381" s="114"/>
      <c r="G381" s="114"/>
      <c r="H381" s="114"/>
    </row>
    <row r="382" spans="1:8" s="14" customFormat="1" ht="30" customHeight="1">
      <c r="A382" s="11"/>
      <c r="B382" s="11"/>
      <c r="C382" s="114" t="s">
        <v>259</v>
      </c>
      <c r="D382" s="114"/>
      <c r="E382" s="114"/>
      <c r="F382" s="114"/>
      <c r="G382" s="114"/>
      <c r="H382" s="114"/>
    </row>
    <row r="383" spans="1:8" s="14" customFormat="1" ht="4.5" customHeight="1">
      <c r="A383" s="11"/>
      <c r="B383" s="11"/>
      <c r="C383" s="1"/>
      <c r="D383" s="1"/>
      <c r="E383" s="1"/>
      <c r="F383" s="1"/>
      <c r="G383" s="1"/>
      <c r="H383" s="1"/>
    </row>
    <row r="384" spans="1:8" s="5" customFormat="1" ht="24" customHeight="1">
      <c r="A384" s="54"/>
      <c r="B384" s="54">
        <v>750</v>
      </c>
      <c r="C384" s="55" t="s">
        <v>23</v>
      </c>
      <c r="D384" s="56">
        <v>108217518</v>
      </c>
      <c r="E384" s="56">
        <f>E401+E411+E387+E385</f>
        <v>7078030</v>
      </c>
      <c r="F384" s="56">
        <f>F401+F411+F387+F385</f>
        <v>7271784</v>
      </c>
      <c r="G384" s="56">
        <f>G401+G411+G387+G385</f>
        <v>138115</v>
      </c>
      <c r="H384" s="56">
        <f>D384+E384-F384</f>
        <v>108023764</v>
      </c>
    </row>
    <row r="385" spans="1:8" s="14" customFormat="1" ht="22.5" customHeight="1">
      <c r="A385" s="11"/>
      <c r="B385" s="11">
        <v>75017</v>
      </c>
      <c r="C385" s="32" t="s">
        <v>52</v>
      </c>
      <c r="D385" s="33">
        <v>1390000</v>
      </c>
      <c r="E385" s="33">
        <v>50000</v>
      </c>
      <c r="F385" s="33">
        <v>0</v>
      </c>
      <c r="G385" s="33">
        <v>0</v>
      </c>
      <c r="H385" s="33">
        <f>D385+E385-F385</f>
        <v>1440000</v>
      </c>
    </row>
    <row r="386" spans="1:8" s="14" customFormat="1" ht="30" customHeight="1">
      <c r="A386" s="11"/>
      <c r="B386" s="11"/>
      <c r="C386" s="113" t="s">
        <v>476</v>
      </c>
      <c r="D386" s="113"/>
      <c r="E386" s="113"/>
      <c r="F386" s="113"/>
      <c r="G386" s="113"/>
      <c r="H386" s="113"/>
    </row>
    <row r="387" spans="1:8" s="14" customFormat="1" ht="18.75" customHeight="1">
      <c r="A387" s="11"/>
      <c r="B387" s="11">
        <v>75018</v>
      </c>
      <c r="C387" s="32" t="s">
        <v>53</v>
      </c>
      <c r="D387" s="33">
        <v>75579230</v>
      </c>
      <c r="E387" s="33">
        <v>3488030</v>
      </c>
      <c r="F387" s="33">
        <v>1567047</v>
      </c>
      <c r="G387" s="33">
        <v>51360</v>
      </c>
      <c r="H387" s="33">
        <f>D387+E387-F387</f>
        <v>77500213</v>
      </c>
    </row>
    <row r="388" spans="1:8" s="14" customFormat="1" ht="14.25" customHeight="1">
      <c r="A388" s="11"/>
      <c r="B388" s="11"/>
      <c r="C388" s="116" t="s">
        <v>224</v>
      </c>
      <c r="D388" s="116"/>
      <c r="E388" s="116"/>
      <c r="F388" s="116"/>
      <c r="G388" s="116"/>
      <c r="H388" s="116"/>
    </row>
    <row r="389" spans="1:8" s="14" customFormat="1" ht="29.25" customHeight="1">
      <c r="A389" s="11"/>
      <c r="B389" s="11"/>
      <c r="C389" s="113" t="s">
        <v>477</v>
      </c>
      <c r="D389" s="113"/>
      <c r="E389" s="113"/>
      <c r="F389" s="113"/>
      <c r="G389" s="113"/>
      <c r="H389" s="113"/>
    </row>
    <row r="390" spans="1:8" s="14" customFormat="1" ht="38.25" customHeight="1">
      <c r="A390" s="11"/>
      <c r="B390" s="11"/>
      <c r="C390" s="113" t="s">
        <v>519</v>
      </c>
      <c r="D390" s="113"/>
      <c r="E390" s="113"/>
      <c r="F390" s="113"/>
      <c r="G390" s="113"/>
      <c r="H390" s="113"/>
    </row>
    <row r="391" spans="1:8" s="14" customFormat="1" ht="15.75" customHeight="1">
      <c r="A391" s="11"/>
      <c r="B391" s="11"/>
      <c r="C391" s="116" t="s">
        <v>55</v>
      </c>
      <c r="D391" s="116"/>
      <c r="E391" s="116"/>
      <c r="F391" s="116"/>
      <c r="G391" s="116"/>
      <c r="H391" s="116"/>
    </row>
    <row r="392" spans="1:8" s="14" customFormat="1" ht="39.75" customHeight="1">
      <c r="A392" s="11"/>
      <c r="B392" s="11"/>
      <c r="C392" s="113" t="s">
        <v>478</v>
      </c>
      <c r="D392" s="113"/>
      <c r="E392" s="113"/>
      <c r="F392" s="113"/>
      <c r="G392" s="113"/>
      <c r="H392" s="113"/>
    </row>
    <row r="393" spans="1:8" s="14" customFormat="1" ht="45.75" customHeight="1">
      <c r="A393" s="11"/>
      <c r="B393" s="11"/>
      <c r="C393" s="113" t="s">
        <v>479</v>
      </c>
      <c r="D393" s="113"/>
      <c r="E393" s="113"/>
      <c r="F393" s="113"/>
      <c r="G393" s="113"/>
      <c r="H393" s="113"/>
    </row>
    <row r="394" spans="1:8" s="14" customFormat="1" ht="27" customHeight="1">
      <c r="A394" s="11"/>
      <c r="B394" s="11"/>
      <c r="C394" s="117" t="s">
        <v>269</v>
      </c>
      <c r="D394" s="117"/>
      <c r="E394" s="117"/>
      <c r="F394" s="117"/>
      <c r="G394" s="117"/>
      <c r="H394" s="117"/>
    </row>
    <row r="395" spans="1:8" s="14" customFormat="1" ht="30.75" customHeight="1">
      <c r="A395" s="11"/>
      <c r="B395" s="11"/>
      <c r="C395" s="113" t="s">
        <v>270</v>
      </c>
      <c r="D395" s="113"/>
      <c r="E395" s="113"/>
      <c r="F395" s="113"/>
      <c r="G395" s="113"/>
      <c r="H395" s="113"/>
    </row>
    <row r="396" spans="1:8" s="14" customFormat="1" ht="30" customHeight="1">
      <c r="A396" s="11"/>
      <c r="B396" s="11"/>
      <c r="C396" s="113" t="s">
        <v>271</v>
      </c>
      <c r="D396" s="113"/>
      <c r="E396" s="113"/>
      <c r="F396" s="113"/>
      <c r="G396" s="113"/>
      <c r="H396" s="113"/>
    </row>
    <row r="397" spans="1:8" s="14" customFormat="1" ht="13.5" customHeight="1">
      <c r="A397" s="11"/>
      <c r="B397" s="11"/>
      <c r="C397" s="113" t="s">
        <v>272</v>
      </c>
      <c r="D397" s="113"/>
      <c r="E397" s="113"/>
      <c r="F397" s="113"/>
      <c r="G397" s="113"/>
      <c r="H397" s="113"/>
    </row>
    <row r="398" spans="1:8" s="14" customFormat="1" ht="13.5" customHeight="1">
      <c r="A398" s="11"/>
      <c r="B398" s="11"/>
      <c r="C398" s="113" t="s">
        <v>273</v>
      </c>
      <c r="D398" s="113"/>
      <c r="E398" s="113"/>
      <c r="F398" s="113"/>
      <c r="G398" s="113"/>
      <c r="H398" s="113"/>
    </row>
    <row r="399" spans="1:8" s="14" customFormat="1" ht="13.5" customHeight="1">
      <c r="A399" s="11"/>
      <c r="B399" s="11"/>
      <c r="C399" s="113" t="s">
        <v>274</v>
      </c>
      <c r="D399" s="113"/>
      <c r="E399" s="113"/>
      <c r="F399" s="113"/>
      <c r="G399" s="113"/>
      <c r="H399" s="113"/>
    </row>
    <row r="400" spans="1:8" s="14" customFormat="1" ht="40.5" customHeight="1">
      <c r="A400" s="11"/>
      <c r="B400" s="11"/>
      <c r="C400" s="113" t="s">
        <v>480</v>
      </c>
      <c r="D400" s="113"/>
      <c r="E400" s="113"/>
      <c r="F400" s="113"/>
      <c r="G400" s="113"/>
      <c r="H400" s="113"/>
    </row>
    <row r="401" spans="1:8" s="14" customFormat="1" ht="18.75" customHeight="1">
      <c r="A401" s="11"/>
      <c r="B401" s="11">
        <v>75075</v>
      </c>
      <c r="C401" s="32" t="s">
        <v>54</v>
      </c>
      <c r="D401" s="33">
        <v>23082594</v>
      </c>
      <c r="E401" s="33">
        <v>3100000</v>
      </c>
      <c r="F401" s="33">
        <v>5137970</v>
      </c>
      <c r="G401" s="33">
        <v>76755</v>
      </c>
      <c r="H401" s="33">
        <f>D401+E401-F401</f>
        <v>21044624</v>
      </c>
    </row>
    <row r="402" spans="1:8" s="14" customFormat="1" ht="17.25" customHeight="1">
      <c r="A402" s="11"/>
      <c r="B402" s="11"/>
      <c r="C402" s="118" t="s">
        <v>55</v>
      </c>
      <c r="D402" s="118"/>
      <c r="E402" s="118"/>
      <c r="F402" s="118"/>
      <c r="G402" s="118"/>
      <c r="H402" s="118"/>
    </row>
    <row r="403" spans="1:8" s="14" customFormat="1" ht="28.5" customHeight="1">
      <c r="A403" s="11"/>
      <c r="B403" s="11"/>
      <c r="C403" s="114" t="s">
        <v>221</v>
      </c>
      <c r="D403" s="114"/>
      <c r="E403" s="114"/>
      <c r="F403" s="114"/>
      <c r="G403" s="114"/>
      <c r="H403" s="114"/>
    </row>
    <row r="404" spans="1:8" s="14" customFormat="1" ht="41.25" customHeight="1">
      <c r="A404" s="11"/>
      <c r="B404" s="11"/>
      <c r="C404" s="113" t="s">
        <v>232</v>
      </c>
      <c r="D404" s="113"/>
      <c r="E404" s="113"/>
      <c r="F404" s="113"/>
      <c r="G404" s="113"/>
      <c r="H404" s="113"/>
    </row>
    <row r="405" spans="1:8" s="14" customFormat="1" ht="18.75" customHeight="1">
      <c r="A405" s="11"/>
      <c r="B405" s="11"/>
      <c r="C405" s="116" t="s">
        <v>278</v>
      </c>
      <c r="D405" s="116"/>
      <c r="E405" s="116"/>
      <c r="F405" s="116"/>
      <c r="G405" s="116"/>
      <c r="H405" s="116"/>
    </row>
    <row r="406" spans="1:8" s="14" customFormat="1" ht="37.5" customHeight="1">
      <c r="A406" s="11"/>
      <c r="B406" s="11"/>
      <c r="C406" s="116" t="s">
        <v>345</v>
      </c>
      <c r="D406" s="116"/>
      <c r="E406" s="116"/>
      <c r="F406" s="116"/>
      <c r="G406" s="116"/>
      <c r="H406" s="116"/>
    </row>
    <row r="407" spans="1:8" s="14" customFormat="1" ht="42" customHeight="1">
      <c r="A407" s="11"/>
      <c r="B407" s="11"/>
      <c r="C407" s="113" t="s">
        <v>279</v>
      </c>
      <c r="D407" s="113"/>
      <c r="E407" s="113"/>
      <c r="F407" s="113"/>
      <c r="G407" s="113"/>
      <c r="H407" s="113"/>
    </row>
    <row r="408" spans="1:8" s="14" customFormat="1" ht="17.25" customHeight="1">
      <c r="A408" s="11"/>
      <c r="B408" s="11"/>
      <c r="C408" s="113" t="s">
        <v>280</v>
      </c>
      <c r="D408" s="113"/>
      <c r="E408" s="113"/>
      <c r="F408" s="113"/>
      <c r="G408" s="113"/>
      <c r="H408" s="113"/>
    </row>
    <row r="409" spans="1:8" s="14" customFormat="1" ht="29.25" customHeight="1">
      <c r="A409" s="11"/>
      <c r="B409" s="11"/>
      <c r="C409" s="113" t="s">
        <v>481</v>
      </c>
      <c r="D409" s="113"/>
      <c r="E409" s="113"/>
      <c r="F409" s="113"/>
      <c r="G409" s="113"/>
      <c r="H409" s="113"/>
    </row>
    <row r="410" spans="1:8" s="14" customFormat="1" ht="24.75" customHeight="1">
      <c r="A410" s="11"/>
      <c r="B410" s="11"/>
      <c r="C410" s="113" t="s">
        <v>346</v>
      </c>
      <c r="D410" s="113"/>
      <c r="E410" s="113"/>
      <c r="F410" s="113"/>
      <c r="G410" s="113"/>
      <c r="H410" s="113"/>
    </row>
    <row r="411" spans="1:8" s="14" customFormat="1" ht="18.75" customHeight="1">
      <c r="A411" s="11"/>
      <c r="B411" s="11">
        <v>75095</v>
      </c>
      <c r="C411" s="32" t="s">
        <v>22</v>
      </c>
      <c r="D411" s="33">
        <v>7535694</v>
      </c>
      <c r="E411" s="33">
        <v>440000</v>
      </c>
      <c r="F411" s="33">
        <v>566767</v>
      </c>
      <c r="G411" s="33">
        <v>10000</v>
      </c>
      <c r="H411" s="33">
        <f>D411+E411-F411</f>
        <v>7408927</v>
      </c>
    </row>
    <row r="412" spans="1:8" s="14" customFormat="1" ht="15.75" customHeight="1">
      <c r="A412" s="11"/>
      <c r="B412" s="11"/>
      <c r="C412" s="118" t="s">
        <v>171</v>
      </c>
      <c r="D412" s="118"/>
      <c r="E412" s="118"/>
      <c r="F412" s="118"/>
      <c r="G412" s="118"/>
      <c r="H412" s="118"/>
    </row>
    <row r="413" spans="1:8" s="14" customFormat="1" ht="65.25" customHeight="1">
      <c r="A413" s="11"/>
      <c r="B413" s="11"/>
      <c r="C413" s="114" t="s">
        <v>233</v>
      </c>
      <c r="D413" s="114"/>
      <c r="E413" s="114"/>
      <c r="F413" s="114"/>
      <c r="G413" s="114"/>
      <c r="H413" s="114"/>
    </row>
    <row r="414" spans="1:8" s="14" customFormat="1" ht="56.25" customHeight="1">
      <c r="A414" s="11"/>
      <c r="B414" s="11"/>
      <c r="C414" s="113" t="s">
        <v>234</v>
      </c>
      <c r="D414" s="113"/>
      <c r="E414" s="113"/>
      <c r="F414" s="113"/>
      <c r="G414" s="113"/>
      <c r="H414" s="113"/>
    </row>
    <row r="415" spans="1:8" s="14" customFormat="1" ht="47.25" customHeight="1">
      <c r="A415" s="11"/>
      <c r="B415" s="11"/>
      <c r="C415" s="113" t="s">
        <v>482</v>
      </c>
      <c r="D415" s="113"/>
      <c r="E415" s="113"/>
      <c r="F415" s="113"/>
      <c r="G415" s="113"/>
      <c r="H415" s="113"/>
    </row>
    <row r="416" spans="1:8" s="14" customFormat="1" ht="60" customHeight="1">
      <c r="A416" s="11"/>
      <c r="B416" s="11"/>
      <c r="C416" s="113" t="s">
        <v>483</v>
      </c>
      <c r="D416" s="113"/>
      <c r="E416" s="113"/>
      <c r="F416" s="113"/>
      <c r="G416" s="113"/>
      <c r="H416" s="113"/>
    </row>
    <row r="417" spans="1:8" s="14" customFormat="1" ht="6.75" customHeight="1">
      <c r="A417" s="11"/>
      <c r="B417" s="11"/>
      <c r="C417" s="1"/>
      <c r="D417" s="1"/>
      <c r="E417" s="1"/>
      <c r="F417" s="1"/>
      <c r="G417" s="1"/>
      <c r="H417" s="1"/>
    </row>
    <row r="418" spans="1:8" s="31" customFormat="1" ht="28.5" customHeight="1">
      <c r="A418" s="29"/>
      <c r="B418" s="29">
        <v>754</v>
      </c>
      <c r="C418" s="24" t="s">
        <v>56</v>
      </c>
      <c r="D418" s="30">
        <v>356000</v>
      </c>
      <c r="E418" s="30">
        <f>E419</f>
        <v>5000</v>
      </c>
      <c r="F418" s="30">
        <f>F419</f>
        <v>0</v>
      </c>
      <c r="G418" s="30">
        <f>G419</f>
        <v>0</v>
      </c>
      <c r="H418" s="30">
        <f>D418+E418-F418</f>
        <v>361000</v>
      </c>
    </row>
    <row r="419" spans="1:8" s="14" customFormat="1" ht="22.5" customHeight="1">
      <c r="A419" s="11"/>
      <c r="B419" s="11">
        <v>75495</v>
      </c>
      <c r="C419" s="32" t="s">
        <v>22</v>
      </c>
      <c r="D419" s="33">
        <v>356000</v>
      </c>
      <c r="E419" s="33">
        <v>5000</v>
      </c>
      <c r="F419" s="33">
        <v>0</v>
      </c>
      <c r="G419" s="33">
        <v>0</v>
      </c>
      <c r="H419" s="33">
        <f>D419+E419-F419</f>
        <v>361000</v>
      </c>
    </row>
    <row r="420" spans="1:8" s="27" customFormat="1" ht="30.75" customHeight="1">
      <c r="A420" s="28"/>
      <c r="B420" s="28"/>
      <c r="C420" s="113" t="s">
        <v>119</v>
      </c>
      <c r="D420" s="113"/>
      <c r="E420" s="113"/>
      <c r="F420" s="113"/>
      <c r="G420" s="113"/>
      <c r="H420" s="113"/>
    </row>
    <row r="421" spans="1:8" s="27" customFormat="1" ht="3.75" customHeight="1">
      <c r="A421" s="28"/>
      <c r="B421" s="28"/>
      <c r="C421" s="40"/>
      <c r="D421" s="40"/>
      <c r="E421" s="40"/>
      <c r="F421" s="40"/>
      <c r="G421" s="40"/>
      <c r="H421" s="40"/>
    </row>
    <row r="422" spans="1:8" s="31" customFormat="1" ht="24.75" customHeight="1">
      <c r="A422" s="29"/>
      <c r="B422" s="29">
        <v>757</v>
      </c>
      <c r="C422" s="24" t="s">
        <v>57</v>
      </c>
      <c r="D422" s="30">
        <v>26950872</v>
      </c>
      <c r="E422" s="30">
        <f>E423</f>
        <v>0</v>
      </c>
      <c r="F422" s="30">
        <f>F423</f>
        <v>7250000</v>
      </c>
      <c r="G422" s="30">
        <f>G423</f>
        <v>0</v>
      </c>
      <c r="H422" s="30">
        <f>D422+E422-F422</f>
        <v>19700872</v>
      </c>
    </row>
    <row r="423" spans="1:8" s="14" customFormat="1" ht="40.5" customHeight="1">
      <c r="A423" s="11"/>
      <c r="B423" s="41">
        <v>75704</v>
      </c>
      <c r="C423" s="32" t="s">
        <v>58</v>
      </c>
      <c r="D423" s="43">
        <v>19678912</v>
      </c>
      <c r="E423" s="43">
        <v>0</v>
      </c>
      <c r="F423" s="43">
        <v>7250000</v>
      </c>
      <c r="G423" s="43">
        <v>0</v>
      </c>
      <c r="H423" s="43">
        <f>D423+E423-F423</f>
        <v>12428912</v>
      </c>
    </row>
    <row r="424" spans="1:8" s="14" customFormat="1" ht="41.25" customHeight="1">
      <c r="A424" s="11"/>
      <c r="B424" s="11"/>
      <c r="C424" s="113" t="s">
        <v>520</v>
      </c>
      <c r="D424" s="113"/>
      <c r="E424" s="113"/>
      <c r="F424" s="113"/>
      <c r="G424" s="113"/>
      <c r="H424" s="113"/>
    </row>
    <row r="425" spans="1:8" s="14" customFormat="1" ht="6.75" customHeight="1">
      <c r="A425" s="11"/>
      <c r="B425" s="11"/>
      <c r="C425" s="113"/>
      <c r="D425" s="113"/>
      <c r="E425" s="113"/>
      <c r="F425" s="113"/>
      <c r="G425" s="113"/>
      <c r="H425" s="113"/>
    </row>
    <row r="426" spans="1:8" s="5" customFormat="1" ht="24" customHeight="1">
      <c r="A426" s="54"/>
      <c r="B426" s="54">
        <v>801</v>
      </c>
      <c r="C426" s="55" t="s">
        <v>40</v>
      </c>
      <c r="D426" s="84">
        <v>66314956.11</v>
      </c>
      <c r="E426" s="56">
        <f>E436+E438+E427+E432+E430+E434</f>
        <v>1343197</v>
      </c>
      <c r="F426" s="56">
        <f>F436+F438+F427+F432+F430+F434</f>
        <v>1009026</v>
      </c>
      <c r="G426" s="56">
        <f>G436+G438+G427+G432+G430+G434</f>
        <v>27495</v>
      </c>
      <c r="H426" s="84">
        <f>D426+E426-F426</f>
        <v>66649127.11</v>
      </c>
    </row>
    <row r="427" spans="1:8" s="14" customFormat="1" ht="21.75" customHeight="1">
      <c r="A427" s="11"/>
      <c r="B427" s="11">
        <v>80102</v>
      </c>
      <c r="C427" s="32" t="s">
        <v>59</v>
      </c>
      <c r="D427" s="33">
        <v>13907072</v>
      </c>
      <c r="E427" s="33">
        <v>5294</v>
      </c>
      <c r="F427" s="33">
        <v>362</v>
      </c>
      <c r="G427" s="33">
        <v>0</v>
      </c>
      <c r="H427" s="33">
        <f>D427+E427-F427</f>
        <v>13912004</v>
      </c>
    </row>
    <row r="428" spans="1:8" s="14" customFormat="1" ht="70.5" customHeight="1">
      <c r="A428" s="11"/>
      <c r="B428" s="11"/>
      <c r="C428" s="113" t="s">
        <v>484</v>
      </c>
      <c r="D428" s="113"/>
      <c r="E428" s="113"/>
      <c r="F428" s="113"/>
      <c r="G428" s="113"/>
      <c r="H428" s="113"/>
    </row>
    <row r="429" spans="1:8" s="14" customFormat="1" ht="29.25" customHeight="1">
      <c r="A429" s="11"/>
      <c r="B429" s="11"/>
      <c r="C429" s="113" t="s">
        <v>142</v>
      </c>
      <c r="D429" s="113"/>
      <c r="E429" s="113"/>
      <c r="F429" s="113"/>
      <c r="G429" s="113"/>
      <c r="H429" s="113"/>
    </row>
    <row r="430" spans="1:8" s="14" customFormat="1" ht="17.25" customHeight="1">
      <c r="A430" s="11"/>
      <c r="B430" s="11">
        <v>80111</v>
      </c>
      <c r="C430" s="32" t="s">
        <v>141</v>
      </c>
      <c r="D430" s="33">
        <v>5182969</v>
      </c>
      <c r="E430" s="33">
        <v>9832</v>
      </c>
      <c r="F430" s="33">
        <v>0</v>
      </c>
      <c r="G430" s="33">
        <v>0</v>
      </c>
      <c r="H430" s="33">
        <f>D430+E430-F430</f>
        <v>5192801</v>
      </c>
    </row>
    <row r="431" spans="1:8" s="14" customFormat="1" ht="29.25" customHeight="1">
      <c r="A431" s="11"/>
      <c r="B431" s="11"/>
      <c r="C431" s="113" t="s">
        <v>143</v>
      </c>
      <c r="D431" s="113"/>
      <c r="E431" s="113"/>
      <c r="F431" s="113"/>
      <c r="G431" s="113"/>
      <c r="H431" s="113"/>
    </row>
    <row r="432" spans="1:8" s="14" customFormat="1" ht="18" customHeight="1">
      <c r="A432" s="11"/>
      <c r="B432" s="11">
        <v>80116</v>
      </c>
      <c r="C432" s="32" t="s">
        <v>60</v>
      </c>
      <c r="D432" s="33">
        <v>6232202</v>
      </c>
      <c r="E432" s="33">
        <v>0</v>
      </c>
      <c r="F432" s="33">
        <v>278532</v>
      </c>
      <c r="G432" s="33">
        <v>0</v>
      </c>
      <c r="H432" s="33">
        <f>D432+E432-F432</f>
        <v>5953670</v>
      </c>
    </row>
    <row r="433" spans="1:8" s="14" customFormat="1" ht="57" customHeight="1">
      <c r="A433" s="11"/>
      <c r="B433" s="11"/>
      <c r="C433" s="113" t="s">
        <v>347</v>
      </c>
      <c r="D433" s="113"/>
      <c r="E433" s="113"/>
      <c r="F433" s="113"/>
      <c r="G433" s="113"/>
      <c r="H433" s="113"/>
    </row>
    <row r="434" spans="1:8" s="14" customFormat="1" ht="25.5" customHeight="1">
      <c r="A434" s="11"/>
      <c r="B434" s="41">
        <v>80140</v>
      </c>
      <c r="C434" s="42" t="s">
        <v>187</v>
      </c>
      <c r="D434" s="43">
        <v>2214687</v>
      </c>
      <c r="E434" s="43">
        <v>140000</v>
      </c>
      <c r="F434" s="43">
        <v>0</v>
      </c>
      <c r="G434" s="43">
        <v>0</v>
      </c>
      <c r="H434" s="43">
        <f>D434+E434-F434</f>
        <v>2354687</v>
      </c>
    </row>
    <row r="435" spans="1:8" s="14" customFormat="1" ht="71.25" customHeight="1">
      <c r="A435" s="11"/>
      <c r="B435" s="11"/>
      <c r="C435" s="113" t="s">
        <v>485</v>
      </c>
      <c r="D435" s="113"/>
      <c r="E435" s="113"/>
      <c r="F435" s="113"/>
      <c r="G435" s="113"/>
      <c r="H435" s="113"/>
    </row>
    <row r="436" spans="1:8" s="14" customFormat="1" ht="22.5" customHeight="1">
      <c r="A436" s="11"/>
      <c r="B436" s="11">
        <v>80146</v>
      </c>
      <c r="C436" s="32" t="s">
        <v>61</v>
      </c>
      <c r="D436" s="33">
        <v>7665895</v>
      </c>
      <c r="E436" s="33">
        <v>0</v>
      </c>
      <c r="F436" s="33">
        <v>300000</v>
      </c>
      <c r="G436" s="33">
        <v>0</v>
      </c>
      <c r="H436" s="33">
        <f>D436+E436-F436</f>
        <v>7365895</v>
      </c>
    </row>
    <row r="437" spans="1:8" s="14" customFormat="1" ht="72" customHeight="1">
      <c r="A437" s="11"/>
      <c r="B437" s="11"/>
      <c r="C437" s="113" t="s">
        <v>521</v>
      </c>
      <c r="D437" s="113"/>
      <c r="E437" s="113"/>
      <c r="F437" s="113"/>
      <c r="G437" s="113"/>
      <c r="H437" s="113"/>
    </row>
    <row r="438" spans="1:8" s="14" customFormat="1" ht="22.5" customHeight="1">
      <c r="A438" s="11"/>
      <c r="B438" s="11">
        <v>80195</v>
      </c>
      <c r="C438" s="32" t="s">
        <v>22</v>
      </c>
      <c r="D438" s="33">
        <v>8901451</v>
      </c>
      <c r="E438" s="33">
        <v>1188071</v>
      </c>
      <c r="F438" s="33">
        <v>430132</v>
      </c>
      <c r="G438" s="33">
        <v>27495</v>
      </c>
      <c r="H438" s="33">
        <f>D438+E438-F438</f>
        <v>9659390</v>
      </c>
    </row>
    <row r="439" spans="1:8" s="14" customFormat="1" ht="24.75" customHeight="1">
      <c r="A439" s="11"/>
      <c r="B439" s="11"/>
      <c r="C439" s="118" t="s">
        <v>219</v>
      </c>
      <c r="D439" s="118"/>
      <c r="E439" s="118"/>
      <c r="F439" s="118"/>
      <c r="G439" s="118"/>
      <c r="H439" s="118"/>
    </row>
    <row r="440" spans="1:8" s="14" customFormat="1" ht="40.5" customHeight="1">
      <c r="A440" s="11"/>
      <c r="B440" s="11"/>
      <c r="C440" s="113" t="s">
        <v>289</v>
      </c>
      <c r="D440" s="113"/>
      <c r="E440" s="113"/>
      <c r="F440" s="113"/>
      <c r="G440" s="113"/>
      <c r="H440" s="113"/>
    </row>
    <row r="441" spans="1:8" s="14" customFormat="1" ht="41.25" customHeight="1">
      <c r="A441" s="11"/>
      <c r="B441" s="11"/>
      <c r="C441" s="113" t="s">
        <v>252</v>
      </c>
      <c r="D441" s="113"/>
      <c r="E441" s="113"/>
      <c r="F441" s="113"/>
      <c r="G441" s="113"/>
      <c r="H441" s="113"/>
    </row>
    <row r="442" spans="1:8" s="14" customFormat="1" ht="30.75" customHeight="1">
      <c r="A442" s="11"/>
      <c r="B442" s="11"/>
      <c r="C442" s="118" t="s">
        <v>285</v>
      </c>
      <c r="D442" s="118"/>
      <c r="E442" s="118"/>
      <c r="F442" s="118"/>
      <c r="G442" s="118"/>
      <c r="H442" s="118"/>
    </row>
    <row r="443" spans="1:8" s="14" customFormat="1" ht="13.5" customHeight="1">
      <c r="A443" s="11"/>
      <c r="B443" s="11"/>
      <c r="C443" s="112" t="s">
        <v>292</v>
      </c>
      <c r="D443" s="112"/>
      <c r="E443" s="112"/>
      <c r="F443" s="112"/>
      <c r="G443" s="112"/>
      <c r="H443" s="112"/>
    </row>
    <row r="444" spans="1:8" s="14" customFormat="1" ht="13.5" customHeight="1">
      <c r="A444" s="11"/>
      <c r="B444" s="11"/>
      <c r="C444" s="112" t="s">
        <v>293</v>
      </c>
      <c r="D444" s="112"/>
      <c r="E444" s="112"/>
      <c r="F444" s="112"/>
      <c r="G444" s="112"/>
      <c r="H444" s="112"/>
    </row>
    <row r="445" spans="1:8" s="14" customFormat="1" ht="13.5" customHeight="1">
      <c r="A445" s="11"/>
      <c r="B445" s="11"/>
      <c r="C445" s="112" t="s">
        <v>294</v>
      </c>
      <c r="D445" s="112"/>
      <c r="E445" s="112"/>
      <c r="F445" s="112"/>
      <c r="G445" s="112"/>
      <c r="H445" s="112"/>
    </row>
    <row r="446" spans="1:8" s="14" customFormat="1" ht="13.5" customHeight="1">
      <c r="A446" s="11"/>
      <c r="B446" s="11"/>
      <c r="C446" s="112" t="s">
        <v>295</v>
      </c>
      <c r="D446" s="112"/>
      <c r="E446" s="112"/>
      <c r="F446" s="112"/>
      <c r="G446" s="112"/>
      <c r="H446" s="112"/>
    </row>
    <row r="447" spans="1:8" s="14" customFormat="1" ht="13.5" customHeight="1">
      <c r="A447" s="11"/>
      <c r="B447" s="11"/>
      <c r="C447" s="112" t="s">
        <v>486</v>
      </c>
      <c r="D447" s="112"/>
      <c r="E447" s="112"/>
      <c r="F447" s="112"/>
      <c r="G447" s="112"/>
      <c r="H447" s="112"/>
    </row>
    <row r="448" spans="1:8" s="14" customFormat="1" ht="13.5" customHeight="1">
      <c r="A448" s="11"/>
      <c r="B448" s="11"/>
      <c r="C448" s="112" t="s">
        <v>286</v>
      </c>
      <c r="D448" s="112"/>
      <c r="E448" s="112"/>
      <c r="F448" s="112"/>
      <c r="G448" s="112"/>
      <c r="H448" s="112"/>
    </row>
    <row r="449" spans="1:8" s="14" customFormat="1" ht="13.5" customHeight="1">
      <c r="A449" s="11"/>
      <c r="B449" s="11"/>
      <c r="C449" s="112" t="s">
        <v>296</v>
      </c>
      <c r="D449" s="112"/>
      <c r="E449" s="112"/>
      <c r="F449" s="112"/>
      <c r="G449" s="112"/>
      <c r="H449" s="112"/>
    </row>
    <row r="450" spans="1:8" s="14" customFormat="1" ht="13.5" customHeight="1">
      <c r="A450" s="11"/>
      <c r="B450" s="11"/>
      <c r="C450" s="112" t="s">
        <v>288</v>
      </c>
      <c r="D450" s="112"/>
      <c r="E450" s="112"/>
      <c r="F450" s="112"/>
      <c r="G450" s="112"/>
      <c r="H450" s="112"/>
    </row>
    <row r="451" spans="1:8" s="14" customFormat="1" ht="27" customHeight="1">
      <c r="A451" s="11"/>
      <c r="B451" s="11"/>
      <c r="C451" s="112" t="s">
        <v>290</v>
      </c>
      <c r="D451" s="112"/>
      <c r="E451" s="112"/>
      <c r="F451" s="112"/>
      <c r="G451" s="112"/>
      <c r="H451" s="112"/>
    </row>
    <row r="452" spans="1:8" s="14" customFormat="1" ht="13.5" customHeight="1">
      <c r="A452" s="11"/>
      <c r="B452" s="11"/>
      <c r="C452" s="112" t="s">
        <v>291</v>
      </c>
      <c r="D452" s="112"/>
      <c r="E452" s="112"/>
      <c r="F452" s="112"/>
      <c r="G452" s="112"/>
      <c r="H452" s="112"/>
    </row>
    <row r="453" spans="1:8" s="14" customFormat="1" ht="13.5" customHeight="1">
      <c r="A453" s="11"/>
      <c r="B453" s="11"/>
      <c r="C453" s="112" t="s">
        <v>297</v>
      </c>
      <c r="D453" s="112"/>
      <c r="E453" s="112"/>
      <c r="F453" s="112"/>
      <c r="G453" s="112"/>
      <c r="H453" s="112"/>
    </row>
    <row r="454" spans="1:8" s="14" customFormat="1" ht="28.5" customHeight="1">
      <c r="A454" s="11"/>
      <c r="B454" s="11"/>
      <c r="C454" s="114" t="s">
        <v>287</v>
      </c>
      <c r="D454" s="114"/>
      <c r="E454" s="114"/>
      <c r="F454" s="114"/>
      <c r="G454" s="114"/>
      <c r="H454" s="114"/>
    </row>
    <row r="455" spans="1:8" s="31" customFormat="1" ht="5.25" customHeight="1">
      <c r="A455" s="34"/>
      <c r="B455" s="34"/>
      <c r="C455" s="40"/>
      <c r="D455" s="40"/>
      <c r="E455" s="40"/>
      <c r="F455" s="40"/>
      <c r="G455" s="40"/>
      <c r="H455" s="85"/>
    </row>
    <row r="456" spans="1:8" s="5" customFormat="1" ht="24.75" customHeight="1">
      <c r="A456" s="54"/>
      <c r="B456" s="54">
        <v>803</v>
      </c>
      <c r="C456" s="55" t="s">
        <v>226</v>
      </c>
      <c r="D456" s="56">
        <v>3000000</v>
      </c>
      <c r="E456" s="56">
        <f>E462+E457</f>
        <v>0</v>
      </c>
      <c r="F456" s="56">
        <f>F462+F457</f>
        <v>2985000</v>
      </c>
      <c r="G456" s="56">
        <f>G462+G457</f>
        <v>0</v>
      </c>
      <c r="H456" s="56">
        <f>D456+E456-F456</f>
        <v>15000</v>
      </c>
    </row>
    <row r="457" spans="1:8" s="14" customFormat="1" ht="19.5" customHeight="1">
      <c r="A457" s="11"/>
      <c r="B457" s="11">
        <v>80395</v>
      </c>
      <c r="C457" s="58" t="s">
        <v>22</v>
      </c>
      <c r="D457" s="33">
        <v>3000000</v>
      </c>
      <c r="E457" s="33">
        <v>0</v>
      </c>
      <c r="F457" s="33">
        <v>2985000</v>
      </c>
      <c r="G457" s="33">
        <v>0</v>
      </c>
      <c r="H457" s="33">
        <f>D457+E457-F457</f>
        <v>15000</v>
      </c>
    </row>
    <row r="458" spans="1:8" s="14" customFormat="1" ht="94.5" customHeight="1">
      <c r="A458" s="11"/>
      <c r="B458" s="11"/>
      <c r="C458" s="113" t="s">
        <v>235</v>
      </c>
      <c r="D458" s="113"/>
      <c r="E458" s="113"/>
      <c r="F458" s="113"/>
      <c r="G458" s="113"/>
      <c r="H458" s="113"/>
    </row>
    <row r="459" spans="1:8" s="14" customFormat="1" ht="4.5" customHeight="1">
      <c r="A459" s="11"/>
      <c r="B459" s="11"/>
      <c r="C459" s="1"/>
      <c r="D459" s="1"/>
      <c r="E459" s="1"/>
      <c r="F459" s="1"/>
      <c r="G459" s="1"/>
      <c r="H459" s="1"/>
    </row>
    <row r="460" spans="1:8" s="5" customFormat="1" ht="24.75" customHeight="1">
      <c r="A460" s="54"/>
      <c r="B460" s="54">
        <v>851</v>
      </c>
      <c r="C460" s="55" t="s">
        <v>62</v>
      </c>
      <c r="D460" s="56">
        <v>33948147</v>
      </c>
      <c r="E460" s="56">
        <f>E466+E461+E464</f>
        <v>8008962</v>
      </c>
      <c r="F460" s="56">
        <f>F466+F461+F464</f>
        <v>744101</v>
      </c>
      <c r="G460" s="56">
        <f>G466+G461+G464</f>
        <v>3928</v>
      </c>
      <c r="H460" s="56">
        <f>D460+E460-F460</f>
        <v>41213008</v>
      </c>
    </row>
    <row r="461" spans="1:8" s="14" customFormat="1" ht="19.5" customHeight="1">
      <c r="A461" s="11"/>
      <c r="B461" s="11">
        <v>85148</v>
      </c>
      <c r="C461" s="58" t="s">
        <v>126</v>
      </c>
      <c r="D461" s="33">
        <v>2900000</v>
      </c>
      <c r="E461" s="33">
        <v>628462</v>
      </c>
      <c r="F461" s="33">
        <v>0</v>
      </c>
      <c r="G461" s="33">
        <v>0</v>
      </c>
      <c r="H461" s="33">
        <f>D461+E461-F461</f>
        <v>3528462</v>
      </c>
    </row>
    <row r="462" spans="1:8" s="14" customFormat="1" ht="27" customHeight="1">
      <c r="A462" s="11"/>
      <c r="B462" s="11"/>
      <c r="C462" s="113" t="s">
        <v>127</v>
      </c>
      <c r="D462" s="113"/>
      <c r="E462" s="113"/>
      <c r="F462" s="113"/>
      <c r="G462" s="113"/>
      <c r="H462" s="113"/>
    </row>
    <row r="463" spans="1:8" s="14" customFormat="1" ht="69" customHeight="1">
      <c r="A463" s="11"/>
      <c r="B463" s="11"/>
      <c r="C463" s="113" t="s">
        <v>170</v>
      </c>
      <c r="D463" s="113"/>
      <c r="E463" s="113"/>
      <c r="F463" s="113"/>
      <c r="G463" s="113"/>
      <c r="H463" s="113"/>
    </row>
    <row r="464" spans="1:8" s="14" customFormat="1" ht="21.75" customHeight="1">
      <c r="A464" s="11"/>
      <c r="B464" s="11">
        <v>85149</v>
      </c>
      <c r="C464" s="32" t="s">
        <v>303</v>
      </c>
      <c r="D464" s="33">
        <v>1735000</v>
      </c>
      <c r="E464" s="33">
        <v>0</v>
      </c>
      <c r="F464" s="33">
        <v>153188</v>
      </c>
      <c r="G464" s="33">
        <v>0</v>
      </c>
      <c r="H464" s="33">
        <f>D464+E464-F464</f>
        <v>1581812</v>
      </c>
    </row>
    <row r="465" spans="1:8" s="75" customFormat="1" ht="38.25" customHeight="1">
      <c r="A465" s="86"/>
      <c r="B465" s="86"/>
      <c r="C465" s="113" t="s">
        <v>304</v>
      </c>
      <c r="D465" s="113"/>
      <c r="E465" s="113"/>
      <c r="F465" s="113"/>
      <c r="G465" s="113"/>
      <c r="H465" s="113"/>
    </row>
    <row r="466" spans="1:8" s="14" customFormat="1" ht="18.75" customHeight="1">
      <c r="A466" s="11"/>
      <c r="B466" s="11">
        <v>85195</v>
      </c>
      <c r="C466" s="58" t="s">
        <v>22</v>
      </c>
      <c r="D466" s="33">
        <v>22838741</v>
      </c>
      <c r="E466" s="33">
        <v>7380500</v>
      </c>
      <c r="F466" s="33">
        <v>590913</v>
      </c>
      <c r="G466" s="33">
        <v>3928</v>
      </c>
      <c r="H466" s="33">
        <f>D466+E466-F466</f>
        <v>29628328</v>
      </c>
    </row>
    <row r="467" spans="1:8" s="14" customFormat="1" ht="18.75" customHeight="1">
      <c r="A467" s="11"/>
      <c r="B467" s="11"/>
      <c r="C467" s="113" t="s">
        <v>55</v>
      </c>
      <c r="D467" s="113"/>
      <c r="E467" s="113"/>
      <c r="F467" s="113"/>
      <c r="G467" s="113"/>
      <c r="H467" s="113"/>
    </row>
    <row r="468" spans="1:8" s="27" customFormat="1" ht="27.75" customHeight="1">
      <c r="A468" s="28"/>
      <c r="B468" s="28"/>
      <c r="C468" s="113" t="s">
        <v>522</v>
      </c>
      <c r="D468" s="113"/>
      <c r="E468" s="113"/>
      <c r="F468" s="113"/>
      <c r="G468" s="113"/>
      <c r="H468" s="113"/>
    </row>
    <row r="469" spans="1:8" s="27" customFormat="1" ht="55.5" customHeight="1">
      <c r="A469" s="28"/>
      <c r="B469" s="28"/>
      <c r="C469" s="113" t="s">
        <v>523</v>
      </c>
      <c r="D469" s="113"/>
      <c r="E469" s="113"/>
      <c r="F469" s="113"/>
      <c r="G469" s="113"/>
      <c r="H469" s="113"/>
    </row>
    <row r="470" spans="1:8" s="27" customFormat="1" ht="45" customHeight="1">
      <c r="A470" s="28"/>
      <c r="B470" s="28"/>
      <c r="C470" s="113" t="s">
        <v>487</v>
      </c>
      <c r="D470" s="113"/>
      <c r="E470" s="113"/>
      <c r="F470" s="113"/>
      <c r="G470" s="113"/>
      <c r="H470" s="113"/>
    </row>
    <row r="471" spans="1:8" s="27" customFormat="1" ht="40.5" customHeight="1">
      <c r="A471" s="28"/>
      <c r="B471" s="28"/>
      <c r="C471" s="113" t="s">
        <v>236</v>
      </c>
      <c r="D471" s="113"/>
      <c r="E471" s="113"/>
      <c r="F471" s="113"/>
      <c r="G471" s="113"/>
      <c r="H471" s="113"/>
    </row>
    <row r="472" spans="1:8" s="14" customFormat="1" ht="39.75" customHeight="1">
      <c r="A472" s="11"/>
      <c r="B472" s="11"/>
      <c r="C472" s="118" t="s">
        <v>302</v>
      </c>
      <c r="D472" s="118"/>
      <c r="E472" s="118"/>
      <c r="F472" s="118"/>
      <c r="G472" s="118"/>
      <c r="H472" s="118"/>
    </row>
    <row r="473" spans="1:8" s="14" customFormat="1" ht="3.75" customHeight="1">
      <c r="A473" s="11"/>
      <c r="B473" s="11"/>
      <c r="C473" s="1"/>
      <c r="D473" s="1"/>
      <c r="E473" s="1"/>
      <c r="F473" s="1"/>
      <c r="G473" s="1"/>
      <c r="H473" s="1"/>
    </row>
    <row r="474" spans="1:8" s="31" customFormat="1" ht="23.25" customHeight="1">
      <c r="A474" s="29"/>
      <c r="B474" s="29">
        <v>852</v>
      </c>
      <c r="C474" s="24" t="s">
        <v>63</v>
      </c>
      <c r="D474" s="30">
        <v>28870808</v>
      </c>
      <c r="E474" s="30">
        <f>E477+E475</f>
        <v>56653</v>
      </c>
      <c r="F474" s="30">
        <f>F477+F475</f>
        <v>1329338</v>
      </c>
      <c r="G474" s="30">
        <f>G477+G475</f>
        <v>11140</v>
      </c>
      <c r="H474" s="30">
        <f>D474+E474-F474</f>
        <v>27598123</v>
      </c>
    </row>
    <row r="475" spans="2:8" s="87" customFormat="1" ht="21.75" customHeight="1">
      <c r="B475" s="87">
        <v>85203</v>
      </c>
      <c r="C475" s="88" t="s">
        <v>305</v>
      </c>
      <c r="D475" s="82">
        <v>2575053</v>
      </c>
      <c r="E475" s="82">
        <v>0</v>
      </c>
      <c r="F475" s="82">
        <v>300000</v>
      </c>
      <c r="G475" s="82">
        <v>0</v>
      </c>
      <c r="H475" s="82">
        <f>D475+E475-F475</f>
        <v>2275053</v>
      </c>
    </row>
    <row r="476" spans="1:8" s="14" customFormat="1" ht="41.25" customHeight="1">
      <c r="A476" s="11"/>
      <c r="B476" s="11"/>
      <c r="C476" s="114" t="s">
        <v>306</v>
      </c>
      <c r="D476" s="114"/>
      <c r="E476" s="114"/>
      <c r="F476" s="114"/>
      <c r="G476" s="114"/>
      <c r="H476" s="114"/>
    </row>
    <row r="477" spans="1:8" s="14" customFormat="1" ht="21" customHeight="1">
      <c r="A477" s="11"/>
      <c r="B477" s="11">
        <v>85295</v>
      </c>
      <c r="C477" s="32" t="s">
        <v>22</v>
      </c>
      <c r="D477" s="33">
        <v>23235209</v>
      </c>
      <c r="E477" s="33">
        <v>56653</v>
      </c>
      <c r="F477" s="33">
        <v>1029338</v>
      </c>
      <c r="G477" s="33">
        <v>11140</v>
      </c>
      <c r="H477" s="33">
        <f>D477+E477-F477</f>
        <v>22262524</v>
      </c>
    </row>
    <row r="478" spans="1:8" s="14" customFormat="1" ht="15.75" customHeight="1">
      <c r="A478" s="11"/>
      <c r="B478" s="11"/>
      <c r="C478" s="118" t="s">
        <v>212</v>
      </c>
      <c r="D478" s="118"/>
      <c r="E478" s="118"/>
      <c r="F478" s="118"/>
      <c r="G478" s="118"/>
      <c r="H478" s="118"/>
    </row>
    <row r="479" spans="1:8" s="14" customFormat="1" ht="28.5" customHeight="1">
      <c r="A479" s="11"/>
      <c r="B479" s="11"/>
      <c r="C479" s="114" t="s">
        <v>214</v>
      </c>
      <c r="D479" s="114"/>
      <c r="E479" s="114"/>
      <c r="F479" s="114"/>
      <c r="G479" s="114"/>
      <c r="H479" s="114"/>
    </row>
    <row r="480" spans="1:8" s="14" customFormat="1" ht="26.25" customHeight="1">
      <c r="A480" s="11"/>
      <c r="B480" s="11"/>
      <c r="C480" s="114" t="s">
        <v>213</v>
      </c>
      <c r="D480" s="114"/>
      <c r="E480" s="114"/>
      <c r="F480" s="114"/>
      <c r="G480" s="114"/>
      <c r="H480" s="114"/>
    </row>
    <row r="481" spans="1:8" s="14" customFormat="1" ht="41.25" customHeight="1">
      <c r="A481" s="11"/>
      <c r="B481" s="11"/>
      <c r="C481" s="114" t="s">
        <v>237</v>
      </c>
      <c r="D481" s="114"/>
      <c r="E481" s="114"/>
      <c r="F481" s="114"/>
      <c r="G481" s="114"/>
      <c r="H481" s="114"/>
    </row>
    <row r="482" spans="1:8" s="14" customFormat="1" ht="78.75" customHeight="1">
      <c r="A482" s="11"/>
      <c r="B482" s="11"/>
      <c r="C482" s="114" t="s">
        <v>339</v>
      </c>
      <c r="D482" s="114"/>
      <c r="E482" s="114"/>
      <c r="F482" s="114"/>
      <c r="G482" s="114"/>
      <c r="H482" s="114"/>
    </row>
    <row r="483" spans="1:8" s="14" customFormat="1" ht="41.25" customHeight="1">
      <c r="A483" s="11"/>
      <c r="B483" s="11"/>
      <c r="C483" s="114" t="s">
        <v>488</v>
      </c>
      <c r="D483" s="114"/>
      <c r="E483" s="114"/>
      <c r="F483" s="114"/>
      <c r="G483" s="114"/>
      <c r="H483" s="114"/>
    </row>
    <row r="484" spans="1:8" s="14" customFormat="1" ht="15.75" customHeight="1">
      <c r="A484" s="11"/>
      <c r="B484" s="11"/>
      <c r="C484" s="114" t="s">
        <v>348</v>
      </c>
      <c r="D484" s="114"/>
      <c r="E484" s="114"/>
      <c r="F484" s="114"/>
      <c r="G484" s="114"/>
      <c r="H484" s="114"/>
    </row>
    <row r="485" spans="1:8" s="14" customFormat="1" ht="15.75" customHeight="1">
      <c r="A485" s="11"/>
      <c r="B485" s="11"/>
      <c r="C485" s="114" t="s">
        <v>308</v>
      </c>
      <c r="D485" s="114"/>
      <c r="E485" s="114"/>
      <c r="F485" s="114"/>
      <c r="G485" s="114"/>
      <c r="H485" s="114"/>
    </row>
    <row r="486" spans="1:8" s="14" customFormat="1" ht="27" customHeight="1">
      <c r="A486" s="11"/>
      <c r="B486" s="11"/>
      <c r="C486" s="112" t="s">
        <v>307</v>
      </c>
      <c r="D486" s="112"/>
      <c r="E486" s="112"/>
      <c r="F486" s="112"/>
      <c r="G486" s="112"/>
      <c r="H486" s="112"/>
    </row>
    <row r="487" spans="1:8" s="14" customFormat="1" ht="33.75" customHeight="1">
      <c r="A487" s="11"/>
      <c r="B487" s="11"/>
      <c r="C487" s="1"/>
      <c r="D487" s="1"/>
      <c r="E487" s="1"/>
      <c r="F487" s="1"/>
      <c r="G487" s="1"/>
      <c r="H487" s="1"/>
    </row>
    <row r="488" spans="1:8" s="14" customFormat="1" ht="4.5" customHeight="1">
      <c r="A488" s="11"/>
      <c r="B488" s="11"/>
      <c r="C488" s="1"/>
      <c r="D488" s="1"/>
      <c r="E488" s="1"/>
      <c r="F488" s="1"/>
      <c r="G488" s="1"/>
      <c r="H488" s="1"/>
    </row>
    <row r="489" spans="1:8" s="57" customFormat="1" ht="24" customHeight="1">
      <c r="A489" s="29"/>
      <c r="B489" s="29">
        <v>853</v>
      </c>
      <c r="C489" s="24" t="s">
        <v>64</v>
      </c>
      <c r="D489" s="30">
        <v>21157337</v>
      </c>
      <c r="E489" s="30">
        <f>E495+E490+E502+E493</f>
        <v>421264</v>
      </c>
      <c r="F489" s="30">
        <f>F495+F490+F502+F493</f>
        <v>642557</v>
      </c>
      <c r="G489" s="30">
        <f>G495+G490+G502+G493</f>
        <v>0</v>
      </c>
      <c r="H489" s="30">
        <f>D489+E489-F489</f>
        <v>20936044</v>
      </c>
    </row>
    <row r="490" spans="1:8" s="14" customFormat="1" ht="29.25" customHeight="1">
      <c r="A490" s="11"/>
      <c r="B490" s="41">
        <v>85311</v>
      </c>
      <c r="C490" s="58" t="s">
        <v>123</v>
      </c>
      <c r="D490" s="43">
        <v>391700</v>
      </c>
      <c r="E490" s="43">
        <v>6866</v>
      </c>
      <c r="F490" s="43">
        <v>119477</v>
      </c>
      <c r="G490" s="43">
        <v>0</v>
      </c>
      <c r="H490" s="43">
        <f>D490+E490-F490</f>
        <v>279089</v>
      </c>
    </row>
    <row r="491" spans="1:8" s="57" customFormat="1" ht="41.25" customHeight="1">
      <c r="A491" s="34"/>
      <c r="B491" s="34"/>
      <c r="C491" s="113" t="s">
        <v>124</v>
      </c>
      <c r="D491" s="113"/>
      <c r="E491" s="113"/>
      <c r="F491" s="113"/>
      <c r="G491" s="113"/>
      <c r="H491" s="113"/>
    </row>
    <row r="492" spans="1:8" s="57" customFormat="1" ht="27.75" customHeight="1">
      <c r="A492" s="34"/>
      <c r="B492" s="34"/>
      <c r="C492" s="113" t="s">
        <v>125</v>
      </c>
      <c r="D492" s="113"/>
      <c r="E492" s="113"/>
      <c r="F492" s="113"/>
      <c r="G492" s="113"/>
      <c r="H492" s="113"/>
    </row>
    <row r="493" spans="1:8" s="14" customFormat="1" ht="25.5" customHeight="1">
      <c r="A493" s="11"/>
      <c r="B493" s="41">
        <v>85324</v>
      </c>
      <c r="C493" s="32" t="s">
        <v>131</v>
      </c>
      <c r="D493" s="43">
        <v>2084967</v>
      </c>
      <c r="E493" s="43">
        <v>10000</v>
      </c>
      <c r="F493" s="43">
        <v>10000</v>
      </c>
      <c r="G493" s="43">
        <v>0</v>
      </c>
      <c r="H493" s="43">
        <f>D493+E493-F493</f>
        <v>2084967</v>
      </c>
    </row>
    <row r="494" spans="1:8" s="14" customFormat="1" ht="48.75" customHeight="1">
      <c r="A494" s="11"/>
      <c r="B494" s="11"/>
      <c r="C494" s="113" t="s">
        <v>238</v>
      </c>
      <c r="D494" s="113"/>
      <c r="E494" s="113"/>
      <c r="F494" s="113"/>
      <c r="G494" s="113"/>
      <c r="H494" s="113"/>
    </row>
    <row r="495" spans="1:8" s="14" customFormat="1" ht="21" customHeight="1">
      <c r="A495" s="11"/>
      <c r="B495" s="11">
        <v>85332</v>
      </c>
      <c r="C495" s="32" t="s">
        <v>65</v>
      </c>
      <c r="D495" s="33">
        <v>13922302</v>
      </c>
      <c r="E495" s="33">
        <v>291787</v>
      </c>
      <c r="F495" s="33">
        <v>163080</v>
      </c>
      <c r="G495" s="33">
        <v>0</v>
      </c>
      <c r="H495" s="33">
        <f>D495+E495-F495</f>
        <v>14051009</v>
      </c>
    </row>
    <row r="496" spans="1:8" s="14" customFormat="1" ht="54.75" customHeight="1">
      <c r="A496" s="11"/>
      <c r="B496" s="11"/>
      <c r="C496" s="113" t="s">
        <v>215</v>
      </c>
      <c r="D496" s="113"/>
      <c r="E496" s="113"/>
      <c r="F496" s="113"/>
      <c r="G496" s="113"/>
      <c r="H496" s="113"/>
    </row>
    <row r="497" spans="1:8" s="14" customFormat="1" ht="27" customHeight="1">
      <c r="A497" s="11"/>
      <c r="B497" s="11"/>
      <c r="C497" s="117" t="s">
        <v>266</v>
      </c>
      <c r="D497" s="117"/>
      <c r="E497" s="117"/>
      <c r="F497" s="117"/>
      <c r="G497" s="117"/>
      <c r="H497" s="117"/>
    </row>
    <row r="498" spans="1:8" s="14" customFormat="1" ht="30.75" customHeight="1">
      <c r="A498" s="11"/>
      <c r="B498" s="11"/>
      <c r="C498" s="113" t="s">
        <v>267</v>
      </c>
      <c r="D498" s="113"/>
      <c r="E498" s="113"/>
      <c r="F498" s="113"/>
      <c r="G498" s="113"/>
      <c r="H498" s="113"/>
    </row>
    <row r="499" spans="1:8" s="14" customFormat="1" ht="30" customHeight="1">
      <c r="A499" s="11"/>
      <c r="B499" s="11"/>
      <c r="C499" s="113" t="s">
        <v>268</v>
      </c>
      <c r="D499" s="113"/>
      <c r="E499" s="113"/>
      <c r="F499" s="113"/>
      <c r="G499" s="113"/>
      <c r="H499" s="113"/>
    </row>
    <row r="500" spans="1:8" s="14" customFormat="1" ht="14.25" customHeight="1">
      <c r="A500" s="11"/>
      <c r="B500" s="11"/>
      <c r="C500" s="113" t="s">
        <v>275</v>
      </c>
      <c r="D500" s="113"/>
      <c r="E500" s="113"/>
      <c r="F500" s="113"/>
      <c r="G500" s="113"/>
      <c r="H500" s="113"/>
    </row>
    <row r="501" spans="1:8" s="14" customFormat="1" ht="54" customHeight="1">
      <c r="A501" s="11"/>
      <c r="B501" s="11"/>
      <c r="C501" s="113" t="s">
        <v>489</v>
      </c>
      <c r="D501" s="113"/>
      <c r="E501" s="113"/>
      <c r="F501" s="113"/>
      <c r="G501" s="113"/>
      <c r="H501" s="113"/>
    </row>
    <row r="502" spans="1:8" s="14" customFormat="1" ht="18.75" customHeight="1">
      <c r="A502" s="11"/>
      <c r="B502" s="11">
        <v>85395</v>
      </c>
      <c r="C502" s="32" t="s">
        <v>22</v>
      </c>
      <c r="D502" s="33">
        <v>3560368</v>
      </c>
      <c r="E502" s="33">
        <v>112611</v>
      </c>
      <c r="F502" s="33">
        <v>350000</v>
      </c>
      <c r="G502" s="33">
        <v>0</v>
      </c>
      <c r="H502" s="33">
        <f>D502+E502-F502</f>
        <v>3322979</v>
      </c>
    </row>
    <row r="503" spans="1:8" s="57" customFormat="1" ht="30" customHeight="1">
      <c r="A503" s="34"/>
      <c r="B503" s="34"/>
      <c r="C503" s="116" t="s">
        <v>239</v>
      </c>
      <c r="D503" s="116"/>
      <c r="E503" s="116"/>
      <c r="F503" s="116"/>
      <c r="G503" s="116"/>
      <c r="H503" s="116"/>
    </row>
    <row r="504" spans="1:8" s="57" customFormat="1" ht="26.25" customHeight="1">
      <c r="A504" s="34"/>
      <c r="B504" s="34"/>
      <c r="C504" s="113" t="s">
        <v>490</v>
      </c>
      <c r="D504" s="113"/>
      <c r="E504" s="113"/>
      <c r="F504" s="113"/>
      <c r="G504" s="113"/>
      <c r="H504" s="113"/>
    </row>
    <row r="505" spans="1:8" s="57" customFormat="1" ht="26.25" customHeight="1">
      <c r="A505" s="34"/>
      <c r="B505" s="34"/>
      <c r="C505" s="113" t="s">
        <v>491</v>
      </c>
      <c r="D505" s="113"/>
      <c r="E505" s="113"/>
      <c r="F505" s="113"/>
      <c r="G505" s="113"/>
      <c r="H505" s="113"/>
    </row>
    <row r="506" spans="1:8" s="14" customFormat="1" ht="32.25" customHeight="1">
      <c r="A506" s="11"/>
      <c r="B506" s="11"/>
      <c r="C506" s="118" t="s">
        <v>492</v>
      </c>
      <c r="D506" s="118"/>
      <c r="E506" s="118"/>
      <c r="F506" s="118"/>
      <c r="G506" s="118"/>
      <c r="H506" s="118"/>
    </row>
    <row r="507" spans="1:8" s="14" customFormat="1" ht="13.5" customHeight="1">
      <c r="A507" s="11"/>
      <c r="B507" s="11"/>
      <c r="C507" s="112" t="s">
        <v>217</v>
      </c>
      <c r="D507" s="112"/>
      <c r="E507" s="112"/>
      <c r="F507" s="112"/>
      <c r="G507" s="112"/>
      <c r="H507" s="112"/>
    </row>
    <row r="508" spans="1:8" s="27" customFormat="1" ht="13.5" customHeight="1">
      <c r="A508" s="28"/>
      <c r="B508" s="62"/>
      <c r="C508" s="112" t="s">
        <v>218</v>
      </c>
      <c r="D508" s="112"/>
      <c r="E508" s="112"/>
      <c r="F508" s="112"/>
      <c r="G508" s="112"/>
      <c r="H508" s="112"/>
    </row>
    <row r="509" spans="1:8" s="14" customFormat="1" ht="3.75" customHeight="1">
      <c r="A509" s="11"/>
      <c r="B509" s="11"/>
      <c r="C509" s="1"/>
      <c r="D509" s="1"/>
      <c r="E509" s="1"/>
      <c r="F509" s="1"/>
      <c r="G509" s="1"/>
      <c r="H509" s="37"/>
    </row>
    <row r="510" spans="1:8" s="31" customFormat="1" ht="25.5" customHeight="1">
      <c r="A510" s="29"/>
      <c r="B510" s="29">
        <v>854</v>
      </c>
      <c r="C510" s="24" t="s">
        <v>66</v>
      </c>
      <c r="D510" s="30">
        <v>44724523</v>
      </c>
      <c r="E510" s="30">
        <f>E511+E523+E525</f>
        <v>410000</v>
      </c>
      <c r="F510" s="30">
        <f>F511+F523+F525</f>
        <v>9180378</v>
      </c>
      <c r="G510" s="30">
        <f>G511+G523+G525</f>
        <v>27045</v>
      </c>
      <c r="H510" s="30">
        <f>D510+E510-F510</f>
        <v>35954145</v>
      </c>
    </row>
    <row r="511" spans="1:8" s="14" customFormat="1" ht="21.75" customHeight="1">
      <c r="A511" s="11"/>
      <c r="B511" s="11">
        <v>85403</v>
      </c>
      <c r="C511" s="32" t="s">
        <v>67</v>
      </c>
      <c r="D511" s="33">
        <v>30591065</v>
      </c>
      <c r="E511" s="33">
        <v>0</v>
      </c>
      <c r="F511" s="33">
        <v>9180378</v>
      </c>
      <c r="G511" s="33">
        <v>27045</v>
      </c>
      <c r="H511" s="33">
        <f>D511+E511-F511</f>
        <v>21410687</v>
      </c>
    </row>
    <row r="512" spans="1:8" s="27" customFormat="1" ht="82.5" customHeight="1">
      <c r="A512" s="28"/>
      <c r="B512" s="28"/>
      <c r="C512" s="113" t="s">
        <v>240</v>
      </c>
      <c r="D512" s="113"/>
      <c r="E512" s="113"/>
      <c r="F512" s="113"/>
      <c r="G512" s="113"/>
      <c r="H512" s="113"/>
    </row>
    <row r="513" spans="1:8" s="14" customFormat="1" ht="54" customHeight="1">
      <c r="A513" s="11"/>
      <c r="B513" s="11"/>
      <c r="C513" s="113" t="s">
        <v>188</v>
      </c>
      <c r="D513" s="113"/>
      <c r="E513" s="113"/>
      <c r="F513" s="113"/>
      <c r="G513" s="113"/>
      <c r="H513" s="113"/>
    </row>
    <row r="514" spans="1:8" s="14" customFormat="1" ht="13.5" customHeight="1">
      <c r="A514" s="11"/>
      <c r="B514" s="11"/>
      <c r="C514" s="1"/>
      <c r="D514" s="1"/>
      <c r="E514" s="1"/>
      <c r="F514" s="1"/>
      <c r="G514" s="1"/>
      <c r="H514" s="1"/>
    </row>
    <row r="515" spans="1:8" s="14" customFormat="1" ht="19.5" customHeight="1">
      <c r="A515" s="11"/>
      <c r="B515" s="83"/>
      <c r="C515" s="116" t="s">
        <v>524</v>
      </c>
      <c r="D515" s="116"/>
      <c r="E515" s="116"/>
      <c r="F515" s="116"/>
      <c r="G515" s="116"/>
      <c r="H515" s="116"/>
    </row>
    <row r="516" spans="1:8" s="14" customFormat="1" ht="15.75" customHeight="1">
      <c r="A516" s="11"/>
      <c r="B516" s="83"/>
      <c r="C516" s="113" t="s">
        <v>134</v>
      </c>
      <c r="D516" s="113"/>
      <c r="E516" s="113"/>
      <c r="F516" s="113"/>
      <c r="G516" s="113"/>
      <c r="H516" s="113"/>
    </row>
    <row r="517" spans="1:8" s="14" customFormat="1" ht="27" customHeight="1">
      <c r="A517" s="11"/>
      <c r="B517" s="83"/>
      <c r="C517" s="113" t="s">
        <v>186</v>
      </c>
      <c r="D517" s="113"/>
      <c r="E517" s="113"/>
      <c r="F517" s="113"/>
      <c r="G517" s="113"/>
      <c r="H517" s="113"/>
    </row>
    <row r="518" spans="1:8" s="14" customFormat="1" ht="26.25" customHeight="1">
      <c r="A518" s="11"/>
      <c r="B518" s="83"/>
      <c r="C518" s="113" t="s">
        <v>190</v>
      </c>
      <c r="D518" s="113"/>
      <c r="E518" s="113"/>
      <c r="F518" s="113"/>
      <c r="G518" s="113"/>
      <c r="H518" s="113"/>
    </row>
    <row r="519" spans="1:8" s="14" customFormat="1" ht="15" customHeight="1">
      <c r="A519" s="11"/>
      <c r="B519" s="11"/>
      <c r="C519" s="113" t="s">
        <v>189</v>
      </c>
      <c r="D519" s="113"/>
      <c r="E519" s="113"/>
      <c r="F519" s="113"/>
      <c r="G519" s="113"/>
      <c r="H519" s="113"/>
    </row>
    <row r="520" spans="1:8" s="14" customFormat="1" ht="40.5" customHeight="1">
      <c r="A520" s="11"/>
      <c r="B520" s="83"/>
      <c r="C520" s="113" t="s">
        <v>525</v>
      </c>
      <c r="D520" s="113"/>
      <c r="E520" s="113"/>
      <c r="F520" s="113"/>
      <c r="G520" s="113"/>
      <c r="H520" s="113"/>
    </row>
    <row r="521" spans="1:8" s="14" customFormat="1" ht="26.25" customHeight="1">
      <c r="A521" s="11"/>
      <c r="B521" s="83"/>
      <c r="C521" s="113" t="s">
        <v>493</v>
      </c>
      <c r="D521" s="113"/>
      <c r="E521" s="113"/>
      <c r="F521" s="113"/>
      <c r="G521" s="113"/>
      <c r="H521" s="113"/>
    </row>
    <row r="522" spans="1:8" s="14" customFormat="1" ht="54.75" customHeight="1">
      <c r="A522" s="11"/>
      <c r="B522" s="11"/>
      <c r="C522" s="114" t="s">
        <v>526</v>
      </c>
      <c r="D522" s="114"/>
      <c r="E522" s="114"/>
      <c r="F522" s="114"/>
      <c r="G522" s="114"/>
      <c r="H522" s="114"/>
    </row>
    <row r="523" spans="1:8" s="14" customFormat="1" ht="24.75" customHeight="1">
      <c r="A523" s="11"/>
      <c r="B523" s="41">
        <v>85416</v>
      </c>
      <c r="C523" s="42" t="s">
        <v>191</v>
      </c>
      <c r="D523" s="43">
        <v>6480180</v>
      </c>
      <c r="E523" s="43">
        <v>210000</v>
      </c>
      <c r="F523" s="43">
        <v>0</v>
      </c>
      <c r="G523" s="43">
        <v>0</v>
      </c>
      <c r="H523" s="43">
        <f>D523+E523-F523</f>
        <v>6690180</v>
      </c>
    </row>
    <row r="524" spans="1:8" s="14" customFormat="1" ht="41.25" customHeight="1">
      <c r="A524" s="11"/>
      <c r="B524" s="83"/>
      <c r="C524" s="113" t="s">
        <v>527</v>
      </c>
      <c r="D524" s="113"/>
      <c r="E524" s="113"/>
      <c r="F524" s="113"/>
      <c r="G524" s="113"/>
      <c r="H524" s="113"/>
    </row>
    <row r="525" spans="1:8" s="14" customFormat="1" ht="19.5" customHeight="1">
      <c r="A525" s="11"/>
      <c r="B525" s="11">
        <v>85495</v>
      </c>
      <c r="C525" s="32" t="s">
        <v>22</v>
      </c>
      <c r="D525" s="33">
        <v>880620</v>
      </c>
      <c r="E525" s="33">
        <v>200000</v>
      </c>
      <c r="F525" s="33">
        <v>0</v>
      </c>
      <c r="G525" s="33">
        <v>0</v>
      </c>
      <c r="H525" s="33">
        <f>D525+E525-F525</f>
        <v>1080620</v>
      </c>
    </row>
    <row r="526" spans="1:8" s="27" customFormat="1" ht="24" customHeight="1">
      <c r="A526" s="28"/>
      <c r="B526" s="28"/>
      <c r="C526" s="113" t="s">
        <v>223</v>
      </c>
      <c r="D526" s="113"/>
      <c r="E526" s="113"/>
      <c r="F526" s="113"/>
      <c r="G526" s="113"/>
      <c r="H526" s="113"/>
    </row>
    <row r="527" spans="1:8" s="14" customFormat="1" ht="4.5" customHeight="1">
      <c r="A527" s="89"/>
      <c r="B527" s="89"/>
      <c r="C527" s="1"/>
      <c r="D527" s="1"/>
      <c r="E527" s="1"/>
      <c r="F527" s="1"/>
      <c r="G527" s="1"/>
      <c r="H527" s="1"/>
    </row>
    <row r="528" spans="1:8" s="31" customFormat="1" ht="23.25" customHeight="1">
      <c r="A528" s="29"/>
      <c r="B528" s="29">
        <v>855</v>
      </c>
      <c r="C528" s="24" t="s">
        <v>184</v>
      </c>
      <c r="D528" s="30">
        <v>2680000</v>
      </c>
      <c r="E528" s="30">
        <f>E529</f>
        <v>36053</v>
      </c>
      <c r="F528" s="30">
        <f>F529</f>
        <v>0</v>
      </c>
      <c r="G528" s="30">
        <f>G529</f>
        <v>0</v>
      </c>
      <c r="H528" s="30">
        <f>D528+E528-F528</f>
        <v>2716053</v>
      </c>
    </row>
    <row r="529" spans="1:8" s="14" customFormat="1" ht="20.25" customHeight="1">
      <c r="A529" s="11"/>
      <c r="B529" s="11">
        <v>85509</v>
      </c>
      <c r="C529" s="32" t="s">
        <v>185</v>
      </c>
      <c r="D529" s="33">
        <v>2680000</v>
      </c>
      <c r="E529" s="33">
        <v>36053</v>
      </c>
      <c r="F529" s="33">
        <v>0</v>
      </c>
      <c r="G529" s="33">
        <v>0</v>
      </c>
      <c r="H529" s="33">
        <f>D529+E529-F529</f>
        <v>2716053</v>
      </c>
    </row>
    <row r="530" spans="1:8" s="14" customFormat="1" ht="54.75" customHeight="1">
      <c r="A530" s="11"/>
      <c r="B530" s="35"/>
      <c r="C530" s="113" t="s">
        <v>241</v>
      </c>
      <c r="D530" s="113"/>
      <c r="E530" s="113"/>
      <c r="F530" s="113"/>
      <c r="G530" s="113"/>
      <c r="H530" s="113"/>
    </row>
    <row r="531" spans="1:8" s="14" customFormat="1" ht="9" customHeight="1">
      <c r="A531" s="11"/>
      <c r="B531" s="35"/>
      <c r="C531" s="1"/>
      <c r="D531" s="1"/>
      <c r="E531" s="1"/>
      <c r="F531" s="1"/>
      <c r="G531" s="1"/>
      <c r="H531" s="1"/>
    </row>
    <row r="532" spans="1:8" s="57" customFormat="1" ht="23.25" customHeight="1">
      <c r="A532" s="29"/>
      <c r="B532" s="29">
        <v>900</v>
      </c>
      <c r="C532" s="24" t="s">
        <v>41</v>
      </c>
      <c r="D532" s="30">
        <v>5773064</v>
      </c>
      <c r="E532" s="30">
        <f>E538+E536+E533</f>
        <v>1288008</v>
      </c>
      <c r="F532" s="30">
        <f>F538+F536+F533</f>
        <v>659950</v>
      </c>
      <c r="G532" s="30">
        <f>G538+G536+G533</f>
        <v>5743</v>
      </c>
      <c r="H532" s="30">
        <f>D532+E532-F532</f>
        <v>6401122</v>
      </c>
    </row>
    <row r="533" spans="1:8" s="14" customFormat="1" ht="21" customHeight="1">
      <c r="A533" s="11"/>
      <c r="B533" s="11">
        <v>90002</v>
      </c>
      <c r="C533" s="58" t="s">
        <v>149</v>
      </c>
      <c r="D533" s="33">
        <v>101100</v>
      </c>
      <c r="E533" s="33">
        <v>201828</v>
      </c>
      <c r="F533" s="33">
        <v>0</v>
      </c>
      <c r="G533" s="33">
        <v>0</v>
      </c>
      <c r="H533" s="33">
        <f>D533+E533-F533</f>
        <v>302928</v>
      </c>
    </row>
    <row r="534" spans="1:8" s="27" customFormat="1" ht="51" customHeight="1">
      <c r="A534" s="28"/>
      <c r="B534" s="28"/>
      <c r="C534" s="113" t="s">
        <v>157</v>
      </c>
      <c r="D534" s="113"/>
      <c r="E534" s="113"/>
      <c r="F534" s="113"/>
      <c r="G534" s="113"/>
      <c r="H534" s="113"/>
    </row>
    <row r="535" spans="1:8" s="14" customFormat="1" ht="93" customHeight="1">
      <c r="A535" s="11"/>
      <c r="B535" s="11"/>
      <c r="C535" s="114" t="s">
        <v>494</v>
      </c>
      <c r="D535" s="114"/>
      <c r="E535" s="114"/>
      <c r="F535" s="114"/>
      <c r="G535" s="114"/>
      <c r="H535" s="114"/>
    </row>
    <row r="536" spans="1:8" s="14" customFormat="1" ht="27" customHeight="1">
      <c r="A536" s="11"/>
      <c r="B536" s="41">
        <v>90024</v>
      </c>
      <c r="C536" s="42" t="s">
        <v>148</v>
      </c>
      <c r="D536" s="43">
        <v>2000</v>
      </c>
      <c r="E536" s="43">
        <v>500</v>
      </c>
      <c r="F536" s="43">
        <v>0</v>
      </c>
      <c r="G536" s="43">
        <v>0</v>
      </c>
      <c r="H536" s="43">
        <f>D536+E536-F536</f>
        <v>2500</v>
      </c>
    </row>
    <row r="537" spans="1:8" s="27" customFormat="1" ht="51" customHeight="1">
      <c r="A537" s="28"/>
      <c r="B537" s="28"/>
      <c r="C537" s="113" t="s">
        <v>156</v>
      </c>
      <c r="D537" s="113"/>
      <c r="E537" s="113"/>
      <c r="F537" s="113"/>
      <c r="G537" s="113"/>
      <c r="H537" s="113"/>
    </row>
    <row r="538" spans="1:8" s="14" customFormat="1" ht="18" customHeight="1">
      <c r="A538" s="11"/>
      <c r="B538" s="35" t="s">
        <v>68</v>
      </c>
      <c r="C538" s="32" t="s">
        <v>22</v>
      </c>
      <c r="D538" s="33">
        <v>3716407</v>
      </c>
      <c r="E538" s="33">
        <v>1085680</v>
      </c>
      <c r="F538" s="33">
        <v>659950</v>
      </c>
      <c r="G538" s="33">
        <v>5743</v>
      </c>
      <c r="H538" s="33">
        <f>D538+E538-F538</f>
        <v>4142137</v>
      </c>
    </row>
    <row r="539" spans="1:8" s="27" customFormat="1" ht="31.5" customHeight="1">
      <c r="A539" s="28"/>
      <c r="B539" s="28"/>
      <c r="C539" s="113" t="s">
        <v>276</v>
      </c>
      <c r="D539" s="113"/>
      <c r="E539" s="113"/>
      <c r="F539" s="113"/>
      <c r="G539" s="113"/>
      <c r="H539" s="113"/>
    </row>
    <row r="540" spans="1:8" s="14" customFormat="1" ht="26.25" customHeight="1">
      <c r="A540" s="11"/>
      <c r="B540" s="11"/>
      <c r="C540" s="113" t="s">
        <v>277</v>
      </c>
      <c r="D540" s="113"/>
      <c r="E540" s="113"/>
      <c r="F540" s="113"/>
      <c r="G540" s="113"/>
      <c r="H540" s="113"/>
    </row>
    <row r="541" spans="1:8" s="14" customFormat="1" ht="38.25" customHeight="1">
      <c r="A541" s="11"/>
      <c r="B541" s="11"/>
      <c r="C541" s="113" t="s">
        <v>349</v>
      </c>
      <c r="D541" s="113"/>
      <c r="E541" s="113"/>
      <c r="F541" s="113"/>
      <c r="G541" s="113"/>
      <c r="H541" s="113"/>
    </row>
    <row r="542" spans="1:8" s="14" customFormat="1" ht="55.5" customHeight="1">
      <c r="A542" s="11"/>
      <c r="B542" s="11"/>
      <c r="C542" s="113" t="s">
        <v>242</v>
      </c>
      <c r="D542" s="113"/>
      <c r="E542" s="113"/>
      <c r="F542" s="113"/>
      <c r="G542" s="113"/>
      <c r="H542" s="113"/>
    </row>
    <row r="543" spans="1:8" s="27" customFormat="1" ht="55.5" customHeight="1">
      <c r="A543" s="28"/>
      <c r="B543" s="28"/>
      <c r="C543" s="113" t="s">
        <v>158</v>
      </c>
      <c r="D543" s="113"/>
      <c r="E543" s="113"/>
      <c r="F543" s="113"/>
      <c r="G543" s="113"/>
      <c r="H543" s="113"/>
    </row>
    <row r="544" spans="1:8" s="27" customFormat="1" ht="55.5" customHeight="1">
      <c r="A544" s="28"/>
      <c r="B544" s="28"/>
      <c r="C544" s="113" t="s">
        <v>159</v>
      </c>
      <c r="D544" s="113"/>
      <c r="E544" s="113"/>
      <c r="F544" s="113"/>
      <c r="G544" s="113"/>
      <c r="H544" s="113"/>
    </row>
    <row r="545" spans="1:8" s="14" customFormat="1" ht="13.5" customHeight="1">
      <c r="A545" s="11"/>
      <c r="B545" s="11"/>
      <c r="C545" s="116" t="s">
        <v>210</v>
      </c>
      <c r="D545" s="116"/>
      <c r="E545" s="116"/>
      <c r="F545" s="116"/>
      <c r="G545" s="116"/>
      <c r="H545" s="116"/>
    </row>
    <row r="546" spans="1:8" s="14" customFormat="1" ht="26.25" customHeight="1">
      <c r="A546" s="11"/>
      <c r="B546" s="11"/>
      <c r="C546" s="113" t="s">
        <v>243</v>
      </c>
      <c r="D546" s="113"/>
      <c r="E546" s="113"/>
      <c r="F546" s="113"/>
      <c r="G546" s="113"/>
      <c r="H546" s="113"/>
    </row>
    <row r="547" spans="1:8" s="14" customFormat="1" ht="38.25" customHeight="1">
      <c r="A547" s="11"/>
      <c r="B547" s="11"/>
      <c r="C547" s="113" t="s">
        <v>495</v>
      </c>
      <c r="D547" s="113"/>
      <c r="E547" s="113"/>
      <c r="F547" s="113"/>
      <c r="G547" s="113"/>
      <c r="H547" s="113"/>
    </row>
    <row r="548" spans="1:8" s="14" customFormat="1" ht="41.25" customHeight="1">
      <c r="A548" s="11"/>
      <c r="B548" s="11"/>
      <c r="C548" s="114" t="s">
        <v>350</v>
      </c>
      <c r="D548" s="114"/>
      <c r="E548" s="114"/>
      <c r="F548" s="114"/>
      <c r="G548" s="114"/>
      <c r="H548" s="114"/>
    </row>
    <row r="549" spans="1:8" s="14" customFormat="1" ht="4.5" customHeight="1">
      <c r="A549" s="11"/>
      <c r="B549" s="11"/>
      <c r="C549" s="1"/>
      <c r="D549" s="1"/>
      <c r="E549" s="1"/>
      <c r="F549" s="1"/>
      <c r="G549" s="1"/>
      <c r="H549" s="1"/>
    </row>
    <row r="550" spans="1:8" s="57" customFormat="1" ht="22.5" customHeight="1">
      <c r="A550" s="90"/>
      <c r="B550" s="90">
        <v>921</v>
      </c>
      <c r="C550" s="91" t="s">
        <v>42</v>
      </c>
      <c r="D550" s="92">
        <v>105051391</v>
      </c>
      <c r="E550" s="92">
        <f>E563+E566+E572+E575+E553+E557+E569+E551</f>
        <v>18156286</v>
      </c>
      <c r="F550" s="92">
        <f>F563+F566+F572+F575+F553+F557+F569+F551</f>
        <v>4419269</v>
      </c>
      <c r="G550" s="92">
        <f>G563+G566+G572+G575+G553+G557+G569+G551</f>
        <v>412508</v>
      </c>
      <c r="H550" s="92">
        <f>D550+E550-F550</f>
        <v>118788408</v>
      </c>
    </row>
    <row r="551" spans="1:8" s="14" customFormat="1" ht="19.5" customHeight="1">
      <c r="A551" s="11"/>
      <c r="B551" s="11">
        <v>92105</v>
      </c>
      <c r="C551" s="32" t="s">
        <v>160</v>
      </c>
      <c r="D551" s="33">
        <v>594000</v>
      </c>
      <c r="E551" s="33">
        <v>350000</v>
      </c>
      <c r="F551" s="33">
        <v>0</v>
      </c>
      <c r="G551" s="33">
        <v>0</v>
      </c>
      <c r="H551" s="33">
        <f>D551+E551-F551</f>
        <v>944000</v>
      </c>
    </row>
    <row r="552" spans="1:8" s="14" customFormat="1" ht="44.25" customHeight="1">
      <c r="A552" s="11"/>
      <c r="B552" s="11"/>
      <c r="C552" s="114" t="s">
        <v>496</v>
      </c>
      <c r="D552" s="114"/>
      <c r="E552" s="114"/>
      <c r="F552" s="114"/>
      <c r="G552" s="114"/>
      <c r="H552" s="114"/>
    </row>
    <row r="553" spans="1:8" s="14" customFormat="1" ht="20.25" customHeight="1">
      <c r="A553" s="11"/>
      <c r="B553" s="11">
        <v>92106</v>
      </c>
      <c r="C553" s="32" t="s">
        <v>43</v>
      </c>
      <c r="D553" s="33">
        <v>29838252</v>
      </c>
      <c r="E553" s="33">
        <v>952083</v>
      </c>
      <c r="F553" s="33">
        <v>0</v>
      </c>
      <c r="G553" s="33"/>
      <c r="H553" s="33">
        <f>D553+E553-F553</f>
        <v>30790335</v>
      </c>
    </row>
    <row r="554" spans="1:8" s="27" customFormat="1" ht="57" customHeight="1">
      <c r="A554" s="28"/>
      <c r="B554" s="28"/>
      <c r="C554" s="113" t="s">
        <v>497</v>
      </c>
      <c r="D554" s="113"/>
      <c r="E554" s="113"/>
      <c r="F554" s="113"/>
      <c r="G554" s="113"/>
      <c r="H554" s="113"/>
    </row>
    <row r="555" spans="1:8" s="14" customFormat="1" ht="30.75" customHeight="1">
      <c r="A555" s="11"/>
      <c r="B555" s="11"/>
      <c r="C555" s="114" t="s">
        <v>430</v>
      </c>
      <c r="D555" s="114"/>
      <c r="E555" s="114"/>
      <c r="F555" s="114"/>
      <c r="G555" s="114"/>
      <c r="H555" s="114"/>
    </row>
    <row r="556" spans="1:8" s="27" customFormat="1" ht="28.5" customHeight="1">
      <c r="A556" s="28"/>
      <c r="B556" s="28"/>
      <c r="C556" s="113" t="s">
        <v>162</v>
      </c>
      <c r="D556" s="113"/>
      <c r="E556" s="113"/>
      <c r="F556" s="113"/>
      <c r="G556" s="113"/>
      <c r="H556" s="113"/>
    </row>
    <row r="557" spans="1:8" s="14" customFormat="1" ht="22.5" customHeight="1">
      <c r="A557" s="11"/>
      <c r="B557" s="11">
        <v>92109</v>
      </c>
      <c r="C557" s="32" t="s">
        <v>69</v>
      </c>
      <c r="D557" s="33">
        <v>6581734</v>
      </c>
      <c r="E557" s="33">
        <v>50661</v>
      </c>
      <c r="F557" s="33">
        <v>0</v>
      </c>
      <c r="G557" s="33">
        <v>0</v>
      </c>
      <c r="H557" s="33">
        <f>D557+E557-F557</f>
        <v>6632395</v>
      </c>
    </row>
    <row r="558" spans="1:8" s="14" customFormat="1" ht="82.5" customHeight="1">
      <c r="A558" s="11"/>
      <c r="B558" s="11"/>
      <c r="C558" s="113" t="s">
        <v>121</v>
      </c>
      <c r="D558" s="113"/>
      <c r="E558" s="113"/>
      <c r="F558" s="113"/>
      <c r="G558" s="113"/>
      <c r="H558" s="113"/>
    </row>
    <row r="559" spans="1:8" s="14" customFormat="1" ht="18" customHeight="1">
      <c r="A559" s="11"/>
      <c r="B559" s="11"/>
      <c r="C559" s="118" t="s">
        <v>164</v>
      </c>
      <c r="D559" s="118"/>
      <c r="E559" s="118"/>
      <c r="F559" s="118"/>
      <c r="G559" s="118"/>
      <c r="H559" s="118"/>
    </row>
    <row r="560" spans="1:8" s="14" customFormat="1" ht="15" customHeight="1">
      <c r="A560" s="11"/>
      <c r="B560" s="11"/>
      <c r="C560" s="114" t="s">
        <v>165</v>
      </c>
      <c r="D560" s="114"/>
      <c r="E560" s="114"/>
      <c r="F560" s="114"/>
      <c r="G560" s="114"/>
      <c r="H560" s="114"/>
    </row>
    <row r="561" spans="1:8" s="14" customFormat="1" ht="15" customHeight="1">
      <c r="A561" s="11"/>
      <c r="B561" s="11"/>
      <c r="C561" s="114" t="s">
        <v>166</v>
      </c>
      <c r="D561" s="114"/>
      <c r="E561" s="114"/>
      <c r="F561" s="114"/>
      <c r="G561" s="114"/>
      <c r="H561" s="114"/>
    </row>
    <row r="562" spans="1:8" s="14" customFormat="1" ht="15" customHeight="1">
      <c r="A562" s="11"/>
      <c r="B562" s="11"/>
      <c r="C562" s="114" t="s">
        <v>167</v>
      </c>
      <c r="D562" s="114"/>
      <c r="E562" s="114"/>
      <c r="F562" s="114"/>
      <c r="G562" s="114"/>
      <c r="H562" s="114"/>
    </row>
    <row r="563" spans="1:8" s="14" customFormat="1" ht="20.25" customHeight="1">
      <c r="A563" s="11"/>
      <c r="B563" s="11">
        <v>92110</v>
      </c>
      <c r="C563" s="32" t="s">
        <v>70</v>
      </c>
      <c r="D563" s="33">
        <v>2333712</v>
      </c>
      <c r="E563" s="33">
        <v>32539</v>
      </c>
      <c r="F563" s="33">
        <v>0</v>
      </c>
      <c r="G563" s="33">
        <v>0</v>
      </c>
      <c r="H563" s="33">
        <f>D563+E563-F563</f>
        <v>2366251</v>
      </c>
    </row>
    <row r="564" spans="1:8" s="14" customFormat="1" ht="68.25" customHeight="1">
      <c r="A564" s="11"/>
      <c r="B564" s="11"/>
      <c r="C564" s="113" t="s">
        <v>498</v>
      </c>
      <c r="D564" s="113"/>
      <c r="E564" s="113"/>
      <c r="F564" s="113"/>
      <c r="G564" s="113"/>
      <c r="H564" s="113"/>
    </row>
    <row r="565" spans="1:8" s="14" customFormat="1" ht="39.75" customHeight="1">
      <c r="A565" s="11"/>
      <c r="B565" s="11"/>
      <c r="C565" s="114" t="s">
        <v>120</v>
      </c>
      <c r="D565" s="114"/>
      <c r="E565" s="114"/>
      <c r="F565" s="114"/>
      <c r="G565" s="114"/>
      <c r="H565" s="114"/>
    </row>
    <row r="566" spans="1:8" s="14" customFormat="1" ht="20.25" customHeight="1">
      <c r="A566" s="11"/>
      <c r="B566" s="11">
        <v>92116</v>
      </c>
      <c r="C566" s="32" t="s">
        <v>71</v>
      </c>
      <c r="D566" s="33">
        <v>18945557</v>
      </c>
      <c r="E566" s="33">
        <v>169934</v>
      </c>
      <c r="F566" s="33">
        <v>0</v>
      </c>
      <c r="G566" s="33">
        <v>0</v>
      </c>
      <c r="H566" s="33">
        <f>D566+E566-F566</f>
        <v>19115491</v>
      </c>
    </row>
    <row r="567" spans="1:8" s="14" customFormat="1" ht="39.75" customHeight="1">
      <c r="A567" s="11"/>
      <c r="B567" s="11"/>
      <c r="C567" s="114" t="s">
        <v>163</v>
      </c>
      <c r="D567" s="114"/>
      <c r="E567" s="114"/>
      <c r="F567" s="114"/>
      <c r="G567" s="114"/>
      <c r="H567" s="114"/>
    </row>
    <row r="568" spans="1:8" s="14" customFormat="1" ht="60" customHeight="1">
      <c r="A568" s="11"/>
      <c r="B568" s="11"/>
      <c r="C568" s="113" t="s">
        <v>129</v>
      </c>
      <c r="D568" s="113"/>
      <c r="E568" s="113"/>
      <c r="F568" s="113"/>
      <c r="G568" s="113"/>
      <c r="H568" s="113"/>
    </row>
    <row r="569" spans="1:8" s="14" customFormat="1" ht="16.5" customHeight="1">
      <c r="A569" s="11"/>
      <c r="B569" s="11">
        <v>92118</v>
      </c>
      <c r="C569" s="32" t="s">
        <v>72</v>
      </c>
      <c r="D569" s="33">
        <v>12920366</v>
      </c>
      <c r="E569" s="33">
        <v>63970</v>
      </c>
      <c r="F569" s="33">
        <v>0</v>
      </c>
      <c r="G569" s="33">
        <v>0</v>
      </c>
      <c r="H569" s="33">
        <f>D569+E569-F569</f>
        <v>12984336</v>
      </c>
    </row>
    <row r="570" spans="1:8" s="14" customFormat="1" ht="58.5" customHeight="1">
      <c r="A570" s="11"/>
      <c r="B570" s="11"/>
      <c r="C570" s="113" t="s">
        <v>244</v>
      </c>
      <c r="D570" s="113"/>
      <c r="E570" s="113"/>
      <c r="F570" s="113"/>
      <c r="G570" s="113"/>
      <c r="H570" s="113"/>
    </row>
    <row r="571" spans="1:8" s="14" customFormat="1" ht="53.25" customHeight="1">
      <c r="A571" s="11"/>
      <c r="B571" s="11"/>
      <c r="C571" s="113" t="s">
        <v>245</v>
      </c>
      <c r="D571" s="113"/>
      <c r="E571" s="113"/>
      <c r="F571" s="113"/>
      <c r="G571" s="113"/>
      <c r="H571" s="113"/>
    </row>
    <row r="572" spans="1:8" s="14" customFormat="1" ht="20.25" customHeight="1">
      <c r="A572" s="11"/>
      <c r="B572" s="11">
        <v>92120</v>
      </c>
      <c r="C572" s="32" t="s">
        <v>73</v>
      </c>
      <c r="D572" s="33">
        <v>4568938</v>
      </c>
      <c r="E572" s="33">
        <v>9771645</v>
      </c>
      <c r="F572" s="33">
        <v>164111</v>
      </c>
      <c r="G572" s="33">
        <v>0</v>
      </c>
      <c r="H572" s="33">
        <f>D572+E572-F572</f>
        <v>14176472</v>
      </c>
    </row>
    <row r="573" spans="1:8" s="14" customFormat="1" ht="69" customHeight="1">
      <c r="A573" s="11"/>
      <c r="B573" s="83"/>
      <c r="C573" s="113" t="s">
        <v>168</v>
      </c>
      <c r="D573" s="113"/>
      <c r="E573" s="113"/>
      <c r="F573" s="113"/>
      <c r="G573" s="113"/>
      <c r="H573" s="113"/>
    </row>
    <row r="574" spans="1:8" s="31" customFormat="1" ht="26.25" customHeight="1">
      <c r="A574" s="34"/>
      <c r="B574" s="34"/>
      <c r="C574" s="113" t="s">
        <v>169</v>
      </c>
      <c r="D574" s="113"/>
      <c r="E574" s="113"/>
      <c r="F574" s="113"/>
      <c r="G574" s="113"/>
      <c r="H574" s="113"/>
    </row>
    <row r="575" spans="1:8" s="14" customFormat="1" ht="20.25" customHeight="1">
      <c r="A575" s="11"/>
      <c r="B575" s="11">
        <v>92195</v>
      </c>
      <c r="C575" s="32" t="s">
        <v>22</v>
      </c>
      <c r="D575" s="33">
        <v>16658991</v>
      </c>
      <c r="E575" s="33">
        <v>6765454</v>
      </c>
      <c r="F575" s="33">
        <v>4255158</v>
      </c>
      <c r="G575" s="33">
        <v>412508</v>
      </c>
      <c r="H575" s="33">
        <f>D575+E575-F575</f>
        <v>19169287</v>
      </c>
    </row>
    <row r="576" spans="1:8" s="14" customFormat="1" ht="18" customHeight="1">
      <c r="A576" s="11"/>
      <c r="B576" s="11"/>
      <c r="C576" s="116" t="s">
        <v>264</v>
      </c>
      <c r="D576" s="116"/>
      <c r="E576" s="116"/>
      <c r="F576" s="116"/>
      <c r="G576" s="116"/>
      <c r="H576" s="116"/>
    </row>
    <row r="577" spans="1:8" s="14" customFormat="1" ht="30" customHeight="1">
      <c r="A577" s="11"/>
      <c r="B577" s="11"/>
      <c r="C577" s="113" t="s">
        <v>499</v>
      </c>
      <c r="D577" s="113"/>
      <c r="E577" s="113"/>
      <c r="F577" s="113"/>
      <c r="G577" s="113"/>
      <c r="H577" s="113"/>
    </row>
    <row r="578" spans="1:8" s="14" customFormat="1" ht="17.25" customHeight="1">
      <c r="A578" s="11"/>
      <c r="B578" s="11"/>
      <c r="C578" s="113" t="s">
        <v>265</v>
      </c>
      <c r="D578" s="113"/>
      <c r="E578" s="113"/>
      <c r="F578" s="113"/>
      <c r="G578" s="113"/>
      <c r="H578" s="113"/>
    </row>
    <row r="579" spans="1:8" s="14" customFormat="1" ht="33.75" customHeight="1">
      <c r="A579" s="11"/>
      <c r="B579" s="11"/>
      <c r="C579" s="113" t="s">
        <v>570</v>
      </c>
      <c r="D579" s="113"/>
      <c r="E579" s="113"/>
      <c r="F579" s="113"/>
      <c r="G579" s="113"/>
      <c r="H579" s="113"/>
    </row>
    <row r="580" spans="1:8" s="14" customFormat="1" ht="66.75" customHeight="1">
      <c r="A580" s="11"/>
      <c r="B580" s="11"/>
      <c r="C580" s="114" t="s">
        <v>548</v>
      </c>
      <c r="D580" s="114"/>
      <c r="E580" s="114"/>
      <c r="F580" s="114"/>
      <c r="G580" s="114"/>
      <c r="H580" s="114"/>
    </row>
    <row r="581" spans="1:8" s="14" customFormat="1" ht="18.75" customHeight="1">
      <c r="A581" s="11"/>
      <c r="B581" s="11"/>
      <c r="C581" s="118" t="s">
        <v>202</v>
      </c>
      <c r="D581" s="118"/>
      <c r="E581" s="118"/>
      <c r="F581" s="118"/>
      <c r="G581" s="118"/>
      <c r="H581" s="118"/>
    </row>
    <row r="582" spans="1:8" s="14" customFormat="1" ht="27" customHeight="1">
      <c r="A582" s="11"/>
      <c r="B582" s="83"/>
      <c r="C582" s="113" t="s">
        <v>203</v>
      </c>
      <c r="D582" s="113"/>
      <c r="E582" s="113"/>
      <c r="F582" s="113"/>
      <c r="G582" s="113"/>
      <c r="H582" s="113"/>
    </row>
    <row r="583" spans="1:8" s="14" customFormat="1" ht="27" customHeight="1">
      <c r="A583" s="11"/>
      <c r="B583" s="83"/>
      <c r="C583" s="113" t="s">
        <v>500</v>
      </c>
      <c r="D583" s="113"/>
      <c r="E583" s="113"/>
      <c r="F583" s="113"/>
      <c r="G583" s="113"/>
      <c r="H583" s="113"/>
    </row>
    <row r="584" spans="1:8" s="14" customFormat="1" ht="42" customHeight="1">
      <c r="A584" s="11"/>
      <c r="B584" s="83"/>
      <c r="C584" s="113" t="s">
        <v>222</v>
      </c>
      <c r="D584" s="113"/>
      <c r="E584" s="113"/>
      <c r="F584" s="113"/>
      <c r="G584" s="113"/>
      <c r="H584" s="113"/>
    </row>
    <row r="585" spans="1:8" s="14" customFormat="1" ht="68.25" customHeight="1">
      <c r="A585" s="11"/>
      <c r="B585" s="83"/>
      <c r="C585" s="113" t="s">
        <v>309</v>
      </c>
      <c r="D585" s="113"/>
      <c r="E585" s="113"/>
      <c r="F585" s="113"/>
      <c r="G585" s="113"/>
      <c r="H585" s="113"/>
    </row>
    <row r="586" spans="1:8" s="14" customFormat="1" ht="21" customHeight="1">
      <c r="A586" s="11"/>
      <c r="B586" s="11"/>
      <c r="C586" s="1"/>
      <c r="D586" s="1"/>
      <c r="E586" s="1"/>
      <c r="F586" s="1"/>
      <c r="G586" s="1"/>
      <c r="H586" s="37"/>
    </row>
    <row r="587" spans="1:8" s="14" customFormat="1" ht="8.25" customHeight="1">
      <c r="A587" s="11"/>
      <c r="B587" s="11"/>
      <c r="C587" s="1"/>
      <c r="D587" s="1"/>
      <c r="E587" s="1"/>
      <c r="F587" s="1"/>
      <c r="G587" s="1"/>
      <c r="H587" s="37"/>
    </row>
    <row r="588" spans="1:8" s="31" customFormat="1" ht="30" customHeight="1">
      <c r="A588" s="29"/>
      <c r="B588" s="59">
        <v>925</v>
      </c>
      <c r="C588" s="60" t="s">
        <v>44</v>
      </c>
      <c r="D588" s="61">
        <v>8787408</v>
      </c>
      <c r="E588" s="61">
        <f>E589</f>
        <v>193094</v>
      </c>
      <c r="F588" s="61">
        <f>F589</f>
        <v>1376084</v>
      </c>
      <c r="G588" s="61">
        <f>G589</f>
        <v>11586</v>
      </c>
      <c r="H588" s="61">
        <f>D588+E588-F588</f>
        <v>7604418</v>
      </c>
    </row>
    <row r="589" spans="1:8" s="14" customFormat="1" ht="18.75" customHeight="1">
      <c r="A589" s="11"/>
      <c r="B589" s="11">
        <v>92502</v>
      </c>
      <c r="C589" s="32" t="s">
        <v>74</v>
      </c>
      <c r="D589" s="33">
        <v>8787408</v>
      </c>
      <c r="E589" s="33">
        <v>193094</v>
      </c>
      <c r="F589" s="33">
        <v>1376084</v>
      </c>
      <c r="G589" s="33">
        <v>11586</v>
      </c>
      <c r="H589" s="33">
        <f>D589+E589-F589</f>
        <v>7604418</v>
      </c>
    </row>
    <row r="590" spans="1:8" s="14" customFormat="1" ht="58.5" customHeight="1">
      <c r="A590" s="11"/>
      <c r="B590" s="11"/>
      <c r="C590" s="113" t="s">
        <v>528</v>
      </c>
      <c r="D590" s="113"/>
      <c r="E590" s="113"/>
      <c r="F590" s="113"/>
      <c r="G590" s="113"/>
      <c r="H590" s="113"/>
    </row>
    <row r="591" spans="1:8" s="14" customFormat="1" ht="21.75" customHeight="1">
      <c r="A591" s="11"/>
      <c r="B591" s="11"/>
      <c r="C591" s="116" t="s">
        <v>181</v>
      </c>
      <c r="D591" s="116"/>
      <c r="E591" s="116"/>
      <c r="F591" s="116"/>
      <c r="G591" s="116"/>
      <c r="H591" s="116"/>
    </row>
    <row r="592" spans="1:8" s="14" customFormat="1" ht="27.75" customHeight="1">
      <c r="A592" s="11"/>
      <c r="B592" s="11"/>
      <c r="C592" s="113" t="s">
        <v>180</v>
      </c>
      <c r="D592" s="113"/>
      <c r="E592" s="113"/>
      <c r="F592" s="113"/>
      <c r="G592" s="113"/>
      <c r="H592" s="113"/>
    </row>
    <row r="593" spans="1:8" s="14" customFormat="1" ht="41.25" customHeight="1">
      <c r="A593" s="11"/>
      <c r="B593" s="11"/>
      <c r="C593" s="113" t="s">
        <v>310</v>
      </c>
      <c r="D593" s="113"/>
      <c r="E593" s="113"/>
      <c r="F593" s="113"/>
      <c r="G593" s="113"/>
      <c r="H593" s="113"/>
    </row>
    <row r="594" spans="1:8" s="14" customFormat="1" ht="69" customHeight="1">
      <c r="A594" s="11"/>
      <c r="B594" s="11"/>
      <c r="C594" s="113" t="s">
        <v>122</v>
      </c>
      <c r="D594" s="113"/>
      <c r="E594" s="113"/>
      <c r="F594" s="113"/>
      <c r="G594" s="113"/>
      <c r="H594" s="113"/>
    </row>
    <row r="595" spans="1:8" s="14" customFormat="1" ht="21.75" customHeight="1">
      <c r="A595" s="11"/>
      <c r="B595" s="11"/>
      <c r="C595" s="116" t="s">
        <v>246</v>
      </c>
      <c r="D595" s="116"/>
      <c r="E595" s="116"/>
      <c r="F595" s="116"/>
      <c r="G595" s="116"/>
      <c r="H595" s="116"/>
    </row>
    <row r="596" spans="1:8" s="14" customFormat="1" ht="50.25" customHeight="1">
      <c r="A596" s="11"/>
      <c r="B596" s="11"/>
      <c r="C596" s="113" t="s">
        <v>247</v>
      </c>
      <c r="D596" s="113"/>
      <c r="E596" s="113"/>
      <c r="F596" s="113"/>
      <c r="G596" s="113"/>
      <c r="H596" s="113"/>
    </row>
    <row r="597" spans="1:8" s="14" customFormat="1" ht="30.75" customHeight="1">
      <c r="A597" s="11"/>
      <c r="B597" s="11"/>
      <c r="C597" s="113" t="s">
        <v>132</v>
      </c>
      <c r="D597" s="113"/>
      <c r="E597" s="113"/>
      <c r="F597" s="113"/>
      <c r="G597" s="113"/>
      <c r="H597" s="113"/>
    </row>
    <row r="598" spans="1:8" s="14" customFormat="1" ht="33" customHeight="1">
      <c r="A598" s="11"/>
      <c r="B598" s="11"/>
      <c r="C598" s="118" t="s">
        <v>248</v>
      </c>
      <c r="D598" s="118"/>
      <c r="E598" s="118"/>
      <c r="F598" s="118"/>
      <c r="G598" s="118"/>
      <c r="H598" s="118"/>
    </row>
    <row r="599" spans="1:8" s="14" customFormat="1" ht="15" customHeight="1">
      <c r="A599" s="11"/>
      <c r="B599" s="11"/>
      <c r="C599" s="114" t="s">
        <v>133</v>
      </c>
      <c r="D599" s="114"/>
      <c r="E599" s="114"/>
      <c r="F599" s="114"/>
      <c r="G599" s="114"/>
      <c r="H599" s="114"/>
    </row>
    <row r="600" spans="1:8" s="14" customFormat="1" ht="15" customHeight="1">
      <c r="A600" s="11"/>
      <c r="B600" s="11"/>
      <c r="C600" s="114" t="s">
        <v>568</v>
      </c>
      <c r="D600" s="114"/>
      <c r="E600" s="114"/>
      <c r="F600" s="114"/>
      <c r="G600" s="114"/>
      <c r="H600" s="114"/>
    </row>
    <row r="601" spans="1:8" s="14" customFormat="1" ht="41.25" customHeight="1">
      <c r="A601" s="11"/>
      <c r="B601" s="11"/>
      <c r="C601" s="114" t="s">
        <v>569</v>
      </c>
      <c r="D601" s="114"/>
      <c r="E601" s="114"/>
      <c r="F601" s="114"/>
      <c r="G601" s="114"/>
      <c r="H601" s="114"/>
    </row>
    <row r="602" spans="1:8" s="14" customFormat="1" ht="17.25" customHeight="1">
      <c r="A602" s="11"/>
      <c r="B602" s="11"/>
      <c r="C602" s="118" t="s">
        <v>174</v>
      </c>
      <c r="D602" s="118"/>
      <c r="E602" s="118"/>
      <c r="F602" s="118"/>
      <c r="G602" s="118"/>
      <c r="H602" s="118"/>
    </row>
    <row r="603" spans="1:8" s="14" customFormat="1" ht="26.25" customHeight="1">
      <c r="A603" s="11"/>
      <c r="B603" s="11"/>
      <c r="C603" s="114" t="s">
        <v>175</v>
      </c>
      <c r="D603" s="114"/>
      <c r="E603" s="114"/>
      <c r="F603" s="114"/>
      <c r="G603" s="114"/>
      <c r="H603" s="114"/>
    </row>
    <row r="604" spans="1:8" s="14" customFormat="1" ht="16.5" customHeight="1">
      <c r="A604" s="11"/>
      <c r="B604" s="11"/>
      <c r="C604" s="114" t="s">
        <v>178</v>
      </c>
      <c r="D604" s="114"/>
      <c r="E604" s="114"/>
      <c r="F604" s="114"/>
      <c r="G604" s="114"/>
      <c r="H604" s="114"/>
    </row>
    <row r="605" spans="1:8" s="14" customFormat="1" ht="26.25" customHeight="1">
      <c r="A605" s="11"/>
      <c r="B605" s="11"/>
      <c r="C605" s="114" t="s">
        <v>501</v>
      </c>
      <c r="D605" s="114"/>
      <c r="E605" s="114"/>
      <c r="F605" s="114"/>
      <c r="G605" s="114"/>
      <c r="H605" s="114"/>
    </row>
    <row r="606" spans="1:8" s="14" customFormat="1" ht="32.25" customHeight="1">
      <c r="A606" s="11"/>
      <c r="B606" s="11"/>
      <c r="C606" s="114" t="s">
        <v>502</v>
      </c>
      <c r="D606" s="114"/>
      <c r="E606" s="114"/>
      <c r="F606" s="114"/>
      <c r="G606" s="114"/>
      <c r="H606" s="114"/>
    </row>
    <row r="607" spans="1:8" s="14" customFormat="1" ht="17.25" customHeight="1">
      <c r="A607" s="11"/>
      <c r="B607" s="11"/>
      <c r="C607" s="114" t="s">
        <v>249</v>
      </c>
      <c r="D607" s="114"/>
      <c r="E607" s="114"/>
      <c r="F607" s="114"/>
      <c r="G607" s="114"/>
      <c r="H607" s="114"/>
    </row>
    <row r="608" spans="1:8" s="14" customFormat="1" ht="30" customHeight="1">
      <c r="A608" s="11"/>
      <c r="B608" s="11"/>
      <c r="C608" s="114" t="s">
        <v>177</v>
      </c>
      <c r="D608" s="114"/>
      <c r="E608" s="114"/>
      <c r="F608" s="114"/>
      <c r="G608" s="114"/>
      <c r="H608" s="114"/>
    </row>
    <row r="609" spans="1:8" s="14" customFormat="1" ht="26.25" customHeight="1">
      <c r="A609" s="11"/>
      <c r="B609" s="11"/>
      <c r="C609" s="114" t="s">
        <v>176</v>
      </c>
      <c r="D609" s="114"/>
      <c r="E609" s="114"/>
      <c r="F609" s="114"/>
      <c r="G609" s="114"/>
      <c r="H609" s="114"/>
    </row>
    <row r="610" spans="1:8" s="14" customFormat="1" ht="29.25" customHeight="1">
      <c r="A610" s="11"/>
      <c r="B610" s="11"/>
      <c r="C610" s="114" t="s">
        <v>250</v>
      </c>
      <c r="D610" s="114"/>
      <c r="E610" s="114"/>
      <c r="F610" s="114"/>
      <c r="G610" s="114"/>
      <c r="H610" s="114"/>
    </row>
    <row r="611" spans="1:8" s="14" customFormat="1" ht="39.75" customHeight="1">
      <c r="A611" s="11"/>
      <c r="B611" s="11"/>
      <c r="C611" s="114" t="s">
        <v>179</v>
      </c>
      <c r="D611" s="114"/>
      <c r="E611" s="114"/>
      <c r="F611" s="114"/>
      <c r="G611" s="114"/>
      <c r="H611" s="114"/>
    </row>
    <row r="612" spans="1:8" s="14" customFormat="1" ht="56.25" customHeight="1">
      <c r="A612" s="11"/>
      <c r="B612" s="11"/>
      <c r="C612" s="113" t="s">
        <v>529</v>
      </c>
      <c r="D612" s="113"/>
      <c r="E612" s="113"/>
      <c r="F612" s="113"/>
      <c r="G612" s="113"/>
      <c r="H612" s="113"/>
    </row>
    <row r="613" spans="1:8" s="14" customFormat="1" ht="30.75" customHeight="1">
      <c r="A613" s="11"/>
      <c r="B613" s="11"/>
      <c r="C613" s="141" t="s">
        <v>351</v>
      </c>
      <c r="D613" s="118"/>
      <c r="E613" s="118"/>
      <c r="F613" s="118"/>
      <c r="G613" s="118"/>
      <c r="H613" s="118"/>
    </row>
    <row r="614" spans="1:8" s="14" customFormat="1" ht="24" customHeight="1">
      <c r="A614" s="11"/>
      <c r="B614" s="11"/>
      <c r="C614" s="114" t="s">
        <v>261</v>
      </c>
      <c r="D614" s="114"/>
      <c r="E614" s="114"/>
      <c r="F614" s="114"/>
      <c r="G614" s="114"/>
      <c r="H614" s="114"/>
    </row>
    <row r="615" spans="1:8" s="14" customFormat="1" ht="15" customHeight="1">
      <c r="A615" s="11"/>
      <c r="B615" s="11"/>
      <c r="C615" s="114" t="s">
        <v>260</v>
      </c>
      <c r="D615" s="114"/>
      <c r="E615" s="114"/>
      <c r="F615" s="114"/>
      <c r="G615" s="114"/>
      <c r="H615" s="114"/>
    </row>
    <row r="616" spans="1:8" s="14" customFormat="1" ht="26.25" customHeight="1">
      <c r="A616" s="11"/>
      <c r="B616" s="11"/>
      <c r="C616" s="114" t="s">
        <v>530</v>
      </c>
      <c r="D616" s="114"/>
      <c r="E616" s="114"/>
      <c r="F616" s="114"/>
      <c r="G616" s="114"/>
      <c r="H616" s="114"/>
    </row>
    <row r="617" spans="1:8" s="14" customFormat="1" ht="93" customHeight="1">
      <c r="A617" s="11"/>
      <c r="B617" s="11"/>
      <c r="C617" s="114" t="s">
        <v>311</v>
      </c>
      <c r="D617" s="114"/>
      <c r="E617" s="114"/>
      <c r="F617" s="114"/>
      <c r="G617" s="114"/>
      <c r="H617" s="114"/>
    </row>
    <row r="618" spans="1:8" s="14" customFormat="1" ht="4.5" customHeight="1">
      <c r="A618" s="11"/>
      <c r="B618" s="11"/>
      <c r="C618" s="1"/>
      <c r="D618" s="1"/>
      <c r="E618" s="1"/>
      <c r="F618" s="1"/>
      <c r="G618" s="1"/>
      <c r="H618" s="1"/>
    </row>
    <row r="619" spans="1:8" s="57" customFormat="1" ht="24.75" customHeight="1">
      <c r="A619" s="29"/>
      <c r="B619" s="29">
        <v>926</v>
      </c>
      <c r="C619" s="24" t="s">
        <v>139</v>
      </c>
      <c r="D619" s="30">
        <v>5076900</v>
      </c>
      <c r="E619" s="30">
        <f>E620</f>
        <v>40000</v>
      </c>
      <c r="F619" s="30">
        <f>F620</f>
        <v>20000</v>
      </c>
      <c r="G619" s="30">
        <f>G620</f>
        <v>0</v>
      </c>
      <c r="H619" s="30">
        <f>D619+E619-F619</f>
        <v>5096900</v>
      </c>
    </row>
    <row r="620" spans="1:8" s="14" customFormat="1" ht="19.5" customHeight="1">
      <c r="A620" s="11"/>
      <c r="B620" s="11">
        <v>92605</v>
      </c>
      <c r="C620" s="32" t="s">
        <v>140</v>
      </c>
      <c r="D620" s="33">
        <v>5076900</v>
      </c>
      <c r="E620" s="33">
        <v>40000</v>
      </c>
      <c r="F620" s="33">
        <v>20000</v>
      </c>
      <c r="G620" s="33">
        <v>0</v>
      </c>
      <c r="H620" s="33">
        <f>D620+E620-F620</f>
        <v>5096900</v>
      </c>
    </row>
    <row r="621" spans="1:8" s="14" customFormat="1" ht="41.25" customHeight="1">
      <c r="A621" s="11"/>
      <c r="B621" s="11"/>
      <c r="C621" s="113" t="s">
        <v>503</v>
      </c>
      <c r="D621" s="113"/>
      <c r="E621" s="113"/>
      <c r="F621" s="113"/>
      <c r="G621" s="113"/>
      <c r="H621" s="113"/>
    </row>
    <row r="622" spans="1:8" s="14" customFormat="1" ht="32.25" customHeight="1">
      <c r="A622" s="11"/>
      <c r="B622" s="11"/>
      <c r="C622" s="113" t="s">
        <v>504</v>
      </c>
      <c r="D622" s="113"/>
      <c r="E622" s="113"/>
      <c r="F622" s="113"/>
      <c r="G622" s="113"/>
      <c r="H622" s="113"/>
    </row>
    <row r="623" spans="1:8" s="57" customFormat="1" ht="31.5" customHeight="1">
      <c r="A623" s="34"/>
      <c r="B623" s="34"/>
      <c r="C623" s="113" t="s">
        <v>220</v>
      </c>
      <c r="D623" s="113"/>
      <c r="E623" s="113"/>
      <c r="F623" s="113"/>
      <c r="G623" s="113"/>
      <c r="H623" s="113"/>
    </row>
    <row r="624" spans="1:8" s="7" customFormat="1" ht="20.25" customHeight="1">
      <c r="A624" s="120" t="s">
        <v>75</v>
      </c>
      <c r="B624" s="120"/>
      <c r="C624" s="120"/>
      <c r="D624" s="120"/>
      <c r="E624" s="120"/>
      <c r="F624" s="120"/>
      <c r="G624" s="120"/>
      <c r="H624" s="120"/>
    </row>
    <row r="625" spans="1:8" s="3" customFormat="1" ht="18.75" customHeight="1">
      <c r="A625" s="93" t="s">
        <v>15</v>
      </c>
      <c r="B625" s="135" t="s">
        <v>76</v>
      </c>
      <c r="C625" s="135"/>
      <c r="D625" s="94"/>
      <c r="E625" s="94"/>
      <c r="F625" s="94"/>
      <c r="G625" s="94"/>
      <c r="H625" s="94"/>
    </row>
    <row r="626" spans="1:8" s="98" customFormat="1" ht="26.25" customHeight="1">
      <c r="A626" s="95" t="s">
        <v>77</v>
      </c>
      <c r="B626" s="136" t="s">
        <v>78</v>
      </c>
      <c r="C626" s="137"/>
      <c r="D626" s="96">
        <v>1005380686.11</v>
      </c>
      <c r="E626" s="96"/>
      <c r="F626" s="96">
        <f>F628-E627</f>
        <v>127750871</v>
      </c>
      <c r="G626" s="97"/>
      <c r="H626" s="96">
        <f aca="true" t="shared" si="0" ref="H626:H641">D626+E626-F626</f>
        <v>877629815.11</v>
      </c>
    </row>
    <row r="627" spans="1:8" s="98" customFormat="1" ht="26.25" customHeight="1">
      <c r="A627" s="95" t="s">
        <v>79</v>
      </c>
      <c r="B627" s="129" t="s">
        <v>80</v>
      </c>
      <c r="C627" s="130"/>
      <c r="D627" s="96">
        <v>707985842.11</v>
      </c>
      <c r="E627" s="96">
        <v>9195382</v>
      </c>
      <c r="F627" s="96"/>
      <c r="G627" s="97"/>
      <c r="H627" s="96">
        <f t="shared" si="0"/>
        <v>717181224.11</v>
      </c>
    </row>
    <row r="628" spans="1:8" s="27" customFormat="1" ht="27" customHeight="1">
      <c r="A628" s="95" t="s">
        <v>81</v>
      </c>
      <c r="B628" s="131" t="s">
        <v>82</v>
      </c>
      <c r="C628" s="132"/>
      <c r="D628" s="96">
        <v>297394844</v>
      </c>
      <c r="E628" s="96"/>
      <c r="F628" s="96">
        <v>136946253</v>
      </c>
      <c r="G628" s="97"/>
      <c r="H628" s="96">
        <f t="shared" si="0"/>
        <v>160448591</v>
      </c>
    </row>
    <row r="629" spans="1:8" s="98" customFormat="1" ht="26.25" customHeight="1">
      <c r="A629" s="95" t="s">
        <v>83</v>
      </c>
      <c r="B629" s="129" t="s">
        <v>84</v>
      </c>
      <c r="C629" s="130"/>
      <c r="D629" s="96">
        <v>1066380686.11</v>
      </c>
      <c r="E629" s="96"/>
      <c r="F629" s="96">
        <f>F631-E630</f>
        <v>127750871</v>
      </c>
      <c r="G629" s="97"/>
      <c r="H629" s="96">
        <f t="shared" si="0"/>
        <v>938629815.11</v>
      </c>
    </row>
    <row r="630" spans="1:8" s="7" customFormat="1" ht="26.25" customHeight="1">
      <c r="A630" s="95" t="s">
        <v>85</v>
      </c>
      <c r="B630" s="133" t="s">
        <v>86</v>
      </c>
      <c r="C630" s="134"/>
      <c r="D630" s="96">
        <v>627553153.11</v>
      </c>
      <c r="E630" s="96">
        <v>14502580</v>
      </c>
      <c r="F630" s="96"/>
      <c r="G630" s="97"/>
      <c r="H630" s="96">
        <f t="shared" si="0"/>
        <v>642055733.11</v>
      </c>
    </row>
    <row r="631" spans="1:8" s="27" customFormat="1" ht="27" customHeight="1">
      <c r="A631" s="95" t="s">
        <v>87</v>
      </c>
      <c r="B631" s="131" t="s">
        <v>88</v>
      </c>
      <c r="C631" s="132"/>
      <c r="D631" s="96">
        <v>438827533</v>
      </c>
      <c r="E631" s="96"/>
      <c r="F631" s="96">
        <v>142253451</v>
      </c>
      <c r="G631" s="97"/>
      <c r="H631" s="96">
        <f t="shared" si="0"/>
        <v>296574082</v>
      </c>
    </row>
    <row r="632" spans="1:8" s="27" customFormat="1" ht="27" customHeight="1">
      <c r="A632" s="95" t="s">
        <v>89</v>
      </c>
      <c r="B632" s="138" t="s">
        <v>549</v>
      </c>
      <c r="C632" s="138"/>
      <c r="D632" s="96">
        <v>95480952</v>
      </c>
      <c r="E632" s="96">
        <v>7100000</v>
      </c>
      <c r="F632" s="96"/>
      <c r="G632" s="97"/>
      <c r="H632" s="96">
        <f t="shared" si="0"/>
        <v>102580952</v>
      </c>
    </row>
    <row r="633" spans="1:8" s="27" customFormat="1" ht="27" customHeight="1">
      <c r="A633" s="95" t="s">
        <v>91</v>
      </c>
      <c r="B633" s="138" t="s">
        <v>550</v>
      </c>
      <c r="C633" s="138"/>
      <c r="D633" s="96">
        <v>34480952</v>
      </c>
      <c r="E633" s="96">
        <v>7100000</v>
      </c>
      <c r="F633" s="96"/>
      <c r="G633" s="97"/>
      <c r="H633" s="96">
        <f>D633+E633-F633</f>
        <v>41580952</v>
      </c>
    </row>
    <row r="634" spans="1:8" s="27" customFormat="1" ht="44.25" customHeight="1">
      <c r="A634" s="95" t="s">
        <v>92</v>
      </c>
      <c r="B634" s="131" t="s">
        <v>90</v>
      </c>
      <c r="C634" s="132"/>
      <c r="D634" s="96">
        <v>19678912</v>
      </c>
      <c r="E634" s="96"/>
      <c r="F634" s="96">
        <v>7250000</v>
      </c>
      <c r="G634" s="97"/>
      <c r="H634" s="96">
        <f t="shared" si="0"/>
        <v>12428912</v>
      </c>
    </row>
    <row r="635" spans="1:8" s="27" customFormat="1" ht="24.75" customHeight="1">
      <c r="A635" s="95" t="s">
        <v>93</v>
      </c>
      <c r="B635" s="127" t="s">
        <v>94</v>
      </c>
      <c r="C635" s="128"/>
      <c r="D635" s="96">
        <v>295688562</v>
      </c>
      <c r="E635" s="96">
        <f>E637-F636</f>
        <v>7706613</v>
      </c>
      <c r="F635" s="96"/>
      <c r="G635" s="97"/>
      <c r="H635" s="96">
        <f t="shared" si="0"/>
        <v>303395175</v>
      </c>
    </row>
    <row r="636" spans="1:8" s="27" customFormat="1" ht="27" customHeight="1">
      <c r="A636" s="95" t="s">
        <v>95</v>
      </c>
      <c r="B636" s="127" t="s">
        <v>96</v>
      </c>
      <c r="C636" s="128"/>
      <c r="D636" s="96">
        <v>164708779</v>
      </c>
      <c r="E636" s="96"/>
      <c r="F636" s="96">
        <v>6725505</v>
      </c>
      <c r="G636" s="97"/>
      <c r="H636" s="96">
        <f t="shared" si="0"/>
        <v>157983274</v>
      </c>
    </row>
    <row r="637" spans="1:8" s="27" customFormat="1" ht="27" customHeight="1">
      <c r="A637" s="95" t="s">
        <v>97</v>
      </c>
      <c r="B637" s="127" t="s">
        <v>98</v>
      </c>
      <c r="C637" s="128"/>
      <c r="D637" s="96">
        <v>130979783</v>
      </c>
      <c r="E637" s="96">
        <v>14432118</v>
      </c>
      <c r="F637" s="96"/>
      <c r="G637" s="97"/>
      <c r="H637" s="96">
        <f t="shared" si="0"/>
        <v>145411901</v>
      </c>
    </row>
    <row r="638" spans="1:8" s="27" customFormat="1" ht="79.5" customHeight="1">
      <c r="A638" s="95" t="s">
        <v>99</v>
      </c>
      <c r="B638" s="127" t="s">
        <v>144</v>
      </c>
      <c r="C638" s="128"/>
      <c r="D638" s="96">
        <v>2000</v>
      </c>
      <c r="E638" s="96">
        <v>500</v>
      </c>
      <c r="F638" s="96"/>
      <c r="G638" s="97"/>
      <c r="H638" s="96">
        <f t="shared" si="0"/>
        <v>2500</v>
      </c>
    </row>
    <row r="639" spans="1:8" s="27" customFormat="1" ht="66" customHeight="1">
      <c r="A639" s="95" t="s">
        <v>100</v>
      </c>
      <c r="B639" s="127" t="s">
        <v>145</v>
      </c>
      <c r="C639" s="128"/>
      <c r="D639" s="96">
        <v>300</v>
      </c>
      <c r="E639" s="96">
        <v>100</v>
      </c>
      <c r="F639" s="96"/>
      <c r="G639" s="97"/>
      <c r="H639" s="96">
        <f t="shared" si="0"/>
        <v>400</v>
      </c>
    </row>
    <row r="640" spans="1:8" s="27" customFormat="1" ht="54.75" customHeight="1">
      <c r="A640" s="95" t="s">
        <v>551</v>
      </c>
      <c r="B640" s="127" t="s">
        <v>146</v>
      </c>
      <c r="C640" s="128"/>
      <c r="D640" s="96">
        <v>100</v>
      </c>
      <c r="E640" s="96">
        <v>50</v>
      </c>
      <c r="F640" s="96"/>
      <c r="G640" s="97"/>
      <c r="H640" s="96">
        <f t="shared" si="0"/>
        <v>150</v>
      </c>
    </row>
    <row r="641" spans="1:8" s="27" customFormat="1" ht="132.75" customHeight="1">
      <c r="A641" s="95" t="s">
        <v>552</v>
      </c>
      <c r="B641" s="127" t="s">
        <v>147</v>
      </c>
      <c r="C641" s="128"/>
      <c r="D641" s="96">
        <v>16000</v>
      </c>
      <c r="E641" s="96">
        <v>59000</v>
      </c>
      <c r="F641" s="96"/>
      <c r="G641" s="97"/>
      <c r="H641" s="96">
        <f t="shared" si="0"/>
        <v>75000</v>
      </c>
    </row>
    <row r="642" spans="1:8" s="7" customFormat="1" ht="5.25" customHeight="1">
      <c r="A642" s="99"/>
      <c r="B642" s="100"/>
      <c r="C642" s="100"/>
      <c r="D642" s="101"/>
      <c r="E642" s="101"/>
      <c r="F642" s="101"/>
      <c r="G642" s="101"/>
      <c r="H642" s="101"/>
    </row>
    <row r="643" spans="1:8" s="3" customFormat="1" ht="18.75" customHeight="1">
      <c r="A643" s="63" t="s">
        <v>46</v>
      </c>
      <c r="B643" s="140" t="s">
        <v>101</v>
      </c>
      <c r="C643" s="140"/>
      <c r="D643" s="65"/>
      <c r="E643" s="65"/>
      <c r="F643" s="65"/>
      <c r="G643" s="65"/>
      <c r="H643" s="65"/>
    </row>
    <row r="644" spans="1:8" s="75" customFormat="1" ht="17.25" customHeight="1">
      <c r="A644" s="86" t="s">
        <v>77</v>
      </c>
      <c r="B644" s="119" t="s">
        <v>102</v>
      </c>
      <c r="C644" s="119"/>
      <c r="D644" s="119"/>
      <c r="E644" s="119"/>
      <c r="F644" s="119"/>
      <c r="G644" s="119"/>
      <c r="H644" s="119"/>
    </row>
    <row r="645" spans="1:8" s="75" customFormat="1" ht="18.75" customHeight="1">
      <c r="A645" s="86" t="s">
        <v>79</v>
      </c>
      <c r="B645" s="119" t="s">
        <v>103</v>
      </c>
      <c r="C645" s="119"/>
      <c r="D645" s="119"/>
      <c r="E645" s="119"/>
      <c r="F645" s="119"/>
      <c r="G645" s="119"/>
      <c r="H645" s="119"/>
    </row>
    <row r="646" spans="1:8" s="75" customFormat="1" ht="17.25" customHeight="1">
      <c r="A646" s="86" t="s">
        <v>81</v>
      </c>
      <c r="B646" s="119" t="s">
        <v>104</v>
      </c>
      <c r="C646" s="119"/>
      <c r="D646" s="119"/>
      <c r="E646" s="119"/>
      <c r="F646" s="119"/>
      <c r="G646" s="119"/>
      <c r="H646" s="119"/>
    </row>
    <row r="647" spans="1:8" s="75" customFormat="1" ht="17.25" customHeight="1">
      <c r="A647" s="86" t="s">
        <v>83</v>
      </c>
      <c r="B647" s="119" t="s">
        <v>105</v>
      </c>
      <c r="C647" s="119"/>
      <c r="D647" s="119"/>
      <c r="E647" s="119"/>
      <c r="F647" s="119"/>
      <c r="G647" s="119"/>
      <c r="H647" s="119"/>
    </row>
    <row r="648" spans="1:8" s="75" customFormat="1" ht="17.25" customHeight="1">
      <c r="A648" s="86" t="s">
        <v>85</v>
      </c>
      <c r="B648" s="119" t="s">
        <v>106</v>
      </c>
      <c r="C648" s="119"/>
      <c r="D648" s="119"/>
      <c r="E648" s="119"/>
      <c r="F648" s="119"/>
      <c r="G648" s="119"/>
      <c r="H648" s="119"/>
    </row>
    <row r="649" spans="1:8" s="75" customFormat="1" ht="26.25" customHeight="1">
      <c r="A649" s="86" t="s">
        <v>87</v>
      </c>
      <c r="B649" s="119" t="s">
        <v>107</v>
      </c>
      <c r="C649" s="119"/>
      <c r="D649" s="119"/>
      <c r="E649" s="119"/>
      <c r="F649" s="119"/>
      <c r="G649" s="119"/>
      <c r="H649" s="119"/>
    </row>
    <row r="650" spans="1:8" s="102" customFormat="1" ht="17.25" customHeight="1">
      <c r="A650" s="86" t="s">
        <v>89</v>
      </c>
      <c r="B650" s="119" t="s">
        <v>108</v>
      </c>
      <c r="C650" s="119"/>
      <c r="D650" s="119"/>
      <c r="E650" s="119"/>
      <c r="F650" s="119"/>
      <c r="G650" s="119"/>
      <c r="H650" s="119"/>
    </row>
    <row r="651" spans="1:8" s="75" customFormat="1" ht="17.25" customHeight="1">
      <c r="A651" s="86" t="s">
        <v>91</v>
      </c>
      <c r="B651" s="119" t="s">
        <v>109</v>
      </c>
      <c r="C651" s="119"/>
      <c r="D651" s="119"/>
      <c r="E651" s="119"/>
      <c r="F651" s="119"/>
      <c r="G651" s="119"/>
      <c r="H651" s="119"/>
    </row>
    <row r="652" spans="1:8" s="75" customFormat="1" ht="17.25" customHeight="1">
      <c r="A652" s="86" t="s">
        <v>92</v>
      </c>
      <c r="B652" s="119" t="s">
        <v>110</v>
      </c>
      <c r="C652" s="119"/>
      <c r="D652" s="119"/>
      <c r="E652" s="119"/>
      <c r="F652" s="119"/>
      <c r="G652" s="119"/>
      <c r="H652" s="119"/>
    </row>
    <row r="653" spans="1:8" s="75" customFormat="1" ht="17.25" customHeight="1">
      <c r="A653" s="86" t="s">
        <v>93</v>
      </c>
      <c r="B653" s="119" t="s">
        <v>111</v>
      </c>
      <c r="C653" s="119"/>
      <c r="D653" s="119"/>
      <c r="E653" s="119"/>
      <c r="F653" s="119"/>
      <c r="G653" s="119"/>
      <c r="H653" s="119"/>
    </row>
    <row r="654" spans="1:8" s="75" customFormat="1" ht="17.25" customHeight="1">
      <c r="A654" s="86" t="s">
        <v>95</v>
      </c>
      <c r="B654" s="119" t="s">
        <v>112</v>
      </c>
      <c r="C654" s="119"/>
      <c r="D654" s="119"/>
      <c r="E654" s="119"/>
      <c r="F654" s="119"/>
      <c r="G654" s="119"/>
      <c r="H654" s="119"/>
    </row>
    <row r="655" spans="1:8" s="75" customFormat="1" ht="8.25" customHeight="1">
      <c r="A655" s="86"/>
      <c r="B655" s="4"/>
      <c r="C655" s="4"/>
      <c r="D655" s="4"/>
      <c r="E655" s="4"/>
      <c r="F655" s="4"/>
      <c r="G655" s="4"/>
      <c r="H655" s="103"/>
    </row>
    <row r="656" spans="1:8" s="22" customFormat="1" ht="16.5" customHeight="1">
      <c r="A656" s="15" t="s">
        <v>113</v>
      </c>
      <c r="B656" s="139" t="s">
        <v>114</v>
      </c>
      <c r="C656" s="139"/>
      <c r="D656" s="104"/>
      <c r="E656" s="104"/>
      <c r="F656" s="104"/>
      <c r="G656" s="104"/>
      <c r="H656" s="104"/>
    </row>
    <row r="657" spans="1:8" s="22" customFormat="1" ht="4.5" customHeight="1">
      <c r="A657" s="19"/>
      <c r="B657" s="19"/>
      <c r="C657" s="105"/>
      <c r="D657" s="105"/>
      <c r="E657" s="105"/>
      <c r="F657" s="105"/>
      <c r="G657" s="105"/>
      <c r="H657" s="106"/>
    </row>
    <row r="658" spans="1:8" s="27" customFormat="1" ht="13.5" customHeight="1">
      <c r="A658" s="19"/>
      <c r="B658" s="112" t="s">
        <v>115</v>
      </c>
      <c r="C658" s="112"/>
      <c r="D658" s="112"/>
      <c r="E658" s="112"/>
      <c r="F658" s="112"/>
      <c r="G658" s="112"/>
      <c r="H658" s="112"/>
    </row>
    <row r="659" spans="1:8" s="27" customFormat="1" ht="14.25" customHeight="1">
      <c r="A659" s="28"/>
      <c r="B659" s="107" t="s">
        <v>116</v>
      </c>
      <c r="C659" s="112" t="s">
        <v>558</v>
      </c>
      <c r="D659" s="112"/>
      <c r="E659" s="112"/>
      <c r="F659" s="112"/>
      <c r="G659" s="112"/>
      <c r="H659" s="112"/>
    </row>
    <row r="660" spans="1:8" s="27" customFormat="1" ht="14.25" customHeight="1">
      <c r="A660" s="28"/>
      <c r="B660" s="107" t="s">
        <v>117</v>
      </c>
      <c r="C660" s="112" t="s">
        <v>559</v>
      </c>
      <c r="D660" s="112"/>
      <c r="E660" s="112"/>
      <c r="F660" s="112"/>
      <c r="G660" s="112"/>
      <c r="H660" s="112"/>
    </row>
    <row r="661" spans="1:8" s="27" customFormat="1" ht="27" customHeight="1">
      <c r="A661" s="28"/>
      <c r="B661" s="108" t="s">
        <v>553</v>
      </c>
      <c r="C661" s="115" t="s">
        <v>560</v>
      </c>
      <c r="D661" s="115"/>
      <c r="E661" s="115"/>
      <c r="F661" s="115"/>
      <c r="G661" s="115"/>
      <c r="H661" s="115"/>
    </row>
    <row r="662" spans="1:8" s="27" customFormat="1" ht="16.5" customHeight="1">
      <c r="A662" s="28"/>
      <c r="B662" s="108" t="s">
        <v>554</v>
      </c>
      <c r="C662" s="115" t="s">
        <v>561</v>
      </c>
      <c r="D662" s="115"/>
      <c r="E662" s="115"/>
      <c r="F662" s="115"/>
      <c r="G662" s="115"/>
      <c r="H662" s="115"/>
    </row>
    <row r="663" spans="1:8" s="22" customFormat="1" ht="14.25" customHeight="1">
      <c r="A663" s="28"/>
      <c r="B663" s="108"/>
      <c r="C663" s="112" t="s">
        <v>555</v>
      </c>
      <c r="D663" s="112"/>
      <c r="E663" s="112"/>
      <c r="F663" s="112"/>
      <c r="G663" s="112"/>
      <c r="H663" s="112"/>
    </row>
    <row r="664" spans="3:8" ht="14.25" customHeight="1">
      <c r="C664" s="112" t="s">
        <v>556</v>
      </c>
      <c r="D664" s="112"/>
      <c r="E664" s="112"/>
      <c r="F664" s="112"/>
      <c r="G664" s="112"/>
      <c r="H664" s="112"/>
    </row>
    <row r="665" spans="3:8" ht="14.25" customHeight="1">
      <c r="C665" s="112" t="s">
        <v>557</v>
      </c>
      <c r="D665" s="112"/>
      <c r="E665" s="112"/>
      <c r="F665" s="112"/>
      <c r="G665" s="112"/>
      <c r="H665" s="112"/>
    </row>
    <row r="666" spans="3:8" ht="14.25" customHeight="1">
      <c r="C666" s="112" t="s">
        <v>562</v>
      </c>
      <c r="D666" s="112"/>
      <c r="E666" s="112"/>
      <c r="F666" s="112"/>
      <c r="G666" s="112"/>
      <c r="H666" s="112"/>
    </row>
  </sheetData>
  <sheetProtection password="C21B" sheet="1"/>
  <mergeCells count="509">
    <mergeCell ref="C666:H666"/>
    <mergeCell ref="C660:H660"/>
    <mergeCell ref="C661:H661"/>
    <mergeCell ref="C662:H662"/>
    <mergeCell ref="C663:H663"/>
    <mergeCell ref="C664:H664"/>
    <mergeCell ref="C665:H665"/>
    <mergeCell ref="C41:H41"/>
    <mergeCell ref="B632:C632"/>
    <mergeCell ref="C210:H210"/>
    <mergeCell ref="C212:H212"/>
    <mergeCell ref="C215:H215"/>
    <mergeCell ref="C93:F93"/>
    <mergeCell ref="C535:H535"/>
    <mergeCell ref="C220:H220"/>
    <mergeCell ref="C221:H221"/>
    <mergeCell ref="C217:H217"/>
    <mergeCell ref="C29:H29"/>
    <mergeCell ref="C30:H30"/>
    <mergeCell ref="C31:H31"/>
    <mergeCell ref="C32:H32"/>
    <mergeCell ref="C39:H39"/>
    <mergeCell ref="C40:H40"/>
    <mergeCell ref="C35:H35"/>
    <mergeCell ref="C36:H36"/>
    <mergeCell ref="C37:H37"/>
    <mergeCell ref="C38:H38"/>
    <mergeCell ref="C25:H25"/>
    <mergeCell ref="C27:H27"/>
    <mergeCell ref="C26:H26"/>
    <mergeCell ref="C33:H33"/>
    <mergeCell ref="C28:H28"/>
    <mergeCell ref="C70:H70"/>
    <mergeCell ref="C52:H52"/>
    <mergeCell ref="C54:H54"/>
    <mergeCell ref="C47:H47"/>
    <mergeCell ref="C48:H48"/>
    <mergeCell ref="C222:H222"/>
    <mergeCell ref="C539:H539"/>
    <mergeCell ref="C540:H540"/>
    <mergeCell ref="C405:H405"/>
    <mergeCell ref="C406:H406"/>
    <mergeCell ref="C399:H399"/>
    <mergeCell ref="C400:H400"/>
    <mergeCell ref="C396:H396"/>
    <mergeCell ref="C398:H398"/>
    <mergeCell ref="C613:H613"/>
    <mergeCell ref="C435:H435"/>
    <mergeCell ref="C513:H513"/>
    <mergeCell ref="C519:H519"/>
    <mergeCell ref="C520:H520"/>
    <mergeCell ref="C609:H609"/>
    <mergeCell ref="C573:H573"/>
    <mergeCell ref="C562:H562"/>
    <mergeCell ref="C616:H616"/>
    <mergeCell ref="C615:H615"/>
    <mergeCell ref="C614:H614"/>
    <mergeCell ref="C617:H617"/>
    <mergeCell ref="C577:H577"/>
    <mergeCell ref="C578:H578"/>
    <mergeCell ref="C579:H579"/>
    <mergeCell ref="C585:H585"/>
    <mergeCell ref="C612:H612"/>
    <mergeCell ref="C610:H610"/>
    <mergeCell ref="C353:H353"/>
    <mergeCell ref="C354:H354"/>
    <mergeCell ref="C355:H355"/>
    <mergeCell ref="C348:H348"/>
    <mergeCell ref="C379:H379"/>
    <mergeCell ref="C373:H373"/>
    <mergeCell ref="C374:H374"/>
    <mergeCell ref="C375:H375"/>
    <mergeCell ref="C356:H356"/>
    <mergeCell ref="C407:H407"/>
    <mergeCell ref="C603:H603"/>
    <mergeCell ref="C604:H604"/>
    <mergeCell ref="C608:H608"/>
    <mergeCell ref="C521:H521"/>
    <mergeCell ref="C524:H524"/>
    <mergeCell ref="C543:H543"/>
    <mergeCell ref="C544:H544"/>
    <mergeCell ref="C522:H522"/>
    <mergeCell ref="C567:H567"/>
    <mergeCell ref="C611:H611"/>
    <mergeCell ref="C605:H605"/>
    <mergeCell ref="C606:H606"/>
    <mergeCell ref="C607:H607"/>
    <mergeCell ref="C592:H592"/>
    <mergeCell ref="C593:H593"/>
    <mergeCell ref="C602:H602"/>
    <mergeCell ref="C601:H601"/>
    <mergeCell ref="C530:H530"/>
    <mergeCell ref="C552:H552"/>
    <mergeCell ref="C408:H408"/>
    <mergeCell ref="C410:H410"/>
    <mergeCell ref="C542:H542"/>
    <mergeCell ref="C412:H412"/>
    <mergeCell ref="C498:H498"/>
    <mergeCell ref="C541:H541"/>
    <mergeCell ref="C409:H409"/>
    <mergeCell ref="B651:H651"/>
    <mergeCell ref="B652:H652"/>
    <mergeCell ref="B653:H653"/>
    <mergeCell ref="C218:H218"/>
    <mergeCell ref="C594:H594"/>
    <mergeCell ref="C491:H491"/>
    <mergeCell ref="C492:H492"/>
    <mergeCell ref="C503:H503"/>
    <mergeCell ref="C504:H504"/>
    <mergeCell ref="C415:H415"/>
    <mergeCell ref="B654:H654"/>
    <mergeCell ref="B656:C656"/>
    <mergeCell ref="B658:H658"/>
    <mergeCell ref="B648:H648"/>
    <mergeCell ref="B649:H649"/>
    <mergeCell ref="B643:C643"/>
    <mergeCell ref="B644:H644"/>
    <mergeCell ref="B645:H645"/>
    <mergeCell ref="B646:H646"/>
    <mergeCell ref="B650:H650"/>
    <mergeCell ref="B647:H647"/>
    <mergeCell ref="B635:C635"/>
    <mergeCell ref="B636:C636"/>
    <mergeCell ref="B637:C637"/>
    <mergeCell ref="A624:H624"/>
    <mergeCell ref="B625:C625"/>
    <mergeCell ref="B626:C626"/>
    <mergeCell ref="B634:C634"/>
    <mergeCell ref="B638:C638"/>
    <mergeCell ref="B633:C633"/>
    <mergeCell ref="B639:C639"/>
    <mergeCell ref="B640:C640"/>
    <mergeCell ref="B641:C641"/>
    <mergeCell ref="B627:C627"/>
    <mergeCell ref="B628:C628"/>
    <mergeCell ref="B629:C629"/>
    <mergeCell ref="B630:C630"/>
    <mergeCell ref="B631:C631"/>
    <mergeCell ref="C621:H621"/>
    <mergeCell ref="C622:H622"/>
    <mergeCell ref="C391:H391"/>
    <mergeCell ref="C228:H228"/>
    <mergeCell ref="C226:H226"/>
    <mergeCell ref="C249:H249"/>
    <mergeCell ref="C534:H534"/>
    <mergeCell ref="C554:H554"/>
    <mergeCell ref="C537:H537"/>
    <mergeCell ref="C389:H389"/>
    <mergeCell ref="C590:H590"/>
    <mergeCell ref="C571:H571"/>
    <mergeCell ref="C600:H600"/>
    <mergeCell ref="C599:H599"/>
    <mergeCell ref="C598:H598"/>
    <mergeCell ref="C596:H596"/>
    <mergeCell ref="C595:H595"/>
    <mergeCell ref="C591:H591"/>
    <mergeCell ref="C580:H580"/>
    <mergeCell ref="C574:H574"/>
    <mergeCell ref="C155:F155"/>
    <mergeCell ref="C156:F156"/>
    <mergeCell ref="C157:F157"/>
    <mergeCell ref="C158:F158"/>
    <mergeCell ref="C159:F159"/>
    <mergeCell ref="C576:H576"/>
    <mergeCell ref="C231:H231"/>
    <mergeCell ref="C232:H232"/>
    <mergeCell ref="C413:H413"/>
    <mergeCell ref="C390:H390"/>
    <mergeCell ref="C570:H570"/>
    <mergeCell ref="C568:H568"/>
    <mergeCell ref="C561:H561"/>
    <mergeCell ref="C558:H558"/>
    <mergeCell ref="C564:H564"/>
    <mergeCell ref="C180:F180"/>
    <mergeCell ref="C181:F181"/>
    <mergeCell ref="C182:F182"/>
    <mergeCell ref="C184:F184"/>
    <mergeCell ref="C185:F185"/>
    <mergeCell ref="C565:H565"/>
    <mergeCell ref="C193:F193"/>
    <mergeCell ref="C194:H194"/>
    <mergeCell ref="C192:F192"/>
    <mergeCell ref="C170:H170"/>
    <mergeCell ref="C171:F171"/>
    <mergeCell ref="C190:F190"/>
    <mergeCell ref="C176:F176"/>
    <mergeCell ref="C183:F183"/>
    <mergeCell ref="C505:H505"/>
    <mergeCell ref="C499:H499"/>
    <mergeCell ref="C500:H500"/>
    <mergeCell ref="C501:H501"/>
    <mergeCell ref="C179:F179"/>
    <mergeCell ref="C186:F186"/>
    <mergeCell ref="C189:F189"/>
    <mergeCell ref="C191:H191"/>
    <mergeCell ref="C188:F188"/>
    <mergeCell ref="C414:H414"/>
    <mergeCell ref="C497:H497"/>
    <mergeCell ref="C559:H559"/>
    <mergeCell ref="C556:H556"/>
    <mergeCell ref="C169:F169"/>
    <mergeCell ref="C173:H173"/>
    <mergeCell ref="C174:H174"/>
    <mergeCell ref="C175:F175"/>
    <mergeCell ref="C177:F177"/>
    <mergeCell ref="C178:F178"/>
    <mergeCell ref="C187:F187"/>
    <mergeCell ref="C494:H494"/>
    <mergeCell ref="C482:H482"/>
    <mergeCell ref="C478:H478"/>
    <mergeCell ref="C479:H479"/>
    <mergeCell ref="C480:H480"/>
    <mergeCell ref="C167:F167"/>
    <mergeCell ref="C168:F168"/>
    <mergeCell ref="C172:F172"/>
    <mergeCell ref="C240:H240"/>
    <mergeCell ref="C241:H241"/>
    <mergeCell ref="C392:H392"/>
    <mergeCell ref="C468:H468"/>
    <mergeCell ref="C441:H441"/>
    <mergeCell ref="C448:H448"/>
    <mergeCell ref="C449:H449"/>
    <mergeCell ref="C444:H444"/>
    <mergeCell ref="C429:H429"/>
    <mergeCell ref="C433:H433"/>
    <mergeCell ref="C437:H437"/>
    <mergeCell ref="C463:H463"/>
    <mergeCell ref="C424:H424"/>
    <mergeCell ref="C425:H425"/>
    <mergeCell ref="C486:H486"/>
    <mergeCell ref="C484:H484"/>
    <mergeCell ref="C485:H485"/>
    <mergeCell ref="C462:H462"/>
    <mergeCell ref="C428:H428"/>
    <mergeCell ref="C472:H472"/>
    <mergeCell ref="C465:H465"/>
    <mergeCell ref="C431:H431"/>
    <mergeCell ref="C214:H214"/>
    <mergeCell ref="C237:H237"/>
    <mergeCell ref="C239:H239"/>
    <mergeCell ref="C230:H230"/>
    <mergeCell ref="C366:H366"/>
    <mergeCell ref="C361:H361"/>
    <mergeCell ref="C357:H357"/>
    <mergeCell ref="C254:H254"/>
    <mergeCell ref="C345:H345"/>
    <mergeCell ref="C253:H253"/>
    <mergeCell ref="C238:H238"/>
    <mergeCell ref="C202:H202"/>
    <mergeCell ref="C349:H349"/>
    <mergeCell ref="C335:H335"/>
    <mergeCell ref="C256:H256"/>
    <mergeCell ref="C341:H341"/>
    <mergeCell ref="C340:H340"/>
    <mergeCell ref="C343:H343"/>
    <mergeCell ref="C344:H344"/>
    <mergeCell ref="C347:H347"/>
    <mergeCell ref="C90:H90"/>
    <mergeCell ref="C91:F91"/>
    <mergeCell ref="C216:H216"/>
    <mergeCell ref="C262:H262"/>
    <mergeCell ref="C219:H219"/>
    <mergeCell ref="C255:H255"/>
    <mergeCell ref="C257:H257"/>
    <mergeCell ref="C258:H258"/>
    <mergeCell ref="C165:H165"/>
    <mergeCell ref="C81:F81"/>
    <mergeCell ref="C338:H338"/>
    <mergeCell ref="C150:H150"/>
    <mergeCell ref="C76:H76"/>
    <mergeCell ref="C78:H78"/>
    <mergeCell ref="C339:H339"/>
    <mergeCell ref="C149:H149"/>
    <mergeCell ref="C263:H263"/>
    <mergeCell ref="C264:H264"/>
    <mergeCell ref="C162:H162"/>
    <mergeCell ref="C19:H19"/>
    <mergeCell ref="C20:H20"/>
    <mergeCell ref="C21:H21"/>
    <mergeCell ref="C72:H72"/>
    <mergeCell ref="C51:H51"/>
    <mergeCell ref="C53:H53"/>
    <mergeCell ref="C55:H55"/>
    <mergeCell ref="C68:H68"/>
    <mergeCell ref="C67:H67"/>
    <mergeCell ref="C69:H69"/>
    <mergeCell ref="C659:H659"/>
    <mergeCell ref="A1:H1"/>
    <mergeCell ref="A2:H2"/>
    <mergeCell ref="A3:H3"/>
    <mergeCell ref="A4:H4"/>
    <mergeCell ref="A5:H5"/>
    <mergeCell ref="A6:H6"/>
    <mergeCell ref="C512:H512"/>
    <mergeCell ref="A7:H7"/>
    <mergeCell ref="A8:H8"/>
    <mergeCell ref="A9:H9"/>
    <mergeCell ref="A10:H10"/>
    <mergeCell ref="B11:C11"/>
    <mergeCell ref="C261:H261"/>
    <mergeCell ref="C63:H63"/>
    <mergeCell ref="C43:H43"/>
    <mergeCell ref="C79:H79"/>
    <mergeCell ref="C59:H59"/>
    <mergeCell ref="C135:F135"/>
    <mergeCell ref="C154:H154"/>
    <mergeCell ref="C560:H560"/>
    <mergeCell ref="C515:H515"/>
    <mergeCell ref="C516:H516"/>
    <mergeCell ref="C517:H517"/>
    <mergeCell ref="C518:H518"/>
    <mergeCell ref="C597:H597"/>
    <mergeCell ref="C581:H581"/>
    <mergeCell ref="C582:H582"/>
    <mergeCell ref="C548:H548"/>
    <mergeCell ref="C545:H545"/>
    <mergeCell ref="C546:H546"/>
    <mergeCell ref="C198:H198"/>
    <mergeCell ref="C206:H206"/>
    <mergeCell ref="C439:H439"/>
    <mergeCell ref="C440:H440"/>
    <mergeCell ref="C483:H483"/>
    <mergeCell ref="C393:H393"/>
    <mergeCell ref="C416:H416"/>
    <mergeCell ref="C378:H378"/>
    <mergeCell ref="C402:H402"/>
    <mergeCell ref="C547:H547"/>
    <mergeCell ref="C268:H268"/>
    <mergeCell ref="C481:H481"/>
    <mergeCell ref="C506:H506"/>
    <mergeCell ref="C507:H507"/>
    <mergeCell ref="C508:H508"/>
    <mergeCell ref="C469:H469"/>
    <mergeCell ref="C467:H467"/>
    <mergeCell ref="C471:H471"/>
    <mergeCell ref="C496:H496"/>
    <mergeCell ref="C403:H403"/>
    <mergeCell ref="C404:H404"/>
    <mergeCell ref="C623:H623"/>
    <mergeCell ref="C584:H584"/>
    <mergeCell ref="C526:H526"/>
    <mergeCell ref="C442:H442"/>
    <mergeCell ref="C443:H443"/>
    <mergeCell ref="C446:H446"/>
    <mergeCell ref="C583:H583"/>
    <mergeCell ref="C458:H458"/>
    <mergeCell ref="C370:H370"/>
    <mergeCell ref="C362:H362"/>
    <mergeCell ref="C371:H371"/>
    <mergeCell ref="C372:H372"/>
    <mergeCell ref="C476:H476"/>
    <mergeCell ref="C376:H376"/>
    <mergeCell ref="C377:H377"/>
    <mergeCell ref="C380:H380"/>
    <mergeCell ref="C381:H381"/>
    <mergeCell ref="C445:H445"/>
    <mergeCell ref="C394:H394"/>
    <mergeCell ref="C395:H395"/>
    <mergeCell ref="C397:H397"/>
    <mergeCell ref="C382:H382"/>
    <mergeCell ref="C386:H386"/>
    <mergeCell ref="C388:H388"/>
    <mergeCell ref="C420:H420"/>
    <mergeCell ref="C470:H470"/>
    <mergeCell ref="C336:H336"/>
    <mergeCell ref="C337:H337"/>
    <mergeCell ref="C450:H450"/>
    <mergeCell ref="C451:H451"/>
    <mergeCell ref="C454:H454"/>
    <mergeCell ref="C452:H452"/>
    <mergeCell ref="C453:H453"/>
    <mergeCell ref="C447:H447"/>
    <mergeCell ref="C333:H333"/>
    <mergeCell ref="C334:H334"/>
    <mergeCell ref="C342:H342"/>
    <mergeCell ref="C120:F120"/>
    <mergeCell ref="C121:F121"/>
    <mergeCell ref="C163:F163"/>
    <mergeCell ref="C138:F138"/>
    <mergeCell ref="C139:F139"/>
    <mergeCell ref="C140:F140"/>
    <mergeCell ref="C236:H236"/>
    <mergeCell ref="C332:H332"/>
    <mergeCell ref="C329:H329"/>
    <mergeCell ref="C326:H326"/>
    <mergeCell ref="C327:H327"/>
    <mergeCell ref="C324:H324"/>
    <mergeCell ref="C312:H312"/>
    <mergeCell ref="C313:H313"/>
    <mergeCell ref="C314:H314"/>
    <mergeCell ref="C331:H331"/>
    <mergeCell ref="C144:F144"/>
    <mergeCell ref="C166:H166"/>
    <mergeCell ref="C153:F153"/>
    <mergeCell ref="C161:F161"/>
    <mergeCell ref="C151:F151"/>
    <mergeCell ref="C147:H147"/>
    <mergeCell ref="C146:H146"/>
    <mergeCell ref="C145:F145"/>
    <mergeCell ref="C160:F160"/>
    <mergeCell ref="C152:H152"/>
    <mergeCell ref="C82:F82"/>
    <mergeCell ref="C83:F83"/>
    <mergeCell ref="C84:F84"/>
    <mergeCell ref="C92:F92"/>
    <mergeCell ref="C117:H117"/>
    <mergeCell ref="C119:F119"/>
    <mergeCell ref="C118:F118"/>
    <mergeCell ref="C94:F94"/>
    <mergeCell ref="C97:F97"/>
    <mergeCell ref="C98:F98"/>
    <mergeCell ref="C99:F99"/>
    <mergeCell ref="C100:F100"/>
    <mergeCell ref="C101:F101"/>
    <mergeCell ref="C95:H95"/>
    <mergeCell ref="C96:H96"/>
    <mergeCell ref="C113:F113"/>
    <mergeCell ref="C102:F102"/>
    <mergeCell ref="C103:F103"/>
    <mergeCell ref="C104:F104"/>
    <mergeCell ref="C105:F105"/>
    <mergeCell ref="C114:F114"/>
    <mergeCell ref="C115:F115"/>
    <mergeCell ref="C319:H319"/>
    <mergeCell ref="C107:F107"/>
    <mergeCell ref="C108:F108"/>
    <mergeCell ref="C109:F109"/>
    <mergeCell ref="C110:F110"/>
    <mergeCell ref="C112:F112"/>
    <mergeCell ref="C164:F164"/>
    <mergeCell ref="C302:H302"/>
    <mergeCell ref="C315:H315"/>
    <mergeCell ref="C317:H317"/>
    <mergeCell ref="C306:H306"/>
    <mergeCell ref="C307:H307"/>
    <mergeCell ref="C308:H308"/>
    <mergeCell ref="C311:H311"/>
    <mergeCell ref="C328:H328"/>
    <mergeCell ref="C330:H330"/>
    <mergeCell ref="C322:H322"/>
    <mergeCell ref="C318:H318"/>
    <mergeCell ref="C321:H321"/>
    <mergeCell ref="C323:H323"/>
    <mergeCell ref="C320:H320"/>
    <mergeCell ref="C300:H300"/>
    <mergeCell ref="C305:H305"/>
    <mergeCell ref="C299:H299"/>
    <mergeCell ref="C296:H296"/>
    <mergeCell ref="C555:H555"/>
    <mergeCell ref="C316:H316"/>
    <mergeCell ref="C303:H303"/>
    <mergeCell ref="C304:H304"/>
    <mergeCell ref="C309:H309"/>
    <mergeCell ref="C310:H310"/>
    <mergeCell ref="C287:H287"/>
    <mergeCell ref="C288:H288"/>
    <mergeCell ref="C290:H290"/>
    <mergeCell ref="C297:H297"/>
    <mergeCell ref="C298:H298"/>
    <mergeCell ref="C294:H294"/>
    <mergeCell ref="C279:H279"/>
    <mergeCell ref="C280:H280"/>
    <mergeCell ref="C281:H281"/>
    <mergeCell ref="C292:H292"/>
    <mergeCell ref="C293:H293"/>
    <mergeCell ref="C289:H289"/>
    <mergeCell ref="C282:H282"/>
    <mergeCell ref="C284:H284"/>
    <mergeCell ref="C285:H285"/>
    <mergeCell ref="C286:H286"/>
    <mergeCell ref="C273:H273"/>
    <mergeCell ref="C274:H274"/>
    <mergeCell ref="C275:H275"/>
    <mergeCell ref="C276:H276"/>
    <mergeCell ref="C291:H291"/>
    <mergeCell ref="C301:H301"/>
    <mergeCell ref="C277:H277"/>
    <mergeCell ref="C295:H295"/>
    <mergeCell ref="C283:H283"/>
    <mergeCell ref="C278:H278"/>
    <mergeCell ref="C80:H80"/>
    <mergeCell ref="C85:H85"/>
    <mergeCell ref="C86:F86"/>
    <mergeCell ref="C87:F87"/>
    <mergeCell ref="C88:F88"/>
    <mergeCell ref="C272:H272"/>
    <mergeCell ref="C122:F122"/>
    <mergeCell ref="C124:F124"/>
    <mergeCell ref="C125:F125"/>
    <mergeCell ref="C116:F116"/>
    <mergeCell ref="C89:F89"/>
    <mergeCell ref="C270:H270"/>
    <mergeCell ref="C271:H271"/>
    <mergeCell ref="C141:F141"/>
    <mergeCell ref="C142:F142"/>
    <mergeCell ref="C143:F143"/>
    <mergeCell ref="C111:F111"/>
    <mergeCell ref="C133:F133"/>
    <mergeCell ref="C132:F132"/>
    <mergeCell ref="C134:F134"/>
    <mergeCell ref="C136:F136"/>
    <mergeCell ref="C137:F137"/>
    <mergeCell ref="C126:F126"/>
    <mergeCell ref="C127:F127"/>
    <mergeCell ref="C128:F128"/>
    <mergeCell ref="C129:F129"/>
    <mergeCell ref="C130:F130"/>
    <mergeCell ref="C131:F131"/>
  </mergeCells>
  <printOptions horizontalCentered="1"/>
  <pageMargins left="0.3937007874015748" right="0.35433070866141736" top="0.984251968503937" bottom="0.984251968503937" header="0.5118110236220472" footer="0.31496062992125984"/>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Karina Mach</dc:creator>
  <cp:keywords/>
  <dc:description/>
  <cp:lastModifiedBy>Anna Sobierajska</cp:lastModifiedBy>
  <cp:lastPrinted>2018-09-19T09:23:48Z</cp:lastPrinted>
  <dcterms:created xsi:type="dcterms:W3CDTF">2018-09-10T09:27:19Z</dcterms:created>
  <dcterms:modified xsi:type="dcterms:W3CDTF">2018-09-19T11:40:14Z</dcterms:modified>
  <cp:category/>
  <cp:version/>
  <cp:contentType/>
  <cp:contentStatus/>
</cp:coreProperties>
</file>