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<sst xmlns="http://schemas.openxmlformats.org/spreadsheetml/2006/main" count="820" uniqueCount="565">
  <si>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</si>
  <si>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</si>
  <si>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</si>
  <si>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</si>
  <si>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</si>
  <si>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</si>
  <si>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</si>
  <si>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</si>
  <si>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</si>
  <si>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</si>
  <si>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</si>
  <si>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</si>
  <si>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</si>
  <si>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</si>
  <si>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</si>
  <si>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</si>
  <si>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</si>
  <si>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</si>
  <si>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</si>
  <si>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</si>
  <si>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</si>
  <si>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</si>
  <si>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</si>
  <si>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</si>
  <si>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</si>
  <si>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</si>
  <si>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</si>
  <si>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</si>
  <si>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</si>
  <si>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</si>
  <si>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</si>
  <si>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</si>
  <si>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</si>
  <si>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</si>
  <si>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</si>
  <si>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</si>
  <si>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</si>
  <si>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</si>
  <si>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</si>
  <si>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</si>
  <si>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</si>
  <si>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</si>
  <si>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</si>
  <si>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</si>
  <si>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</si>
  <si>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</si>
  <si>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</si>
  <si>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</si>
  <si>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</si>
  <si>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</si>
  <si>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</si>
  <si>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</si>
  <si>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</si>
  <si>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</si>
  <si>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</si>
  <si>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</si>
  <si>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</si>
  <si>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</si>
  <si>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</si>
  <si>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</si>
  <si>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</si>
  <si>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</si>
  <si>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</si>
  <si>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</si>
  <si>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</si>
  <si>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</si>
  <si>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</si>
  <si>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</si>
  <si>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</si>
  <si>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</si>
  <si>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</si>
  <si>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</si>
  <si>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</si>
  <si>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</si>
  <si>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</si>
  <si>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</si>
  <si>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</si>
  <si>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</si>
  <si>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</si>
  <si>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</si>
  <si>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</si>
  <si>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</si>
  <si>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</si>
  <si>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</si>
  <si>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</si>
  <si>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</si>
  <si>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</si>
  <si>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</si>
  <si>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</si>
  <si>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</si>
  <si>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</si>
  <si>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</si>
  <si>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</si>
  <si>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</si>
  <si>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</si>
  <si>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</si>
  <si>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</si>
  <si>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</si>
  <si>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</si>
  <si>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</si>
  <si>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</si>
  <si>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</si>
  <si>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</si>
  <si>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</si>
  <si>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</si>
  <si>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</si>
  <si>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</si>
  <si>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</si>
  <si>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</si>
  <si>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</si>
  <si>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</si>
  <si>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</si>
  <si>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</si>
  <si>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</si>
  <si>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</si>
  <si>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</si>
  <si>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</si>
  <si>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</si>
  <si>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</si>
  <si>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</si>
  <si>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</si>
  <si>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</si>
  <si>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</si>
  <si>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</si>
  <si>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</si>
  <si>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</si>
  <si>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</si>
  <si>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</si>
  <si>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</si>
  <si>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</si>
  <si>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</si>
  <si>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</si>
  <si>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</si>
  <si>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</si>
  <si>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</si>
  <si>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</si>
  <si>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</si>
  <si>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</si>
  <si>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</si>
  <si>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</si>
  <si>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</si>
  <si>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</si>
  <si>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</si>
  <si>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</si>
  <si>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</si>
  <si>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</si>
  <si>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</si>
  <si>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</si>
  <si>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</si>
  <si>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</si>
  <si>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</si>
  <si>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</si>
  <si>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</si>
  <si>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</si>
  <si>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</si>
  <si>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</si>
  <si>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</si>
  <si>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</si>
  <si>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</si>
  <si>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</si>
  <si>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</si>
  <si>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</si>
  <si>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</si>
  <si>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</si>
  <si>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</si>
  <si>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</si>
  <si>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</si>
  <si>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</si>
  <si>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</si>
  <si>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</si>
  <si>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</si>
  <si>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</si>
  <si>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</si>
  <si>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</si>
  <si>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</si>
  <si>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</si>
  <si>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</si>
  <si>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</si>
  <si>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</si>
  <si>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</si>
  <si>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</si>
  <si>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</si>
  <si>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</si>
  <si>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</si>
  <si>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</si>
  <si>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</si>
  <si>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</si>
  <si>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</si>
  <si>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</si>
  <si>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</si>
  <si>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</si>
  <si>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</si>
  <si>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</si>
  <si>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</si>
  <si>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</si>
  <si>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</si>
  <si>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</si>
  <si>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</si>
  <si>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</si>
  <si>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</si>
  <si>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</si>
  <si>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</si>
  <si>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</si>
  <si>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</si>
  <si>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</si>
  <si>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</si>
  <si>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</si>
  <si>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</si>
  <si>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</si>
  <si>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</si>
  <si>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</si>
  <si>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</si>
  <si>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</si>
  <si>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</si>
  <si>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</si>
  <si>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</si>
  <si>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</si>
  <si>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</si>
  <si>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</si>
  <si>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</si>
  <si>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</si>
  <si>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</si>
  <si>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</si>
  <si>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</si>
  <si>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</si>
  <si>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</si>
  <si>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</si>
  <si>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</si>
  <si>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</si>
  <si>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</si>
  <si>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</si>
  <si>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</si>
  <si>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</si>
  <si>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 xml:space="preserve"> - z aktualizacji wielkości dochodów i wydatków w poszczególnych latach.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</si>
  <si>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</si>
  <si>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</si>
  <si>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</si>
  <si>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</si>
  <si>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</si>
  <si>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</si>
  <si>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</si>
  <si>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</si>
  <si>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</si>
  <si>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</si>
  <si>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</si>
  <si>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</si>
  <si>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 xml:space="preserve">Wydatki na programy, projekty lub zadania pozostałe </t>
  </si>
  <si>
    <t>2.2.1</t>
  </si>
  <si>
    <t>Pozostałe zmiany</t>
  </si>
  <si>
    <t>RPO 2020 - RPO WKP 2014-2020 (współfinansowanie krajowe dla beneficjentów środków EFS) - Ułatwienie absorpcji środków (Urząd Marszałkowski w Toruniu)</t>
  </si>
  <si>
    <t>RPO 2020 - Dz. 5.1 - Rozbudowa drogi wojewódzkiej Nr 240 Chojnice-Świecie od km 23+190 do km 36+817 i od km 62+877 do km 65+718  - Zwiększenie bezpieczeństwa ruchu drogowego</t>
  </si>
  <si>
    <t>RPO 2020 - Dz. 5.1 - Przebudowa wraz z rozbudową drogi wojewódzkiej Nr 265 Brześć Kujawski-Gostynin od km 0+003 do km 19+117 -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</si>
  <si>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</si>
  <si>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RPO 2020 - Dz. 5.1-  Przebudowa i rozbudowa drogi wojewódzkiej Nr 559 na odcinku Lipno-Kamień Kotowy-granica województwa - Zwiększenie bezpieczeństwa ruchu drogowego</t>
  </si>
  <si>
    <t>RPO 2020 - Dz. 5.1- Przebudowa i rozbudowa drogi wojewódzkiej Nr 559 na odcinku Lipno-Kamień Kotowy-granica województwa - Zwiększenie bezpieczeństwa ruchu drogowego</t>
  </si>
  <si>
    <t>RPO 2020 - Dz. 5.1- Przebudowa i rozbudowa drogi wojewódzkiej Nr 255 Pakość-Strzelno od km 0+005 do km 21+910. Etap I - Rozbudowa drogi wojewódzkiej Nr 255 na odc. od km 0+005 do km 2+220, dł. 2,215 km - Zwiększenie bezpieczeństwa ruchu drogowego</t>
  </si>
  <si>
    <t>2.2.2</t>
  </si>
  <si>
    <t>2.2.3</t>
  </si>
  <si>
    <t xml:space="preserve"> - z rezygnacji z realizacji zadań,</t>
  </si>
  <si>
    <t>Obowiązująca wieloletnia prognoza finansowa Województwa Kujawsko-Pomorskiego obejmuje lata 2018-2038.</t>
  </si>
  <si>
    <t>Dokonuje się zmiany w wieloletniej prognozie finansowej Województwa Kujawsko-Pomorskiego na lata 2018-2038. Zmiany wynikają:</t>
  </si>
  <si>
    <t xml:space="preserve"> - ze zmiany budżetu województwa na 2018 r.;</t>
  </si>
  <si>
    <t>Szczegółowy zakres zmian budżetu województwa na 2018 r., które wpływają na załącznik nr 1 do wieloletniej prognozy finansowej przedstawia poniższa tabela:</t>
  </si>
  <si>
    <t>Plan na 2018 rok
(przed zmianą)</t>
  </si>
  <si>
    <t>Zmiany dochodów, wydatków, przychodów i rozchodów oraz wynik budżetowy i finansowy w latach 2018-2038</t>
  </si>
  <si>
    <t>Skutkiem uchwały jest zmiana wieloletniej prognozy finansowej Województwa Kujawsko-Pomorskiego na lata 2018-2038, zgodnie z załącznikami do niniejszej uchwały.</t>
  </si>
  <si>
    <t>RPO 2020 - Dz. 9.4.2 - Koordynacja rozwoju ekonomii społecznej w województwie kujawsko-pomorskim - Rozwój potencjału i możliwości do zwiększenia zatrudnienia w istniejących podmiotach ekonomii społecznej</t>
  </si>
  <si>
    <t>RPO 2020 - Dz. 2.2 - Kultura w zasięgu 2.0 - Wzrost dostępności zasobów dziedzictwa regionalnego poprzez ich digitalizację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</si>
  <si>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</si>
  <si>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RPO 2020 - Dz. 1.5.2 - Expressway - promocja terenów inwestycyjnych - Zwiększenie rozpoznawalności województwa kujawsko-pomorskiego jako miejsca o wysokim potencjale inwestycyjnym</t>
  </si>
  <si>
    <t>RPO 2020 - Dz. 4.5 - Ochrona czynna i monitoring obszarów Natura 2000 zlokalizowanych w granicach Brodnickiego Parku Krajobrazowego - Ochrona i promocja zasobów przyrodniczych oraz podniesienie świadomości edukacji ekologiczno-przyrodniczej</t>
  </si>
  <si>
    <t>RPO 2020 - Dz. 4.5 - Budowa stacji terenowo-badawczej "Podmoście" - Ochrona i promocja zasobów przyrodniczych oraz podniesienie świadomości edukacji ekologiczno-przyrodniczej</t>
  </si>
  <si>
    <t>RPO 2020 - Dz. 10.2.3 - Szkoła zawodowców - Wzrost jakości szkolnictwa zawodowego poprzez zastosowanie innowacyjnych metod nauczania</t>
  </si>
  <si>
    <t>2.1.4</t>
  </si>
  <si>
    <t>2.1.5</t>
  </si>
  <si>
    <t>RPO 2020 - Dz. 10.3.1 - Prymus Pomorza i Kujaw - Rozwój kompetencji kluczowych uczniów szczególnie zdolnych</t>
  </si>
  <si>
    <t>2.1.6</t>
  </si>
  <si>
    <t>IW - Przebudowa i remont konserwatorski budynku Pałacu Dąmbskich w Toruniu - Poprawa infrastruktury kulturalnej</t>
  </si>
  <si>
    <t>IZ - EmpInno (INTERREG Region Morza Bałtyckiego) - Zwiększenie znaczenia strategii inteligentnych specjalizacji na rzecz innowacji i rozwoju w średniej wielkości miastach i regionach</t>
  </si>
  <si>
    <t>IZ - Projekt HICAPS (INTERREG Europa Środkowa) - Ochrona zasobów dziedzictwa kulturowego i naturalnego w postaci historycznych parków i ogrodów położonych w otoczeniu obiektów zabytkowych</t>
  </si>
  <si>
    <t>IZ - Projekt EMMA (INTERREG Region Morza Bałtyckiego) - Wzmocnienie transportu śródlądowego i morskiego poprzez promocję międzynarodowych usług żeglugowych</t>
  </si>
  <si>
    <t>IZ - Projekt Digitourism (INTERREG Europa) - Popularyzacja zdigitalizowanych zasobów dotyczących badań archeologicznych w formie portalu</t>
  </si>
  <si>
    <t>IZ - Projekt Cult-Crea TE (INTERREG Europa) - Promocja i rozwój turystyki poprzez wykorzystanie przemysłów kreatywnych i aspektów kulturowych</t>
  </si>
  <si>
    <t>IZ - Projekt ECO-CICLE (INTERREG Europa) - Poprawa lokalnych i regionalnych polityk promocji turystyki rowerowej na obszarach o dużej wartości przyrodniczej</t>
  </si>
  <si>
    <t>IZ - Projekt ThreeT (INTERREG Europa) - Poprawa ochrony zasobów naturalnych i kulturowych poprzez zastosowanie innowacyjnych rozwiązań w przemieszczaniu się szlakami turystycznymi</t>
  </si>
  <si>
    <t>IZ - Projekt SURFACE (INTERREG Europa Środkowa) - Poprawa zarządzania środowiskiem oraz jakości życia na terenach miejskich</t>
  </si>
  <si>
    <t>IZ - Konkurs dotacji na przygotowanie programów rewitalizacji z POPT 2014-2020 - Wsparcie gmin w aktualizacji i opracowaniu programów rewitalizacji</t>
  </si>
  <si>
    <t>IZ - NICHE (INTERREG Europa) - Poprawa skuteczności polityk wspierających i ułatwiających zastosowanie innowacji w sektorze żywnościowym</t>
  </si>
  <si>
    <t>RPO 2020 - Dz. 9.3.2 - Pogodna jesień życia na Kujawach i Pomorzu - projekt rozwoju pomocy środowiskowej dla seniorów - Zwiększenie dostępu do niestacjonarnych usług opiekuńczych dla osób starszych</t>
  </si>
  <si>
    <t>IZ - POIŚ. Dz. 2.4 - Edukacja społeczności zamieszkujących obszary chronione województwa kujawsko-pomorskiego: Lubię tu być na zielonym! - Wzrost świadomości ekologicznej mieszkańców województwa</t>
  </si>
  <si>
    <t>Opracowanie dokumentacji w sprawie obszarów chronionego krajobrazu w zakresie oceny stanu zachowania i wartości krajobrazów wyróżnionych z elementami audytu krajowego -  Ustalenie obszarów najcenniejszych pod względem przyrodniczym</t>
  </si>
  <si>
    <t>Inwentaryzacja i waloryzacja przyrodnicza na terenie wszystkich parków krajobrazowych województwa kujawsko-pomorskiego wraz z przygotowaniem Planów Ochrony Parków Krajobrazowych - Ustalenie obszarów najcenniejszych pod względem przyrodniczym</t>
  </si>
  <si>
    <t>IW - Modernizacja dróg wojewódzkich grupa III - K-P plan spójności komunikacji drogowej i kolejowej 2014-2020 - Zwiększenie bezpieczeństwa ruchu drogowego</t>
  </si>
  <si>
    <t>Wsparcie dla sieci Centrów Obsługi Inwestorów i Eksporterów - trwałość projektu - Poprawa dostępu do kompleksowych, wysokiej jakości usług informacyjnych w zakresie niezbędnym do planowania, organizowania i realizacji eksportu i/lub inwestycji poza granicami Polski</t>
  </si>
  <si>
    <t>RPO 2020 - Dz. 2.1 - Budowa kujawsko-pomorskiego systemu udostępniania elektronicznej dokumentacji medycznej - etap II - Poprawa jakości świadczonych usług medycznych z wykorzystaniem narzędzi ICT</t>
  </si>
  <si>
    <t>IW - Rozbudowa budynku Urzędu Marszałkowskiego - Usprawnienie funkcjonowania Urzędu</t>
  </si>
  <si>
    <t>Wieloletni program współpracy samorządu województwa kujawsko-pomorskiego z organizacjami pozarządowymi na lata 2016-2020 - Wsparcie działań realizowanych przez organizacje pożytku publicznego</t>
  </si>
  <si>
    <t>RPO 2020 - Dz. 3.5.2 - Poprawa bezpieczeństwa i komfortu życia mieszkańców oraz wsparcie niskoemisyjnego transportu drogowego poprzez wybudowanie dróg dla rowerów (lider: województwo kujawsko-pomorskie) - Ograniczenie emisji spalin poprzez rozbudowę sieci dróg rowerowych</t>
  </si>
  <si>
    <t>RPO 2020 - Dz. 3.4 - Przebudowa wraz z rozbudową drogi wojewódzkiej nr 265 Brześć Kujawski-Gostynin od km 0+003 do km 19+117 w zakresie dotyczącym budowy ciągów pieszo-rowerowych - Wzrost bezpieczeństwa ruchu drogowego oraz ograniczenie emisji gazów cieplarnianych</t>
  </si>
  <si>
    <t>RPO 2020 - Dz. 10.4.1 - Caps Lock - certyfikowane szkolenia językowe - Podniesienie kwalifikacji zawodowych osób dorosłych</t>
  </si>
  <si>
    <t>RPO 2020 - RPO WKP 2014-2020 (współfinansowanie krajowe dla beneficjentów EFRR) - Ułatwienie absorpcji środków</t>
  </si>
  <si>
    <t>(dokonuje się przeniesienia planowanych wydatków między latami realizacji)</t>
  </si>
  <si>
    <t>RPO 2020 - RPO WKP 2014-2020 (współfinansowanie krajowe dla beneficjentów środków EFS) - Ułatwienie absorpcji środków (Wojewódzki Urząd Pracy w Toruniu)</t>
  </si>
  <si>
    <t xml:space="preserve"> - z wprowadzenia nowych zadań,</t>
  </si>
  <si>
    <t xml:space="preserve"> - z urealnienia poniesionych wydatków,</t>
  </si>
  <si>
    <t>IW - Roboty dodatkowe i uzupełniające związane z realizacją inwestycji drogowych w ramach grupy I RPO - Zwiększenie bezpieczeństwa ruchu drogowego</t>
  </si>
  <si>
    <t>RPO 2020 - Dz. 5.1 - Przebudowa wraz z rozbudową drogi wojewódzkiej Nr 269 Szczerkowo-Kowal od km 12+170 do km 28+898 oraz od km 33+622 do km 59+194- Zwiększenie bezpieczeństwa ruchu drogowego</t>
  </si>
  <si>
    <t>RPO 2020 - Dz. 5.1 - Przebudowa wraz z rozbudową drogi wojewódzkiej Nr 266 Ciechocinek-Służewo-Radziejów-Sompolno-Konin - Zwiększenie bezpieczeństwa ruchu drogowego</t>
  </si>
  <si>
    <t>1.1.31</t>
  </si>
  <si>
    <t>1.1.33</t>
  </si>
  <si>
    <t>1.1.36</t>
  </si>
  <si>
    <t>1.1.37</t>
  </si>
  <si>
    <t>1.1.39</t>
  </si>
  <si>
    <t>1.2.29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</si>
  <si>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</si>
  <si>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</si>
  <si>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</si>
  <si>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</si>
  <si>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</si>
  <si>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</si>
  <si>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</si>
  <si>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</si>
  <si>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Uchwała dotyczy zmiany wieloletniej prognozy finansowej Województwa Kujawsko-Pomorskiego na lata 2018-2038.</t>
  </si>
  <si>
    <t xml:space="preserve"> - ze zmian w planowanych przedsięwzięciach;</t>
  </si>
  <si>
    <t>(dokonuje się przeniesienia części planowanych wydatków z roku 2019 do roku 2018 w związku z planowanym zakończeniem prac budowlano-remontowych do końca 2018 r. Ogólna wartość zadania nie ulega zmianie)</t>
  </si>
  <si>
    <t>IW - Rozbudowa KPCEN we Włocławku - dokumentacja - Poprawa infrastruktury oświatowej</t>
  </si>
  <si>
    <t>(dokonuje się zmiany zadania z jednorocznego na wieloletnie, którego okres realizacji określony został na lata 2018-2019. Planowane środki finansowe przeznaczone są na wykonanie koncepcji rozbudowy budynku KPCEN we Włocławku, projektu budowlanego i wykonawczego oraz uzyskanie pozwolenia na budowę)</t>
  </si>
  <si>
    <t>IW - Dokumentacje projektowe - Poprawa stanu technicznego nieruchomości będących w zasobie województwa</t>
  </si>
  <si>
    <t>IW - Rozbudowa i dostosowanie budynku Wojewódzkiej Biblioteki Publicznej - Książnicy Kopernikańskiej w Toruniu do nowych funkcji użytkowych - Poprawa infrastruktury kulturalnej</t>
  </si>
  <si>
    <t>IW - Przebudowa ul. Słowackiego, Chopina i Sikorskiego w Aleksandrowie Kujawskim -wsparcie finansowe - Zwiększenie bezpieczeństwa ruchu drogowego</t>
  </si>
  <si>
    <t>(skraca się okres realizacji zadania do roku 2020. W związku z odmową dofinansowania zadania przez Wojewódzki Fundusz Ochrony Środowiska i Gospodarki Wodnej w Toruniu dokonuje się zmniejszenia planowanych na poszczególne lata wydatków oraz ogólnej wartości zadania)</t>
  </si>
  <si>
    <t>IW - KPSOSW Nr 2 w Bydgoszczy - Budowa windy dla osób niepełnosprawnych - Poprawa dostępności infrastruktury dla osób niepełnosprawnych</t>
  </si>
  <si>
    <t>RPO 2020 - Dz. 6.3.2 - Artyści w zawodzie - Modernizacja warsztatów kształcenia zawodowego w KPSOSW im. J. Korczaka w Toruniu - Poprawa jakości usług edukacyjnych w zakresie szkolnictwa zawodowego</t>
  </si>
  <si>
    <t>IW - zmiana z: Rozbudowa Opery NOVA o IV krąg wraz z infrastrukturą parkingową na: Rozbudowa Opery NOVA w Bydgoszczy o IV krąg wraz z infrastrukturą parkingową- Poprawa infrastruktury kulturalnej</t>
  </si>
  <si>
    <t>RPO 2020 - Dz. 10.3.2 - Prymusi Zawodu Kujaw i Pomorza - Edycja II  - Zwiększenie szans na zatrudnienie uczniów szkół zawodowych poprzez podniesienie efektywności kształcenia zawodowego</t>
  </si>
  <si>
    <t>(dokonuje się zmniejszenia planowanych w poszczególnych latach wydatków oraz ogólnej wartości projektu w celu dostosowania do wielkości przyznanego dofinansowania)</t>
  </si>
  <si>
    <t>(dokonuje się przeniesienia części planowanych wydatków z roku 2018 do roku 2019 przy zachowaniu niezmienionej ogólnej wartości projektu w celu dostosowania do zaktualizowanego planu działań w poszczególnych latach)</t>
  </si>
  <si>
    <t>(dokonuje się przeniesienia części planowanych wydatków z roku 2018 na lata następne przy zachowaniu niezmienionej ogólnej wartości projektu w celu dostosowania do zaktualizowanego planu działań w poszczególnych latach)</t>
  </si>
  <si>
    <t>(dokonuje się przeniesienia części planowanych wydatków z roku 2018 na lata 2019-2020 przy zachowaniu niezmienionej ogólnej wartości projektu w celu dostosowania do zaktualizowanego planu działań w poszczególnych latach)</t>
  </si>
  <si>
    <t>(dokonuje się przeniesienia części planowanych wydatków z roku 2018 do roku 2020 przy zachowaniu niezmienionej ogólnej wartości projektu w celu dostosowania do zaktualizowanego planu działań w poszczególnych latach)</t>
  </si>
  <si>
    <t>RPO 2020 - Dz. 9.2.2 - Wykluczenie - nie ma MOWy! - Zwiększenie zdolności funkcjonowania w społeczności młodzieży zagrożonej wykluczeniem społecznym</t>
  </si>
  <si>
    <t>RPO 2020 - Dz. 9.2.2 - Trampolina 2 - Zwiększenie zdolności funkcjonowania w społeczeństwie młodzieży zagrożonej wykluczeniem społecznym</t>
  </si>
  <si>
    <t>IZ - POWER, Dz. 1.2.2 - Wsparcie udzielane z Inicjatywy na rzecz zatrudnienia ludzi młodych - Zwiększenie możliwości zatrudnienia osób młodych do 29 roku życia pozostających bez pracy</t>
  </si>
  <si>
    <t>IZ - POWER, Dz. 4.1 - Kujawsko-Pomorskie Środowiskowe Centrum Opieki Psychogeriatrycznej w Otępieniach - Poprawa jakości usług świadczonych na rzecz pacjentów otępiennych</t>
  </si>
  <si>
    <t>(dokonuje się przeniesienia części planowanych wydatków z roku 2018 do roku 2021 przy zachowaniu niezmienionej ogólnej wartości projektu w celu dostosowania do zaktualizowanego planu działań w poszczególnych latach)</t>
  </si>
  <si>
    <t>(dokonuje się przeniesienia części planowanych wydatków z roku 2018 do roku 2019 przy zachowaniu niezmienionej ogólnej wartości zadania w celu dostosowania do planowanych przedsięwzięć w kolejnych latach)</t>
  </si>
  <si>
    <t>Elektroniczny generator ofert - Usprawnienie obsługi otwartych konkursów ofert i trybu pozakonkursowego ogłaszanych w trybie ustawy o działalności pożytku publicznego i wolontariacie</t>
  </si>
  <si>
    <t>RPO 2020 - Dz. 8.6.1 - Zdrowi i aktywni w pracy - Wydłużenie aktywności zawodowej pracowników UM-WK-P oraz promocja aktywnego stylu życia</t>
  </si>
  <si>
    <t>(dokonuje się przeniesienia części planowanych wydatków z roku 2018 i 2019 do roku 2020 oraz zmniejszenia ogólnej wartości projektu w celu dostosowania do wielkości przyznanego dofinansowania)</t>
  </si>
  <si>
    <t>RPO 2020 - Dz. 3.5.2 - Poprawa bezpieczeństwa i komfortu życia mieszkańców oraz wsparcie niskoemisyjnego transportu drogowego poprzez wybudowanie dróg dla rowerów (lider: powiat toruński) - Ograniczenie emisji spalin poprzez rozbudowę sieci dróg rowerowych</t>
  </si>
  <si>
    <t>(dokonuje się zmniejszenia planowanych na 2018 r. wydatków oraz ogólnej wartości projektu w celu dostosowania do harmonogramu transz stanowiących załącznik do aneksu do umowy o dofinansowanie)</t>
  </si>
  <si>
    <t>RPO 2020 - Dz. 2.1 - Infostrada Kujaw i Pomorza 2.0 - Wzrost efektywności działań administracji samorządowej oraz jakości usług publicznych</t>
  </si>
  <si>
    <t>(dokonuje się urealnienia poniesionych do końca 2017 r. wydatków oraz przeniesienia części planowanych wydatków z roku 2018 i 2019 na lata następne w związku z urealnieniem wydatków na wynagrodzenia pracowników zaangażowanych w realizację projektu. Ogólna wartość projektu nie ulega zmianie)</t>
  </si>
  <si>
    <t>RPO 2020 - Dz. 6.3.1 - Tylko w Korczaku jest super dzieciaku - Zwiększenie dostępu do usług edukacyjnych w regionie w zakresie wychowania przedszkolnego specjalnego</t>
  </si>
  <si>
    <t>(dokonuje się przeniesienia części planowanych wydatków z roku 2019 do roku 2018 oraz części wydatków inwestycyjnych do wydatków bieżących)</t>
  </si>
  <si>
    <t>RPO 2020 - Dz. 10.4.1 - W Kujawsko-Pomorskiem Mówisz - masz - certyfikowane szkolenia językowe - Podniesienie kwalifikacji zawodowych osób dorosłych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</si>
  <si>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</si>
  <si>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2.1 - Budowa kujawsko-pomorskiego systemu udostępniania elektronicznej dokumentacji medycznej - etap I - Poprawa jakości świadczonych usług medycznych z wykorzystaniem narzędzi ICT</t>
  </si>
  <si>
    <t>RPO 2020 - Dz. 3.5.2 - Poprawa bezpieczeństwa i komfortu życia mieszkańców oraz wsparcie niskoemisyjnego transportu drogowego poprzez wybudowanie dróg dla rowerów na terenie powiatu bydgoskiego (lider gmina Koronowo, gmina Solec Kujawski, powiat bydgoski) - Ograniczenie emisji spalin poprzez rozbudowę sieci dróg rowerowych</t>
  </si>
  <si>
    <t>IW - Budowa wiaduktów i przystanków kolejowych w bydgosko-toruńskim obszarze metropolitalnym - uzyskanie certyfikatów zgodności dla podsystemów i składników interoperacyjności WE w kolejnictwie - Poprawa dostępności kolejowej infrastruktury pasażerskiej</t>
  </si>
  <si>
    <t>IZ - POIŚ - Młyn Kultury - Przebudowa, rozbudowa i zmiana sposobu użytkowania budynku magazynowego przy ul. Kościuszki 77 w Toruniu na budynek o funkcji użyteczności publicznej - Poprawa dostępu do infrastruktury kultury</t>
  </si>
  <si>
    <t>(dokonuje się aktualizacji puli środków na współfinansowanie z EFS w poszczególnych latach)</t>
  </si>
  <si>
    <t>(dokonuje się przeniesienia części planowanych wydatków z roku 2018 na lata następne oraz zmniejszenia ogólnej wartości projektu w związku z zakończeniem pierwszego etapu projektu)</t>
  </si>
  <si>
    <t>(dokonuje się zwiększenia planowanych w poszczególnych latach wydatków oraz ogólnej wartości projektu w celu dostosowania do zaktualizowanego wniosku o dofinansowanie projektu)</t>
  </si>
  <si>
    <t>(wydłuża się okres realizacji projektu do roku 2020, przenosi się planowane wydatki z roku 2018 do roku 2020 oraz zwiększa się ogólną wartość projektu w celu dostosowania do zaktualizowanego kosztorysu na roboty budowlane)</t>
  </si>
  <si>
    <t>(dokonuje się zmniejszenia planowanych na 2018 r. wydatków oraz ogólnej wartości zadania w związku ze zmniejszeniem planowanych wydatków na zadanie pn."Współpraca województwa z organizacjami pozarządowymi oraz innymi podmiotami prowadzącymi działalność pożytku publicznego")</t>
  </si>
  <si>
    <t>(dokonuje się zwiększenia planowanych na 2019 r. wydatków z przeznaczeniem na przeprowadzenie konferencji i szkoleń dla grupy docelowej projektu. Ogólna wartość zadania ulega zwiększeniu)</t>
  </si>
  <si>
    <t>(wprowadza się nowe zadanie przewidziane do realizacji w latach 2018-2022. Planowane wydatki przeznaczone są na pokrycie kosztów związanych z uruchomieniem, wdrożeniem i obsługą przez firmę zewnętrzną nowego generatora ofert w celu realizacji otwartych konkursów ofert ogłaszanych corocznie przez Samorząd Województwa Kujawsko-Pomorskiego)</t>
  </si>
  <si>
    <t>(wprowadza się nowe zadanie przewidziane do realizacji w latach 2018-2019. Planowane wydatki przeznaczone są na pokrycie kosztów wykładów i warsztatów dla przedsiębiorców, studentów, naukowców, administracji publicznej i innych na temat wdrażania nowych technologii, współpracy nauki z biznesem oraz stworzenia najlepszych warunków dla innowacyjnego rozwoju)</t>
  </si>
  <si>
    <t>(dokonuje się urealnienia poniesionych do końca 2017 r. wydatków oraz zmniejszenia ogólnej wartości zadania. Wydłuża się okres realizacji zadania do 2019 r. oraz przenosi się planowane wydatki z roku 2018 do roku 2019 w związku z przewidywanym terminem zakończenia sprawowania nadzoru autorskiego w 2019 r. nad pracami w budynku "Pałacu Dąmbskich")</t>
  </si>
  <si>
    <t>(wprowadza się zadanie przewidziane do realizacji w latach 2017-2019, którego celem jest uzyskanie certyfikatu zgodności WE w kolejnictwie i świadectwa dopuszczenia do eksploatacji wydawanego przez Urząd Transportu Kolejowego)</t>
  </si>
  <si>
    <t>(dokonuje się urealnienia poniesionych do końca 2017 r. wydatków oraz przeniesienia planowanych wydatków między latami realizacji w celu dostosowania do harmonogramu rzeczowo-finansowego projektu. Ogólna wartość projektu nie ulega zmianie)</t>
  </si>
  <si>
    <t>RPO 2020 - Dz. 6.3.2 - "Usłyszeć potrzeby"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</si>
  <si>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IW - Rozbudowa i remont Filharmonii Pomorskiej w Bydgoszczy - przygotowanie dokumentacji - Poprawa infrastruktury kultury</t>
  </si>
  <si>
    <t>(dokonuje się urealnienia poniesionych do   końca 2017 r. wydatków oraz zmniejszenia ogólnej wartości zadania)</t>
  </si>
  <si>
    <t>IW - Opracowanie dokumentacji projektowej dla sieci dróg wojewódzkich - Zwiększenie bezpieczeństwa ruchu drogowego</t>
  </si>
  <si>
    <t>(dokonuje się zwiększenia planowanych na 2018 r. wydatków z przeznaczeniem na pokrycie kosztów robót dodatkowych i uzupełniających w zadaniach realizowanych w ramach RPO. Ogólna wartość zadania ulega zwiększeniu)</t>
  </si>
  <si>
    <t>IW - Nabycie nieruchomości położonej w Toruniu przy ul. Kopernika 4 - Zwiększenie efektywności zadań Województwa</t>
  </si>
  <si>
    <t>RPO 2020 - Pomoc Techniczna RPO 2014-2020 - WPD PT "Sprawne zarządzanie i wdrażanie RPO WK-P w latach 2018-2020" - Zapewnienie technicznego i finansowego wsparcia w celu sprawnego wdrażania oraz efektywnego wykorzystania środków (Wojewódzki Urząd Pracy w Toruniu)</t>
  </si>
  <si>
    <t>IW - Rozbudowa kampusu UTP w Bydgoszczy w Fordonie (partycypacja do 30 % kosztów realizacji zadania) - Poprawa infrastruktury naukowej</t>
  </si>
  <si>
    <t>(dokonuje się przeniesienia części planowanych wydatków inwestycyjnych do wydatków bieżących)</t>
  </si>
  <si>
    <t>RPO 2020 - Pomoc Techniczna RPO 2014-2020 - WPD PT "Sprawne zarządzanie i wdrażanie RPO WK-P w latach 2018-2020" - Zapewnienie technicznego i finansowego wsparcia w celu sprawnego wdrażania oraz efektywnego wykorzystania środków (Urząd Marszałkowski w Toruniu)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</si>
  <si>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</si>
  <si>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</si>
  <si>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( Dz. 12.1 - pula) - Zapewnienie technicznego i finansowego wsparcia procesu zarządzania, wdrażania, monitorowania i kontroli w celu sprawnego wdrażania oraz efektywnego wykorzystania środków (Wojewódzki Urząd Pracy w Toruniu)</t>
  </si>
  <si>
    <t>RPO 2020 - Pomoc Techniczna RPO 2014-2020 (Dz. 12.2 - pula) - Zapewnienie skutecznej informacji i promocji programu (Urząd Marszałkowski w Toruniu)</t>
  </si>
  <si>
    <t>RPO 2020 - Pomoc Techniczna RPO 2014-2020 (Dz. 12.2 - pula) - Zapewnienie skutecznej informacji i promocji programu (Wojewódzki Urząd Pracy w Toruniu)</t>
  </si>
  <si>
    <t>RPO 2020 - Dz. 4.5 - Modernizacja zagrody wiejskiej w Dusocinie na potrzeby ośrodka edukacji ekologicznej na terenie Parku Krajobrazowego "Góry Łosiowe" wraz z czynną ochroną przyrody na obszarze Natura 2000 - Ochrona i promocja zasobów przyrodniczych oraz podniesienie świadomości edukacji ekologiczno-przyrodniczej</t>
  </si>
  <si>
    <t>(wprowadza się nowy projekt przewidziany do realizacji w latach 2018-2019, którego zadaniem jest organizacja imprez kulturalnych wykazujących znaczny wpływ na gospodarkę regionalną)</t>
  </si>
  <si>
    <t>RPO 2020 - Dz. 5.1 - Rozbudowa drogi wojewódzkiej Nr 251 Kaliska-Inowrocław na odcinku od km 19+649 (od granicy województwa kujawsko-pomorskiego) do km 34+200 oraz od km 34+590,30 do km 35+290 wraz z przebudową mostu na rzece Gąsawka w miejscowości Żnin - Zwiększenie bezpieczeństwa ruchu drogowego</t>
  </si>
  <si>
    <t>(dokonuje się przeniesienia części planowanych wydatków z roku 2018 i 2019 do roku 2020 w związku z planowanym terminem rozpoczęcia robót w 2019 r. Ogólna wartość projektu nie ulega zmianie)</t>
  </si>
  <si>
    <t>RPO 2020 - Dz. 5.1- Przebudowa wraz z rozbudową drogi wojewódzkiej Nr 241 Tuchola-Rogoźno od km 0+005 do km 26+360 na odc. Tuchola-Sępólno Krajeńskie - Zwiększenie bezpieczeństwa ruchu drogowego</t>
  </si>
  <si>
    <t>RPO 2020 - Dz. 5.1 - Przebudowa wraz z rozbudową drogi wojewódzkiej Nr 254 Brzoza-Wylatowo (odcinek Barcin-Wylatowo) - Zwiększenie bezpieczeństwa ruchu drogowego</t>
  </si>
  <si>
    <t>RPO 2020 - Dz. 5.1 - Przebudowa wraz z rozbudową drogi wojewódzkiej Nr 254 Brzoza-Łabiszyn-Barcin-Mogilno-Wylatowo (odcinek Brzoza-Barcin) - Zwiększenie bezpieczeństwa ruchu drogowego</t>
  </si>
  <si>
    <t>RPO 2020 - Dz. 5.1 - Przebudowa wraz z rozbudową drogi wojewódzkiej Nr 563 Rypin-Żuromin-Mława od km 2+475 do km 16+656 - Zwiększenie bezpieczeństwa ruchu drogowego</t>
  </si>
  <si>
    <t>RPO 2020 - Dz. 5.1 - Przebudowa wraz z rozbudową drogi wojewódzkiej Nr 534 Grudziądz-Wąbrzeźno-Golub-Dobrzyń-Rypin od km 76+705 do km 81+719- Zwiększenie bezpieczeństwa ruchu drogowego</t>
  </si>
  <si>
    <t>(dokonuje się przeniesienia części planowanych wydatków z roku 2018 do roku 2021 w związku z planowanym rozpoczęciem robót drogowych w 2019 r. i koniecznością zabezpieczenia środków finansowych na ich realizację w latach następnych. Ogólna wartość projektu nie ulega zmianie)</t>
  </si>
  <si>
    <t>RPO 2020 - Dz. 5.1 - Przebudowa wraz z rozbudową drogi wojewódzkiej Nr 270 Brześć Kujawski-Izbica Kujawska-Koło od km 0+000 do km 29+023- Zwiększenie bezpieczeństwa ruchu drogowego</t>
  </si>
  <si>
    <t>RPO 2020 - Dz. 5.1- Przebudowa i rozbudowa drogi wojewódzkiej Nr 255 Pakość-Strzelno od km 0+005 do km 21+910. Etap II - Przebudowa drogi wojewódzkiej Nr 255 na odc. od km  2+220 do km 21+910, dł. 19,690 km" - Zwiększenie bezpieczeństwa ruchu drogowego</t>
  </si>
  <si>
    <t>RPO 2020 - Dz. 6.3.2 - Medyczne Centrum Przyszłości - utworzenie bazy kształcenia zawodowego dla Medyczno-Społecznego Centrum Kształcenia Zawodowego i Ustawicznego w Toruniu - Poprawa jakości usług edukacyjnych w zakresie szkolnictwa zawodowego</t>
  </si>
  <si>
    <t>(dokonuje się przeniesienia części planowanych wydatków z roku 2018 do roku 2019 przy zachowaniu niezmienionej ogólnej wartości projektu w związku z przeniesieniem części przedsięwzięć do realizacji w roku 2019)</t>
  </si>
  <si>
    <t>RPO 2020 - Dz. 1.5.2 - Wsparcie umiędzynarodowienia kujawsko-pomorskich MŚP oraz promocja potencjału gospodarczego regionu - Zwiększenie poziomu handlu zagranicznego sektora MŚP</t>
  </si>
  <si>
    <t>Zmiany wynikają przede wszystkim:</t>
  </si>
  <si>
    <t xml:space="preserve"> - ze zmian w planowanych przedsięwzięciach,</t>
  </si>
  <si>
    <t xml:space="preserve"> - ze zmian planowanych przychodów wynikających ze zwiększenia wolnych środków z lat ubiegłych,</t>
  </si>
  <si>
    <t xml:space="preserve"> - ze zmian planowanych rozchodów w związku z zaplanowaną wcześniejszą spłatą rat kredytowych przewidzianych do spłaty w 2019 r. Planuje się spłatę 
   w 2018 r. raty kredytu z 2008 r. w kwocie 3.100.000 zł i kredytu z 2009 r. w kwocie 4.000.000 zł.</t>
  </si>
  <si>
    <t>Dokonuje się zmian w zakresie planowanych dochodów i wydatków oraz przychodów i rozchodów w poszczególnych latach.</t>
  </si>
  <si>
    <t>Zestawienie zmian w planowanych dochodach i wydatkach oraz przychodach i rozchodach w latach 2018-2038 przedstawia załączona tabela.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</si>
  <si>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</si>
  <si>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</si>
  <si>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</si>
  <si>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</si>
  <si>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</si>
  <si>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</si>
  <si>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</si>
  <si>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</si>
  <si>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</si>
  <si>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</si>
  <si>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</si>
  <si>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</si>
  <si>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</si>
  <si>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</si>
  <si>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</si>
  <si>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</si>
  <si>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</si>
  <si>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</si>
  <si>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</si>
  <si>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</si>
  <si>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</si>
  <si>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</si>
  <si>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</si>
  <si>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</si>
  <si>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</si>
  <si>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1.1.32</t>
  </si>
  <si>
    <t>1.1.34</t>
  </si>
  <si>
    <t>1.1.35</t>
  </si>
  <si>
    <t>1.1.38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</si>
  <si>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</si>
  <si>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</si>
  <si>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</si>
  <si>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</si>
  <si>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</si>
  <si>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</si>
  <si>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</si>
  <si>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</si>
  <si>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</si>
  <si>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</si>
  <si>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</si>
  <si>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</si>
  <si>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</si>
  <si>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</si>
  <si>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</si>
  <si>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</si>
  <si>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</si>
  <si>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</si>
  <si>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</si>
  <si>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</si>
  <si>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</si>
  <si>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</si>
  <si>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</si>
  <si>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</si>
  <si>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</si>
  <si>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</si>
  <si>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</si>
  <si>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</si>
  <si>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</si>
  <si>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</si>
  <si>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</si>
  <si>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</si>
  <si>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</si>
  <si>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</si>
  <si>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</si>
  <si>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</si>
  <si>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</si>
  <si>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</si>
  <si>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</si>
  <si>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</si>
  <si>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</si>
  <si>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</si>
  <si>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</si>
  <si>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</si>
  <si>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1.2.30</t>
  </si>
  <si>
    <t>1.2.31</t>
  </si>
  <si>
    <t>1.2.32</t>
  </si>
  <si>
    <t>1.2.33</t>
  </si>
  <si>
    <t>1.2.34</t>
  </si>
  <si>
    <t>1.2.35</t>
  </si>
  <si>
    <t>1.2.36</t>
  </si>
  <si>
    <t>2.2.12</t>
  </si>
  <si>
    <t>2.2.13</t>
  </si>
  <si>
    <t>2.2.14</t>
  </si>
  <si>
    <t>2.2.15</t>
  </si>
  <si>
    <t>RPO 2020 - Dz. 4.2 - Punkty selektywnego zbierania odpadów komunalnych w województwie kujawsko-pomorskim - Zapewnienie kompleksowej gospodarki odpadami</t>
  </si>
  <si>
    <t>RPO 2020 - Dz. 4.4 - Kujawsko-Pomorskie - rozwój poprzez kulturę 2018 - Wzmocnienie pozycji gospodarczej regionu poprzez organizację imprez kulturalnych</t>
  </si>
  <si>
    <t>(dokonuje się przeniesienia części planowanych wydatków z roku 2018 do roku 2019 z przeznaczeniem na wypłatę dodatkowego wynagrodzenia rocznego pracownikom zaangażowanym w realizację projektu. Ogólna wartość projektu nie ulega zmianie)</t>
  </si>
  <si>
    <t>(dokonuje się przeniesienia planowanych wydatków bieżących do wydatków inwestycyjnych)</t>
  </si>
  <si>
    <t>(dokonuje się przeniesienia części planowanych wydatków z roku 2018 na lata następne przy zachowaniu niezmienionej ogólnej wartości projektu w celu dostosowana do zmienionego harmonogramu realizacji działań projektowych)</t>
  </si>
  <si>
    <t>(dokonuje się zmniejszenia planowanych wydatków w poszczególnych latach oraz ogólnej wartości projektu w celu dostosowania do wielkości przyznanego dofinansowania)</t>
  </si>
  <si>
    <t>(wprowadza się nowy projekt przewidziany do realizacji w latach 2019-2023 będący kontynuacją projektu o tej samej nazwie, którego realizacja obejmowała lata 2016-2018)</t>
  </si>
  <si>
    <t>(dokonuje się przeniesienia części planowanych wydatków z roku 2018 do roku 2019 w związku ze zmianą koncepcji na zakup sprzętu do serwerowni centralnej. Wniosek o dofinansowanie zakładał jako podstawowy wariant zakup sprzętu serwerowego natomiast jako wariant alternatywny - zakup infrastruktury w formie usługi. Wybrany został wariant alternatywny. W związku z tym, iż zakup usługi związany jest z realizacją innych zadań projektu, większość środków finansowych uruchomionych będzie w 2019 r. Ogólna wartość projektu nie ulega zmianie)</t>
  </si>
  <si>
    <t>RPO 2020 - Dz. 3.5.2 - 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554 - Ograniczenie emisji spalin poprzez rozbudowę sieci dróg rowerowych</t>
  </si>
  <si>
    <t>RPO 2020 - Dz. 3.5.2 - Ograniczenie emisji spalin poprzez rozbudowę sieci dróg rowerowych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</si>
  <si>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3.5.2 -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</si>
  <si>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(dokonuje się przeniesienia części planowanych wydatków z roku 2020 do roku 2019 z przeznaczeniem na przebudowę budynku mieszkalnego. Ogólna wartość projektu nie ulega zmianie. Ponadto w związku z włączeniem Parku Krajobrazowego Góry Łosiowe do Zespołu Parków Krajobrazowych Chełmińskiego i Nadwiślańskiego dokonuje się zmiany nazwy jednostki realizującej projekt na: Zespół Parków Krajobrazowych nad Dolną Wisłą)</t>
  </si>
  <si>
    <t>(wydłuża się okres realizacji projektu do roku 2019 oraz przenosi się część planowanych wydatków z roku 2018 do roku 2019 w związku z późnym terminem podpisania umowy z wykonawcą robót i brakiem możliwości dokonania płatności za prace w 2018 r. Łączne planowane na projekt wydatki inwestycyjne nie ulegają zmianie)</t>
  </si>
  <si>
    <t>(dokonuje się przeniesienia planowanych wydatków bieżących do wydatków inwestycyjnych oraz przeniesienia części planowanych wydatków inwestycyjnych z roku 2018 na lata następne w związku z planowanym rozpoczęciem robót drogowych w 2019 r.)</t>
  </si>
  <si>
    <t>Wykłady i warsztaty naukowców oraz inwestorów z Doliny Krzemowej - Przekazanie wiedzy na temat współpracy nauki z biznesem, procesu pozyskiwania inwestorów, tworzenia nowoczesnych firm</t>
  </si>
  <si>
    <t>(dokonuje się przeniesienia części planowanych wydatków z roku 2018 i 2020 do roku 2019 przy zachowaniu niezmienionej ogólnej wartości projektu w związku z przesunięciem części przedsięwzięć do realizacji w roku 2019)</t>
  </si>
  <si>
    <t>(dokonuje się przeniesienia części planowanych wydatków z roku 2018 do roku 2022 przy zachowaniu niezmienionej ogólnej wartości projektu. W związku z trwającą oceną merytoryczną złożonego wniosku o dofinansowanie projektu na 2018 r. zaplanowano wyłącznie wydatki na pokrycie kosztów osobowych pracowników zaangażowanych w realizację projektu natomiast przedsięwzięcia planowane pierwotnie do realizacji w 2018 r. przeniesione zostały na lata następne)</t>
  </si>
  <si>
    <t>(wydłuża się okres realizacji projektu do roku 2019 oraz przenosi się część planowanych wydatków z roku 2018 do roku 2019 z przeznaczeniem na wypłatę dodatkowego wynagrodzenia rocznego pracownikom zaangażowanym w realizację projektu. Ogólna wartość projektu nie ulega zmianie)</t>
  </si>
  <si>
    <t>(w związku ze zwiększeniem planowanej liczby stypendiów na rok szkolny 2018/2019 dokonuje się zmiany planowanych wydatków w kolejnych latach realizacji projektu. Ogólna wartość projektu nie ulega zmianie)</t>
  </si>
  <si>
    <t>(wydłuża się okres realizacji projektu do 2020 r., przenosi się planowane wydatki z roku 2018 na lata następne oraz zwiększa się ogólną wartość projektu)</t>
  </si>
  <si>
    <t>(wydłuża się okres realizacji projektu do 2019 r. w związku z powstałymi utrudnieniami na etapie robót drogowych związanych z nawierzchnią dróg oraz przenosi się część planowanych wydatków z roku 2018 do roku 2019. Ogólna wartość projektu nie ulega zmianie)</t>
  </si>
  <si>
    <t>(wydłuża się okres realizacji projektu do roku 2019, przenosi się część planowanych wydatków z roku 2018 do roku 2019 w związku z brakiem możliwości wykonania wszystkich robót zaplanowanych na 2018 r. Ogólna wartość projektu nie ulega zmianie)</t>
  </si>
  <si>
    <t>(dokonuje się przeniesienia części planowanych wydatków z roku 2018 do roku 2019 w związku z brakiem możliwości wykonania wszystkich robót zaplanowanych na 2018 r. Ogólna wartość projektu nie ulega zmianie)</t>
  </si>
  <si>
    <t>(dokonuje się przeniesienia części planowanych wydatków z roku 2018 do roku 2019 w związku z planowanym rozpoczęciem robót drogowych w 2019 r. i koniecznością zabezpieczenia środków finansowych na ich realizację w latach następnych.  Ogólna wartość projektu nie ulega zmianie)</t>
  </si>
  <si>
    <t>(dokonuje się przeniesienia części planowanych wydatków z roku 2018 do roku 2019 w związku z planowanym rozpoczęciem robót drogowych w 2019 r. i koniecznością zabezpieczenia środków finansowych na ich realizację w latach następnych. Ogólna wartość projektu nie ulega zmianie)</t>
  </si>
  <si>
    <t>(dokonuje się zwiększenia planowanych na 2018 r. wydatków z przeznaczeniem na opracowanie dokumentacji i doradztwa związanego z wykonaniem analizy wielokryterialnej dla przedsięwzięcia polegającego na remoncie i rozbudowie budynku Urzędu Marszałkowskiego. Ogólna wartość zadania ulega zwiększeniu)</t>
  </si>
  <si>
    <t>(dokonuje się urealnienia poniesionych do końca 2017 r. wydatków. Niewykorzystaną w wyznaczonym terminie, tj. do dnia 30 czerwca 2018 r. kwotę 1.330.080 zł ujętą w wykazie wydatków niewygasających z upływem 2017 r. przenosi się do planu wydatków na 2018 r. Ogólna wartość zadania ulega zmniejszeniu w wyniku oszczędności poprzetargowych)</t>
  </si>
  <si>
    <t>Natomiast art. 226, 227 i 228 ustawy z dnia 27 sierpnia 2009 r. o finansach publicznych (Dz.U. z 2017 r. poz. 2077 z późn. zm.)  określają szczegółowość wieloletniej prognozy finansowej jednostki samorządu terytorialnego, tj. minimalny zakres informacji i danych jakie powinny się w niej znaleźć.</t>
  </si>
  <si>
    <t>Zgodnie z art. 18 pkt 20 ustawy z dnia 5 czerwca 1998 r. o samorządzie województwa  (Dz. U. z 2018 r. poz. 913 z późn. zm.) do kompetencji sejmiku województwa należy podejmowanie uchwał w innych sprawach zastrzeżonych ustawami. Ustawa z dnia 27 sierpnia 2009 r. o finansach publicznych                                     (Dz.U. z 2017 r. poz. 2077 z późn. zm.) w art. 231 uprawnia jedynie organ stanowiący do zmiany kwot wydatków na zaplanowane w wieloletniej prognozie finansowej przedsięwzięcia.</t>
  </si>
  <si>
    <r>
      <t xml:space="preserve">W powyższej uchwale wprowadzone są zmiany ujęte w uchwale Zarządu Województwa Kujawsko-Pomorskiego: Nr 28/1406/18 z dnia 18 lipca 2018 r.,                                     Nr 32/1595/18 z dnia 22 sierpnia 2018 r. oraz Nr 33/1632/18 z dnia 29 sierpnia 2018 r. </t>
    </r>
    <r>
      <rPr>
        <i/>
        <sz val="12"/>
        <color indexed="8"/>
        <rFont val="Times New Roman"/>
        <family val="1"/>
      </rPr>
      <t>zmieniającej uchwałę w sprawie budżetu województwa na rok 2018</t>
    </r>
    <r>
      <rPr>
        <sz val="12"/>
        <color indexed="8"/>
        <rFont val="Times New Roman"/>
        <family val="1"/>
      </rPr>
      <t xml:space="preserve"> a także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2018. </t>
    </r>
  </si>
  <si>
    <t>(dokonuje się przeniesienia części planowanych wydatków z roku 2018 i 2019 do roku 2020 m.in. w wyniku braku pełnej obsady etatowej projektu zaplanowanej we wniosku o dofinansowanie. Ogólna wartość projektu nie ulega zmianie)</t>
  </si>
  <si>
    <t>(wprowadza się nowy projekt przewidziany do realizacji w latach 2018-2021. Planowane wydatki bieżące przeznaczone będą na pokrycie kosztów zarządzania projektem oraz na organizację działań informacyjnych i edukacyjnych w zakresie zapobiegania powstawaniu odpadów. Wniosek o dofinansowanie projektu złożony został w trybie konkursowym i obecnie jest w trakcie oceny)</t>
  </si>
  <si>
    <t>(dokonuje się zwiększenia planowanych na 2018 r. wydatków bieżących poprzez przeniesienie z planowanych wydatków inwestycyjnych. Powyższa zmiana wynika z przekwalifikowania części wydatków inwestycyjnych na wydatki  bieżące w związku z podwyższeniem z dniem 1 stycznia 2018 r. wartości środka trwałego z 3.500 zł do 10.000 zł)</t>
  </si>
  <si>
    <t>(dokonuje się zwiększenia planowanych wydatków oraz ogólnej wartości projektu. W związku z uznaniem całkowitej wartości projektu jako wydatków kwalifikowalnych następuje wzrost kosztów pośrednich. Ponadto w związku z włączeniem Parku Krajobrazowego Góry Łosiowe do Zespołu Parków Krajobrazowych Chełmińskiego i Nadwiślańskiego dokonuje się zmiany nazwy jednostki realizującej projekt na: Zespół Parków Krajobrazowych nad Dolną Wisłą)</t>
  </si>
  <si>
    <t>(wydłuża się okres realizacji projektu do roku 2019 i przenosi się część planowanych wydatków z roku 2018 do roku 2019 z przeznaczeniem na wypłatę dodatkowego wynagrodzenia rocznego pracownikom zaangażowanym w realizację projektu. Ogólna wartość projektu nie ulega zmianie)</t>
  </si>
  <si>
    <t>(wydłuża się okres realizacji projektu do roku 2019 oraz przenosi się część planowanych wydatków z roku 2018 do roku 2019 z przeznaczeniem na wypłatę dodatkowego wynagrodzenia rocznego pracownikom zaangażowanym w realizację projektu. Łączna wartość planowanych wydatków bieżących ulega zmniejszeniu do wartości określonej w złożonym wniosku o dofinansowanie projektu)</t>
  </si>
  <si>
    <t>(dokonuje się przeniesienia części planowanych wydatków bieżących do wydatków inwestycyjnych w celu dostosowania do przyjętych założeń projektu)</t>
  </si>
  <si>
    <t>(dokonuje się przeniesienia części planowanych wydatków bieżących z roku 2018 na lata następne oraz części planowanych wydatków inwestycyjnych do wydatków bieżących. Konieczność zmniejszenia planowanych na 2018 r. wydatków bieżących wynika z faktu, iż wydatkowanie środków rozpoczęło się od czerwca 2018 r.)</t>
  </si>
  <si>
    <t>(dokonuje się przeniesienia części planowanych wydatków z roku 2018 do roku 2019 oraz zwiększenia ogólnej wartości projektu w celu dostosowania do zaakceptowanych przez Instytucję Zarządzającą RPO WK-P na lata 2014-2020 zmian do projektu)</t>
  </si>
  <si>
    <t>(wydłuża się okres realizacji projektu do roku 2019, przenosi się część planowanych wydatków z roku 2018 do roku 2019 z przeznaczeniem na wypłatę dodatkowego wynagrodzenia rocznego za 2018 r. pracownikom zaangażowanym w realizację projektu. Ogólna wartość projektu nie ulega zmianie)</t>
  </si>
  <si>
    <t>(dokonuje się przeniesienia części planowanych wydatków z roku 2018 do roku 2019 przy zachowaniu niezmienionej ogólnej wartości projektu w związku z przeniesieniem części zakresu rzeczowo-finansowego zadania na rok 2019)</t>
  </si>
  <si>
    <t>(wprowadza się nowy projekt przewidziany do realizacji w latach 2018-2021, którego celem jest przeprowadzenie szkoleń językowych dla 10.000 osób z Województwa Kujawsko-Pomorskiego. Wniosek o dofinansowanie projektu złożony został do oceny na wezwanie Instytucji Zarządzającej)</t>
  </si>
  <si>
    <t>(dokonuje się wyodrębnienia z puli środków na Działanie 12.2 oraz aktualizacji środków przeznaczonych na Działanie 12.1)</t>
  </si>
  <si>
    <t>(w związku z rozwiązaniem umów z beneficjentami o dofinansowanie projektów oraz zmniejszeniem planowanych wydatków przez projektodawców dokonuje się przeniesienia części planowanych wydatków z roku 2018 do roku 2022 przy zachowaniu niezmienionej ogólnej wartości wydatków na współfinansowanie projektów)</t>
  </si>
  <si>
    <t>(dokonuje się przeniesienia części planowanych wydatków z roku 2018 na lata następne w związku z trwającymi postępowaniami przetargowymi na digitalizację bazy BDOT500 i GESUT oraz z przedłużeniem się prac związanych z ogłoszeniem dokumentacji przetargowej dotyczącej geoportalu. Ogólna wartość projektu nie ulega zmianie)</t>
  </si>
  <si>
    <t>(dokonuje się zwiększenia planowanych wydatków w latach 2019-2020 oraz ogólnej wartości dofinansowania dla powiatu toruńskiego w związku ze wzrostem wartości robót budowlanych po rozstrzygnięciu postępowań przetargowych)</t>
  </si>
  <si>
    <t>(wycofuje się projekt z wieloletniej prognozy finansowej w związku z jego podziałem na trzy odrębne inwestycje w zakresie dróg rowerowych)</t>
  </si>
  <si>
    <t>(dokonuje się przeniesienia planowanych wydatków z roku 2018 do roku 2020 w związku z niskim zaangażowaniem robót. Ogólna wartość dofinansowania dla liderów realizujących projekt nie ulega zmianie)</t>
  </si>
  <si>
    <t>(wprowadza się nowy projekt przewidziany do realizacji w latach 2018-2021, którego celem jest wsparcie inwestycji w infrastrukturę niezbędną do zapewnienia kompleksowej gospodarki odpadami komunalnymi w regionie. Wiosek o dofinansowanie został złożony w trybie konkursowym i obecnie jest w trakcie oceny)</t>
  </si>
  <si>
    <t>(dokonuje się zmniejszenia planowanych na 2018 r. wydatków inwestycyjnych poprzez przeniesienie ich do wydatków bieżących.  Powyższa zmiana wynika z przekwalifikowania części wydatków inwestycyjnych na wydatki  bieżące w związku z podwyższeniem z dniem 1 stycznia 2018 r. wartości środka trwałego z 3.500 zł do 10.000 zł)</t>
  </si>
  <si>
    <t>(dokonuje się przeniesienia części planowanych wydatków z roku 2018 do roku 2020 w związku z planowanym rozpoczęciem robót drogowych w 2019 r. i koniecznością zabezpieczenia środków finansowych na ich realizację w latach następnych. Ogólna wartość projektu nie ulega zmianie)</t>
  </si>
  <si>
    <t>(dokonuje się urealnienia poniesionych do końca 2017 r. wydatków, przeniesienia części planowanych wydatków z roku 2018 i 2019 do roku 2020 oraz części planowanych wydatków bieżących do wydatków inwestycyjnych a także zwiększenia ogólnej wartości projektu w celu dostosowania planowanych wydatków do przyjętych założeń projektu)</t>
  </si>
  <si>
    <t>(dokonuje się przeniesienia do roku 2019 planowanych wydatków z roku 2018 oraz części planowanych wydatków z roku 2020 w związku z przesunięciem na IV kwartał 2018 r. postępowania przetargowego na prace budowlane budynku warsztatów K-P SOSW nr 2 im. S. Maczka w Bydgoszczy i przesunięciem terminu rozpoczęcia prac na 2019 r. Ogólna wartość projektu nie ulega zmianie)</t>
  </si>
  <si>
    <t>(dokonuje się zwiększenia planowanych wydatków w poszczególnych latach dostosowując do przyjętego projektu Wieloletniego Planu Działań "Sprawne zarządzanie i wdrażanie RPO WK-P na lata 2018-2020")</t>
  </si>
  <si>
    <t>(dokonuje się przeniesienia części planowanych wydatków z roku 2018 na lata następne oraz części planowanych wydatków inwestycyjnych do wydatków bieżących dostosowując do przyjętego projektu Wieloletniego Planu Działań "Sprawne zarządzanie i wdrażanie RPO WK-P na lata 2018-2020")</t>
  </si>
  <si>
    <t>(dokonuje się przeniesienia części planowanych wydatków inwestycyjnych do wydatków bieżących dostosowując do przyjętego projektu Wieloletniego Planu Działań "Sprawne zarządzanie i wdrażanie RPO WK-P na lata 2018-2020")</t>
  </si>
  <si>
    <t>(dokonuje się urealnienia poniesionych do końca 2017 r. wydatków oraz zmniejszenia planowanych na 2018 r. wydatków w związku z mniejszym niż zakładano dofinansowaniem zadania ze środków gminy Łubianka. Ogólna wartość zadania ulega zmniejszeniu)</t>
  </si>
  <si>
    <t>(dokonuje się urealnienia poniesionych do końca 2017 r. wydatków, przeniesienia części niewykorzystanej kwoty z roku 2017 do roku 2018 oraz zmniejszenia ogólnej wartości zadania do wielkości podpisanej umowy z wykonawcą)</t>
  </si>
  <si>
    <t>(dokonuje się urealnienia poniesionych do końca 2017 r. wydatków oraz zmniejszenia ogólnej wartości zadania w związku z trudnościami powstałymi przy wyborze wykonawcy robót w zakresie przewidzianym kosztorysem inwestorskim w 2017 r.)</t>
  </si>
  <si>
    <t>(dokonuje się zwiększenia planowanych wydatków w związku z udzieleniem Województwu przez Miasto Bydgoszcz pomocy finansowej w formie dotacji celowej na realizację zadania obejmującego aktualizację koncepcji projektowej, programu funkcjonalno-użytkowego, opracowanie dokumentacji przetargowej i projektowej stanowiącej 50 % wartości zadania)</t>
  </si>
  <si>
    <t>(wprowadza się zadanie przewidziane do realizacji w latach 2018-2020. Planowane wydatki przeznaczone są na zakup nieruchomości w ratach przewidzianych na lata 2018-2020)</t>
  </si>
  <si>
    <t>(wydłuża się okres realizacji zadania do roku 2021, przenosi się część wydatków planowanych na lata 2018-2020 do roku 2021 oraz zmniejsza się ogólną wartość zadania w celu dostosowania do wysokości 30 % dotacji określonej w podpisanej umowie przez Uniwersytet Technologiczno-Przyrodniczy im. Jana i Jędrzeja Śniadeckich w Bydgoszczy z Ministrem Nauki i Szkolnictwa Wyższego.</t>
  </si>
  <si>
    <r>
      <t xml:space="preserve">(wycofuje się  zadanie z wieloletniej prognozy finansowej a zakres rzeczowo-finansowy przenosi się do projektu </t>
    </r>
    <r>
      <rPr>
        <i/>
        <sz val="12"/>
        <color indexed="8"/>
        <rFont val="Times New Roman"/>
        <family val="1"/>
      </rPr>
      <t>W Kujawsko-Pomorskiem Mówisz - masz - certyfikowane szkolenia językowe</t>
    </r>
    <r>
      <rPr>
        <sz val="12"/>
        <color indexed="8"/>
        <rFont val="Times New Roman"/>
        <family val="1"/>
      </rPr>
      <t>)</t>
    </r>
  </si>
  <si>
    <t>(dokonuje się przeniesienia planowanych wydatków z roku 2018 do roku 2019 w związku z przedłużającymi się procedurami przetargowymi na wyłonienie wykonawcy budowy przedszkola oraz przeniesienia części wydatków inwestycyjnych do wydatków bieżących projektu)</t>
  </si>
  <si>
    <t>(dokonuje się przeniesienia części planowanych wydatków z roku 2018 na lata następne oraz części planowanych wydatków inwestycyjnych do wydatków bieżących. Zmniejszenie planowanych na 2018 r. wydatków inwestycyjnych wynika z nierozstrzygnięcia postępowania przetargowego na  prace inwestycyjne)</t>
  </si>
  <si>
    <t>(dokonuje się przeniesienia planowanych wydatków między latami realizacji przy zachowaniu niezmienionej ogólnej wartości projektu dostosowując do wniosku o dofinansowanue projektu)</t>
  </si>
  <si>
    <t>(pierwotnie zadanie przewidziane było do realizacji w latach 2016-2017. W związku z planowanym na 2019 r. złożeniem wniosku o dofinansowanie inwestycji z tzw. funduszy norweskich, niezbędnym jest uzupełnienie studium wykonalności oraz przeprowadzenie analizy popytu. Powyższa dokumentacja wykonana zostanie w III kwartale 2018 r., co powoduje konieczność wprowadzenia zadania do wieloletniej prognozy finansowej z wydłużonym okresem realizacji do roku 2018)</t>
  </si>
  <si>
    <t>(wyodrębnia się pulę środków na Działanie 12.2, czyli na działania informacyjne i promocyjne)</t>
  </si>
  <si>
    <t>(wprowadza się nowy projekt przewidziany do realizacji w latach 2016-2020. Wniosek o dofinansowanie został złożony i jest w trakcie oceny)</t>
  </si>
  <si>
    <t>(wprowadza się nowy projekt przewidziany do realizacji w latach 2018-2020. Wniosek o dofinansowanie projektu złożony został w trybie konkursowym. Planowane wydatki bieżące przeznaczone są na koszty zarządzania projektem, promocję oraz na czynną ochronę przyrody)</t>
  </si>
  <si>
    <t>(dokonuje się zmniejszenia planowanych w poszczególnych latach wydatków oraz ogólnej wartości projektu do wielkości wynikającej z podpisanego Aneksu do umowy z Wojewódzkim Funduszem Ochrony Środowiska i Gospodarki Wodnej w Toruniu na dofinansowanie projektu)</t>
  </si>
  <si>
    <t>(wprowadza się nowy projekt przewidziany do realizacji w latach 2018-2020. Zgodnie ze złożonym wnioskiem o dofinansowanie projektu planowane wydatki inwestycyjne przeznaczone są na modernizację obiektu)</t>
  </si>
  <si>
    <t>(wydłuża się okres realizacji projektu do roku 2019, przenosi się części planowanych wydatków z roku 2018 do roku 2019 w związku z brakiem możliwości wykonania wszystkich robót zaplanowanych na 2018 r. Ogólna wartość projektu nie ulega zmianie)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</si>
</sst>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i/>
      <sz val="10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0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0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0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0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0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0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0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1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2" fillId="46" borderId="4" applyNumberFormat="0" applyAlignment="0" applyProtection="0"/>
    <xf numFmtId="0" fontId="64" fillId="45" borderId="3" applyNumberFormat="0" applyAlignment="0" applyProtection="0"/>
    <xf numFmtId="0" fontId="23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24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25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28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0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52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4" fontId="9" fillId="0" borderId="43" xfId="0" applyNumberFormat="1" applyFont="1" applyFill="1" applyBorder="1" applyAlignment="1" applyProtection="1">
      <alignment vertical="center"/>
      <protection/>
    </xf>
    <xf numFmtId="4" fontId="9" fillId="0" borderId="45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4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wrapText="1"/>
    </xf>
    <xf numFmtId="0" fontId="7" fillId="0" borderId="0" xfId="0" applyFont="1" applyFill="1" applyAlignment="1" applyProtection="1">
      <alignment horizontal="justify" wrapText="1"/>
      <protection/>
    </xf>
    <xf numFmtId="0" fontId="39" fillId="0" borderId="0" xfId="136" applyFont="1" applyFill="1" applyBorder="1" applyAlignment="1">
      <alignment horizontal="left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17" fillId="0" borderId="56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5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2"/>
  <sheetViews>
    <sheetView view="pageBreakPreview" zoomScaleSheetLayoutView="100" workbookViewId="0" topLeftCell="A499">
      <selection activeCell="B502" sqref="B502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27.75" customHeight="1">
      <c r="A1" s="160" t="s">
        <v>95</v>
      </c>
      <c r="B1" s="160"/>
      <c r="C1" s="160"/>
      <c r="D1" s="160"/>
      <c r="E1" s="160"/>
      <c r="F1" s="160"/>
    </row>
    <row r="2" spans="1:6" ht="18.75">
      <c r="A2" s="58"/>
      <c r="B2" s="58"/>
      <c r="C2" s="58"/>
      <c r="D2" s="58"/>
      <c r="E2" s="58"/>
      <c r="F2" s="59"/>
    </row>
    <row r="3" spans="1:6" s="60" customFormat="1" ht="15.75">
      <c r="A3" s="158" t="s">
        <v>96</v>
      </c>
      <c r="B3" s="158"/>
      <c r="C3" s="158"/>
      <c r="D3" s="158"/>
      <c r="E3" s="158"/>
      <c r="F3" s="158"/>
    </row>
    <row r="4" spans="1:6" s="61" customFormat="1" ht="21" customHeight="1">
      <c r="A4" s="153" t="s">
        <v>322</v>
      </c>
      <c r="B4" s="153"/>
      <c r="C4" s="153"/>
      <c r="D4" s="153"/>
      <c r="E4" s="153"/>
      <c r="F4" s="153"/>
    </row>
    <row r="5" spans="1:6" s="60" customFormat="1" ht="19.5" customHeight="1">
      <c r="A5" s="158" t="s">
        <v>97</v>
      </c>
      <c r="B5" s="158"/>
      <c r="C5" s="158"/>
      <c r="D5" s="158"/>
      <c r="E5" s="158"/>
      <c r="F5" s="158"/>
    </row>
    <row r="6" spans="1:6" s="61" customFormat="1" ht="63.75" customHeight="1">
      <c r="A6" s="153" t="s">
        <v>520</v>
      </c>
      <c r="B6" s="153"/>
      <c r="C6" s="153"/>
      <c r="D6" s="153"/>
      <c r="E6" s="153"/>
      <c r="F6" s="153"/>
    </row>
    <row r="7" spans="1:6" s="61" customFormat="1" ht="35.25" customHeight="1">
      <c r="A7" s="153" t="s">
        <v>519</v>
      </c>
      <c r="B7" s="153"/>
      <c r="C7" s="153"/>
      <c r="D7" s="153"/>
      <c r="E7" s="153"/>
      <c r="F7" s="153"/>
    </row>
    <row r="8" spans="1:6" s="60" customFormat="1" ht="24.75" customHeight="1">
      <c r="A8" s="158" t="s">
        <v>0</v>
      </c>
      <c r="B8" s="158"/>
      <c r="C8" s="158"/>
      <c r="D8" s="158"/>
      <c r="E8" s="158"/>
      <c r="F8" s="158"/>
    </row>
    <row r="9" spans="1:8" s="62" customFormat="1" ht="15.75">
      <c r="A9" s="161" t="s">
        <v>16</v>
      </c>
      <c r="B9" s="161"/>
      <c r="C9" s="161"/>
      <c r="D9" s="161"/>
      <c r="E9" s="161"/>
      <c r="F9" s="161"/>
      <c r="G9" s="76"/>
      <c r="H9" s="76"/>
    </row>
    <row r="10" spans="1:6" s="60" customFormat="1" ht="24" customHeight="1">
      <c r="A10" s="158" t="s">
        <v>98</v>
      </c>
      <c r="B10" s="158"/>
      <c r="C10" s="158"/>
      <c r="D10" s="158"/>
      <c r="E10" s="158"/>
      <c r="F10" s="158"/>
    </row>
    <row r="11" spans="1:6" s="62" customFormat="1" ht="15.75">
      <c r="A11" s="153" t="s">
        <v>259</v>
      </c>
      <c r="B11" s="153"/>
      <c r="C11" s="153"/>
      <c r="D11" s="153"/>
      <c r="E11" s="153"/>
      <c r="F11" s="153"/>
    </row>
    <row r="12" spans="1:6" s="62" customFormat="1" ht="50.25" customHeight="1">
      <c r="A12" s="153" t="s">
        <v>521</v>
      </c>
      <c r="B12" s="153"/>
      <c r="C12" s="153"/>
      <c r="D12" s="153"/>
      <c r="E12" s="153"/>
      <c r="F12" s="153"/>
    </row>
    <row r="13" spans="1:6" s="69" customFormat="1" ht="22.5" customHeight="1">
      <c r="A13" s="157" t="s">
        <v>260</v>
      </c>
      <c r="B13" s="157"/>
      <c r="C13" s="157"/>
      <c r="D13" s="157"/>
      <c r="E13" s="157"/>
      <c r="F13" s="77"/>
    </row>
    <row r="14" spans="1:6" s="69" customFormat="1" ht="15.75">
      <c r="A14" s="157" t="s">
        <v>261</v>
      </c>
      <c r="B14" s="157"/>
      <c r="C14" s="157"/>
      <c r="D14" s="157"/>
      <c r="E14" s="157"/>
      <c r="F14" s="78"/>
    </row>
    <row r="15" spans="1:6" s="69" customFormat="1" ht="15.75">
      <c r="A15" s="157" t="s">
        <v>323</v>
      </c>
      <c r="B15" s="157"/>
      <c r="C15" s="157"/>
      <c r="D15" s="157"/>
      <c r="E15" s="157"/>
      <c r="F15" s="78"/>
    </row>
    <row r="16" spans="1:6" s="69" customFormat="1" ht="15.75">
      <c r="A16" s="157" t="s">
        <v>233</v>
      </c>
      <c r="B16" s="157"/>
      <c r="C16" s="157"/>
      <c r="D16" s="157"/>
      <c r="E16" s="157"/>
      <c r="F16" s="78"/>
    </row>
    <row r="17" spans="1:6" s="69" customFormat="1" ht="36" customHeight="1">
      <c r="A17" s="157" t="s">
        <v>262</v>
      </c>
      <c r="B17" s="157"/>
      <c r="C17" s="157"/>
      <c r="D17" s="157"/>
      <c r="E17" s="157"/>
      <c r="F17" s="157"/>
    </row>
    <row r="18" spans="1:6" ht="15.75">
      <c r="A18" s="63"/>
      <c r="B18" s="63"/>
      <c r="C18" s="63"/>
      <c r="D18" s="63"/>
      <c r="E18" s="63"/>
      <c r="F18" s="79"/>
    </row>
    <row r="19" spans="1:6" s="42" customFormat="1" ht="19.5" customHeight="1">
      <c r="A19" s="156" t="s">
        <v>100</v>
      </c>
      <c r="B19" s="156" t="s">
        <v>64</v>
      </c>
      <c r="C19" s="156" t="s">
        <v>263</v>
      </c>
      <c r="D19" s="156" t="s">
        <v>66</v>
      </c>
      <c r="E19" s="156" t="s">
        <v>67</v>
      </c>
      <c r="F19" s="80"/>
    </row>
    <row r="20" spans="1:6" s="42" customFormat="1" ht="19.5" customHeight="1">
      <c r="A20" s="156"/>
      <c r="B20" s="156"/>
      <c r="C20" s="156"/>
      <c r="D20" s="156"/>
      <c r="E20" s="156"/>
      <c r="F20" s="80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81"/>
    </row>
    <row r="22" spans="1:6" s="42" customFormat="1" ht="15.75">
      <c r="A22" s="45">
        <v>1</v>
      </c>
      <c r="B22" s="46" t="s">
        <v>176</v>
      </c>
      <c r="C22" s="70">
        <f>C23+C30</f>
        <v>1003036283</v>
      </c>
      <c r="D22" s="70">
        <f>D23+D30</f>
        <v>-125406467.89</v>
      </c>
      <c r="E22" s="70">
        <f>E23+E30</f>
        <v>877629815.11</v>
      </c>
      <c r="F22" s="80"/>
    </row>
    <row r="23" spans="1:6" s="49" customFormat="1" ht="15.75">
      <c r="A23" s="47" t="s">
        <v>101</v>
      </c>
      <c r="B23" s="48" t="s">
        <v>177</v>
      </c>
      <c r="C23" s="71">
        <v>705968187</v>
      </c>
      <c r="D23" s="71">
        <f>E23-C23</f>
        <v>11213037.11</v>
      </c>
      <c r="E23" s="71">
        <v>717181224.11</v>
      </c>
      <c r="F23" s="79"/>
    </row>
    <row r="24" spans="1:6" s="49" customFormat="1" ht="31.5">
      <c r="A24" s="47" t="s">
        <v>102</v>
      </c>
      <c r="B24" s="50" t="s">
        <v>178</v>
      </c>
      <c r="C24" s="71">
        <v>68191216</v>
      </c>
      <c r="D24" s="71">
        <f aca="true" t="shared" si="0" ref="D24:D32">E24-C24</f>
        <v>0</v>
      </c>
      <c r="E24" s="71">
        <v>68191216</v>
      </c>
      <c r="F24" s="79"/>
    </row>
    <row r="25" spans="1:6" s="49" customFormat="1" ht="31.5">
      <c r="A25" s="47" t="s">
        <v>103</v>
      </c>
      <c r="B25" s="50" t="s">
        <v>179</v>
      </c>
      <c r="C25" s="71">
        <v>208500000</v>
      </c>
      <c r="D25" s="71">
        <f t="shared" si="0"/>
        <v>0</v>
      </c>
      <c r="E25" s="71">
        <v>208500000</v>
      </c>
      <c r="F25" s="79"/>
    </row>
    <row r="26" spans="1:6" s="49" customFormat="1" ht="17.25" customHeight="1">
      <c r="A26" s="47" t="s">
        <v>104</v>
      </c>
      <c r="B26" s="50" t="s">
        <v>180</v>
      </c>
      <c r="C26" s="71">
        <v>14647532</v>
      </c>
      <c r="D26" s="71">
        <f>E26-C26</f>
        <v>893650</v>
      </c>
      <c r="E26" s="71">
        <v>15541182</v>
      </c>
      <c r="F26" s="79"/>
    </row>
    <row r="27" spans="1:6" s="49" customFormat="1" ht="15.75">
      <c r="A27" s="47" t="s">
        <v>105</v>
      </c>
      <c r="B27" s="50" t="s">
        <v>181</v>
      </c>
      <c r="C27" s="71">
        <v>0</v>
      </c>
      <c r="D27" s="71">
        <f t="shared" si="0"/>
        <v>0</v>
      </c>
      <c r="E27" s="71">
        <v>0</v>
      </c>
      <c r="F27" s="79"/>
    </row>
    <row r="28" spans="1:6" s="49" customFormat="1" ht="15.75">
      <c r="A28" s="47" t="s">
        <v>106</v>
      </c>
      <c r="B28" s="50" t="s">
        <v>182</v>
      </c>
      <c r="C28" s="71">
        <v>190461095</v>
      </c>
      <c r="D28" s="71">
        <f t="shared" si="0"/>
        <v>0</v>
      </c>
      <c r="E28" s="71">
        <v>190461095</v>
      </c>
      <c r="F28" s="79"/>
    </row>
    <row r="29" spans="1:6" s="49" customFormat="1" ht="17.25" customHeight="1">
      <c r="A29" s="47" t="s">
        <v>107</v>
      </c>
      <c r="B29" s="50" t="s">
        <v>183</v>
      </c>
      <c r="C29" s="71">
        <v>214544422</v>
      </c>
      <c r="D29" s="71">
        <f t="shared" si="0"/>
        <v>10307267.11</v>
      </c>
      <c r="E29" s="71">
        <v>224851689.11</v>
      </c>
      <c r="F29" s="79"/>
    </row>
    <row r="30" spans="1:6" s="49" customFormat="1" ht="17.25" customHeight="1">
      <c r="A30" s="47" t="s">
        <v>108</v>
      </c>
      <c r="B30" s="50" t="s">
        <v>184</v>
      </c>
      <c r="C30" s="71">
        <v>297068096</v>
      </c>
      <c r="D30" s="71">
        <f t="shared" si="0"/>
        <v>-136619505</v>
      </c>
      <c r="E30" s="71">
        <v>160448591</v>
      </c>
      <c r="F30" s="79"/>
    </row>
    <row r="31" spans="1:6" s="49" customFormat="1" ht="17.25" customHeight="1">
      <c r="A31" s="47" t="s">
        <v>109</v>
      </c>
      <c r="B31" s="50" t="s">
        <v>185</v>
      </c>
      <c r="C31" s="71">
        <v>3560000</v>
      </c>
      <c r="D31" s="71">
        <f t="shared" si="0"/>
        <v>-2249123</v>
      </c>
      <c r="E31" s="71">
        <v>1310877</v>
      </c>
      <c r="F31" s="79"/>
    </row>
    <row r="32" spans="1:6" s="49" customFormat="1" ht="17.25" customHeight="1">
      <c r="A32" s="47" t="s">
        <v>110</v>
      </c>
      <c r="B32" s="50" t="s">
        <v>186</v>
      </c>
      <c r="C32" s="71">
        <v>291814161</v>
      </c>
      <c r="D32" s="71">
        <f t="shared" si="0"/>
        <v>-135975952</v>
      </c>
      <c r="E32" s="71">
        <v>155838209</v>
      </c>
      <c r="F32" s="79"/>
    </row>
    <row r="33" spans="1:6" s="53" customFormat="1" ht="15.75">
      <c r="A33" s="51">
        <v>2</v>
      </c>
      <c r="B33" s="52" t="s">
        <v>187</v>
      </c>
      <c r="C33" s="70">
        <f>C34+C42</f>
        <v>1064036283</v>
      </c>
      <c r="D33" s="70">
        <f>D34+D42</f>
        <v>-125406467.89</v>
      </c>
      <c r="E33" s="70">
        <f>E34+E42</f>
        <v>938629815.11</v>
      </c>
      <c r="F33" s="82"/>
    </row>
    <row r="34" spans="1:6" s="49" customFormat="1" ht="17.25" customHeight="1">
      <c r="A34" s="47" t="s">
        <v>111</v>
      </c>
      <c r="B34" s="48" t="s">
        <v>188</v>
      </c>
      <c r="C34" s="71">
        <v>625535498</v>
      </c>
      <c r="D34" s="71">
        <f>E34-C34</f>
        <v>16520235.11</v>
      </c>
      <c r="E34" s="71">
        <v>642055733.11</v>
      </c>
      <c r="F34" s="79"/>
    </row>
    <row r="35" spans="1:6" s="49" customFormat="1" ht="17.25" customHeight="1">
      <c r="A35" s="47" t="s">
        <v>112</v>
      </c>
      <c r="B35" s="50" t="s">
        <v>189</v>
      </c>
      <c r="C35" s="71">
        <v>19678912</v>
      </c>
      <c r="D35" s="71">
        <f aca="true" t="shared" si="1" ref="D35:D42">E35-C35</f>
        <v>-7250000</v>
      </c>
      <c r="E35" s="71">
        <v>12428912</v>
      </c>
      <c r="F35" s="79"/>
    </row>
    <row r="36" spans="1:6" s="49" customFormat="1" ht="31.5">
      <c r="A36" s="47" t="s">
        <v>113</v>
      </c>
      <c r="B36" s="50" t="s">
        <v>208</v>
      </c>
      <c r="C36" s="71">
        <v>0</v>
      </c>
      <c r="D36" s="71">
        <f t="shared" si="1"/>
        <v>0</v>
      </c>
      <c r="E36" s="71">
        <v>0</v>
      </c>
      <c r="F36" s="79"/>
    </row>
    <row r="37" spans="1:6" s="49" customFormat="1" ht="63">
      <c r="A37" s="47" t="s">
        <v>114</v>
      </c>
      <c r="B37" s="50" t="s">
        <v>190</v>
      </c>
      <c r="C37" s="71">
        <v>0</v>
      </c>
      <c r="D37" s="71">
        <f t="shared" si="1"/>
        <v>0</v>
      </c>
      <c r="E37" s="71">
        <v>0</v>
      </c>
      <c r="F37" s="79"/>
    </row>
    <row r="38" spans="1:6" s="49" customFormat="1" ht="15.75">
      <c r="A38" s="47" t="s">
        <v>115</v>
      </c>
      <c r="B38" s="50" t="s">
        <v>191</v>
      </c>
      <c r="C38" s="71">
        <v>7271960</v>
      </c>
      <c r="D38" s="71">
        <f t="shared" si="1"/>
        <v>0</v>
      </c>
      <c r="E38" s="71">
        <v>7271960</v>
      </c>
      <c r="F38" s="79"/>
    </row>
    <row r="39" spans="1:6" s="49" customFormat="1" ht="15.75">
      <c r="A39" s="47" t="s">
        <v>116</v>
      </c>
      <c r="B39" s="50" t="s">
        <v>209</v>
      </c>
      <c r="C39" s="71">
        <v>7271960</v>
      </c>
      <c r="D39" s="71">
        <f t="shared" si="1"/>
        <v>0</v>
      </c>
      <c r="E39" s="71">
        <v>7271960</v>
      </c>
      <c r="F39" s="79"/>
    </row>
    <row r="40" spans="1:6" s="49" customFormat="1" ht="67.5" customHeight="1">
      <c r="A40" s="47" t="s">
        <v>210</v>
      </c>
      <c r="B40" s="48" t="s">
        <v>14</v>
      </c>
      <c r="C40" s="71">
        <v>0</v>
      </c>
      <c r="D40" s="71">
        <f t="shared" si="1"/>
        <v>0</v>
      </c>
      <c r="E40" s="71">
        <v>0</v>
      </c>
      <c r="F40" s="79"/>
    </row>
    <row r="41" spans="1:6" s="49" customFormat="1" ht="51.75" customHeight="1">
      <c r="A41" s="47" t="s">
        <v>211</v>
      </c>
      <c r="B41" s="48" t="s">
        <v>212</v>
      </c>
      <c r="C41" s="71">
        <v>0</v>
      </c>
      <c r="D41" s="71">
        <f t="shared" si="1"/>
        <v>0</v>
      </c>
      <c r="E41" s="71">
        <v>0</v>
      </c>
      <c r="F41" s="79"/>
    </row>
    <row r="42" spans="1:6" s="49" customFormat="1" ht="15.75">
      <c r="A42" s="47" t="s">
        <v>117</v>
      </c>
      <c r="B42" s="48" t="s">
        <v>99</v>
      </c>
      <c r="C42" s="71">
        <v>438500785</v>
      </c>
      <c r="D42" s="71">
        <f t="shared" si="1"/>
        <v>-141926703</v>
      </c>
      <c r="E42" s="71">
        <v>296574082</v>
      </c>
      <c r="F42" s="79"/>
    </row>
    <row r="43" spans="1:6" s="49" customFormat="1" ht="18" customHeight="1">
      <c r="A43" s="51">
        <v>3</v>
      </c>
      <c r="B43" s="54" t="s">
        <v>192</v>
      </c>
      <c r="C43" s="70">
        <f>C22-C33</f>
        <v>-61000000</v>
      </c>
      <c r="D43" s="70">
        <f>D22-D33</f>
        <v>0</v>
      </c>
      <c r="E43" s="70">
        <f>E22-E33</f>
        <v>-61000000</v>
      </c>
      <c r="F43" s="79"/>
    </row>
    <row r="44" spans="1:6" s="49" customFormat="1" ht="18" customHeight="1">
      <c r="A44" s="51">
        <v>4</v>
      </c>
      <c r="B44" s="54" t="s">
        <v>193</v>
      </c>
      <c r="C44" s="70">
        <f>C45+C47+C49+C54</f>
        <v>95480952</v>
      </c>
      <c r="D44" s="70">
        <f>D45+D47+D49+D54</f>
        <v>7100000</v>
      </c>
      <c r="E44" s="70">
        <f>E45+E47+E49+E54</f>
        <v>102580952</v>
      </c>
      <c r="F44" s="79"/>
    </row>
    <row r="45" spans="1:6" s="49" customFormat="1" ht="18" customHeight="1">
      <c r="A45" s="47" t="s">
        <v>118</v>
      </c>
      <c r="B45" s="50" t="s">
        <v>194</v>
      </c>
      <c r="C45" s="71">
        <v>0</v>
      </c>
      <c r="D45" s="71">
        <f>E45-C45</f>
        <v>0</v>
      </c>
      <c r="E45" s="71">
        <v>0</v>
      </c>
      <c r="F45" s="79"/>
    </row>
    <row r="46" spans="1:6" s="49" customFormat="1" ht="18" customHeight="1">
      <c r="A46" s="47" t="s">
        <v>119</v>
      </c>
      <c r="B46" s="48" t="s">
        <v>195</v>
      </c>
      <c r="C46" s="71">
        <v>0</v>
      </c>
      <c r="D46" s="71">
        <f>E46-C46</f>
        <v>0</v>
      </c>
      <c r="E46" s="71">
        <v>0</v>
      </c>
      <c r="F46" s="79"/>
    </row>
    <row r="47" spans="1:6" s="49" customFormat="1" ht="18" customHeight="1">
      <c r="A47" s="47" t="s">
        <v>120</v>
      </c>
      <c r="B47" s="50" t="s">
        <v>196</v>
      </c>
      <c r="C47" s="71">
        <v>41677610</v>
      </c>
      <c r="D47" s="71">
        <f aca="true" t="shared" si="2" ref="D47:D55">E47-C47</f>
        <v>7100000</v>
      </c>
      <c r="E47" s="71">
        <v>48777610</v>
      </c>
      <c r="F47" s="79"/>
    </row>
    <row r="48" spans="1:6" s="49" customFormat="1" ht="21.75" customHeight="1">
      <c r="A48" s="47" t="s">
        <v>121</v>
      </c>
      <c r="B48" s="50" t="s">
        <v>195</v>
      </c>
      <c r="C48" s="71">
        <v>26000000</v>
      </c>
      <c r="D48" s="71">
        <f t="shared" si="2"/>
        <v>0</v>
      </c>
      <c r="E48" s="71">
        <v>26000000</v>
      </c>
      <c r="F48" s="79"/>
    </row>
    <row r="49" spans="1:6" s="49" customFormat="1" ht="21.75" customHeight="1">
      <c r="A49" s="47" t="s">
        <v>122</v>
      </c>
      <c r="B49" s="50" t="s">
        <v>197</v>
      </c>
      <c r="C49" s="71">
        <v>53803342</v>
      </c>
      <c r="D49" s="71">
        <f t="shared" si="2"/>
        <v>0</v>
      </c>
      <c r="E49" s="71">
        <v>53803342</v>
      </c>
      <c r="F49" s="79"/>
    </row>
    <row r="50" spans="1:6" s="42" customFormat="1" ht="18.75" customHeight="1">
      <c r="A50" s="156" t="s">
        <v>100</v>
      </c>
      <c r="B50" s="156" t="s">
        <v>64</v>
      </c>
      <c r="C50" s="156" t="s">
        <v>263</v>
      </c>
      <c r="D50" s="156" t="s">
        <v>66</v>
      </c>
      <c r="E50" s="156" t="s">
        <v>67</v>
      </c>
      <c r="F50" s="80"/>
    </row>
    <row r="51" spans="1:6" s="42" customFormat="1" ht="18.75" customHeight="1">
      <c r="A51" s="156"/>
      <c r="B51" s="156"/>
      <c r="C51" s="156"/>
      <c r="D51" s="156"/>
      <c r="E51" s="156"/>
      <c r="F51" s="80"/>
    </row>
    <row r="52" spans="1:6" s="44" customFormat="1" ht="15">
      <c r="A52" s="43">
        <v>1</v>
      </c>
      <c r="B52" s="43">
        <v>2</v>
      </c>
      <c r="C52" s="43">
        <v>3</v>
      </c>
      <c r="D52" s="43">
        <v>4</v>
      </c>
      <c r="E52" s="43">
        <v>5</v>
      </c>
      <c r="F52" s="81"/>
    </row>
    <row r="53" spans="1:6" s="49" customFormat="1" ht="18" customHeight="1">
      <c r="A53" s="47" t="s">
        <v>123</v>
      </c>
      <c r="B53" s="50" t="s">
        <v>195</v>
      </c>
      <c r="C53" s="71">
        <v>35000000</v>
      </c>
      <c r="D53" s="71">
        <f t="shared" si="2"/>
        <v>0</v>
      </c>
      <c r="E53" s="71">
        <v>35000000</v>
      </c>
      <c r="F53" s="79"/>
    </row>
    <row r="54" spans="1:6" s="49" customFormat="1" ht="18" customHeight="1">
      <c r="A54" s="47" t="s">
        <v>124</v>
      </c>
      <c r="B54" s="48" t="s">
        <v>198</v>
      </c>
      <c r="C54" s="71">
        <v>0</v>
      </c>
      <c r="D54" s="71">
        <f t="shared" si="2"/>
        <v>0</v>
      </c>
      <c r="E54" s="71">
        <v>0</v>
      </c>
      <c r="F54" s="79"/>
    </row>
    <row r="55" spans="1:6" s="49" customFormat="1" ht="21" customHeight="1">
      <c r="A55" s="47" t="s">
        <v>125</v>
      </c>
      <c r="B55" s="50" t="s">
        <v>195</v>
      </c>
      <c r="C55" s="71">
        <v>0</v>
      </c>
      <c r="D55" s="71">
        <f t="shared" si="2"/>
        <v>0</v>
      </c>
      <c r="E55" s="71">
        <v>0</v>
      </c>
      <c r="F55" s="79"/>
    </row>
    <row r="56" spans="1:6" s="49" customFormat="1" ht="17.25" customHeight="1">
      <c r="A56" s="51">
        <v>5</v>
      </c>
      <c r="B56" s="54" t="s">
        <v>199</v>
      </c>
      <c r="C56" s="70">
        <f>C57+C62</f>
        <v>34480952</v>
      </c>
      <c r="D56" s="70">
        <f>D57+D62</f>
        <v>7100000</v>
      </c>
      <c r="E56" s="70">
        <f>E57+E62</f>
        <v>41580952</v>
      </c>
      <c r="F56" s="79"/>
    </row>
    <row r="57" spans="1:6" s="49" customFormat="1" ht="33.75" customHeight="1">
      <c r="A57" s="47" t="s">
        <v>126</v>
      </c>
      <c r="B57" s="50" t="s">
        <v>200</v>
      </c>
      <c r="C57" s="71">
        <v>34480952</v>
      </c>
      <c r="D57" s="71">
        <f aca="true" t="shared" si="3" ref="D57:D64">E57-C57</f>
        <v>7100000</v>
      </c>
      <c r="E57" s="71">
        <v>41580952</v>
      </c>
      <c r="F57" s="79"/>
    </row>
    <row r="58" spans="1:6" s="49" customFormat="1" ht="31.5">
      <c r="A58" s="47" t="s">
        <v>127</v>
      </c>
      <c r="B58" s="50" t="s">
        <v>15</v>
      </c>
      <c r="C58" s="71">
        <v>0</v>
      </c>
      <c r="D58" s="71">
        <f t="shared" si="3"/>
        <v>0</v>
      </c>
      <c r="E58" s="71">
        <v>0</v>
      </c>
      <c r="F58" s="79"/>
    </row>
    <row r="59" spans="1:6" s="49" customFormat="1" ht="31.5">
      <c r="A59" s="47" t="s">
        <v>128</v>
      </c>
      <c r="B59" s="50" t="s">
        <v>213</v>
      </c>
      <c r="C59" s="71">
        <v>0</v>
      </c>
      <c r="D59" s="71">
        <f t="shared" si="3"/>
        <v>0</v>
      </c>
      <c r="E59" s="71">
        <v>0</v>
      </c>
      <c r="F59" s="79"/>
    </row>
    <row r="60" spans="1:6" s="49" customFormat="1" ht="31.5">
      <c r="A60" s="47" t="s">
        <v>214</v>
      </c>
      <c r="B60" s="48" t="s">
        <v>215</v>
      </c>
      <c r="C60" s="71">
        <v>0</v>
      </c>
      <c r="D60" s="71">
        <f t="shared" si="3"/>
        <v>0</v>
      </c>
      <c r="E60" s="71">
        <v>0</v>
      </c>
      <c r="F60" s="79"/>
    </row>
    <row r="61" spans="1:6" s="49" customFormat="1" ht="31.5">
      <c r="A61" s="47" t="s">
        <v>216</v>
      </c>
      <c r="B61" s="48" t="s">
        <v>217</v>
      </c>
      <c r="C61" s="71">
        <v>0</v>
      </c>
      <c r="D61" s="71">
        <f t="shared" si="3"/>
        <v>0</v>
      </c>
      <c r="E61" s="71">
        <v>0</v>
      </c>
      <c r="F61" s="79"/>
    </row>
    <row r="62" spans="1:6" s="49" customFormat="1" ht="15.75">
      <c r="A62" s="47" t="s">
        <v>129</v>
      </c>
      <c r="B62" s="48" t="s">
        <v>201</v>
      </c>
      <c r="C62" s="71">
        <v>0</v>
      </c>
      <c r="D62" s="71">
        <f t="shared" si="3"/>
        <v>0</v>
      </c>
      <c r="E62" s="71">
        <v>0</v>
      </c>
      <c r="F62" s="79"/>
    </row>
    <row r="63" spans="1:6" s="49" customFormat="1" ht="15.75">
      <c r="A63" s="51">
        <v>6</v>
      </c>
      <c r="B63" s="54" t="s">
        <v>202</v>
      </c>
      <c r="C63" s="70">
        <v>291444933</v>
      </c>
      <c r="D63" s="70">
        <f t="shared" si="3"/>
        <v>-7100000</v>
      </c>
      <c r="E63" s="70">
        <v>284344933</v>
      </c>
      <c r="F63" s="79"/>
    </row>
    <row r="64" spans="1:6" s="49" customFormat="1" ht="63">
      <c r="A64" s="51">
        <v>7</v>
      </c>
      <c r="B64" s="54" t="s">
        <v>203</v>
      </c>
      <c r="C64" s="70">
        <v>0</v>
      </c>
      <c r="D64" s="70">
        <f t="shared" si="3"/>
        <v>0</v>
      </c>
      <c r="E64" s="70">
        <v>0</v>
      </c>
      <c r="F64" s="79"/>
    </row>
    <row r="65" spans="1:6" s="49" customFormat="1" ht="31.5">
      <c r="A65" s="51">
        <v>8</v>
      </c>
      <c r="B65" s="54" t="s">
        <v>204</v>
      </c>
      <c r="C65" s="70" t="s">
        <v>65</v>
      </c>
      <c r="D65" s="70" t="s">
        <v>65</v>
      </c>
      <c r="E65" s="70" t="s">
        <v>65</v>
      </c>
      <c r="F65" s="79"/>
    </row>
    <row r="66" spans="1:6" s="49" customFormat="1" ht="15.75">
      <c r="A66" s="47" t="s">
        <v>130</v>
      </c>
      <c r="B66" s="50" t="s">
        <v>205</v>
      </c>
      <c r="C66" s="71">
        <v>80432689</v>
      </c>
      <c r="D66" s="71">
        <f>E66-C66</f>
        <v>-5307198</v>
      </c>
      <c r="E66" s="71">
        <v>75125491</v>
      </c>
      <c r="F66" s="79"/>
    </row>
    <row r="67" spans="1:6" s="49" customFormat="1" ht="31.5">
      <c r="A67" s="47" t="s">
        <v>131</v>
      </c>
      <c r="B67" s="50" t="s">
        <v>218</v>
      </c>
      <c r="C67" s="71">
        <v>122110299</v>
      </c>
      <c r="D67" s="71">
        <f>E67-C67</f>
        <v>1792802</v>
      </c>
      <c r="E67" s="71">
        <v>123903101</v>
      </c>
      <c r="F67" s="79"/>
    </row>
    <row r="68" spans="1:6" s="49" customFormat="1" ht="15.75">
      <c r="A68" s="51">
        <v>9</v>
      </c>
      <c r="B68" s="54" t="s">
        <v>206</v>
      </c>
      <c r="C68" s="70" t="s">
        <v>65</v>
      </c>
      <c r="D68" s="70" t="s">
        <v>65</v>
      </c>
      <c r="E68" s="70" t="s">
        <v>65</v>
      </c>
      <c r="F68" s="79"/>
    </row>
    <row r="69" spans="1:6" s="49" customFormat="1" ht="69" customHeight="1">
      <c r="A69" s="47" t="s">
        <v>132</v>
      </c>
      <c r="B69" s="50" t="s">
        <v>219</v>
      </c>
      <c r="C69" s="72">
        <v>0.0612</v>
      </c>
      <c r="D69" s="72">
        <f>E69-C69</f>
        <v>0.0086</v>
      </c>
      <c r="E69" s="72">
        <v>0.0698</v>
      </c>
      <c r="F69" s="79"/>
    </row>
    <row r="70" spans="1:6" s="49" customFormat="1" ht="69" customHeight="1">
      <c r="A70" s="47" t="s">
        <v>133</v>
      </c>
      <c r="B70" s="50" t="s">
        <v>220</v>
      </c>
      <c r="C70" s="72">
        <v>0.0612</v>
      </c>
      <c r="D70" s="72">
        <f aca="true" t="shared" si="4" ref="D70:D75">E70-C70</f>
        <v>0.0086</v>
      </c>
      <c r="E70" s="72">
        <v>0.0698</v>
      </c>
      <c r="F70" s="79"/>
    </row>
    <row r="71" spans="1:6" s="49" customFormat="1" ht="59.25" customHeight="1">
      <c r="A71" s="47" t="s">
        <v>134</v>
      </c>
      <c r="B71" s="50" t="s">
        <v>207</v>
      </c>
      <c r="C71" s="72">
        <v>0</v>
      </c>
      <c r="D71" s="72">
        <f t="shared" si="4"/>
        <v>0</v>
      </c>
      <c r="E71" s="72">
        <v>0</v>
      </c>
      <c r="F71" s="79"/>
    </row>
    <row r="72" spans="1:6" s="49" customFormat="1" ht="70.5" customHeight="1">
      <c r="A72" s="47" t="s">
        <v>135</v>
      </c>
      <c r="B72" s="50" t="s">
        <v>221</v>
      </c>
      <c r="C72" s="72">
        <v>0.0612</v>
      </c>
      <c r="D72" s="72">
        <f t="shared" si="4"/>
        <v>0.0086</v>
      </c>
      <c r="E72" s="72">
        <v>0.0698</v>
      </c>
      <c r="F72" s="79"/>
    </row>
    <row r="73" spans="1:6" s="49" customFormat="1" ht="54.75" customHeight="1">
      <c r="A73" s="47" t="s">
        <v>136</v>
      </c>
      <c r="B73" s="55" t="s">
        <v>222</v>
      </c>
      <c r="C73" s="72">
        <v>0.0837</v>
      </c>
      <c r="D73" s="72">
        <f t="shared" si="4"/>
        <v>0.0034</v>
      </c>
      <c r="E73" s="72">
        <v>0.0871</v>
      </c>
      <c r="F73" s="79"/>
    </row>
    <row r="74" spans="1:6" s="49" customFormat="1" ht="66.75" customHeight="1">
      <c r="A74" s="47" t="s">
        <v>137</v>
      </c>
      <c r="B74" s="50" t="s">
        <v>223</v>
      </c>
      <c r="C74" s="72">
        <v>0.0994</v>
      </c>
      <c r="D74" s="72">
        <f t="shared" si="4"/>
        <v>0</v>
      </c>
      <c r="E74" s="72">
        <v>0.0994</v>
      </c>
      <c r="F74" s="79"/>
    </row>
    <row r="75" spans="1:6" s="49" customFormat="1" ht="75.75" customHeight="1">
      <c r="A75" s="47" t="s">
        <v>138</v>
      </c>
      <c r="B75" s="50" t="s">
        <v>26</v>
      </c>
      <c r="C75" s="72">
        <v>0.1168</v>
      </c>
      <c r="D75" s="72">
        <f t="shared" si="4"/>
        <v>0</v>
      </c>
      <c r="E75" s="72">
        <v>0.1168</v>
      </c>
      <c r="F75" s="79"/>
    </row>
    <row r="76" spans="1:6" s="49" customFormat="1" ht="87" customHeight="1">
      <c r="A76" s="47" t="s">
        <v>139</v>
      </c>
      <c r="B76" s="50" t="s">
        <v>17</v>
      </c>
      <c r="C76" s="71" t="s">
        <v>68</v>
      </c>
      <c r="D76" s="71"/>
      <c r="E76" s="71" t="s">
        <v>68</v>
      </c>
      <c r="F76" s="79"/>
    </row>
    <row r="77" spans="1:6" s="49" customFormat="1" ht="71.25" customHeight="1">
      <c r="A77" s="47" t="s">
        <v>140</v>
      </c>
      <c r="B77" s="50" t="s">
        <v>224</v>
      </c>
      <c r="C77" s="71" t="s">
        <v>68</v>
      </c>
      <c r="D77" s="71"/>
      <c r="E77" s="71" t="s">
        <v>68</v>
      </c>
      <c r="F77" s="79"/>
    </row>
    <row r="78" spans="1:6" s="49" customFormat="1" ht="18" customHeight="1">
      <c r="A78" s="51">
        <v>10</v>
      </c>
      <c r="B78" s="54" t="s">
        <v>27</v>
      </c>
      <c r="C78" s="70">
        <v>0</v>
      </c>
      <c r="D78" s="70">
        <f>E78-C78</f>
        <v>0</v>
      </c>
      <c r="E78" s="70">
        <v>0</v>
      </c>
      <c r="F78" s="79"/>
    </row>
    <row r="79" spans="1:6" s="49" customFormat="1" ht="18" customHeight="1">
      <c r="A79" s="47" t="s">
        <v>141</v>
      </c>
      <c r="B79" s="50" t="s">
        <v>28</v>
      </c>
      <c r="C79" s="71">
        <v>0</v>
      </c>
      <c r="D79" s="71">
        <f>E79-C79</f>
        <v>0</v>
      </c>
      <c r="E79" s="71">
        <v>0</v>
      </c>
      <c r="F79" s="79"/>
    </row>
    <row r="80" spans="1:6" s="49" customFormat="1" ht="31.5">
      <c r="A80" s="51">
        <v>11</v>
      </c>
      <c r="B80" s="54" t="s">
        <v>29</v>
      </c>
      <c r="C80" s="70" t="s">
        <v>65</v>
      </c>
      <c r="D80" s="70" t="s">
        <v>65</v>
      </c>
      <c r="E80" s="70" t="s">
        <v>65</v>
      </c>
      <c r="F80" s="79"/>
    </row>
    <row r="81" spans="1:6" s="42" customFormat="1" ht="18.75" customHeight="1">
      <c r="A81" s="156" t="s">
        <v>100</v>
      </c>
      <c r="B81" s="156" t="s">
        <v>64</v>
      </c>
      <c r="C81" s="156" t="s">
        <v>263</v>
      </c>
      <c r="D81" s="156" t="s">
        <v>66</v>
      </c>
      <c r="E81" s="156" t="s">
        <v>67</v>
      </c>
      <c r="F81" s="80"/>
    </row>
    <row r="82" spans="1:6" s="42" customFormat="1" ht="18.75" customHeight="1">
      <c r="A82" s="156"/>
      <c r="B82" s="156"/>
      <c r="C82" s="156"/>
      <c r="D82" s="156"/>
      <c r="E82" s="156"/>
      <c r="F82" s="80"/>
    </row>
    <row r="83" spans="1:6" s="44" customFormat="1" ht="15">
      <c r="A83" s="43">
        <v>1</v>
      </c>
      <c r="B83" s="43">
        <v>2</v>
      </c>
      <c r="C83" s="74">
        <v>5</v>
      </c>
      <c r="D83" s="74">
        <v>4</v>
      </c>
      <c r="E83" s="74">
        <v>5</v>
      </c>
      <c r="F83" s="81"/>
    </row>
    <row r="84" spans="1:6" s="49" customFormat="1" ht="20.25" customHeight="1">
      <c r="A84" s="47" t="s">
        <v>142</v>
      </c>
      <c r="B84" s="50" t="s">
        <v>30</v>
      </c>
      <c r="C84" s="71">
        <v>189791552</v>
      </c>
      <c r="D84" s="71">
        <f>E84-C84</f>
        <v>1349201</v>
      </c>
      <c r="E84" s="71">
        <v>191140753</v>
      </c>
      <c r="F84" s="79"/>
    </row>
    <row r="85" spans="1:6" s="49" customFormat="1" ht="31.5">
      <c r="A85" s="47" t="s">
        <v>143</v>
      </c>
      <c r="B85" s="50" t="s">
        <v>31</v>
      </c>
      <c r="C85" s="71">
        <v>76969230</v>
      </c>
      <c r="D85" s="71">
        <f aca="true" t="shared" si="5" ref="D85:D91">E85-C85</f>
        <v>1970983</v>
      </c>
      <c r="E85" s="71">
        <v>78940213</v>
      </c>
      <c r="F85" s="79"/>
    </row>
    <row r="86" spans="1:6" s="49" customFormat="1" ht="15.75">
      <c r="A86" s="47" t="s">
        <v>144</v>
      </c>
      <c r="B86" s="50" t="s">
        <v>225</v>
      </c>
      <c r="C86" s="71">
        <v>647804242</v>
      </c>
      <c r="D86" s="71">
        <f t="shared" si="5"/>
        <v>-152079073</v>
      </c>
      <c r="E86" s="71">
        <v>495725169</v>
      </c>
      <c r="F86" s="79"/>
    </row>
    <row r="87" spans="1:6" s="49" customFormat="1" ht="15.75">
      <c r="A87" s="47" t="s">
        <v>145</v>
      </c>
      <c r="B87" s="50" t="s">
        <v>32</v>
      </c>
      <c r="C87" s="71">
        <v>260982551</v>
      </c>
      <c r="D87" s="71">
        <f t="shared" si="5"/>
        <v>-2260912</v>
      </c>
      <c r="E87" s="71">
        <v>258721639</v>
      </c>
      <c r="F87" s="79"/>
    </row>
    <row r="88" spans="1:6" s="49" customFormat="1" ht="15.75">
      <c r="A88" s="47" t="s">
        <v>146</v>
      </c>
      <c r="B88" s="50" t="s">
        <v>33</v>
      </c>
      <c r="C88" s="71">
        <v>386821691</v>
      </c>
      <c r="D88" s="71">
        <f t="shared" si="5"/>
        <v>-149818161</v>
      </c>
      <c r="E88" s="71">
        <v>237003530</v>
      </c>
      <c r="F88" s="79"/>
    </row>
    <row r="89" spans="1:6" s="49" customFormat="1" ht="15.75">
      <c r="A89" s="47" t="s">
        <v>147</v>
      </c>
      <c r="B89" s="48" t="s">
        <v>34</v>
      </c>
      <c r="C89" s="71">
        <v>314064201</v>
      </c>
      <c r="D89" s="71">
        <f t="shared" si="5"/>
        <v>-141360935</v>
      </c>
      <c r="E89" s="71">
        <v>172703266</v>
      </c>
      <c r="F89" s="79"/>
    </row>
    <row r="90" spans="1:6" s="49" customFormat="1" ht="15.75">
      <c r="A90" s="47" t="s">
        <v>148</v>
      </c>
      <c r="B90" s="48" t="s">
        <v>35</v>
      </c>
      <c r="C90" s="71">
        <v>32840603</v>
      </c>
      <c r="D90" s="71">
        <f t="shared" si="5"/>
        <v>1186280</v>
      </c>
      <c r="E90" s="71">
        <v>34026883</v>
      </c>
      <c r="F90" s="79"/>
    </row>
    <row r="91" spans="1:6" s="49" customFormat="1" ht="15.75">
      <c r="A91" s="47" t="s">
        <v>149</v>
      </c>
      <c r="B91" s="48" t="s">
        <v>36</v>
      </c>
      <c r="C91" s="71">
        <v>63400409</v>
      </c>
      <c r="D91" s="71">
        <f t="shared" si="5"/>
        <v>-8983748</v>
      </c>
      <c r="E91" s="71">
        <v>54416661</v>
      </c>
      <c r="F91" s="79"/>
    </row>
    <row r="92" spans="1:6" s="49" customFormat="1" ht="31.5">
      <c r="A92" s="51">
        <v>12</v>
      </c>
      <c r="B92" s="54" t="s">
        <v>37</v>
      </c>
      <c r="C92" s="70" t="s">
        <v>65</v>
      </c>
      <c r="D92" s="70" t="s">
        <v>65</v>
      </c>
      <c r="E92" s="70" t="s">
        <v>65</v>
      </c>
      <c r="F92" s="79"/>
    </row>
    <row r="93" spans="1:6" s="49" customFormat="1" ht="40.5" customHeight="1">
      <c r="A93" s="47" t="s">
        <v>150</v>
      </c>
      <c r="B93" s="48" t="s">
        <v>38</v>
      </c>
      <c r="C93" s="71">
        <v>127814195</v>
      </c>
      <c r="D93" s="71">
        <f>E93-C93</f>
        <v>9978896</v>
      </c>
      <c r="E93" s="71">
        <v>137793091</v>
      </c>
      <c r="F93" s="79"/>
    </row>
    <row r="94" spans="1:6" s="49" customFormat="1" ht="15.75">
      <c r="A94" s="47" t="s">
        <v>151</v>
      </c>
      <c r="B94" s="48" t="s">
        <v>39</v>
      </c>
      <c r="C94" s="71">
        <v>97663226</v>
      </c>
      <c r="D94" s="71">
        <f aca="true" t="shared" si="6" ref="D94:D112">E94-C94</f>
        <v>11638656</v>
      </c>
      <c r="E94" s="71">
        <v>109301882</v>
      </c>
      <c r="F94" s="79"/>
    </row>
    <row r="95" spans="1:6" s="49" customFormat="1" ht="36" customHeight="1">
      <c r="A95" s="47" t="s">
        <v>152</v>
      </c>
      <c r="B95" s="56" t="s">
        <v>40</v>
      </c>
      <c r="C95" s="71">
        <v>89950089</v>
      </c>
      <c r="D95" s="71">
        <f t="shared" si="6"/>
        <v>-3885545</v>
      </c>
      <c r="E95" s="71">
        <v>86064544</v>
      </c>
      <c r="F95" s="79"/>
    </row>
    <row r="96" spans="1:6" s="49" customFormat="1" ht="39.75" customHeight="1">
      <c r="A96" s="47" t="s">
        <v>153</v>
      </c>
      <c r="B96" s="48" t="s">
        <v>41</v>
      </c>
      <c r="C96" s="71">
        <v>280971445</v>
      </c>
      <c r="D96" s="71">
        <f t="shared" si="6"/>
        <v>-136402580</v>
      </c>
      <c r="E96" s="71">
        <v>144568865</v>
      </c>
      <c r="F96" s="79"/>
    </row>
    <row r="97" spans="1:6" s="49" customFormat="1" ht="15.75">
      <c r="A97" s="47" t="s">
        <v>154</v>
      </c>
      <c r="B97" s="48" t="s">
        <v>39</v>
      </c>
      <c r="C97" s="71">
        <v>271010588</v>
      </c>
      <c r="D97" s="71">
        <f t="shared" si="6"/>
        <v>-131360759</v>
      </c>
      <c r="E97" s="71">
        <v>139649829</v>
      </c>
      <c r="F97" s="79"/>
    </row>
    <row r="98" spans="1:6" s="49" customFormat="1" ht="31.5">
      <c r="A98" s="47" t="s">
        <v>155</v>
      </c>
      <c r="B98" s="48" t="s">
        <v>42</v>
      </c>
      <c r="C98" s="71">
        <v>239731325</v>
      </c>
      <c r="D98" s="71">
        <f>E98-C98</f>
        <v>-101939617</v>
      </c>
      <c r="E98" s="71">
        <v>137791708</v>
      </c>
      <c r="F98" s="79"/>
    </row>
    <row r="99" spans="1:6" s="49" customFormat="1" ht="31.5">
      <c r="A99" s="47" t="s">
        <v>156</v>
      </c>
      <c r="B99" s="48" t="s">
        <v>43</v>
      </c>
      <c r="C99" s="71">
        <v>139324925</v>
      </c>
      <c r="D99" s="71">
        <f t="shared" si="6"/>
        <v>8744699</v>
      </c>
      <c r="E99" s="71">
        <v>148069624</v>
      </c>
      <c r="F99" s="79"/>
    </row>
    <row r="100" spans="1:6" s="49" customFormat="1" ht="21.75" customHeight="1">
      <c r="A100" s="47" t="s">
        <v>157</v>
      </c>
      <c r="B100" s="48" t="s">
        <v>44</v>
      </c>
      <c r="C100" s="71">
        <v>99065954</v>
      </c>
      <c r="D100" s="71">
        <f t="shared" si="6"/>
        <v>10952124</v>
      </c>
      <c r="E100" s="71">
        <v>110018078</v>
      </c>
      <c r="F100" s="79"/>
    </row>
    <row r="101" spans="1:6" s="49" customFormat="1" ht="47.25">
      <c r="A101" s="47" t="s">
        <v>158</v>
      </c>
      <c r="B101" s="48" t="s">
        <v>45</v>
      </c>
      <c r="C101" s="71">
        <v>129930331</v>
      </c>
      <c r="D101" s="71">
        <f t="shared" si="6"/>
        <v>-6505171</v>
      </c>
      <c r="E101" s="71">
        <v>123425160</v>
      </c>
      <c r="F101" s="79"/>
    </row>
    <row r="102" spans="1:6" s="49" customFormat="1" ht="31.5">
      <c r="A102" s="47" t="s">
        <v>159</v>
      </c>
      <c r="B102" s="48" t="s">
        <v>46</v>
      </c>
      <c r="C102" s="71">
        <v>330254126</v>
      </c>
      <c r="D102" s="71">
        <f t="shared" si="6"/>
        <v>-155158975</v>
      </c>
      <c r="E102" s="71">
        <v>175095151</v>
      </c>
      <c r="F102" s="79"/>
    </row>
    <row r="103" spans="1:6" s="49" customFormat="1" ht="15.75">
      <c r="A103" s="47" t="s">
        <v>160</v>
      </c>
      <c r="B103" s="48" t="s">
        <v>47</v>
      </c>
      <c r="C103" s="71">
        <v>271010588</v>
      </c>
      <c r="D103" s="71">
        <f t="shared" si="6"/>
        <v>-131378593</v>
      </c>
      <c r="E103" s="71">
        <v>139631995</v>
      </c>
      <c r="F103" s="79"/>
    </row>
    <row r="104" spans="1:6" s="49" customFormat="1" ht="54.75" customHeight="1">
      <c r="A104" s="47" t="s">
        <v>161</v>
      </c>
      <c r="B104" s="48" t="s">
        <v>48</v>
      </c>
      <c r="C104" s="71">
        <v>289012625</v>
      </c>
      <c r="D104" s="71">
        <f t="shared" si="6"/>
        <v>-122354644</v>
      </c>
      <c r="E104" s="71">
        <v>166657981</v>
      </c>
      <c r="F104" s="79"/>
    </row>
    <row r="105" spans="1:6" s="49" customFormat="1" ht="63">
      <c r="A105" s="47" t="s">
        <v>226</v>
      </c>
      <c r="B105" s="48" t="s">
        <v>18</v>
      </c>
      <c r="C105" s="71">
        <v>49688677</v>
      </c>
      <c r="D105" s="71">
        <f t="shared" si="6"/>
        <v>-16216229</v>
      </c>
      <c r="E105" s="71">
        <v>33472448</v>
      </c>
      <c r="F105" s="79"/>
    </row>
    <row r="106" spans="1:6" s="49" customFormat="1" ht="31.5">
      <c r="A106" s="47" t="s">
        <v>228</v>
      </c>
      <c r="B106" s="48" t="s">
        <v>229</v>
      </c>
      <c r="C106" s="71">
        <v>49688677</v>
      </c>
      <c r="D106" s="71">
        <f t="shared" si="6"/>
        <v>-16216229</v>
      </c>
      <c r="E106" s="71">
        <v>33472448</v>
      </c>
      <c r="F106" s="79"/>
    </row>
    <row r="107" spans="1:6" s="49" customFormat="1" ht="47.25">
      <c r="A107" s="47" t="s">
        <v>230</v>
      </c>
      <c r="B107" s="48" t="s">
        <v>231</v>
      </c>
      <c r="C107" s="71">
        <v>49688677</v>
      </c>
      <c r="D107" s="71">
        <f t="shared" si="6"/>
        <v>-16216229</v>
      </c>
      <c r="E107" s="71">
        <v>33472448</v>
      </c>
      <c r="F107" s="79"/>
    </row>
    <row r="108" spans="1:6" s="49" customFormat="1" ht="31.5">
      <c r="A108" s="47" t="s">
        <v>227</v>
      </c>
      <c r="B108" s="48" t="s">
        <v>229</v>
      </c>
      <c r="C108" s="71">
        <v>49688677</v>
      </c>
      <c r="D108" s="71">
        <f t="shared" si="6"/>
        <v>-16216229</v>
      </c>
      <c r="E108" s="71">
        <v>33472448</v>
      </c>
      <c r="F108" s="79"/>
    </row>
    <row r="109" spans="1:6" s="49" customFormat="1" ht="63">
      <c r="A109" s="47" t="s">
        <v>232</v>
      </c>
      <c r="B109" s="48" t="s">
        <v>1</v>
      </c>
      <c r="C109" s="71">
        <v>30000000</v>
      </c>
      <c r="D109" s="71">
        <f t="shared" si="6"/>
        <v>0</v>
      </c>
      <c r="E109" s="71">
        <v>30000000</v>
      </c>
      <c r="F109" s="79"/>
    </row>
    <row r="110" spans="1:6" s="49" customFormat="1" ht="31.5">
      <c r="A110" s="47" t="s">
        <v>2</v>
      </c>
      <c r="B110" s="48" t="s">
        <v>229</v>
      </c>
      <c r="C110" s="71">
        <v>30000000</v>
      </c>
      <c r="D110" s="71">
        <f t="shared" si="6"/>
        <v>0</v>
      </c>
      <c r="E110" s="71">
        <v>30000000</v>
      </c>
      <c r="F110" s="79"/>
    </row>
    <row r="111" spans="1:6" s="49" customFormat="1" ht="63">
      <c r="A111" s="47" t="s">
        <v>3</v>
      </c>
      <c r="B111" s="48" t="s">
        <v>4</v>
      </c>
      <c r="C111" s="71">
        <v>30000000</v>
      </c>
      <c r="D111" s="71">
        <f t="shared" si="6"/>
        <v>0</v>
      </c>
      <c r="E111" s="71">
        <v>30000000</v>
      </c>
      <c r="F111" s="79"/>
    </row>
    <row r="112" spans="1:6" s="49" customFormat="1" ht="31.5">
      <c r="A112" s="47" t="s">
        <v>5</v>
      </c>
      <c r="B112" s="48" t="s">
        <v>229</v>
      </c>
      <c r="C112" s="71">
        <v>30000000</v>
      </c>
      <c r="D112" s="71">
        <f t="shared" si="6"/>
        <v>0</v>
      </c>
      <c r="E112" s="71">
        <v>30000000</v>
      </c>
      <c r="F112" s="79"/>
    </row>
    <row r="113" spans="1:6" s="49" customFormat="1" ht="47.25">
      <c r="A113" s="51">
        <v>13</v>
      </c>
      <c r="B113" s="54" t="s">
        <v>49</v>
      </c>
      <c r="C113" s="70" t="s">
        <v>65</v>
      </c>
      <c r="D113" s="70" t="s">
        <v>65</v>
      </c>
      <c r="E113" s="70" t="s">
        <v>65</v>
      </c>
      <c r="F113" s="79"/>
    </row>
    <row r="114" spans="1:6" s="49" customFormat="1" ht="54" customHeight="1">
      <c r="A114" s="47" t="s">
        <v>162</v>
      </c>
      <c r="B114" s="48" t="s">
        <v>50</v>
      </c>
      <c r="C114" s="71">
        <v>0</v>
      </c>
      <c r="D114" s="71">
        <f>E114-C114</f>
        <v>0</v>
      </c>
      <c r="E114" s="71">
        <v>0</v>
      </c>
      <c r="F114" s="79"/>
    </row>
    <row r="115" spans="1:6" s="49" customFormat="1" ht="53.25" customHeight="1">
      <c r="A115" s="47" t="s">
        <v>163</v>
      </c>
      <c r="B115" s="48" t="s">
        <v>51</v>
      </c>
      <c r="C115" s="71">
        <v>0</v>
      </c>
      <c r="D115" s="71">
        <f aca="true" t="shared" si="7" ref="D115:D123">E115-C115</f>
        <v>0</v>
      </c>
      <c r="E115" s="71">
        <v>0</v>
      </c>
      <c r="F115" s="79"/>
    </row>
    <row r="116" spans="1:6" s="49" customFormat="1" ht="38.25" customHeight="1">
      <c r="A116" s="47" t="s">
        <v>164</v>
      </c>
      <c r="B116" s="48" t="s">
        <v>52</v>
      </c>
      <c r="C116" s="71">
        <v>0</v>
      </c>
      <c r="D116" s="71">
        <f t="shared" si="7"/>
        <v>0</v>
      </c>
      <c r="E116" s="71">
        <v>0</v>
      </c>
      <c r="F116" s="79"/>
    </row>
    <row r="117" spans="1:6" s="42" customFormat="1" ht="18.75" customHeight="1">
      <c r="A117" s="156" t="s">
        <v>100</v>
      </c>
      <c r="B117" s="156" t="s">
        <v>64</v>
      </c>
      <c r="C117" s="156" t="s">
        <v>263</v>
      </c>
      <c r="D117" s="156" t="s">
        <v>66</v>
      </c>
      <c r="E117" s="156" t="s">
        <v>67</v>
      </c>
      <c r="F117" s="80"/>
    </row>
    <row r="118" spans="1:6" s="42" customFormat="1" ht="18.75" customHeight="1">
      <c r="A118" s="156"/>
      <c r="B118" s="156"/>
      <c r="C118" s="156"/>
      <c r="D118" s="156"/>
      <c r="E118" s="156"/>
      <c r="F118" s="80"/>
    </row>
    <row r="119" spans="1:6" s="44" customFormat="1" ht="15">
      <c r="A119" s="43">
        <v>1</v>
      </c>
      <c r="B119" s="43">
        <v>2</v>
      </c>
      <c r="C119" s="74">
        <v>5</v>
      </c>
      <c r="D119" s="74">
        <v>4</v>
      </c>
      <c r="E119" s="74">
        <v>5</v>
      </c>
      <c r="F119" s="81"/>
    </row>
    <row r="120" spans="1:6" s="49" customFormat="1" ht="47.25">
      <c r="A120" s="47" t="s">
        <v>165</v>
      </c>
      <c r="B120" s="48" t="s">
        <v>53</v>
      </c>
      <c r="C120" s="71">
        <v>0</v>
      </c>
      <c r="D120" s="71">
        <f t="shared" si="7"/>
        <v>0</v>
      </c>
      <c r="E120" s="71">
        <v>0</v>
      </c>
      <c r="F120" s="79"/>
    </row>
    <row r="121" spans="1:6" s="49" customFormat="1" ht="56.25" customHeight="1">
      <c r="A121" s="47" t="s">
        <v>166</v>
      </c>
      <c r="B121" s="48" t="s">
        <v>54</v>
      </c>
      <c r="C121" s="71">
        <v>0</v>
      </c>
      <c r="D121" s="71">
        <f t="shared" si="7"/>
        <v>0</v>
      </c>
      <c r="E121" s="71">
        <v>0</v>
      </c>
      <c r="F121" s="79"/>
    </row>
    <row r="122" spans="1:6" s="49" customFormat="1" ht="47.25">
      <c r="A122" s="47" t="s">
        <v>167</v>
      </c>
      <c r="B122" s="48" t="s">
        <v>55</v>
      </c>
      <c r="C122" s="71">
        <v>0</v>
      </c>
      <c r="D122" s="71">
        <f t="shared" si="7"/>
        <v>0</v>
      </c>
      <c r="E122" s="71">
        <v>0</v>
      </c>
      <c r="F122" s="79"/>
    </row>
    <row r="123" spans="1:6" s="49" customFormat="1" ht="31.5">
      <c r="A123" s="47" t="s">
        <v>168</v>
      </c>
      <c r="B123" s="48" t="s">
        <v>56</v>
      </c>
      <c r="C123" s="71">
        <v>0</v>
      </c>
      <c r="D123" s="71">
        <f t="shared" si="7"/>
        <v>0</v>
      </c>
      <c r="E123" s="71">
        <v>0</v>
      </c>
      <c r="F123" s="79"/>
    </row>
    <row r="124" spans="1:6" s="49" customFormat="1" ht="20.25" customHeight="1">
      <c r="A124" s="51">
        <v>14</v>
      </c>
      <c r="B124" s="54" t="s">
        <v>57</v>
      </c>
      <c r="C124" s="70" t="s">
        <v>65</v>
      </c>
      <c r="D124" s="70" t="s">
        <v>65</v>
      </c>
      <c r="E124" s="70" t="s">
        <v>65</v>
      </c>
      <c r="F124" s="79"/>
    </row>
    <row r="125" spans="1:6" s="49" customFormat="1" ht="47.25">
      <c r="A125" s="47" t="s">
        <v>169</v>
      </c>
      <c r="B125" s="48" t="s">
        <v>58</v>
      </c>
      <c r="C125" s="71">
        <v>34480952</v>
      </c>
      <c r="D125" s="71">
        <f>E125-C125</f>
        <v>7100000</v>
      </c>
      <c r="E125" s="71">
        <v>41580952</v>
      </c>
      <c r="F125" s="79"/>
    </row>
    <row r="126" spans="1:6" s="49" customFormat="1" ht="15.75">
      <c r="A126" s="47" t="s">
        <v>170</v>
      </c>
      <c r="B126" s="48" t="s">
        <v>59</v>
      </c>
      <c r="C126" s="71">
        <v>149930</v>
      </c>
      <c r="D126" s="71">
        <f aca="true" t="shared" si="8" ref="D126:D131">E126-C126</f>
        <v>0</v>
      </c>
      <c r="E126" s="71">
        <v>149930</v>
      </c>
      <c r="F126" s="79"/>
    </row>
    <row r="127" spans="1:6" s="49" customFormat="1" ht="15.75">
      <c r="A127" s="47" t="s">
        <v>171</v>
      </c>
      <c r="B127" s="48" t="s">
        <v>60</v>
      </c>
      <c r="C127" s="71">
        <v>1422600</v>
      </c>
      <c r="D127" s="71">
        <f t="shared" si="8"/>
        <v>6</v>
      </c>
      <c r="E127" s="71">
        <v>1422606</v>
      </c>
      <c r="F127" s="79"/>
    </row>
    <row r="128" spans="1:6" s="49" customFormat="1" ht="21.75" customHeight="1">
      <c r="A128" s="47" t="s">
        <v>172</v>
      </c>
      <c r="B128" s="48" t="s">
        <v>61</v>
      </c>
      <c r="C128" s="71">
        <v>1063276</v>
      </c>
      <c r="D128" s="71">
        <f t="shared" si="8"/>
        <v>0</v>
      </c>
      <c r="E128" s="71">
        <v>1063276</v>
      </c>
      <c r="F128" s="79"/>
    </row>
    <row r="129" spans="1:6" s="49" customFormat="1" ht="31.5">
      <c r="A129" s="47" t="s">
        <v>173</v>
      </c>
      <c r="B129" s="48" t="s">
        <v>6</v>
      </c>
      <c r="C129" s="71">
        <v>359330</v>
      </c>
      <c r="D129" s="71">
        <f t="shared" si="8"/>
        <v>0</v>
      </c>
      <c r="E129" s="71">
        <v>359330</v>
      </c>
      <c r="F129" s="79"/>
    </row>
    <row r="130" spans="1:6" s="49" customFormat="1" ht="15.75">
      <c r="A130" s="47" t="s">
        <v>174</v>
      </c>
      <c r="B130" s="48" t="s">
        <v>62</v>
      </c>
      <c r="C130" s="71">
        <v>0</v>
      </c>
      <c r="D130" s="71">
        <f t="shared" si="8"/>
        <v>0</v>
      </c>
      <c r="E130" s="71">
        <v>0</v>
      </c>
      <c r="F130" s="79"/>
    </row>
    <row r="131" spans="1:6" s="49" customFormat="1" ht="31.5">
      <c r="A131" s="47" t="s">
        <v>175</v>
      </c>
      <c r="B131" s="48" t="s">
        <v>63</v>
      </c>
      <c r="C131" s="71">
        <v>0</v>
      </c>
      <c r="D131" s="71">
        <f t="shared" si="8"/>
        <v>0</v>
      </c>
      <c r="E131" s="71">
        <v>0</v>
      </c>
      <c r="F131" s="79"/>
    </row>
    <row r="132" spans="1:6" s="53" customFormat="1" ht="15.75">
      <c r="A132" s="51">
        <v>15</v>
      </c>
      <c r="B132" s="57" t="s">
        <v>7</v>
      </c>
      <c r="C132" s="70" t="s">
        <v>65</v>
      </c>
      <c r="D132" s="70" t="s">
        <v>65</v>
      </c>
      <c r="E132" s="70" t="s">
        <v>65</v>
      </c>
      <c r="F132" s="82"/>
    </row>
    <row r="133" spans="1:6" s="49" customFormat="1" ht="15.75">
      <c r="A133" s="47" t="s">
        <v>8</v>
      </c>
      <c r="B133" s="48" t="s">
        <v>9</v>
      </c>
      <c r="C133" s="71">
        <v>0</v>
      </c>
      <c r="D133" s="71">
        <f>E133-C133</f>
        <v>0</v>
      </c>
      <c r="E133" s="71">
        <v>0</v>
      </c>
      <c r="F133" s="79"/>
    </row>
    <row r="134" spans="1:6" s="49" customFormat="1" ht="15.75">
      <c r="A134" s="47" t="s">
        <v>10</v>
      </c>
      <c r="B134" s="48" t="s">
        <v>11</v>
      </c>
      <c r="C134" s="71">
        <v>0</v>
      </c>
      <c r="D134" s="71">
        <f>E134-C134</f>
        <v>0</v>
      </c>
      <c r="E134" s="71">
        <v>0</v>
      </c>
      <c r="F134" s="79"/>
    </row>
    <row r="135" spans="1:6" s="49" customFormat="1" ht="47.25">
      <c r="A135" s="47" t="s">
        <v>12</v>
      </c>
      <c r="B135" s="48" t="s">
        <v>13</v>
      </c>
      <c r="C135" s="71">
        <v>0</v>
      </c>
      <c r="D135" s="71">
        <f>E135-C135</f>
        <v>0</v>
      </c>
      <c r="E135" s="71">
        <v>0</v>
      </c>
      <c r="F135" s="79"/>
    </row>
    <row r="136" spans="1:6" s="53" customFormat="1" ht="31.5">
      <c r="A136" s="51">
        <v>16</v>
      </c>
      <c r="B136" s="57" t="s">
        <v>22</v>
      </c>
      <c r="C136" s="70" t="s">
        <v>65</v>
      </c>
      <c r="D136" s="70" t="s">
        <v>65</v>
      </c>
      <c r="E136" s="70" t="s">
        <v>65</v>
      </c>
      <c r="F136" s="82"/>
    </row>
    <row r="137" spans="1:6" s="49" customFormat="1" ht="31.5">
      <c r="A137" s="47" t="s">
        <v>19</v>
      </c>
      <c r="B137" s="48" t="s">
        <v>23</v>
      </c>
      <c r="C137" s="71" t="s">
        <v>65</v>
      </c>
      <c r="D137" s="71" t="s">
        <v>65</v>
      </c>
      <c r="E137" s="71" t="s">
        <v>65</v>
      </c>
      <c r="F137" s="79"/>
    </row>
    <row r="138" spans="1:6" s="49" customFormat="1" ht="31.5">
      <c r="A138" s="47" t="s">
        <v>20</v>
      </c>
      <c r="B138" s="48" t="s">
        <v>24</v>
      </c>
      <c r="C138" s="71" t="s">
        <v>65</v>
      </c>
      <c r="D138" s="71" t="s">
        <v>65</v>
      </c>
      <c r="E138" s="71" t="s">
        <v>65</v>
      </c>
      <c r="F138" s="79"/>
    </row>
    <row r="139" spans="1:6" s="49" customFormat="1" ht="31.5">
      <c r="A139" s="47" t="s">
        <v>21</v>
      </c>
      <c r="B139" s="48" t="s">
        <v>25</v>
      </c>
      <c r="C139" s="71" t="s">
        <v>65</v>
      </c>
      <c r="D139" s="71" t="s">
        <v>65</v>
      </c>
      <c r="E139" s="71" t="s">
        <v>65</v>
      </c>
      <c r="F139" s="79"/>
    </row>
    <row r="140" spans="1:6" s="49" customFormat="1" ht="15.75">
      <c r="A140" s="64"/>
      <c r="B140" s="65"/>
      <c r="C140" s="66"/>
      <c r="D140" s="66"/>
      <c r="E140" s="66"/>
      <c r="F140" s="79"/>
    </row>
    <row r="141" spans="1:6" ht="15.75">
      <c r="A141" s="153" t="s">
        <v>234</v>
      </c>
      <c r="B141" s="153"/>
      <c r="C141" s="153"/>
      <c r="D141" s="153"/>
      <c r="E141" s="153"/>
      <c r="F141" s="61"/>
    </row>
    <row r="142" spans="1:6" ht="15.75">
      <c r="A142" s="83"/>
      <c r="B142" s="84" t="s">
        <v>235</v>
      </c>
      <c r="C142" s="84"/>
      <c r="D142" s="84"/>
      <c r="E142" s="84"/>
      <c r="F142" s="84"/>
    </row>
    <row r="143" spans="1:6" ht="15.75">
      <c r="A143" s="83"/>
      <c r="B143" s="84" t="s">
        <v>304</v>
      </c>
      <c r="C143" s="84"/>
      <c r="D143" s="84"/>
      <c r="E143" s="84"/>
      <c r="F143" s="84"/>
    </row>
    <row r="144" spans="1:6" ht="15.75">
      <c r="A144" s="83"/>
      <c r="B144" s="84" t="s">
        <v>258</v>
      </c>
      <c r="C144" s="84"/>
      <c r="D144" s="84"/>
      <c r="E144" s="84"/>
      <c r="F144" s="84"/>
    </row>
    <row r="145" spans="1:6" ht="15.75">
      <c r="A145" s="83"/>
      <c r="B145" s="84" t="s">
        <v>303</v>
      </c>
      <c r="C145" s="84"/>
      <c r="D145" s="84"/>
      <c r="E145" s="84"/>
      <c r="F145" s="84"/>
    </row>
    <row r="146" spans="1:6" ht="15.75">
      <c r="A146" s="83"/>
      <c r="B146" s="84" t="s">
        <v>236</v>
      </c>
      <c r="C146" s="84"/>
      <c r="D146" s="84"/>
      <c r="E146" s="84"/>
      <c r="F146" s="84"/>
    </row>
    <row r="147" spans="1:6" ht="21.75" customHeight="1">
      <c r="A147" s="159" t="s">
        <v>237</v>
      </c>
      <c r="B147" s="159"/>
      <c r="C147" s="159"/>
      <c r="D147" s="159"/>
      <c r="E147" s="159"/>
      <c r="F147" s="159"/>
    </row>
    <row r="148" spans="1:6" ht="8.25" customHeight="1">
      <c r="A148" s="85"/>
      <c r="B148" s="85"/>
      <c r="C148" s="85"/>
      <c r="D148" s="85"/>
      <c r="E148" s="85"/>
      <c r="F148" s="85"/>
    </row>
    <row r="149" spans="1:6" ht="17.25" customHeight="1">
      <c r="A149" s="152" t="s">
        <v>100</v>
      </c>
      <c r="B149" s="152" t="s">
        <v>238</v>
      </c>
      <c r="C149" s="154" t="s">
        <v>239</v>
      </c>
      <c r="D149" s="154"/>
      <c r="E149" s="154"/>
      <c r="F149" s="154"/>
    </row>
    <row r="150" spans="1:6" ht="15.75">
      <c r="A150" s="152"/>
      <c r="B150" s="152"/>
      <c r="C150" s="1" t="s">
        <v>240</v>
      </c>
      <c r="D150" s="1" t="s">
        <v>241</v>
      </c>
      <c r="E150" s="1" t="s">
        <v>242</v>
      </c>
      <c r="F150" s="1" t="s">
        <v>243</v>
      </c>
    </row>
    <row r="151" spans="1:6" ht="9.75" customHeight="1">
      <c r="A151" s="1"/>
      <c r="B151" s="86"/>
      <c r="C151" s="1"/>
      <c r="D151" s="1"/>
      <c r="E151" s="1"/>
      <c r="F151" s="1"/>
    </row>
    <row r="152" spans="1:6" s="73" customFormat="1" ht="55.5" customHeight="1">
      <c r="A152" s="87" t="s">
        <v>94</v>
      </c>
      <c r="B152" s="88" t="s">
        <v>244</v>
      </c>
      <c r="C152" s="89"/>
      <c r="D152" s="89"/>
      <c r="E152" s="89"/>
      <c r="F152" s="89"/>
    </row>
    <row r="153" spans="1:6" ht="6" customHeight="1">
      <c r="A153" s="90"/>
      <c r="B153" s="153"/>
      <c r="C153" s="153"/>
      <c r="D153" s="153"/>
      <c r="E153" s="153"/>
      <c r="F153" s="153"/>
    </row>
    <row r="154" spans="1:6" s="150" customFormat="1" ht="19.5" customHeight="1">
      <c r="A154" s="144" t="s">
        <v>101</v>
      </c>
      <c r="B154" s="149" t="s">
        <v>245</v>
      </c>
      <c r="C154" s="149"/>
      <c r="D154" s="149"/>
      <c r="E154" s="149"/>
      <c r="F154" s="149"/>
    </row>
    <row r="155" spans="1:6" ht="6" customHeight="1">
      <c r="A155" s="90"/>
      <c r="B155" s="75"/>
      <c r="C155" s="75"/>
      <c r="D155" s="75"/>
      <c r="E155" s="75"/>
      <c r="F155" s="75"/>
    </row>
    <row r="156" spans="1:6" ht="78.75">
      <c r="A156" s="131" t="s">
        <v>102</v>
      </c>
      <c r="B156" s="134" t="s">
        <v>268</v>
      </c>
      <c r="C156" s="133">
        <v>23433538</v>
      </c>
      <c r="D156" s="133">
        <v>0</v>
      </c>
      <c r="E156" s="133">
        <v>0</v>
      </c>
      <c r="F156" s="133">
        <f>C156+D156-E156</f>
        <v>23433538</v>
      </c>
    </row>
    <row r="157" spans="1:6" ht="39" customHeight="1">
      <c r="A157" s="90"/>
      <c r="B157" s="153" t="s">
        <v>507</v>
      </c>
      <c r="C157" s="153"/>
      <c r="D157" s="153"/>
      <c r="E157" s="153"/>
      <c r="F157" s="153"/>
    </row>
    <row r="158" spans="1:6" ht="6" customHeight="1">
      <c r="A158" s="90"/>
      <c r="B158" s="75"/>
      <c r="C158" s="75"/>
      <c r="D158" s="75"/>
      <c r="E158" s="75"/>
      <c r="F158" s="75"/>
    </row>
    <row r="159" spans="1:6" ht="53.25" customHeight="1">
      <c r="A159" s="131" t="s">
        <v>103</v>
      </c>
      <c r="B159" s="134" t="s">
        <v>269</v>
      </c>
      <c r="C159" s="133">
        <v>8544937</v>
      </c>
      <c r="D159" s="133">
        <v>0</v>
      </c>
      <c r="E159" s="133">
        <v>0</v>
      </c>
      <c r="F159" s="133">
        <f>C159+D159-E159</f>
        <v>8544937</v>
      </c>
    </row>
    <row r="160" spans="1:6" ht="39.75" customHeight="1">
      <c r="A160" s="90"/>
      <c r="B160" s="153" t="s">
        <v>400</v>
      </c>
      <c r="C160" s="153"/>
      <c r="D160" s="153"/>
      <c r="E160" s="153"/>
      <c r="F160" s="153"/>
    </row>
    <row r="161" spans="1:6" ht="24" customHeight="1">
      <c r="A161" s="90"/>
      <c r="B161" s="75"/>
      <c r="C161" s="75"/>
      <c r="D161" s="75"/>
      <c r="E161" s="75"/>
      <c r="F161" s="75"/>
    </row>
    <row r="162" spans="1:6" ht="17.25" customHeight="1">
      <c r="A162" s="152" t="s">
        <v>100</v>
      </c>
      <c r="B162" s="152" t="s">
        <v>238</v>
      </c>
      <c r="C162" s="154" t="s">
        <v>239</v>
      </c>
      <c r="D162" s="154"/>
      <c r="E162" s="154"/>
      <c r="F162" s="154"/>
    </row>
    <row r="163" spans="1:6" ht="15.75">
      <c r="A163" s="152"/>
      <c r="B163" s="152"/>
      <c r="C163" s="1" t="s">
        <v>240</v>
      </c>
      <c r="D163" s="1" t="s">
        <v>241</v>
      </c>
      <c r="E163" s="1" t="s">
        <v>242</v>
      </c>
      <c r="F163" s="1" t="s">
        <v>243</v>
      </c>
    </row>
    <row r="164" spans="1:6" ht="9.75" customHeight="1">
      <c r="A164" s="90"/>
      <c r="B164" s="75"/>
      <c r="C164" s="75"/>
      <c r="D164" s="75"/>
      <c r="E164" s="75"/>
      <c r="F164" s="75"/>
    </row>
    <row r="165" spans="1:6" ht="47.25">
      <c r="A165" s="131" t="s">
        <v>104</v>
      </c>
      <c r="B165" s="134" t="s">
        <v>401</v>
      </c>
      <c r="C165" s="133">
        <v>9743979</v>
      </c>
      <c r="D165" s="133">
        <v>0</v>
      </c>
      <c r="E165" s="133">
        <v>0</v>
      </c>
      <c r="F165" s="133">
        <f>C165+D165-E165</f>
        <v>9743979</v>
      </c>
    </row>
    <row r="166" spans="1:6" ht="34.5" customHeight="1">
      <c r="A166" s="90"/>
      <c r="B166" s="153" t="s">
        <v>400</v>
      </c>
      <c r="C166" s="153"/>
      <c r="D166" s="153"/>
      <c r="E166" s="153"/>
      <c r="F166" s="153"/>
    </row>
    <row r="167" spans="1:6" ht="9.75" customHeight="1">
      <c r="A167" s="90"/>
      <c r="B167" s="75"/>
      <c r="C167" s="75"/>
      <c r="D167" s="75"/>
      <c r="E167" s="75"/>
      <c r="F167" s="75"/>
    </row>
    <row r="168" spans="1:6" ht="46.5" customHeight="1">
      <c r="A168" s="131" t="s">
        <v>106</v>
      </c>
      <c r="B168" s="134" t="s">
        <v>357</v>
      </c>
      <c r="C168" s="133">
        <v>10319576</v>
      </c>
      <c r="D168" s="133">
        <v>0</v>
      </c>
      <c r="E168" s="133">
        <v>0</v>
      </c>
      <c r="F168" s="133">
        <f>C168+D168-E168</f>
        <v>10319576</v>
      </c>
    </row>
    <row r="169" spans="1:6" ht="34.5" customHeight="1">
      <c r="A169" s="90"/>
      <c r="B169" s="153" t="s">
        <v>371</v>
      </c>
      <c r="C169" s="153"/>
      <c r="D169" s="153"/>
      <c r="E169" s="153"/>
      <c r="F169" s="153"/>
    </row>
    <row r="170" spans="1:6" ht="7.5" customHeight="1">
      <c r="A170" s="90"/>
      <c r="B170" s="75"/>
      <c r="C170" s="75"/>
      <c r="D170" s="75"/>
      <c r="E170" s="75"/>
      <c r="F170" s="75"/>
    </row>
    <row r="171" spans="1:6" ht="47.25" customHeight="1">
      <c r="A171" s="131" t="s">
        <v>107</v>
      </c>
      <c r="B171" s="134" t="s">
        <v>294</v>
      </c>
      <c r="C171" s="133">
        <v>1342593</v>
      </c>
      <c r="D171" s="133">
        <v>0</v>
      </c>
      <c r="E171" s="133">
        <v>0</v>
      </c>
      <c r="F171" s="133">
        <f>C171+D171-E171</f>
        <v>1342593</v>
      </c>
    </row>
    <row r="172" spans="1:6" ht="64.5" customHeight="1">
      <c r="A172" s="90"/>
      <c r="B172" s="153" t="s">
        <v>508</v>
      </c>
      <c r="C172" s="153"/>
      <c r="D172" s="153"/>
      <c r="E172" s="153"/>
      <c r="F172" s="153"/>
    </row>
    <row r="173" spans="1:6" ht="7.5" customHeight="1">
      <c r="A173" s="90"/>
      <c r="B173" s="75"/>
      <c r="C173" s="75"/>
      <c r="D173" s="75"/>
      <c r="E173" s="75"/>
      <c r="F173" s="75"/>
    </row>
    <row r="174" spans="1:6" ht="47.25">
      <c r="A174" s="131" t="s">
        <v>408</v>
      </c>
      <c r="B174" s="134" t="s">
        <v>351</v>
      </c>
      <c r="C174" s="133">
        <v>12455000</v>
      </c>
      <c r="D174" s="133">
        <v>0</v>
      </c>
      <c r="E174" s="133">
        <v>0</v>
      </c>
      <c r="F174" s="133">
        <f>C174+D174-E174</f>
        <v>12455000</v>
      </c>
    </row>
    <row r="175" spans="1:6" ht="49.5" customHeight="1">
      <c r="A175" s="90"/>
      <c r="B175" s="153" t="s">
        <v>352</v>
      </c>
      <c r="C175" s="153"/>
      <c r="D175" s="153"/>
      <c r="E175" s="153"/>
      <c r="F175" s="153"/>
    </row>
    <row r="176" spans="1:6" ht="6" customHeight="1">
      <c r="A176" s="90"/>
      <c r="B176" s="75"/>
      <c r="C176" s="75"/>
      <c r="D176" s="75"/>
      <c r="E176" s="75"/>
      <c r="F176" s="75"/>
    </row>
    <row r="177" spans="1:6" ht="31.5">
      <c r="A177" s="131" t="s">
        <v>409</v>
      </c>
      <c r="B177" s="134" t="s">
        <v>267</v>
      </c>
      <c r="C177" s="133">
        <v>2708515</v>
      </c>
      <c r="D177" s="133">
        <v>0</v>
      </c>
      <c r="E177" s="133">
        <v>0</v>
      </c>
      <c r="F177" s="133">
        <f>C177+D177-E177</f>
        <v>2708515</v>
      </c>
    </row>
    <row r="178" spans="1:6" ht="33" customHeight="1">
      <c r="A178" s="90"/>
      <c r="B178" s="153" t="s">
        <v>522</v>
      </c>
      <c r="C178" s="153"/>
      <c r="D178" s="153"/>
      <c r="E178" s="153"/>
      <c r="F178" s="153"/>
    </row>
    <row r="179" spans="1:6" ht="9" customHeight="1">
      <c r="A179" s="90"/>
      <c r="B179" s="75"/>
      <c r="C179" s="75"/>
      <c r="D179" s="75"/>
      <c r="E179" s="75"/>
      <c r="F179" s="75"/>
    </row>
    <row r="180" spans="1:6" ht="47.25">
      <c r="A180" s="131" t="s">
        <v>410</v>
      </c>
      <c r="B180" s="134" t="s">
        <v>492</v>
      </c>
      <c r="C180" s="133">
        <v>0</v>
      </c>
      <c r="D180" s="133">
        <v>5441756</v>
      </c>
      <c r="E180" s="133">
        <v>0</v>
      </c>
      <c r="F180" s="133">
        <f>C180+D180-E180</f>
        <v>5441756</v>
      </c>
    </row>
    <row r="181" spans="1:6" ht="48" customHeight="1">
      <c r="A181" s="90"/>
      <c r="B181" s="153" t="s">
        <v>523</v>
      </c>
      <c r="C181" s="153"/>
      <c r="D181" s="153"/>
      <c r="E181" s="153"/>
      <c r="F181" s="153"/>
    </row>
    <row r="182" spans="1:6" ht="9" customHeight="1">
      <c r="A182" s="90"/>
      <c r="B182" s="75"/>
      <c r="C182" s="75"/>
      <c r="D182" s="75"/>
      <c r="E182" s="75"/>
      <c r="F182" s="75"/>
    </row>
    <row r="183" spans="1:6" ht="47.25">
      <c r="A183" s="131" t="s">
        <v>411</v>
      </c>
      <c r="B183" s="134" t="s">
        <v>493</v>
      </c>
      <c r="C183" s="133">
        <v>0</v>
      </c>
      <c r="D183" s="133">
        <v>5012114</v>
      </c>
      <c r="E183" s="133">
        <v>0</v>
      </c>
      <c r="F183" s="133">
        <f>C183+D183-E183</f>
        <v>5012114</v>
      </c>
    </row>
    <row r="184" spans="1:6" ht="34.5" customHeight="1">
      <c r="A184" s="90"/>
      <c r="B184" s="153" t="s">
        <v>388</v>
      </c>
      <c r="C184" s="153"/>
      <c r="D184" s="153"/>
      <c r="E184" s="153"/>
      <c r="F184" s="153"/>
    </row>
    <row r="185" spans="1:6" ht="10.5" customHeight="1">
      <c r="A185" s="90"/>
      <c r="B185" s="75"/>
      <c r="C185" s="75"/>
      <c r="D185" s="75"/>
      <c r="E185" s="75"/>
      <c r="F185" s="75"/>
    </row>
    <row r="186" spans="1:6" ht="63">
      <c r="A186" s="131" t="s">
        <v>412</v>
      </c>
      <c r="B186" s="134" t="s">
        <v>270</v>
      </c>
      <c r="C186" s="133">
        <v>685678</v>
      </c>
      <c r="D186" s="133">
        <v>18400</v>
      </c>
      <c r="E186" s="133">
        <v>0</v>
      </c>
      <c r="F186" s="133">
        <f>C186+D186-E186</f>
        <v>704078</v>
      </c>
    </row>
    <row r="187" spans="1:6" ht="49.5" customHeight="1">
      <c r="A187" s="90"/>
      <c r="B187" s="153" t="s">
        <v>524</v>
      </c>
      <c r="C187" s="153"/>
      <c r="D187" s="153"/>
      <c r="E187" s="153"/>
      <c r="F187" s="153"/>
    </row>
    <row r="188" spans="1:6" ht="6" customHeight="1">
      <c r="A188" s="90"/>
      <c r="B188" s="75"/>
      <c r="C188" s="75"/>
      <c r="D188" s="75"/>
      <c r="E188" s="75"/>
      <c r="F188" s="75"/>
    </row>
    <row r="189" spans="1:6" ht="51.75" customHeight="1">
      <c r="A189" s="131" t="s">
        <v>413</v>
      </c>
      <c r="B189" s="134" t="s">
        <v>271</v>
      </c>
      <c r="C189" s="133">
        <v>84774</v>
      </c>
      <c r="D189" s="133">
        <v>2694</v>
      </c>
      <c r="E189" s="133">
        <v>0</v>
      </c>
      <c r="F189" s="133">
        <f>C189+D189-E189</f>
        <v>87468</v>
      </c>
    </row>
    <row r="190" spans="1:6" ht="66" customHeight="1">
      <c r="A190" s="90"/>
      <c r="B190" s="153" t="s">
        <v>525</v>
      </c>
      <c r="C190" s="153"/>
      <c r="D190" s="153"/>
      <c r="E190" s="153"/>
      <c r="F190" s="153"/>
    </row>
    <row r="191" spans="1:6" ht="5.25" customHeight="1">
      <c r="A191" s="90"/>
      <c r="B191" s="75"/>
      <c r="C191" s="75"/>
      <c r="D191" s="75"/>
      <c r="E191" s="75"/>
      <c r="F191" s="75"/>
    </row>
    <row r="192" spans="1:6" ht="78.75">
      <c r="A192" s="131" t="s">
        <v>414</v>
      </c>
      <c r="B192" s="134" t="s">
        <v>387</v>
      </c>
      <c r="C192" s="133">
        <v>0</v>
      </c>
      <c r="D192" s="133">
        <v>430921</v>
      </c>
      <c r="E192" s="133">
        <v>0</v>
      </c>
      <c r="F192" s="133">
        <f>C192+D192-E192</f>
        <v>430921</v>
      </c>
    </row>
    <row r="193" spans="1:6" ht="35.25" customHeight="1">
      <c r="A193" s="90"/>
      <c r="B193" s="153" t="s">
        <v>561</v>
      </c>
      <c r="C193" s="153"/>
      <c r="D193" s="153"/>
      <c r="E193" s="153"/>
      <c r="F193" s="153"/>
    </row>
    <row r="194" spans="1:6" ht="6" customHeight="1">
      <c r="A194" s="90"/>
      <c r="B194" s="75"/>
      <c r="C194" s="75"/>
      <c r="D194" s="75"/>
      <c r="E194" s="75"/>
      <c r="F194" s="75"/>
    </row>
    <row r="195" spans="1:6" ht="51" customHeight="1">
      <c r="A195" s="131" t="s">
        <v>415</v>
      </c>
      <c r="B195" s="134" t="s">
        <v>254</v>
      </c>
      <c r="C195" s="133">
        <v>432165</v>
      </c>
      <c r="D195" s="133">
        <v>0</v>
      </c>
      <c r="E195" s="133">
        <v>0</v>
      </c>
      <c r="F195" s="133">
        <f>C195+D195-E195</f>
        <v>432165</v>
      </c>
    </row>
    <row r="196" spans="1:6" ht="33" customHeight="1">
      <c r="A196" s="90"/>
      <c r="B196" s="153" t="s">
        <v>494</v>
      </c>
      <c r="C196" s="153"/>
      <c r="D196" s="153"/>
      <c r="E196" s="153"/>
      <c r="F196" s="153"/>
    </row>
    <row r="197" spans="1:6" ht="17.25" customHeight="1">
      <c r="A197" s="152" t="s">
        <v>100</v>
      </c>
      <c r="B197" s="152" t="s">
        <v>238</v>
      </c>
      <c r="C197" s="154" t="s">
        <v>239</v>
      </c>
      <c r="D197" s="154"/>
      <c r="E197" s="154"/>
      <c r="F197" s="154"/>
    </row>
    <row r="198" spans="1:6" ht="15.75">
      <c r="A198" s="152"/>
      <c r="B198" s="152"/>
      <c r="C198" s="1" t="s">
        <v>240</v>
      </c>
      <c r="D198" s="1" t="s">
        <v>241</v>
      </c>
      <c r="E198" s="1" t="s">
        <v>242</v>
      </c>
      <c r="F198" s="1" t="s">
        <v>243</v>
      </c>
    </row>
    <row r="199" spans="1:6" ht="7.5" customHeight="1">
      <c r="A199" s="90"/>
      <c r="B199" s="75"/>
      <c r="C199" s="75"/>
      <c r="D199" s="75"/>
      <c r="E199" s="75"/>
      <c r="F199" s="75"/>
    </row>
    <row r="200" spans="1:6" ht="78.75">
      <c r="A200" s="131" t="s">
        <v>416</v>
      </c>
      <c r="B200" s="134" t="s">
        <v>389</v>
      </c>
      <c r="C200" s="133">
        <v>483799</v>
      </c>
      <c r="D200" s="133">
        <v>0</v>
      </c>
      <c r="E200" s="133">
        <v>0</v>
      </c>
      <c r="F200" s="133">
        <f>C200+D200-E200</f>
        <v>483799</v>
      </c>
    </row>
    <row r="201" spans="1:6" ht="30" customHeight="1">
      <c r="A201" s="90"/>
      <c r="B201" s="153" t="s">
        <v>526</v>
      </c>
      <c r="C201" s="153"/>
      <c r="D201" s="153"/>
      <c r="E201" s="153"/>
      <c r="F201" s="153"/>
    </row>
    <row r="202" spans="1:6" ht="8.25" customHeight="1">
      <c r="A202" s="90"/>
      <c r="B202" s="75"/>
      <c r="C202" s="75"/>
      <c r="D202" s="75"/>
      <c r="E202" s="75"/>
      <c r="F202" s="75"/>
    </row>
    <row r="203" spans="1:6" ht="47.25">
      <c r="A203" s="131" t="s">
        <v>417</v>
      </c>
      <c r="B203" s="134" t="s">
        <v>251</v>
      </c>
      <c r="C203" s="133">
        <v>422896</v>
      </c>
      <c r="D203" s="133">
        <v>0</v>
      </c>
      <c r="E203" s="133">
        <v>0</v>
      </c>
      <c r="F203" s="133">
        <f>C203+D203-E203</f>
        <v>422896</v>
      </c>
    </row>
    <row r="204" spans="1:6" ht="30" customHeight="1">
      <c r="A204" s="90"/>
      <c r="B204" s="153" t="s">
        <v>509</v>
      </c>
      <c r="C204" s="153"/>
      <c r="D204" s="153"/>
      <c r="E204" s="153"/>
      <c r="F204" s="153"/>
    </row>
    <row r="205" spans="1:6" ht="6.75" customHeight="1">
      <c r="A205" s="90"/>
      <c r="B205" s="75"/>
      <c r="C205" s="75"/>
      <c r="D205" s="75"/>
      <c r="E205" s="75"/>
      <c r="F205" s="75"/>
    </row>
    <row r="206" spans="1:6" ht="63">
      <c r="A206" s="131" t="s">
        <v>418</v>
      </c>
      <c r="B206" s="134" t="s">
        <v>252</v>
      </c>
      <c r="C206" s="133">
        <v>760773</v>
      </c>
      <c r="D206" s="133">
        <v>0</v>
      </c>
      <c r="E206" s="133">
        <v>0</v>
      </c>
      <c r="F206" s="133">
        <f>C206+D206-E206</f>
        <v>760773</v>
      </c>
    </row>
    <row r="207" spans="1:6" ht="30" customHeight="1">
      <c r="A207" s="90"/>
      <c r="B207" s="153" t="s">
        <v>494</v>
      </c>
      <c r="C207" s="153"/>
      <c r="D207" s="153"/>
      <c r="E207" s="153"/>
      <c r="F207" s="153"/>
    </row>
    <row r="208" spans="1:6" ht="6" customHeight="1">
      <c r="A208" s="90"/>
      <c r="B208" s="75"/>
      <c r="C208" s="75"/>
      <c r="D208" s="75"/>
      <c r="E208" s="75"/>
      <c r="F208" s="75"/>
    </row>
    <row r="209" spans="1:6" ht="47.25">
      <c r="A209" s="131" t="s">
        <v>419</v>
      </c>
      <c r="B209" s="134" t="s">
        <v>250</v>
      </c>
      <c r="C209" s="133">
        <v>407739</v>
      </c>
      <c r="D209" s="133">
        <v>0</v>
      </c>
      <c r="E209" s="133">
        <v>0</v>
      </c>
      <c r="F209" s="133">
        <f>C209+D209-E209</f>
        <v>407739</v>
      </c>
    </row>
    <row r="210" spans="1:6" ht="30" customHeight="1">
      <c r="A210" s="90"/>
      <c r="B210" s="153" t="s">
        <v>494</v>
      </c>
      <c r="C210" s="153"/>
      <c r="D210" s="153"/>
      <c r="E210" s="153"/>
      <c r="F210" s="153"/>
    </row>
    <row r="211" spans="1:6" ht="6" customHeight="1">
      <c r="A211" s="90"/>
      <c r="B211" s="75"/>
      <c r="C211" s="75"/>
      <c r="D211" s="75"/>
      <c r="E211" s="75"/>
      <c r="F211" s="75"/>
    </row>
    <row r="212" spans="1:6" ht="68.25" customHeight="1">
      <c r="A212" s="131" t="s">
        <v>420</v>
      </c>
      <c r="B212" s="134" t="s">
        <v>255</v>
      </c>
      <c r="C212" s="133">
        <v>198283</v>
      </c>
      <c r="D212" s="133">
        <v>0</v>
      </c>
      <c r="E212" s="133">
        <v>21897</v>
      </c>
      <c r="F212" s="133">
        <f>C212+D212-E212</f>
        <v>176386</v>
      </c>
    </row>
    <row r="213" spans="1:6" ht="51" customHeight="1">
      <c r="A213" s="90"/>
      <c r="B213" s="153" t="s">
        <v>527</v>
      </c>
      <c r="C213" s="153"/>
      <c r="D213" s="153"/>
      <c r="E213" s="153"/>
      <c r="F213" s="153"/>
    </row>
    <row r="214" spans="1:6" ht="6" customHeight="1">
      <c r="A214" s="90"/>
      <c r="B214" s="75"/>
      <c r="C214" s="75"/>
      <c r="D214" s="75"/>
      <c r="E214" s="75"/>
      <c r="F214" s="75"/>
    </row>
    <row r="215" spans="1:6" ht="70.5" customHeight="1">
      <c r="A215" s="131" t="s">
        <v>421</v>
      </c>
      <c r="B215" s="134" t="s">
        <v>398</v>
      </c>
      <c r="C215" s="133">
        <v>450000</v>
      </c>
      <c r="D215" s="133">
        <v>0</v>
      </c>
      <c r="E215" s="133">
        <v>450000</v>
      </c>
      <c r="F215" s="133">
        <f>C215+D215-E215</f>
        <v>0</v>
      </c>
    </row>
    <row r="216" spans="1:6" ht="15.75">
      <c r="A216" s="90"/>
      <c r="B216" s="153" t="s">
        <v>495</v>
      </c>
      <c r="C216" s="153"/>
      <c r="D216" s="153"/>
      <c r="E216" s="153"/>
      <c r="F216" s="153"/>
    </row>
    <row r="217" spans="1:6" ht="6" customHeight="1">
      <c r="A217" s="90"/>
      <c r="B217" s="75"/>
      <c r="C217" s="75"/>
      <c r="D217" s="75"/>
      <c r="E217" s="75"/>
      <c r="F217" s="75"/>
    </row>
    <row r="218" spans="1:6" ht="51.75" customHeight="1">
      <c r="A218" s="131" t="s">
        <v>422</v>
      </c>
      <c r="B218" s="134" t="s">
        <v>353</v>
      </c>
      <c r="C218" s="133">
        <v>564351</v>
      </c>
      <c r="D218" s="133">
        <v>10160</v>
      </c>
      <c r="E218" s="133">
        <v>0</v>
      </c>
      <c r="F218" s="133">
        <f>C218+D218-E218</f>
        <v>574511</v>
      </c>
    </row>
    <row r="219" spans="1:6" ht="20.25" customHeight="1">
      <c r="A219" s="90"/>
      <c r="B219" s="153" t="s">
        <v>354</v>
      </c>
      <c r="C219" s="153"/>
      <c r="D219" s="153"/>
      <c r="E219" s="153"/>
      <c r="F219" s="153"/>
    </row>
    <row r="220" spans="1:6" ht="7.5" customHeight="1">
      <c r="A220" s="90"/>
      <c r="B220" s="75"/>
      <c r="C220" s="75"/>
      <c r="D220" s="75"/>
      <c r="E220" s="75"/>
      <c r="F220" s="75"/>
    </row>
    <row r="221" spans="1:6" ht="66.75" customHeight="1">
      <c r="A221" s="131" t="s">
        <v>423</v>
      </c>
      <c r="B221" s="134" t="s">
        <v>399</v>
      </c>
      <c r="C221" s="133">
        <v>635973</v>
      </c>
      <c r="D221" s="133">
        <v>0</v>
      </c>
      <c r="E221" s="133">
        <v>142538</v>
      </c>
      <c r="F221" s="133">
        <f>C221+D221-E221</f>
        <v>493435</v>
      </c>
    </row>
    <row r="222" spans="1:6" ht="35.25" customHeight="1">
      <c r="A222" s="90"/>
      <c r="B222" s="153" t="s">
        <v>528</v>
      </c>
      <c r="C222" s="153"/>
      <c r="D222" s="153"/>
      <c r="E222" s="153"/>
      <c r="F222" s="153"/>
    </row>
    <row r="223" spans="1:6" ht="9" customHeight="1">
      <c r="A223" s="90"/>
      <c r="B223" s="75"/>
      <c r="C223" s="75"/>
      <c r="D223" s="75"/>
      <c r="E223" s="75"/>
      <c r="F223" s="75"/>
    </row>
    <row r="224" spans="1:6" ht="48" customHeight="1">
      <c r="A224" s="131" t="s">
        <v>424</v>
      </c>
      <c r="B224" s="134" t="s">
        <v>332</v>
      </c>
      <c r="C224" s="133">
        <v>997119</v>
      </c>
      <c r="D224" s="133">
        <v>7997</v>
      </c>
      <c r="E224" s="133">
        <v>0</v>
      </c>
      <c r="F224" s="133">
        <f>C224+D224-E224</f>
        <v>1005116</v>
      </c>
    </row>
    <row r="225" spans="1:6" ht="48" customHeight="1">
      <c r="A225" s="90"/>
      <c r="B225" s="153" t="s">
        <v>529</v>
      </c>
      <c r="C225" s="153"/>
      <c r="D225" s="153"/>
      <c r="E225" s="153"/>
      <c r="F225" s="153"/>
    </row>
    <row r="226" spans="1:6" ht="12" customHeight="1">
      <c r="A226" s="90"/>
      <c r="B226" s="75"/>
      <c r="C226" s="75"/>
      <c r="D226" s="75"/>
      <c r="E226" s="75"/>
      <c r="F226" s="75"/>
    </row>
    <row r="227" spans="1:6" ht="94.5">
      <c r="A227" s="131" t="s">
        <v>425</v>
      </c>
      <c r="B227" s="134" t="s">
        <v>372</v>
      </c>
      <c r="C227" s="133">
        <v>822251</v>
      </c>
      <c r="D227" s="133">
        <v>0</v>
      </c>
      <c r="E227" s="133">
        <v>0</v>
      </c>
      <c r="F227" s="133">
        <f>C227+D227-E227</f>
        <v>822251</v>
      </c>
    </row>
    <row r="228" spans="1:6" ht="33.75" customHeight="1">
      <c r="A228" s="90"/>
      <c r="B228" s="153" t="s">
        <v>496</v>
      </c>
      <c r="C228" s="153"/>
      <c r="D228" s="153"/>
      <c r="E228" s="153"/>
      <c r="F228" s="153"/>
    </row>
    <row r="229" spans="1:6" ht="6" customHeight="1">
      <c r="A229" s="90"/>
      <c r="B229" s="75"/>
      <c r="C229" s="75"/>
      <c r="D229" s="75"/>
      <c r="E229" s="75"/>
      <c r="F229" s="75"/>
    </row>
    <row r="230" spans="1:6" ht="30" customHeight="1">
      <c r="A230" s="131" t="s">
        <v>426</v>
      </c>
      <c r="B230" s="134" t="s">
        <v>347</v>
      </c>
      <c r="C230" s="133">
        <v>1153081</v>
      </c>
      <c r="D230" s="133">
        <v>0</v>
      </c>
      <c r="E230" s="133">
        <v>74881</v>
      </c>
      <c r="F230" s="133">
        <f>C230+D230-E230</f>
        <v>1078200</v>
      </c>
    </row>
    <row r="231" spans="1:6" ht="33.75" customHeight="1">
      <c r="A231" s="90"/>
      <c r="B231" s="153" t="s">
        <v>348</v>
      </c>
      <c r="C231" s="153"/>
      <c r="D231" s="153"/>
      <c r="E231" s="153"/>
      <c r="F231" s="153"/>
    </row>
    <row r="232" spans="1:6" ht="24" customHeight="1">
      <c r="A232" s="90"/>
      <c r="B232" s="75"/>
      <c r="C232" s="75"/>
      <c r="D232" s="75"/>
      <c r="E232" s="75"/>
      <c r="F232" s="75"/>
    </row>
    <row r="233" spans="1:6" ht="17.25" customHeight="1">
      <c r="A233" s="152" t="s">
        <v>100</v>
      </c>
      <c r="B233" s="152" t="s">
        <v>238</v>
      </c>
      <c r="C233" s="154" t="s">
        <v>239</v>
      </c>
      <c r="D233" s="154"/>
      <c r="E233" s="154"/>
      <c r="F233" s="154"/>
    </row>
    <row r="234" spans="1:6" ht="15.75">
      <c r="A234" s="152"/>
      <c r="B234" s="152"/>
      <c r="C234" s="1" t="s">
        <v>240</v>
      </c>
      <c r="D234" s="1" t="s">
        <v>241</v>
      </c>
      <c r="E234" s="1" t="s">
        <v>242</v>
      </c>
      <c r="F234" s="1" t="s">
        <v>243</v>
      </c>
    </row>
    <row r="235" spans="1:6" ht="6.75" customHeight="1">
      <c r="A235" s="90"/>
      <c r="B235" s="75"/>
      <c r="C235" s="75"/>
      <c r="D235" s="75"/>
      <c r="E235" s="75"/>
      <c r="F235" s="75"/>
    </row>
    <row r="236" spans="1:6" ht="47.25">
      <c r="A236" s="131" t="s">
        <v>427</v>
      </c>
      <c r="B236" s="134" t="s">
        <v>341</v>
      </c>
      <c r="C236" s="133">
        <v>7790000</v>
      </c>
      <c r="D236" s="133">
        <v>0</v>
      </c>
      <c r="E236" s="133">
        <v>474285</v>
      </c>
      <c r="F236" s="133">
        <f>C236+D236-E236</f>
        <v>7315715</v>
      </c>
    </row>
    <row r="237" spans="1:6" ht="33.75" customHeight="1">
      <c r="A237" s="90"/>
      <c r="B237" s="153" t="s">
        <v>497</v>
      </c>
      <c r="C237" s="153"/>
      <c r="D237" s="153"/>
      <c r="E237" s="153"/>
      <c r="F237" s="153"/>
    </row>
    <row r="238" spans="1:6" ht="6.75" customHeight="1">
      <c r="A238" s="90"/>
      <c r="B238" s="75"/>
      <c r="C238" s="75"/>
      <c r="D238" s="75"/>
      <c r="E238" s="75"/>
      <c r="F238" s="75"/>
    </row>
    <row r="239" spans="1:6" ht="47.25">
      <c r="A239" s="131" t="s">
        <v>428</v>
      </c>
      <c r="B239" s="134" t="s">
        <v>340</v>
      </c>
      <c r="C239" s="133">
        <v>4706762</v>
      </c>
      <c r="D239" s="133">
        <v>0</v>
      </c>
      <c r="E239" s="133">
        <v>15716</v>
      </c>
      <c r="F239" s="133">
        <f>C239+D239-E239</f>
        <v>4691046</v>
      </c>
    </row>
    <row r="240" spans="1:6" ht="33.75" customHeight="1">
      <c r="A240" s="90"/>
      <c r="B240" s="153" t="s">
        <v>497</v>
      </c>
      <c r="C240" s="153"/>
      <c r="D240" s="153"/>
      <c r="E240" s="153"/>
      <c r="F240" s="153"/>
    </row>
    <row r="241" spans="1:6" ht="5.25" customHeight="1">
      <c r="A241" s="90"/>
      <c r="B241" s="75"/>
      <c r="C241" s="75"/>
      <c r="D241" s="75"/>
      <c r="E241" s="75"/>
      <c r="F241" s="75"/>
    </row>
    <row r="242" spans="1:6" ht="47.25">
      <c r="A242" s="131" t="s">
        <v>429</v>
      </c>
      <c r="B242" s="134" t="s">
        <v>288</v>
      </c>
      <c r="C242" s="133">
        <v>1247547</v>
      </c>
      <c r="D242" s="133">
        <v>40000</v>
      </c>
      <c r="E242" s="133">
        <v>0</v>
      </c>
      <c r="F242" s="133">
        <f>C242+D242-E242</f>
        <v>1287547</v>
      </c>
    </row>
    <row r="243" spans="1:6" ht="33.75" customHeight="1">
      <c r="A243" s="90"/>
      <c r="B243" s="153" t="s">
        <v>530</v>
      </c>
      <c r="C243" s="153"/>
      <c r="D243" s="153"/>
      <c r="E243" s="153"/>
      <c r="F243" s="153"/>
    </row>
    <row r="244" spans="1:6" ht="5.25" customHeight="1">
      <c r="A244" s="90"/>
      <c r="B244" s="75"/>
      <c r="C244" s="75"/>
      <c r="D244" s="75"/>
      <c r="E244" s="75"/>
      <c r="F244" s="75"/>
    </row>
    <row r="245" spans="1:6" ht="47.25" customHeight="1">
      <c r="A245" s="131" t="s">
        <v>430</v>
      </c>
      <c r="B245" s="134" t="s">
        <v>266</v>
      </c>
      <c r="C245" s="133">
        <v>1813011</v>
      </c>
      <c r="D245" s="133">
        <v>0</v>
      </c>
      <c r="E245" s="133">
        <v>0</v>
      </c>
      <c r="F245" s="133">
        <f>C245+D245-E245</f>
        <v>1813011</v>
      </c>
    </row>
    <row r="246" spans="1:6" ht="45.75" customHeight="1">
      <c r="A246" s="90"/>
      <c r="B246" s="153" t="s">
        <v>531</v>
      </c>
      <c r="C246" s="153"/>
      <c r="D246" s="153"/>
      <c r="E246" s="153"/>
      <c r="F246" s="153"/>
    </row>
    <row r="247" spans="1:6" ht="5.25" customHeight="1">
      <c r="A247" s="90"/>
      <c r="B247" s="75"/>
      <c r="C247" s="75"/>
      <c r="D247" s="75"/>
      <c r="E247" s="75"/>
      <c r="F247" s="75"/>
    </row>
    <row r="248" spans="1:6" ht="53.25" customHeight="1">
      <c r="A248" s="131" t="s">
        <v>431</v>
      </c>
      <c r="B248" s="134" t="s">
        <v>266</v>
      </c>
      <c r="C248" s="133">
        <v>0</v>
      </c>
      <c r="D248" s="133">
        <v>3240000</v>
      </c>
      <c r="E248" s="133">
        <v>0</v>
      </c>
      <c r="F248" s="133">
        <f>C248+D248-E248</f>
        <v>3240000</v>
      </c>
    </row>
    <row r="249" spans="1:6" ht="33.75" customHeight="1">
      <c r="A249" s="90"/>
      <c r="B249" s="153" t="s">
        <v>498</v>
      </c>
      <c r="C249" s="153"/>
      <c r="D249" s="153"/>
      <c r="E249" s="153"/>
      <c r="F249" s="153"/>
    </row>
    <row r="250" spans="1:6" ht="6" customHeight="1">
      <c r="A250" s="90"/>
      <c r="B250" s="75"/>
      <c r="C250" s="75"/>
      <c r="D250" s="75"/>
      <c r="E250" s="75"/>
      <c r="F250" s="75"/>
    </row>
    <row r="251" spans="1:6" ht="63.75" customHeight="1">
      <c r="A251" s="131" t="s">
        <v>432</v>
      </c>
      <c r="B251" s="134" t="s">
        <v>356</v>
      </c>
      <c r="C251" s="133">
        <v>2764483</v>
      </c>
      <c r="D251" s="133">
        <v>0</v>
      </c>
      <c r="E251" s="133">
        <v>0</v>
      </c>
      <c r="F251" s="133">
        <f>C251+D251-E251</f>
        <v>2764483</v>
      </c>
    </row>
    <row r="252" spans="1:6" ht="29.25" customHeight="1">
      <c r="A252" s="90"/>
      <c r="B252" s="153" t="s">
        <v>557</v>
      </c>
      <c r="C252" s="153"/>
      <c r="D252" s="153"/>
      <c r="E252" s="153"/>
      <c r="F252" s="153"/>
    </row>
    <row r="253" spans="1:6" ht="5.25" customHeight="1">
      <c r="A253" s="90"/>
      <c r="B253" s="75"/>
      <c r="C253" s="75"/>
      <c r="D253" s="75"/>
      <c r="E253" s="75"/>
      <c r="F253" s="75"/>
    </row>
    <row r="254" spans="1:6" ht="33" customHeight="1">
      <c r="A254" s="131" t="s">
        <v>308</v>
      </c>
      <c r="B254" s="134" t="s">
        <v>272</v>
      </c>
      <c r="C254" s="133">
        <v>4727368</v>
      </c>
      <c r="D254" s="133">
        <v>0</v>
      </c>
      <c r="E254" s="133">
        <v>0</v>
      </c>
      <c r="F254" s="133">
        <f>C254+D254-E254</f>
        <v>4727368</v>
      </c>
    </row>
    <row r="255" spans="1:6" ht="36" customHeight="1">
      <c r="A255" s="90"/>
      <c r="B255" s="153" t="s">
        <v>532</v>
      </c>
      <c r="C255" s="153"/>
      <c r="D255" s="153"/>
      <c r="E255" s="153"/>
      <c r="F255" s="153"/>
    </row>
    <row r="256" spans="1:6" ht="5.25" customHeight="1">
      <c r="A256" s="90"/>
      <c r="B256" s="75"/>
      <c r="C256" s="75"/>
      <c r="D256" s="75"/>
      <c r="E256" s="75"/>
      <c r="F256" s="75"/>
    </row>
    <row r="257" spans="1:6" ht="35.25" customHeight="1">
      <c r="A257" s="131" t="s">
        <v>433</v>
      </c>
      <c r="B257" s="142" t="s">
        <v>275</v>
      </c>
      <c r="C257" s="133">
        <v>19999350</v>
      </c>
      <c r="D257" s="133">
        <v>0</v>
      </c>
      <c r="E257" s="133">
        <v>0</v>
      </c>
      <c r="F257" s="133">
        <f>C257+D257-E257</f>
        <v>19999350</v>
      </c>
    </row>
    <row r="258" spans="1:6" ht="35.25" customHeight="1">
      <c r="A258" s="90"/>
      <c r="B258" s="153" t="s">
        <v>510</v>
      </c>
      <c r="C258" s="153"/>
      <c r="D258" s="153"/>
      <c r="E258" s="153"/>
      <c r="F258" s="153"/>
    </row>
    <row r="259" spans="1:6" ht="4.5" customHeight="1">
      <c r="A259" s="90"/>
      <c r="B259" s="75"/>
      <c r="C259" s="75"/>
      <c r="D259" s="75"/>
      <c r="E259" s="75"/>
      <c r="F259" s="75"/>
    </row>
    <row r="260" spans="1:6" ht="54" customHeight="1">
      <c r="A260" s="131" t="s">
        <v>309</v>
      </c>
      <c r="B260" s="134" t="s">
        <v>334</v>
      </c>
      <c r="C260" s="133">
        <v>7936095</v>
      </c>
      <c r="D260" s="133">
        <v>0</v>
      </c>
      <c r="E260" s="133">
        <v>452795</v>
      </c>
      <c r="F260" s="133">
        <f>C260+D260-E260</f>
        <v>7483300</v>
      </c>
    </row>
    <row r="261" spans="1:6" ht="35.25" customHeight="1">
      <c r="A261" s="90"/>
      <c r="B261" s="153" t="s">
        <v>335</v>
      </c>
      <c r="C261" s="153"/>
      <c r="D261" s="153"/>
      <c r="E261" s="153"/>
      <c r="F261" s="153"/>
    </row>
    <row r="262" spans="1:6" ht="6.75" customHeight="1">
      <c r="A262" s="90"/>
      <c r="B262" s="75"/>
      <c r="C262" s="75"/>
      <c r="D262" s="75"/>
      <c r="E262" s="75"/>
      <c r="F262" s="75"/>
    </row>
    <row r="263" spans="1:6" ht="31.5">
      <c r="A263" s="131" t="s">
        <v>434</v>
      </c>
      <c r="B263" s="134" t="s">
        <v>299</v>
      </c>
      <c r="C263" s="133">
        <v>20192896</v>
      </c>
      <c r="D263" s="133">
        <v>0</v>
      </c>
      <c r="E263" s="133">
        <v>20192896</v>
      </c>
      <c r="F263" s="133">
        <f>C263+D263-E263</f>
        <v>0</v>
      </c>
    </row>
    <row r="264" spans="1:6" ht="33.75" customHeight="1">
      <c r="A264" s="90"/>
      <c r="B264" s="153" t="s">
        <v>554</v>
      </c>
      <c r="C264" s="153"/>
      <c r="D264" s="153"/>
      <c r="E264" s="153"/>
      <c r="F264" s="153"/>
    </row>
    <row r="265" spans="1:6" ht="5.25" customHeight="1">
      <c r="A265" s="90"/>
      <c r="B265" s="75"/>
      <c r="C265" s="75"/>
      <c r="D265" s="75"/>
      <c r="E265" s="75"/>
      <c r="F265" s="75"/>
    </row>
    <row r="266" spans="1:6" ht="51.75" customHeight="1">
      <c r="A266" s="131" t="s">
        <v>435</v>
      </c>
      <c r="B266" s="134" t="s">
        <v>355</v>
      </c>
      <c r="C266" s="133">
        <v>0</v>
      </c>
      <c r="D266" s="133">
        <v>26644347</v>
      </c>
      <c r="E266" s="133">
        <v>0</v>
      </c>
      <c r="F266" s="133">
        <f>C266+D266-E266</f>
        <v>26644347</v>
      </c>
    </row>
    <row r="267" spans="1:6" ht="30.75" customHeight="1">
      <c r="A267" s="90"/>
      <c r="B267" s="153" t="s">
        <v>533</v>
      </c>
      <c r="C267" s="153"/>
      <c r="D267" s="153"/>
      <c r="E267" s="153"/>
      <c r="F267" s="153"/>
    </row>
    <row r="268" spans="1:6" ht="5.25" customHeight="1">
      <c r="A268" s="90"/>
      <c r="B268" s="75"/>
      <c r="C268" s="75"/>
      <c r="D268" s="75"/>
      <c r="E268" s="75"/>
      <c r="F268" s="75"/>
    </row>
    <row r="269" spans="1:6" ht="48.75" customHeight="1">
      <c r="A269" s="131" t="s">
        <v>310</v>
      </c>
      <c r="B269" s="132" t="s">
        <v>249</v>
      </c>
      <c r="C269" s="133">
        <v>83031412</v>
      </c>
      <c r="D269" s="133">
        <v>0</v>
      </c>
      <c r="E269" s="133">
        <v>391271</v>
      </c>
      <c r="F269" s="133">
        <f>C269+D269-E269</f>
        <v>82640141</v>
      </c>
    </row>
    <row r="270" spans="1:6" ht="15.75">
      <c r="A270" s="90"/>
      <c r="B270" s="153" t="s">
        <v>361</v>
      </c>
      <c r="C270" s="153"/>
      <c r="D270" s="153"/>
      <c r="E270" s="153"/>
      <c r="F270" s="153"/>
    </row>
    <row r="271" spans="1:6" ht="5.25" customHeight="1">
      <c r="A271" s="90"/>
      <c r="B271" s="75"/>
      <c r="C271" s="75"/>
      <c r="D271" s="75"/>
      <c r="E271" s="75"/>
      <c r="F271" s="75"/>
    </row>
    <row r="272" spans="1:6" ht="51.75" customHeight="1">
      <c r="A272" s="131" t="s">
        <v>311</v>
      </c>
      <c r="B272" s="132" t="s">
        <v>302</v>
      </c>
      <c r="C272" s="133">
        <v>9120175</v>
      </c>
      <c r="D272" s="133">
        <v>182616</v>
      </c>
      <c r="E272" s="133">
        <v>0</v>
      </c>
      <c r="F272" s="133">
        <f>C272+D272-E272</f>
        <v>9302791</v>
      </c>
    </row>
    <row r="273" spans="1:6" ht="15.75">
      <c r="A273" s="90"/>
      <c r="B273" s="153" t="s">
        <v>361</v>
      </c>
      <c r="C273" s="153"/>
      <c r="D273" s="153"/>
      <c r="E273" s="153"/>
      <c r="F273" s="153"/>
    </row>
    <row r="274" spans="1:6" ht="30.75" customHeight="1">
      <c r="A274" s="90"/>
      <c r="B274" s="75"/>
      <c r="C274" s="75"/>
      <c r="D274" s="75"/>
      <c r="E274" s="75"/>
      <c r="F274" s="75"/>
    </row>
    <row r="275" spans="1:6" ht="17.25" customHeight="1">
      <c r="A275" s="152" t="s">
        <v>100</v>
      </c>
      <c r="B275" s="152" t="s">
        <v>238</v>
      </c>
      <c r="C275" s="154" t="s">
        <v>239</v>
      </c>
      <c r="D275" s="154"/>
      <c r="E275" s="154"/>
      <c r="F275" s="154"/>
    </row>
    <row r="276" spans="1:6" ht="15.75">
      <c r="A276" s="152"/>
      <c r="B276" s="152"/>
      <c r="C276" s="1" t="s">
        <v>240</v>
      </c>
      <c r="D276" s="1" t="s">
        <v>241</v>
      </c>
      <c r="E276" s="1" t="s">
        <v>242</v>
      </c>
      <c r="F276" s="1" t="s">
        <v>243</v>
      </c>
    </row>
    <row r="277" spans="1:6" ht="5.25" customHeight="1">
      <c r="A277" s="90"/>
      <c r="B277" s="75"/>
      <c r="C277" s="75"/>
      <c r="D277" s="75"/>
      <c r="E277" s="75"/>
      <c r="F277" s="75"/>
    </row>
    <row r="278" spans="1:6" ht="60.75" customHeight="1">
      <c r="A278" s="131" t="s">
        <v>436</v>
      </c>
      <c r="B278" s="134" t="s">
        <v>381</v>
      </c>
      <c r="C278" s="133">
        <v>99907005</v>
      </c>
      <c r="D278" s="133">
        <v>6029185</v>
      </c>
      <c r="E278" s="133">
        <v>0</v>
      </c>
      <c r="F278" s="133">
        <f>C278+D278-E278</f>
        <v>105936190</v>
      </c>
    </row>
    <row r="279" spans="1:6" ht="47.25" customHeight="1">
      <c r="A279" s="90"/>
      <c r="B279" s="153" t="s">
        <v>546</v>
      </c>
      <c r="C279" s="153"/>
      <c r="D279" s="153"/>
      <c r="E279" s="153"/>
      <c r="F279" s="153"/>
    </row>
    <row r="280" spans="1:6" ht="3.75" customHeight="1">
      <c r="A280" s="90"/>
      <c r="B280" s="75"/>
      <c r="C280" s="75"/>
      <c r="D280" s="75"/>
      <c r="E280" s="75"/>
      <c r="F280" s="75"/>
    </row>
    <row r="281" spans="1:6" ht="65.25" customHeight="1">
      <c r="A281" s="131" t="s">
        <v>312</v>
      </c>
      <c r="B281" s="134" t="s">
        <v>378</v>
      </c>
      <c r="C281" s="133">
        <v>4309329</v>
      </c>
      <c r="D281" s="133">
        <v>1326663</v>
      </c>
      <c r="E281" s="133">
        <v>0</v>
      </c>
      <c r="F281" s="133">
        <f>C281+D281-E281</f>
        <v>5635992</v>
      </c>
    </row>
    <row r="282" spans="1:6" ht="31.5" customHeight="1">
      <c r="A282" s="90"/>
      <c r="B282" s="153" t="s">
        <v>545</v>
      </c>
      <c r="C282" s="153"/>
      <c r="D282" s="153"/>
      <c r="E282" s="153"/>
      <c r="F282" s="153"/>
    </row>
    <row r="283" spans="1:6" ht="3.75" customHeight="1">
      <c r="A283" s="90"/>
      <c r="B283" s="75"/>
      <c r="C283" s="75"/>
      <c r="D283" s="75"/>
      <c r="E283" s="75"/>
      <c r="F283" s="75"/>
    </row>
    <row r="284" spans="1:6" ht="60" customHeight="1">
      <c r="A284" s="131" t="s">
        <v>437</v>
      </c>
      <c r="B284" s="134" t="s">
        <v>382</v>
      </c>
      <c r="C284" s="133">
        <v>167629561</v>
      </c>
      <c r="D284" s="133">
        <v>7529364</v>
      </c>
      <c r="E284" s="133">
        <v>0</v>
      </c>
      <c r="F284" s="133">
        <f>C284+D284-E284</f>
        <v>175158925</v>
      </c>
    </row>
    <row r="285" spans="1:6" ht="15.75">
      <c r="A285" s="90"/>
      <c r="B285" s="153" t="s">
        <v>534</v>
      </c>
      <c r="C285" s="153"/>
      <c r="D285" s="153"/>
      <c r="E285" s="153"/>
      <c r="F285" s="153"/>
    </row>
    <row r="286" spans="1:6" ht="3.75" customHeight="1">
      <c r="A286" s="90"/>
      <c r="B286" s="75"/>
      <c r="C286" s="75"/>
      <c r="D286" s="75"/>
      <c r="E286" s="75"/>
      <c r="F286" s="75"/>
    </row>
    <row r="287" spans="1:6" ht="62.25" customHeight="1">
      <c r="A287" s="131" t="s">
        <v>438</v>
      </c>
      <c r="B287" s="134" t="s">
        <v>384</v>
      </c>
      <c r="C287" s="133">
        <v>6919622</v>
      </c>
      <c r="D287" s="133">
        <v>0</v>
      </c>
      <c r="E287" s="133">
        <v>144539</v>
      </c>
      <c r="F287" s="133">
        <f>C287+D287-E287</f>
        <v>6775083</v>
      </c>
    </row>
    <row r="288" spans="1:6" ht="15.75">
      <c r="A288" s="90"/>
      <c r="B288" s="153" t="s">
        <v>534</v>
      </c>
      <c r="C288" s="153"/>
      <c r="D288" s="153"/>
      <c r="E288" s="153"/>
      <c r="F288" s="153"/>
    </row>
    <row r="289" spans="1:6" ht="3.75" customHeight="1">
      <c r="A289" s="90"/>
      <c r="B289" s="75"/>
      <c r="C289" s="75"/>
      <c r="D289" s="75"/>
      <c r="E289" s="75"/>
      <c r="F289" s="75"/>
    </row>
    <row r="290" spans="1:6" ht="47.25">
      <c r="A290" s="131" t="s">
        <v>439</v>
      </c>
      <c r="B290" s="134" t="s">
        <v>385</v>
      </c>
      <c r="C290" s="133">
        <v>0</v>
      </c>
      <c r="D290" s="133">
        <v>18611857</v>
      </c>
      <c r="E290" s="133">
        <v>0</v>
      </c>
      <c r="F290" s="133">
        <f>C290+D290-E290</f>
        <v>18611857</v>
      </c>
    </row>
    <row r="291" spans="1:6" ht="15.75">
      <c r="A291" s="90"/>
      <c r="B291" s="153" t="s">
        <v>559</v>
      </c>
      <c r="C291" s="153"/>
      <c r="D291" s="153"/>
      <c r="E291" s="153"/>
      <c r="F291" s="153"/>
    </row>
    <row r="292" spans="1:6" ht="5.25" customHeight="1">
      <c r="A292" s="90"/>
      <c r="B292" s="75"/>
      <c r="C292" s="75"/>
      <c r="D292" s="75"/>
      <c r="E292" s="75"/>
      <c r="F292" s="75"/>
    </row>
    <row r="293" spans="1:6" ht="47.25">
      <c r="A293" s="131" t="s">
        <v>440</v>
      </c>
      <c r="B293" s="134" t="s">
        <v>386</v>
      </c>
      <c r="C293" s="133">
        <v>0</v>
      </c>
      <c r="D293" s="133">
        <v>211672</v>
      </c>
      <c r="E293" s="133">
        <v>0</v>
      </c>
      <c r="F293" s="133">
        <f>C293+D293-E293</f>
        <v>211672</v>
      </c>
    </row>
    <row r="294" spans="1:6" ht="15.75">
      <c r="A294" s="90"/>
      <c r="B294" s="153" t="s">
        <v>559</v>
      </c>
      <c r="C294" s="153"/>
      <c r="D294" s="153"/>
      <c r="E294" s="153"/>
      <c r="F294" s="153"/>
    </row>
    <row r="295" spans="1:6" ht="3.75" customHeight="1">
      <c r="A295" s="90"/>
      <c r="B295" s="75"/>
      <c r="C295" s="75"/>
      <c r="D295" s="75"/>
      <c r="E295" s="75"/>
      <c r="F295" s="75"/>
    </row>
    <row r="296" spans="1:6" ht="47.25">
      <c r="A296" s="131" t="s">
        <v>441</v>
      </c>
      <c r="B296" s="136" t="s">
        <v>342</v>
      </c>
      <c r="C296" s="133">
        <v>5390507</v>
      </c>
      <c r="D296" s="133">
        <v>0</v>
      </c>
      <c r="E296" s="133">
        <v>0</v>
      </c>
      <c r="F296" s="133">
        <f>C296+D296-E296</f>
        <v>5390507</v>
      </c>
    </row>
    <row r="297" spans="1:6" ht="46.5" customHeight="1">
      <c r="A297" s="90"/>
      <c r="B297" s="153" t="s">
        <v>535</v>
      </c>
      <c r="C297" s="153"/>
      <c r="D297" s="153"/>
      <c r="E297" s="153"/>
      <c r="F297" s="153"/>
    </row>
    <row r="298" spans="1:6" ht="5.25" customHeight="1">
      <c r="A298" s="90"/>
      <c r="B298" s="75"/>
      <c r="C298" s="75"/>
      <c r="D298" s="75"/>
      <c r="E298" s="75"/>
      <c r="F298" s="75"/>
    </row>
    <row r="299" spans="1:6" ht="47.25">
      <c r="A299" s="131" t="s">
        <v>442</v>
      </c>
      <c r="B299" s="136" t="s">
        <v>343</v>
      </c>
      <c r="C299" s="133">
        <v>78300</v>
      </c>
      <c r="D299" s="133">
        <v>14252</v>
      </c>
      <c r="E299" s="133">
        <v>0</v>
      </c>
      <c r="F299" s="133">
        <f>C299+D299-E299</f>
        <v>92552</v>
      </c>
    </row>
    <row r="300" spans="1:6" ht="33.75" customHeight="1">
      <c r="A300" s="90"/>
      <c r="B300" s="153" t="s">
        <v>363</v>
      </c>
      <c r="C300" s="153"/>
      <c r="D300" s="153"/>
      <c r="E300" s="153"/>
      <c r="F300" s="153"/>
    </row>
    <row r="301" spans="1:6" ht="3.75" customHeight="1">
      <c r="A301" s="90"/>
      <c r="B301" s="75"/>
      <c r="C301" s="75"/>
      <c r="D301" s="75"/>
      <c r="E301" s="75"/>
      <c r="F301" s="75"/>
    </row>
    <row r="302" spans="1:6" ht="46.5" customHeight="1">
      <c r="A302" s="131" t="s">
        <v>443</v>
      </c>
      <c r="B302" s="134" t="s">
        <v>289</v>
      </c>
      <c r="C302" s="133">
        <v>4960322</v>
      </c>
      <c r="D302" s="133">
        <v>0</v>
      </c>
      <c r="E302" s="133">
        <v>66292</v>
      </c>
      <c r="F302" s="133">
        <f>C302+D302-E302</f>
        <v>4894030</v>
      </c>
    </row>
    <row r="303" spans="1:6" ht="33.75" customHeight="1">
      <c r="A303" s="90"/>
      <c r="B303" s="153" t="s">
        <v>562</v>
      </c>
      <c r="C303" s="153"/>
      <c r="D303" s="153"/>
      <c r="E303" s="153"/>
      <c r="F303" s="153"/>
    </row>
    <row r="304" spans="1:6" ht="5.25" customHeight="1">
      <c r="A304" s="90"/>
      <c r="B304" s="75"/>
      <c r="C304" s="75"/>
      <c r="D304" s="75"/>
      <c r="E304" s="75"/>
      <c r="F304" s="75"/>
    </row>
    <row r="305" spans="1:6" ht="67.5" customHeight="1">
      <c r="A305" s="131" t="s">
        <v>444</v>
      </c>
      <c r="B305" s="136" t="s">
        <v>360</v>
      </c>
      <c r="C305" s="133">
        <v>172832</v>
      </c>
      <c r="D305" s="133">
        <v>616539</v>
      </c>
      <c r="E305" s="133">
        <v>0</v>
      </c>
      <c r="F305" s="133">
        <f>C305+D305-E305</f>
        <v>789371</v>
      </c>
    </row>
    <row r="306" spans="1:6" ht="27.75" customHeight="1">
      <c r="A306" s="90"/>
      <c r="B306" s="153" t="s">
        <v>511</v>
      </c>
      <c r="C306" s="153"/>
      <c r="D306" s="153"/>
      <c r="E306" s="153"/>
      <c r="F306" s="153"/>
    </row>
    <row r="307" spans="1:6" ht="3" customHeight="1">
      <c r="A307" s="90"/>
      <c r="B307" s="75"/>
      <c r="C307" s="75"/>
      <c r="D307" s="75"/>
      <c r="E307" s="75"/>
      <c r="F307" s="75"/>
    </row>
    <row r="308" spans="1:6" ht="50.25" customHeight="1">
      <c r="A308" s="131" t="s">
        <v>445</v>
      </c>
      <c r="B308" s="136" t="s">
        <v>286</v>
      </c>
      <c r="C308" s="133">
        <v>4469316</v>
      </c>
      <c r="D308" s="133">
        <v>0</v>
      </c>
      <c r="E308" s="133">
        <v>566767</v>
      </c>
      <c r="F308" s="133">
        <f>C308+D308-E308</f>
        <v>3902549</v>
      </c>
    </row>
    <row r="309" spans="1:6" ht="29.25" customHeight="1">
      <c r="A309" s="90"/>
      <c r="B309" s="153" t="s">
        <v>350</v>
      </c>
      <c r="C309" s="153"/>
      <c r="D309" s="153"/>
      <c r="E309" s="153"/>
      <c r="F309" s="153"/>
    </row>
    <row r="310" spans="1:6" ht="3.75" customHeight="1">
      <c r="A310" s="90"/>
      <c r="B310" s="75"/>
      <c r="C310" s="75"/>
      <c r="D310" s="75"/>
      <c r="E310" s="75"/>
      <c r="F310" s="75"/>
    </row>
    <row r="311" spans="1:6" ht="52.5" customHeight="1">
      <c r="A311" s="131" t="s">
        <v>446</v>
      </c>
      <c r="B311" s="136" t="s">
        <v>278</v>
      </c>
      <c r="C311" s="133">
        <v>671605</v>
      </c>
      <c r="D311" s="133">
        <v>0</v>
      </c>
      <c r="E311" s="133">
        <v>0</v>
      </c>
      <c r="F311" s="133">
        <f>C311+D311-E311</f>
        <v>671605</v>
      </c>
    </row>
    <row r="312" spans="1:6" ht="28.5" customHeight="1">
      <c r="A312" s="90"/>
      <c r="B312" s="153" t="s">
        <v>336</v>
      </c>
      <c r="C312" s="153"/>
      <c r="D312" s="153"/>
      <c r="E312" s="153"/>
      <c r="F312" s="153"/>
    </row>
    <row r="313" spans="1:6" ht="3" customHeight="1">
      <c r="A313" s="90"/>
      <c r="B313" s="75"/>
      <c r="C313" s="75"/>
      <c r="D313" s="75"/>
      <c r="E313" s="75"/>
      <c r="F313" s="75"/>
    </row>
    <row r="314" spans="1:6" ht="47.25">
      <c r="A314" s="131" t="s">
        <v>447</v>
      </c>
      <c r="B314" s="136" t="s">
        <v>287</v>
      </c>
      <c r="C314" s="133">
        <v>605115</v>
      </c>
      <c r="D314" s="133">
        <v>0</v>
      </c>
      <c r="E314" s="133">
        <v>64333</v>
      </c>
      <c r="F314" s="133">
        <f>C314+D314-E314</f>
        <v>540782</v>
      </c>
    </row>
    <row r="315" spans="1:6" ht="33.75" customHeight="1">
      <c r="A315" s="90"/>
      <c r="B315" s="153" t="s">
        <v>362</v>
      </c>
      <c r="C315" s="153"/>
      <c r="D315" s="153"/>
      <c r="E315" s="153"/>
      <c r="F315" s="153"/>
    </row>
    <row r="316" spans="1:6" ht="17.25" customHeight="1">
      <c r="A316" s="152" t="s">
        <v>100</v>
      </c>
      <c r="B316" s="152" t="s">
        <v>238</v>
      </c>
      <c r="C316" s="154" t="s">
        <v>239</v>
      </c>
      <c r="D316" s="154"/>
      <c r="E316" s="154"/>
      <c r="F316" s="154"/>
    </row>
    <row r="317" spans="1:6" ht="15.75">
      <c r="A317" s="152"/>
      <c r="B317" s="152"/>
      <c r="C317" s="1" t="s">
        <v>240</v>
      </c>
      <c r="D317" s="1" t="s">
        <v>241</v>
      </c>
      <c r="E317" s="1" t="s">
        <v>242</v>
      </c>
      <c r="F317" s="1" t="s">
        <v>243</v>
      </c>
    </row>
    <row r="318" spans="1:6" ht="5.25" customHeight="1">
      <c r="A318" s="90"/>
      <c r="B318" s="75"/>
      <c r="C318" s="75"/>
      <c r="D318" s="75"/>
      <c r="E318" s="75"/>
      <c r="F318" s="75"/>
    </row>
    <row r="319" spans="1:6" ht="47.25">
      <c r="A319" s="131" t="s">
        <v>448</v>
      </c>
      <c r="B319" s="136" t="s">
        <v>280</v>
      </c>
      <c r="C319" s="133">
        <v>1540066</v>
      </c>
      <c r="D319" s="133">
        <v>0</v>
      </c>
      <c r="E319" s="133">
        <v>0</v>
      </c>
      <c r="F319" s="133">
        <f>C319+D319-E319</f>
        <v>1540066</v>
      </c>
    </row>
    <row r="320" spans="1:6" ht="30" customHeight="1">
      <c r="A320" s="90"/>
      <c r="B320" s="153" t="s">
        <v>336</v>
      </c>
      <c r="C320" s="153"/>
      <c r="D320" s="153"/>
      <c r="E320" s="153"/>
      <c r="F320" s="153"/>
    </row>
    <row r="321" spans="1:6" ht="6" customHeight="1">
      <c r="A321" s="90"/>
      <c r="B321" s="75"/>
      <c r="C321" s="75"/>
      <c r="D321" s="75"/>
      <c r="E321" s="75"/>
      <c r="F321" s="75"/>
    </row>
    <row r="322" spans="1:6" ht="44.25" customHeight="1">
      <c r="A322" s="131" t="s">
        <v>449</v>
      </c>
      <c r="B322" s="136" t="s">
        <v>279</v>
      </c>
      <c r="C322" s="133">
        <v>698886</v>
      </c>
      <c r="D322" s="133">
        <v>0</v>
      </c>
      <c r="E322" s="133">
        <v>0</v>
      </c>
      <c r="F322" s="133">
        <f>C322+D322-E322</f>
        <v>698886</v>
      </c>
    </row>
    <row r="323" spans="1:6" ht="30" customHeight="1">
      <c r="A323" s="90"/>
      <c r="B323" s="153" t="s">
        <v>339</v>
      </c>
      <c r="C323" s="153"/>
      <c r="D323" s="153"/>
      <c r="E323" s="153"/>
      <c r="F323" s="153"/>
    </row>
    <row r="324" spans="1:6" ht="6" customHeight="1">
      <c r="A324" s="90"/>
      <c r="B324" s="75"/>
      <c r="C324" s="75"/>
      <c r="D324" s="75"/>
      <c r="E324" s="75"/>
      <c r="F324" s="75"/>
    </row>
    <row r="325" spans="1:6" ht="31.5">
      <c r="A325" s="131" t="s">
        <v>450</v>
      </c>
      <c r="B325" s="136" t="s">
        <v>285</v>
      </c>
      <c r="C325" s="133">
        <v>763665</v>
      </c>
      <c r="D325" s="133">
        <v>0</v>
      </c>
      <c r="E325" s="133">
        <v>0</v>
      </c>
      <c r="F325" s="133">
        <f>C325+D325-E325</f>
        <v>763665</v>
      </c>
    </row>
    <row r="326" spans="1:6" ht="30" customHeight="1">
      <c r="A326" s="90"/>
      <c r="B326" s="153" t="s">
        <v>337</v>
      </c>
      <c r="C326" s="153"/>
      <c r="D326" s="153"/>
      <c r="E326" s="153"/>
      <c r="F326" s="153"/>
    </row>
    <row r="327" spans="1:6" ht="6" customHeight="1">
      <c r="A327" s="90"/>
      <c r="B327" s="75"/>
      <c r="C327" s="75"/>
      <c r="D327" s="75"/>
      <c r="E327" s="75"/>
      <c r="F327" s="75"/>
    </row>
    <row r="328" spans="1:6" ht="47.25">
      <c r="A328" s="131" t="s">
        <v>451</v>
      </c>
      <c r="B328" s="136" t="s">
        <v>281</v>
      </c>
      <c r="C328" s="133">
        <v>789965</v>
      </c>
      <c r="D328" s="133">
        <v>0</v>
      </c>
      <c r="E328" s="133">
        <v>0</v>
      </c>
      <c r="F328" s="133">
        <f>C328+D328-E328</f>
        <v>789965</v>
      </c>
    </row>
    <row r="329" spans="1:6" ht="30" customHeight="1">
      <c r="A329" s="90"/>
      <c r="B329" s="153" t="s">
        <v>344</v>
      </c>
      <c r="C329" s="153"/>
      <c r="D329" s="153"/>
      <c r="E329" s="153"/>
      <c r="F329" s="153"/>
    </row>
    <row r="330" spans="1:6" ht="3" customHeight="1">
      <c r="A330" s="90"/>
      <c r="B330" s="75"/>
      <c r="C330" s="75"/>
      <c r="D330" s="75"/>
      <c r="E330" s="75"/>
      <c r="F330" s="75"/>
    </row>
    <row r="331" spans="1:6" ht="47.25">
      <c r="A331" s="131" t="s">
        <v>452</v>
      </c>
      <c r="B331" s="136" t="s">
        <v>282</v>
      </c>
      <c r="C331" s="133">
        <v>805853</v>
      </c>
      <c r="D331" s="133">
        <v>0</v>
      </c>
      <c r="E331" s="133">
        <v>0</v>
      </c>
      <c r="F331" s="133">
        <f>C331+D331-E331</f>
        <v>805853</v>
      </c>
    </row>
    <row r="332" spans="1:6" ht="30" customHeight="1">
      <c r="A332" s="90"/>
      <c r="B332" s="153" t="s">
        <v>339</v>
      </c>
      <c r="C332" s="153"/>
      <c r="D332" s="153"/>
      <c r="E332" s="153"/>
      <c r="F332" s="153"/>
    </row>
    <row r="333" spans="1:6" ht="3" customHeight="1">
      <c r="A333" s="90"/>
      <c r="B333" s="75"/>
      <c r="C333" s="75"/>
      <c r="D333" s="75"/>
      <c r="E333" s="75"/>
      <c r="F333" s="75"/>
    </row>
    <row r="334" spans="1:6" ht="47.25">
      <c r="A334" s="131" t="s">
        <v>453</v>
      </c>
      <c r="B334" s="136" t="s">
        <v>283</v>
      </c>
      <c r="C334" s="133">
        <v>812585</v>
      </c>
      <c r="D334" s="133">
        <v>0</v>
      </c>
      <c r="E334" s="133">
        <v>0</v>
      </c>
      <c r="F334" s="133">
        <f>C334+D334-E334</f>
        <v>812585</v>
      </c>
    </row>
    <row r="335" spans="1:6" ht="30" customHeight="1">
      <c r="A335" s="90"/>
      <c r="B335" s="153" t="s">
        <v>338</v>
      </c>
      <c r="C335" s="153"/>
      <c r="D335" s="153"/>
      <c r="E335" s="153"/>
      <c r="F335" s="153"/>
    </row>
    <row r="336" spans="1:6" ht="4.5" customHeight="1">
      <c r="A336" s="90"/>
      <c r="B336" s="75"/>
      <c r="C336" s="75"/>
      <c r="D336" s="75"/>
      <c r="E336" s="75"/>
      <c r="F336" s="75"/>
    </row>
    <row r="337" spans="1:6" ht="47.25">
      <c r="A337" s="131" t="s">
        <v>454</v>
      </c>
      <c r="B337" s="136" t="s">
        <v>284</v>
      </c>
      <c r="C337" s="133">
        <v>824624</v>
      </c>
      <c r="D337" s="133">
        <v>0</v>
      </c>
      <c r="E337" s="133">
        <v>0</v>
      </c>
      <c r="F337" s="133">
        <f>C337+D337-E337</f>
        <v>824624</v>
      </c>
    </row>
    <row r="338" spans="1:6" ht="30" customHeight="1">
      <c r="A338" s="90"/>
      <c r="B338" s="153" t="s">
        <v>339</v>
      </c>
      <c r="C338" s="153"/>
      <c r="D338" s="153"/>
      <c r="E338" s="153"/>
      <c r="F338" s="153"/>
    </row>
    <row r="339" spans="1:6" ht="6" customHeight="1">
      <c r="A339" s="90"/>
      <c r="B339" s="75"/>
      <c r="C339" s="75"/>
      <c r="D339" s="75"/>
      <c r="E339" s="75"/>
      <c r="F339" s="75"/>
    </row>
    <row r="340" spans="1:6" s="73" customFormat="1" ht="15.75">
      <c r="A340" s="144" t="s">
        <v>108</v>
      </c>
      <c r="B340" s="145" t="s">
        <v>99</v>
      </c>
      <c r="C340" s="146"/>
      <c r="D340" s="146"/>
      <c r="E340" s="146"/>
      <c r="F340" s="146"/>
    </row>
    <row r="341" spans="1:6" ht="6.75" customHeight="1">
      <c r="A341" s="90"/>
      <c r="B341" s="138"/>
      <c r="C341" s="138"/>
      <c r="D341" s="138"/>
      <c r="E341" s="138"/>
      <c r="F341" s="138"/>
    </row>
    <row r="342" spans="1:6" ht="47.25">
      <c r="A342" s="131" t="s">
        <v>109</v>
      </c>
      <c r="B342" s="134" t="s">
        <v>351</v>
      </c>
      <c r="C342" s="133">
        <v>100614501</v>
      </c>
      <c r="D342" s="133">
        <v>0</v>
      </c>
      <c r="E342" s="133">
        <v>0</v>
      </c>
      <c r="F342" s="133">
        <f>C342+D342-E342</f>
        <v>100614501</v>
      </c>
    </row>
    <row r="343" spans="1:6" ht="46.5" customHeight="1">
      <c r="A343" s="90"/>
      <c r="B343" s="153" t="s">
        <v>536</v>
      </c>
      <c r="C343" s="153"/>
      <c r="D343" s="153"/>
      <c r="E343" s="153"/>
      <c r="F343" s="153"/>
    </row>
    <row r="344" spans="1:6" ht="6" customHeight="1">
      <c r="A344" s="90"/>
      <c r="B344" s="138"/>
      <c r="C344" s="138"/>
      <c r="D344" s="138"/>
      <c r="E344" s="138"/>
      <c r="F344" s="138"/>
    </row>
    <row r="345" spans="1:6" ht="31.5">
      <c r="A345" s="131" t="s">
        <v>110</v>
      </c>
      <c r="B345" s="134" t="s">
        <v>267</v>
      </c>
      <c r="C345" s="133">
        <v>20038685</v>
      </c>
      <c r="D345" s="133">
        <v>0</v>
      </c>
      <c r="E345" s="133">
        <v>0</v>
      </c>
      <c r="F345" s="133">
        <f>C345+D345-E345</f>
        <v>20038685</v>
      </c>
    </row>
    <row r="346" spans="1:6" ht="72" customHeight="1">
      <c r="A346" s="90"/>
      <c r="B346" s="153" t="s">
        <v>499</v>
      </c>
      <c r="C346" s="153"/>
      <c r="D346" s="153"/>
      <c r="E346" s="153"/>
      <c r="F346" s="153"/>
    </row>
    <row r="347" spans="1:6" ht="6" customHeight="1">
      <c r="A347" s="90"/>
      <c r="B347" s="138"/>
      <c r="C347" s="138"/>
      <c r="D347" s="138"/>
      <c r="E347" s="138"/>
      <c r="F347" s="138"/>
    </row>
    <row r="348" spans="1:6" ht="66" customHeight="1">
      <c r="A348" s="131" t="s">
        <v>455</v>
      </c>
      <c r="B348" s="134" t="s">
        <v>298</v>
      </c>
      <c r="C348" s="133">
        <v>3687356</v>
      </c>
      <c r="D348" s="133">
        <v>0</v>
      </c>
      <c r="E348" s="133">
        <v>0</v>
      </c>
      <c r="F348" s="133">
        <f>C348+D348-E348</f>
        <v>3687356</v>
      </c>
    </row>
    <row r="349" spans="1:6" ht="31.5" customHeight="1">
      <c r="A349" s="90"/>
      <c r="B349" s="153" t="s">
        <v>512</v>
      </c>
      <c r="C349" s="153"/>
      <c r="D349" s="153"/>
      <c r="E349" s="153"/>
      <c r="F349" s="153"/>
    </row>
    <row r="350" spans="1:6" ht="4.5" customHeight="1">
      <c r="A350" s="90"/>
      <c r="B350" s="138"/>
      <c r="C350" s="138"/>
      <c r="D350" s="138"/>
      <c r="E350" s="138"/>
      <c r="F350" s="138"/>
    </row>
    <row r="351" spans="1:6" ht="66" customHeight="1">
      <c r="A351" s="131" t="s">
        <v>456</v>
      </c>
      <c r="B351" s="134" t="s">
        <v>349</v>
      </c>
      <c r="C351" s="133">
        <v>523648</v>
      </c>
      <c r="D351" s="133">
        <v>97790</v>
      </c>
      <c r="E351" s="133">
        <v>0</v>
      </c>
      <c r="F351" s="133">
        <f>C351+D351-E351</f>
        <v>621438</v>
      </c>
    </row>
    <row r="352" spans="1:6" ht="32.25" customHeight="1">
      <c r="A352" s="90"/>
      <c r="B352" s="153" t="s">
        <v>537</v>
      </c>
      <c r="C352" s="153"/>
      <c r="D352" s="153"/>
      <c r="E352" s="153"/>
      <c r="F352" s="153"/>
    </row>
    <row r="353" spans="1:6" ht="3.75" customHeight="1">
      <c r="A353" s="90"/>
      <c r="B353" s="138"/>
      <c r="C353" s="138"/>
      <c r="D353" s="138"/>
      <c r="E353" s="138"/>
      <c r="F353" s="138"/>
    </row>
    <row r="354" spans="1:6" ht="78.75">
      <c r="A354" s="131" t="s">
        <v>457</v>
      </c>
      <c r="B354" s="134" t="s">
        <v>297</v>
      </c>
      <c r="C354" s="133">
        <v>9900673</v>
      </c>
      <c r="D354" s="133">
        <v>0</v>
      </c>
      <c r="E354" s="133">
        <v>9900673</v>
      </c>
      <c r="F354" s="133">
        <f>C354+D354-E354</f>
        <v>0</v>
      </c>
    </row>
    <row r="355" spans="1:6" ht="15.75">
      <c r="A355" s="90"/>
      <c r="B355" s="153" t="s">
        <v>538</v>
      </c>
      <c r="C355" s="153"/>
      <c r="D355" s="153"/>
      <c r="E355" s="153"/>
      <c r="F355" s="153"/>
    </row>
    <row r="356" spans="1:6" ht="34.5" customHeight="1">
      <c r="A356" s="90"/>
      <c r="B356" s="138"/>
      <c r="C356" s="138"/>
      <c r="D356" s="138"/>
      <c r="E356" s="138"/>
      <c r="F356" s="138"/>
    </row>
    <row r="357" spans="1:6" ht="17.25" customHeight="1">
      <c r="A357" s="152" t="s">
        <v>100</v>
      </c>
      <c r="B357" s="152" t="s">
        <v>238</v>
      </c>
      <c r="C357" s="154" t="s">
        <v>239</v>
      </c>
      <c r="D357" s="154"/>
      <c r="E357" s="154"/>
      <c r="F357" s="154"/>
    </row>
    <row r="358" spans="1:6" ht="15.75">
      <c r="A358" s="152"/>
      <c r="B358" s="152"/>
      <c r="C358" s="1" t="s">
        <v>240</v>
      </c>
      <c r="D358" s="1" t="s">
        <v>241</v>
      </c>
      <c r="E358" s="1" t="s">
        <v>242</v>
      </c>
      <c r="F358" s="1" t="s">
        <v>243</v>
      </c>
    </row>
    <row r="359" spans="1:6" ht="6" customHeight="1">
      <c r="A359" s="90"/>
      <c r="B359" s="138"/>
      <c r="C359" s="138"/>
      <c r="D359" s="138"/>
      <c r="E359" s="138"/>
      <c r="F359" s="138"/>
    </row>
    <row r="360" spans="1:6" ht="77.25" customHeight="1">
      <c r="A360" s="131" t="s">
        <v>458</v>
      </c>
      <c r="B360" s="134" t="s">
        <v>358</v>
      </c>
      <c r="C360" s="133">
        <v>1377280</v>
      </c>
      <c r="D360" s="133">
        <v>0</v>
      </c>
      <c r="E360" s="133">
        <v>0</v>
      </c>
      <c r="F360" s="133">
        <f>C360+D360-E360</f>
        <v>1377280</v>
      </c>
    </row>
    <row r="361" spans="1:6" ht="32.25" customHeight="1">
      <c r="A361" s="90"/>
      <c r="B361" s="153" t="s">
        <v>539</v>
      </c>
      <c r="C361" s="153"/>
      <c r="D361" s="153"/>
      <c r="E361" s="153"/>
      <c r="F361" s="153"/>
    </row>
    <row r="362" ht="3" customHeight="1"/>
    <row r="363" spans="1:6" ht="95.25" customHeight="1">
      <c r="A363" s="131" t="s">
        <v>459</v>
      </c>
      <c r="B363" s="134" t="s">
        <v>500</v>
      </c>
      <c r="C363" s="133">
        <v>0</v>
      </c>
      <c r="D363" s="133">
        <v>8745088</v>
      </c>
      <c r="E363" s="133">
        <v>0</v>
      </c>
      <c r="F363" s="133">
        <f>C363+D363-E363</f>
        <v>8745088</v>
      </c>
    </row>
    <row r="364" spans="1:6" ht="15.75">
      <c r="A364" s="90"/>
      <c r="B364" s="153" t="s">
        <v>560</v>
      </c>
      <c r="C364" s="153"/>
      <c r="D364" s="153"/>
      <c r="E364" s="153"/>
      <c r="F364" s="153"/>
    </row>
    <row r="365" spans="1:6" ht="4.5" customHeight="1">
      <c r="A365" s="90"/>
      <c r="B365" s="75"/>
      <c r="C365" s="75"/>
      <c r="D365" s="75"/>
      <c r="E365" s="75"/>
      <c r="F365" s="75"/>
    </row>
    <row r="366" spans="1:6" ht="79.5" customHeight="1">
      <c r="A366" s="131" t="s">
        <v>460</v>
      </c>
      <c r="B366" s="134" t="s">
        <v>501</v>
      </c>
      <c r="C366" s="133">
        <v>0</v>
      </c>
      <c r="D366" s="133">
        <v>6216006</v>
      </c>
      <c r="E366" s="133">
        <v>0</v>
      </c>
      <c r="F366" s="133">
        <f>C366+D366-E366</f>
        <v>6216006</v>
      </c>
    </row>
    <row r="367" spans="1:6" ht="15.75">
      <c r="A367" s="90"/>
      <c r="B367" s="153" t="s">
        <v>560</v>
      </c>
      <c r="C367" s="153"/>
      <c r="D367" s="153"/>
      <c r="E367" s="153"/>
      <c r="F367" s="153"/>
    </row>
    <row r="368" spans="1:6" ht="5.25" customHeight="1">
      <c r="A368" s="90"/>
      <c r="B368" s="75"/>
      <c r="C368" s="75"/>
      <c r="D368" s="75"/>
      <c r="E368" s="75"/>
      <c r="F368" s="75"/>
    </row>
    <row r="369" spans="1:6" ht="95.25" customHeight="1">
      <c r="A369" s="131" t="s">
        <v>461</v>
      </c>
      <c r="B369" s="134" t="s">
        <v>502</v>
      </c>
      <c r="C369" s="133">
        <v>0</v>
      </c>
      <c r="D369" s="133">
        <v>6077984</v>
      </c>
      <c r="E369" s="133">
        <v>0</v>
      </c>
      <c r="F369" s="133">
        <f>C369+D369-E369</f>
        <v>6077984</v>
      </c>
    </row>
    <row r="370" spans="1:6" ht="15.75">
      <c r="A370" s="90"/>
      <c r="B370" s="153" t="s">
        <v>560</v>
      </c>
      <c r="C370" s="153"/>
      <c r="D370" s="153"/>
      <c r="E370" s="153"/>
      <c r="F370" s="153"/>
    </row>
    <row r="371" spans="1:6" ht="4.5" customHeight="1">
      <c r="A371" s="90"/>
      <c r="B371" s="75"/>
      <c r="C371" s="75"/>
      <c r="D371" s="75"/>
      <c r="E371" s="75"/>
      <c r="F371" s="75"/>
    </row>
    <row r="372" spans="1:6" ht="47.25">
      <c r="A372" s="131" t="s">
        <v>462</v>
      </c>
      <c r="B372" s="134" t="s">
        <v>492</v>
      </c>
      <c r="C372" s="133">
        <v>0</v>
      </c>
      <c r="D372" s="133">
        <v>15744244</v>
      </c>
      <c r="E372" s="133">
        <v>0</v>
      </c>
      <c r="F372" s="133">
        <f>C372+D372-E372</f>
        <v>15744244</v>
      </c>
    </row>
    <row r="373" spans="1:6" ht="48" customHeight="1">
      <c r="A373" s="90"/>
      <c r="B373" s="153" t="s">
        <v>540</v>
      </c>
      <c r="C373" s="153"/>
      <c r="D373" s="153"/>
      <c r="E373" s="153"/>
      <c r="F373" s="153"/>
    </row>
    <row r="374" spans="1:6" ht="7.5" customHeight="1">
      <c r="A374" s="90"/>
      <c r="B374" s="75"/>
      <c r="C374" s="75"/>
      <c r="D374" s="75"/>
      <c r="E374" s="75"/>
      <c r="F374" s="75"/>
    </row>
    <row r="375" spans="1:6" ht="63">
      <c r="A375" s="131" t="s">
        <v>463</v>
      </c>
      <c r="B375" s="134" t="s">
        <v>270</v>
      </c>
      <c r="C375" s="133">
        <v>759322</v>
      </c>
      <c r="D375" s="133">
        <v>0</v>
      </c>
      <c r="E375" s="133">
        <v>18400</v>
      </c>
      <c r="F375" s="133">
        <f>C375+D375-E375</f>
        <v>740922</v>
      </c>
    </row>
    <row r="376" spans="1:6" ht="47.25" customHeight="1">
      <c r="A376" s="90"/>
      <c r="B376" s="153" t="s">
        <v>541</v>
      </c>
      <c r="C376" s="153"/>
      <c r="D376" s="153"/>
      <c r="E376" s="153"/>
      <c r="F376" s="153"/>
    </row>
    <row r="377" spans="1:6" ht="8.25" customHeight="1">
      <c r="A377" s="90"/>
      <c r="B377" s="75"/>
      <c r="C377" s="75"/>
      <c r="D377" s="75"/>
      <c r="E377" s="75"/>
      <c r="F377" s="75"/>
    </row>
    <row r="378" spans="1:6" ht="47.25">
      <c r="A378" s="131" t="s">
        <v>464</v>
      </c>
      <c r="B378" s="134" t="s">
        <v>271</v>
      </c>
      <c r="C378" s="133">
        <v>837722</v>
      </c>
      <c r="D378" s="133">
        <v>0</v>
      </c>
      <c r="E378" s="133">
        <v>0</v>
      </c>
      <c r="F378" s="133">
        <f>C378+D378-E378</f>
        <v>837722</v>
      </c>
    </row>
    <row r="379" spans="1:6" ht="60" customHeight="1">
      <c r="A379" s="90"/>
      <c r="B379" s="153" t="s">
        <v>503</v>
      </c>
      <c r="C379" s="153"/>
      <c r="D379" s="153"/>
      <c r="E379" s="153"/>
      <c r="F379" s="153"/>
    </row>
    <row r="380" spans="1:6" ht="8.25" customHeight="1">
      <c r="A380" s="90"/>
      <c r="B380" s="75"/>
      <c r="C380" s="75"/>
      <c r="D380" s="75"/>
      <c r="E380" s="75"/>
      <c r="F380" s="75"/>
    </row>
    <row r="381" spans="1:6" ht="78.75">
      <c r="A381" s="131" t="s">
        <v>465</v>
      </c>
      <c r="B381" s="134" t="s">
        <v>387</v>
      </c>
      <c r="C381" s="133">
        <v>0</v>
      </c>
      <c r="D381" s="133">
        <v>4066228</v>
      </c>
      <c r="E381" s="133">
        <v>0</v>
      </c>
      <c r="F381" s="133">
        <f>C381+D381-E381</f>
        <v>4066228</v>
      </c>
    </row>
    <row r="382" spans="1:6" ht="30" customHeight="1">
      <c r="A382" s="90"/>
      <c r="B382" s="153" t="s">
        <v>563</v>
      </c>
      <c r="C382" s="153"/>
      <c r="D382" s="153"/>
      <c r="E382" s="153"/>
      <c r="F382" s="153"/>
    </row>
    <row r="383" spans="1:6" ht="6.75" customHeight="1">
      <c r="A383" s="90"/>
      <c r="B383" s="75"/>
      <c r="C383" s="75"/>
      <c r="D383" s="75"/>
      <c r="E383" s="75"/>
      <c r="F383" s="75"/>
    </row>
    <row r="384" spans="1:6" ht="78.75">
      <c r="A384" s="131" t="s">
        <v>466</v>
      </c>
      <c r="B384" s="134" t="s">
        <v>389</v>
      </c>
      <c r="C384" s="133">
        <v>50349693</v>
      </c>
      <c r="D384" s="133">
        <v>0</v>
      </c>
      <c r="E384" s="133">
        <v>0</v>
      </c>
      <c r="F384" s="133">
        <f>C384+D384-E384</f>
        <v>50349693</v>
      </c>
    </row>
    <row r="385" spans="1:6" ht="32.25" customHeight="1">
      <c r="A385" s="90"/>
      <c r="B385" s="153" t="s">
        <v>513</v>
      </c>
      <c r="C385" s="153"/>
      <c r="D385" s="153"/>
      <c r="E385" s="153"/>
      <c r="F385" s="153"/>
    </row>
    <row r="386" spans="1:6" ht="6" customHeight="1">
      <c r="A386" s="90"/>
      <c r="B386" s="75"/>
      <c r="C386" s="75"/>
      <c r="D386" s="75"/>
      <c r="E386" s="75"/>
      <c r="F386" s="75"/>
    </row>
    <row r="387" spans="1:6" ht="47.25">
      <c r="A387" s="131" t="s">
        <v>467</v>
      </c>
      <c r="B387" s="134" t="s">
        <v>253</v>
      </c>
      <c r="C387" s="133">
        <v>65983297</v>
      </c>
      <c r="D387" s="133">
        <v>0</v>
      </c>
      <c r="E387" s="133">
        <v>0</v>
      </c>
      <c r="F387" s="133">
        <f>C387+D387-E387</f>
        <v>65983297</v>
      </c>
    </row>
    <row r="388" spans="1:6" ht="36.75" customHeight="1">
      <c r="A388" s="90"/>
      <c r="B388" s="153" t="s">
        <v>514</v>
      </c>
      <c r="C388" s="153"/>
      <c r="D388" s="153"/>
      <c r="E388" s="153"/>
      <c r="F388" s="153"/>
    </row>
    <row r="389" spans="1:6" ht="26.25" customHeight="1">
      <c r="A389" s="90"/>
      <c r="B389" s="75"/>
      <c r="C389" s="75"/>
      <c r="D389" s="75"/>
      <c r="E389" s="75"/>
      <c r="F389" s="75"/>
    </row>
    <row r="390" spans="1:6" ht="17.25" customHeight="1">
      <c r="A390" s="152" t="s">
        <v>100</v>
      </c>
      <c r="B390" s="152" t="s">
        <v>238</v>
      </c>
      <c r="C390" s="154" t="s">
        <v>239</v>
      </c>
      <c r="D390" s="154"/>
      <c r="E390" s="154"/>
      <c r="F390" s="154"/>
    </row>
    <row r="391" spans="1:6" ht="15.75">
      <c r="A391" s="152"/>
      <c r="B391" s="152"/>
      <c r="C391" s="1" t="s">
        <v>240</v>
      </c>
      <c r="D391" s="1" t="s">
        <v>241</v>
      </c>
      <c r="E391" s="1" t="s">
        <v>242</v>
      </c>
      <c r="F391" s="1" t="s">
        <v>243</v>
      </c>
    </row>
    <row r="392" spans="1:6" ht="48.75" customHeight="1">
      <c r="A392" s="131" t="s">
        <v>468</v>
      </c>
      <c r="B392" s="134" t="s">
        <v>391</v>
      </c>
      <c r="C392" s="133">
        <v>40871837</v>
      </c>
      <c r="D392" s="133">
        <v>0</v>
      </c>
      <c r="E392" s="133">
        <v>0</v>
      </c>
      <c r="F392" s="133">
        <f>C392+D392-E392</f>
        <v>40871837</v>
      </c>
    </row>
    <row r="393" spans="1:6" ht="32.25" customHeight="1">
      <c r="A393" s="90"/>
      <c r="B393" s="153" t="s">
        <v>390</v>
      </c>
      <c r="C393" s="153"/>
      <c r="D393" s="153"/>
      <c r="E393" s="153"/>
      <c r="F393" s="153"/>
    </row>
    <row r="394" spans="1:6" ht="7.5" customHeight="1">
      <c r="A394" s="90"/>
      <c r="B394" s="75"/>
      <c r="C394" s="75"/>
      <c r="D394" s="75"/>
      <c r="E394" s="75"/>
      <c r="F394" s="75"/>
    </row>
    <row r="395" spans="1:6" ht="63">
      <c r="A395" s="131" t="s">
        <v>469</v>
      </c>
      <c r="B395" s="134" t="s">
        <v>255</v>
      </c>
      <c r="C395" s="133">
        <v>17228873</v>
      </c>
      <c r="D395" s="133">
        <v>0</v>
      </c>
      <c r="E395" s="133">
        <v>0</v>
      </c>
      <c r="F395" s="133">
        <f>C395+D395-E395</f>
        <v>17228873</v>
      </c>
    </row>
    <row r="396" spans="1:6" ht="49.5" customHeight="1">
      <c r="A396" s="90"/>
      <c r="B396" s="153" t="s">
        <v>504</v>
      </c>
      <c r="C396" s="153"/>
      <c r="D396" s="153"/>
      <c r="E396" s="153"/>
      <c r="F396" s="153"/>
    </row>
    <row r="397" spans="1:6" ht="6" customHeight="1">
      <c r="A397" s="90"/>
      <c r="B397" s="75"/>
      <c r="C397" s="75"/>
      <c r="D397" s="75"/>
      <c r="E397" s="75"/>
      <c r="F397" s="75"/>
    </row>
    <row r="398" spans="1:6" ht="63" customHeight="1">
      <c r="A398" s="131" t="s">
        <v>470</v>
      </c>
      <c r="B398" s="134" t="s">
        <v>398</v>
      </c>
      <c r="C398" s="133">
        <v>18270730</v>
      </c>
      <c r="D398" s="133">
        <v>450000</v>
      </c>
      <c r="E398" s="133">
        <v>0</v>
      </c>
      <c r="F398" s="133">
        <f>C398+D398-E398</f>
        <v>18720730</v>
      </c>
    </row>
    <row r="399" spans="1:6" ht="32.25" customHeight="1">
      <c r="A399" s="90"/>
      <c r="B399" s="153" t="s">
        <v>505</v>
      </c>
      <c r="C399" s="153"/>
      <c r="D399" s="153"/>
      <c r="E399" s="153"/>
      <c r="F399" s="153"/>
    </row>
    <row r="400" spans="1:6" ht="5.25" customHeight="1">
      <c r="A400" s="90"/>
      <c r="B400" s="75"/>
      <c r="C400" s="75"/>
      <c r="D400" s="75"/>
      <c r="E400" s="75"/>
      <c r="F400" s="75"/>
    </row>
    <row r="401" spans="1:6" ht="47.25">
      <c r="A401" s="131" t="s">
        <v>471</v>
      </c>
      <c r="B401" s="134" t="s">
        <v>250</v>
      </c>
      <c r="C401" s="133">
        <v>75063895</v>
      </c>
      <c r="D401" s="133">
        <v>0</v>
      </c>
      <c r="E401" s="133">
        <v>0</v>
      </c>
      <c r="F401" s="133">
        <f>C401+D401-E401</f>
        <v>75063895</v>
      </c>
    </row>
    <row r="402" spans="1:6" ht="32.25" customHeight="1">
      <c r="A402" s="90"/>
      <c r="B402" s="153" t="s">
        <v>514</v>
      </c>
      <c r="C402" s="153"/>
      <c r="D402" s="153"/>
      <c r="E402" s="153"/>
      <c r="F402" s="153"/>
    </row>
    <row r="403" spans="1:6" ht="6" customHeight="1">
      <c r="A403" s="90"/>
      <c r="B403" s="75"/>
      <c r="C403" s="75"/>
      <c r="D403" s="75"/>
      <c r="E403" s="75"/>
      <c r="F403" s="75"/>
    </row>
    <row r="404" spans="1:6" ht="48.75" customHeight="1">
      <c r="A404" s="131" t="s">
        <v>472</v>
      </c>
      <c r="B404" s="134" t="s">
        <v>307</v>
      </c>
      <c r="C404" s="133">
        <v>75566538</v>
      </c>
      <c r="D404" s="133">
        <v>0</v>
      </c>
      <c r="E404" s="133">
        <v>0</v>
      </c>
      <c r="F404" s="133">
        <f>C404+D404-E404</f>
        <v>75566538</v>
      </c>
    </row>
    <row r="405" spans="1:6" ht="33" customHeight="1">
      <c r="A405" s="90"/>
      <c r="B405" s="153" t="s">
        <v>396</v>
      </c>
      <c r="C405" s="153"/>
      <c r="D405" s="153"/>
      <c r="E405" s="153"/>
      <c r="F405" s="153"/>
    </row>
    <row r="406" spans="1:6" ht="6" customHeight="1">
      <c r="A406" s="90"/>
      <c r="B406" s="75"/>
      <c r="C406" s="75"/>
      <c r="D406" s="75"/>
      <c r="E406" s="75"/>
      <c r="F406" s="75"/>
    </row>
    <row r="407" spans="1:6" ht="48.75" customHeight="1">
      <c r="A407" s="131" t="s">
        <v>473</v>
      </c>
      <c r="B407" s="134" t="s">
        <v>393</v>
      </c>
      <c r="C407" s="133">
        <v>35224475</v>
      </c>
      <c r="D407" s="133">
        <v>0</v>
      </c>
      <c r="E407" s="133">
        <v>0</v>
      </c>
      <c r="F407" s="133">
        <f>C407+D407-E407</f>
        <v>35224475</v>
      </c>
    </row>
    <row r="408" spans="1:6" ht="32.25" customHeight="1">
      <c r="A408" s="90"/>
      <c r="B408" s="153" t="s">
        <v>542</v>
      </c>
      <c r="C408" s="153"/>
      <c r="D408" s="153"/>
      <c r="E408" s="153"/>
      <c r="F408" s="153"/>
    </row>
    <row r="409" spans="1:6" ht="4.5" customHeight="1">
      <c r="A409" s="90"/>
      <c r="B409" s="75"/>
      <c r="C409" s="75"/>
      <c r="D409" s="75"/>
      <c r="E409" s="75"/>
      <c r="F409" s="75"/>
    </row>
    <row r="410" spans="1:6" ht="47.25">
      <c r="A410" s="131" t="s">
        <v>474</v>
      </c>
      <c r="B410" s="134" t="s">
        <v>392</v>
      </c>
      <c r="C410" s="133">
        <v>37921275</v>
      </c>
      <c r="D410" s="133">
        <v>0</v>
      </c>
      <c r="E410" s="133">
        <v>0</v>
      </c>
      <c r="F410" s="133">
        <f>C410+D410-E410</f>
        <v>37921275</v>
      </c>
    </row>
    <row r="411" spans="1:6" ht="32.25" customHeight="1">
      <c r="A411" s="90"/>
      <c r="B411" s="153" t="s">
        <v>542</v>
      </c>
      <c r="C411" s="153"/>
      <c r="D411" s="153"/>
      <c r="E411" s="153"/>
      <c r="F411" s="153"/>
    </row>
    <row r="412" spans="1:6" ht="4.5" customHeight="1">
      <c r="A412" s="90"/>
      <c r="B412" s="75"/>
      <c r="C412" s="75"/>
      <c r="D412" s="75"/>
      <c r="E412" s="75"/>
      <c r="F412" s="75"/>
    </row>
    <row r="413" spans="1:6" ht="48.75" customHeight="1">
      <c r="A413" s="131" t="s">
        <v>475</v>
      </c>
      <c r="B413" s="134" t="s">
        <v>251</v>
      </c>
      <c r="C413" s="133">
        <v>62112641</v>
      </c>
      <c r="D413" s="133">
        <v>0</v>
      </c>
      <c r="E413" s="133">
        <v>0</v>
      </c>
      <c r="F413" s="133">
        <f>C413+D413-E413</f>
        <v>62112641</v>
      </c>
    </row>
    <row r="414" spans="1:6" ht="33" customHeight="1">
      <c r="A414" s="90"/>
      <c r="B414" s="153" t="s">
        <v>564</v>
      </c>
      <c r="C414" s="153"/>
      <c r="D414" s="153"/>
      <c r="E414" s="153"/>
      <c r="F414" s="153"/>
    </row>
    <row r="415" spans="1:6" ht="4.5" customHeight="1">
      <c r="A415" s="90"/>
      <c r="B415" s="75"/>
      <c r="C415" s="75"/>
      <c r="D415" s="75"/>
      <c r="E415" s="75"/>
      <c r="F415" s="75"/>
    </row>
    <row r="416" spans="1:6" ht="52.5" customHeight="1">
      <c r="A416" s="131" t="s">
        <v>476</v>
      </c>
      <c r="B416" s="134" t="s">
        <v>395</v>
      </c>
      <c r="C416" s="133">
        <v>6249270</v>
      </c>
      <c r="D416" s="133">
        <v>0</v>
      </c>
      <c r="E416" s="133">
        <v>0</v>
      </c>
      <c r="F416" s="133">
        <f>C416+D416-E416</f>
        <v>6249270</v>
      </c>
    </row>
    <row r="417" spans="1:6" ht="32.25" customHeight="1">
      <c r="A417" s="90"/>
      <c r="B417" s="153" t="s">
        <v>515</v>
      </c>
      <c r="C417" s="153"/>
      <c r="D417" s="153"/>
      <c r="E417" s="153"/>
      <c r="F417" s="153"/>
    </row>
    <row r="418" spans="1:6" ht="6.75" customHeight="1">
      <c r="A418" s="90"/>
      <c r="B418" s="75"/>
      <c r="C418" s="75"/>
      <c r="D418" s="75"/>
      <c r="E418" s="75"/>
      <c r="F418" s="75"/>
    </row>
    <row r="419" spans="1:6" ht="51" customHeight="1">
      <c r="A419" s="131" t="s">
        <v>477</v>
      </c>
      <c r="B419" s="134" t="s">
        <v>397</v>
      </c>
      <c r="C419" s="133">
        <v>34982248</v>
      </c>
      <c r="D419" s="133">
        <v>0</v>
      </c>
      <c r="E419" s="133">
        <v>0</v>
      </c>
      <c r="F419" s="133">
        <f>C419+D419-E419</f>
        <v>34982248</v>
      </c>
    </row>
    <row r="420" spans="1:6" ht="32.25" customHeight="1">
      <c r="A420" s="90"/>
      <c r="B420" s="153" t="s">
        <v>515</v>
      </c>
      <c r="C420" s="153"/>
      <c r="D420" s="153"/>
      <c r="E420" s="153"/>
      <c r="F420" s="153"/>
    </row>
    <row r="421" spans="1:6" ht="5.25" customHeight="1">
      <c r="A421" s="90"/>
      <c r="B421" s="75"/>
      <c r="C421" s="75"/>
      <c r="D421" s="75"/>
      <c r="E421" s="75"/>
      <c r="F421" s="75"/>
    </row>
    <row r="422" spans="1:6" ht="51" customHeight="1">
      <c r="A422" s="131" t="s">
        <v>478</v>
      </c>
      <c r="B422" s="134" t="s">
        <v>306</v>
      </c>
      <c r="C422" s="133">
        <v>50899473</v>
      </c>
      <c r="D422" s="133">
        <v>0</v>
      </c>
      <c r="E422" s="133">
        <v>0</v>
      </c>
      <c r="F422" s="133">
        <f>C422+D422-E422</f>
        <v>50899473</v>
      </c>
    </row>
    <row r="423" spans="1:6" ht="33" customHeight="1">
      <c r="A423" s="90"/>
      <c r="B423" s="153" t="s">
        <v>396</v>
      </c>
      <c r="C423" s="153"/>
      <c r="D423" s="153"/>
      <c r="E423" s="153"/>
      <c r="F423" s="153"/>
    </row>
    <row r="424" spans="1:6" ht="7.5" customHeight="1">
      <c r="A424" s="90"/>
      <c r="B424" s="75"/>
      <c r="C424" s="75"/>
      <c r="D424" s="75"/>
      <c r="E424" s="75"/>
      <c r="F424" s="75"/>
    </row>
    <row r="425" spans="1:6" ht="47.25" customHeight="1">
      <c r="A425" s="131" t="s">
        <v>479</v>
      </c>
      <c r="B425" s="134" t="s">
        <v>394</v>
      </c>
      <c r="C425" s="133">
        <v>17017200</v>
      </c>
      <c r="D425" s="133">
        <v>0</v>
      </c>
      <c r="E425" s="133">
        <v>0</v>
      </c>
      <c r="F425" s="133">
        <f>C425+D425-E425</f>
        <v>17017200</v>
      </c>
    </row>
    <row r="426" spans="1:6" ht="32.25" customHeight="1">
      <c r="A426" s="90"/>
      <c r="B426" s="153" t="s">
        <v>516</v>
      </c>
      <c r="C426" s="153"/>
      <c r="D426" s="153"/>
      <c r="E426" s="153"/>
      <c r="F426" s="153"/>
    </row>
    <row r="427" spans="1:6" ht="39.75" customHeight="1">
      <c r="A427" s="90"/>
      <c r="B427" s="75"/>
      <c r="C427" s="75"/>
      <c r="D427" s="75"/>
      <c r="E427" s="75"/>
      <c r="F427" s="75"/>
    </row>
    <row r="428" spans="1:6" ht="17.25" customHeight="1">
      <c r="A428" s="152" t="s">
        <v>100</v>
      </c>
      <c r="B428" s="152" t="s">
        <v>238</v>
      </c>
      <c r="C428" s="154" t="s">
        <v>239</v>
      </c>
      <c r="D428" s="154"/>
      <c r="E428" s="154"/>
      <c r="F428" s="154"/>
    </row>
    <row r="429" spans="1:6" ht="15.75">
      <c r="A429" s="152"/>
      <c r="B429" s="152"/>
      <c r="C429" s="1" t="s">
        <v>240</v>
      </c>
      <c r="D429" s="1" t="s">
        <v>241</v>
      </c>
      <c r="E429" s="1" t="s">
        <v>242</v>
      </c>
      <c r="F429" s="1" t="s">
        <v>243</v>
      </c>
    </row>
    <row r="430" spans="1:6" ht="4.5" customHeight="1">
      <c r="A430" s="90"/>
      <c r="B430" s="75"/>
      <c r="C430" s="75"/>
      <c r="D430" s="75"/>
      <c r="E430" s="75"/>
      <c r="F430" s="75"/>
    </row>
    <row r="431" spans="1:6" ht="63">
      <c r="A431" s="131" t="s">
        <v>480</v>
      </c>
      <c r="B431" s="134" t="s">
        <v>252</v>
      </c>
      <c r="C431" s="133">
        <v>92770741</v>
      </c>
      <c r="D431" s="133">
        <v>0</v>
      </c>
      <c r="E431" s="133">
        <v>0</v>
      </c>
      <c r="F431" s="133">
        <f>C431+D431-E431</f>
        <v>92770741</v>
      </c>
    </row>
    <row r="432" spans="1:6" ht="32.25" customHeight="1">
      <c r="A432" s="90"/>
      <c r="B432" s="153" t="s">
        <v>516</v>
      </c>
      <c r="C432" s="153"/>
      <c r="D432" s="153"/>
      <c r="E432" s="153"/>
      <c r="F432" s="153"/>
    </row>
    <row r="433" spans="1:6" ht="3" customHeight="1">
      <c r="A433" s="90"/>
      <c r="B433" s="75"/>
      <c r="C433" s="75"/>
      <c r="D433" s="75"/>
      <c r="E433" s="75"/>
      <c r="F433" s="75"/>
    </row>
    <row r="434" spans="1:6" ht="47.25">
      <c r="A434" s="131" t="s">
        <v>313</v>
      </c>
      <c r="B434" s="134" t="s">
        <v>353</v>
      </c>
      <c r="C434" s="133">
        <v>4607641</v>
      </c>
      <c r="D434" s="133">
        <v>0</v>
      </c>
      <c r="E434" s="133">
        <v>10160</v>
      </c>
      <c r="F434" s="133">
        <f>C434+D434-E434</f>
        <v>4597481</v>
      </c>
    </row>
    <row r="435" spans="1:6" ht="33" customHeight="1">
      <c r="A435" s="90"/>
      <c r="B435" s="153" t="s">
        <v>555</v>
      </c>
      <c r="C435" s="153"/>
      <c r="D435" s="153"/>
      <c r="E435" s="153"/>
      <c r="F435" s="153"/>
    </row>
    <row r="436" spans="1:6" s="139" customFormat="1" ht="3" customHeight="1">
      <c r="A436" s="137"/>
      <c r="B436" s="138"/>
      <c r="C436" s="138"/>
      <c r="D436" s="138"/>
      <c r="E436" s="138"/>
      <c r="F436" s="138"/>
    </row>
    <row r="437" spans="1:6" ht="63">
      <c r="A437" s="131" t="s">
        <v>481</v>
      </c>
      <c r="B437" s="134" t="s">
        <v>399</v>
      </c>
      <c r="C437" s="133">
        <v>13120259</v>
      </c>
      <c r="D437" s="133">
        <v>977870</v>
      </c>
      <c r="E437" s="133">
        <v>0</v>
      </c>
      <c r="F437" s="133">
        <f>C437+D437-E437</f>
        <v>14098129</v>
      </c>
    </row>
    <row r="438" spans="1:6" ht="46.5" customHeight="1">
      <c r="A438" s="90"/>
      <c r="B438" s="153" t="s">
        <v>543</v>
      </c>
      <c r="C438" s="153"/>
      <c r="D438" s="153"/>
      <c r="E438" s="153"/>
      <c r="F438" s="153"/>
    </row>
    <row r="439" spans="1:6" s="139" customFormat="1" ht="5.25" customHeight="1">
      <c r="A439" s="137"/>
      <c r="B439" s="138"/>
      <c r="C439" s="138"/>
      <c r="D439" s="138"/>
      <c r="E439" s="138"/>
      <c r="F439" s="138"/>
    </row>
    <row r="440" spans="1:6" ht="46.5" customHeight="1">
      <c r="A440" s="131" t="s">
        <v>482</v>
      </c>
      <c r="B440" s="134" t="s">
        <v>332</v>
      </c>
      <c r="C440" s="133">
        <v>19674359</v>
      </c>
      <c r="D440" s="133">
        <v>0</v>
      </c>
      <c r="E440" s="133">
        <v>7997</v>
      </c>
      <c r="F440" s="133">
        <f>C440+D440-E440</f>
        <v>19666362</v>
      </c>
    </row>
    <row r="441" spans="1:6" ht="48" customHeight="1">
      <c r="A441" s="90"/>
      <c r="B441" s="153" t="s">
        <v>556</v>
      </c>
      <c r="C441" s="153"/>
      <c r="D441" s="153"/>
      <c r="E441" s="153"/>
      <c r="F441" s="153"/>
    </row>
    <row r="442" spans="1:6" ht="6" customHeight="1">
      <c r="A442" s="90"/>
      <c r="B442" s="75"/>
      <c r="C442" s="75"/>
      <c r="D442" s="75"/>
      <c r="E442" s="75"/>
      <c r="F442" s="75"/>
    </row>
    <row r="443" spans="1:6" ht="94.5">
      <c r="A443" s="131" t="s">
        <v>483</v>
      </c>
      <c r="B443" s="134" t="s">
        <v>372</v>
      </c>
      <c r="C443" s="133">
        <v>7467654</v>
      </c>
      <c r="D443" s="133">
        <v>0</v>
      </c>
      <c r="E443" s="133">
        <v>0</v>
      </c>
      <c r="F443" s="133">
        <f>C443+D443-E443</f>
        <v>7467654</v>
      </c>
    </row>
    <row r="444" spans="1:6" ht="48" customHeight="1">
      <c r="A444" s="90"/>
      <c r="B444" s="153" t="s">
        <v>544</v>
      </c>
      <c r="C444" s="153"/>
      <c r="D444" s="153"/>
      <c r="E444" s="153"/>
      <c r="F444" s="153"/>
    </row>
    <row r="445" spans="1:6" ht="6" customHeight="1">
      <c r="A445" s="90"/>
      <c r="B445" s="75"/>
      <c r="C445" s="75"/>
      <c r="D445" s="75"/>
      <c r="E445" s="75"/>
      <c r="F445" s="75"/>
    </row>
    <row r="446" spans="1:6" s="143" customFormat="1" ht="31.5">
      <c r="A446" s="140" t="s">
        <v>484</v>
      </c>
      <c r="B446" s="142" t="s">
        <v>300</v>
      </c>
      <c r="C446" s="141">
        <v>143130611</v>
      </c>
      <c r="D446" s="141">
        <v>0</v>
      </c>
      <c r="E446" s="141">
        <v>0</v>
      </c>
      <c r="F446" s="141">
        <f>C446+D446-E446</f>
        <v>143130611</v>
      </c>
    </row>
    <row r="447" spans="1:6" s="139" customFormat="1" ht="15.75">
      <c r="A447" s="137"/>
      <c r="B447" s="153" t="s">
        <v>301</v>
      </c>
      <c r="C447" s="153"/>
      <c r="D447" s="153"/>
      <c r="E447" s="153"/>
      <c r="F447" s="153"/>
    </row>
    <row r="448" spans="1:6" ht="6" customHeight="1">
      <c r="A448" s="90"/>
      <c r="B448" s="75"/>
      <c r="C448" s="75"/>
      <c r="D448" s="75"/>
      <c r="E448" s="75"/>
      <c r="F448" s="75"/>
    </row>
    <row r="449" spans="1:6" ht="63" customHeight="1">
      <c r="A449" s="131" t="s">
        <v>485</v>
      </c>
      <c r="B449" s="134" t="s">
        <v>383</v>
      </c>
      <c r="C449" s="133">
        <v>1738828</v>
      </c>
      <c r="D449" s="133">
        <v>0</v>
      </c>
      <c r="E449" s="133">
        <v>824365</v>
      </c>
      <c r="F449" s="133">
        <f>C449+D449-E449</f>
        <v>914463</v>
      </c>
    </row>
    <row r="450" spans="1:6" ht="15.75">
      <c r="A450" s="90"/>
      <c r="B450" s="153" t="s">
        <v>380</v>
      </c>
      <c r="C450" s="153"/>
      <c r="D450" s="153"/>
      <c r="E450" s="153"/>
      <c r="F450" s="153"/>
    </row>
    <row r="451" spans="1:6" ht="6" customHeight="1">
      <c r="A451" s="90"/>
      <c r="B451" s="75"/>
      <c r="C451" s="75"/>
      <c r="D451" s="75"/>
      <c r="E451" s="75"/>
      <c r="F451" s="75"/>
    </row>
    <row r="452" spans="1:6" ht="68.25" customHeight="1">
      <c r="A452" s="131" t="s">
        <v>486</v>
      </c>
      <c r="B452" s="134" t="s">
        <v>381</v>
      </c>
      <c r="C452" s="133">
        <v>1475936</v>
      </c>
      <c r="D452" s="133">
        <v>0</v>
      </c>
      <c r="E452" s="133">
        <v>1248118</v>
      </c>
      <c r="F452" s="133">
        <f>C452+D452-E452</f>
        <v>227818</v>
      </c>
    </row>
    <row r="453" spans="1:6" ht="30" customHeight="1">
      <c r="A453" s="90"/>
      <c r="B453" s="153" t="s">
        <v>547</v>
      </c>
      <c r="C453" s="153"/>
      <c r="D453" s="153"/>
      <c r="E453" s="153"/>
      <c r="F453" s="153"/>
    </row>
    <row r="454" spans="1:6" ht="3" customHeight="1">
      <c r="A454" s="90"/>
      <c r="B454" s="75"/>
      <c r="C454" s="75"/>
      <c r="D454" s="75"/>
      <c r="E454" s="75"/>
      <c r="F454" s="75"/>
    </row>
    <row r="455" spans="1:6" ht="65.25" customHeight="1">
      <c r="A455" s="131" t="s">
        <v>487</v>
      </c>
      <c r="B455" s="136" t="s">
        <v>360</v>
      </c>
      <c r="C455" s="133">
        <v>21350528</v>
      </c>
      <c r="D455" s="133">
        <v>3815795</v>
      </c>
      <c r="E455" s="133">
        <v>0</v>
      </c>
      <c r="F455" s="133">
        <f>C455+D455-E455</f>
        <v>25166323</v>
      </c>
    </row>
    <row r="456" spans="1:6" ht="33.75" customHeight="1">
      <c r="A456" s="90"/>
      <c r="B456" s="153" t="s">
        <v>364</v>
      </c>
      <c r="C456" s="153"/>
      <c r="D456" s="153"/>
      <c r="E456" s="153"/>
      <c r="F456" s="153"/>
    </row>
    <row r="457" spans="1:6" ht="3" customHeight="1">
      <c r="A457" s="90"/>
      <c r="B457" s="75"/>
      <c r="C457" s="75"/>
      <c r="D457" s="75"/>
      <c r="E457" s="75"/>
      <c r="F457" s="75"/>
    </row>
    <row r="458" spans="1:6" s="73" customFormat="1" ht="15.75">
      <c r="A458" s="87">
        <v>2</v>
      </c>
      <c r="B458" s="135" t="s">
        <v>246</v>
      </c>
      <c r="C458" s="135"/>
      <c r="D458" s="135"/>
      <c r="E458" s="135"/>
      <c r="F458" s="135"/>
    </row>
    <row r="459" spans="1:6" s="73" customFormat="1" ht="6" customHeight="1">
      <c r="A459" s="87"/>
      <c r="B459" s="135"/>
      <c r="C459" s="135"/>
      <c r="D459" s="135"/>
      <c r="E459" s="135"/>
      <c r="F459" s="135"/>
    </row>
    <row r="460" spans="1:6" s="73" customFormat="1" ht="15.75">
      <c r="A460" s="144" t="s">
        <v>111</v>
      </c>
      <c r="B460" s="145" t="s">
        <v>245</v>
      </c>
      <c r="C460" s="146"/>
      <c r="D460" s="146"/>
      <c r="E460" s="146"/>
      <c r="F460" s="146"/>
    </row>
    <row r="461" spans="1:6" s="73" customFormat="1" ht="4.5" customHeight="1">
      <c r="A461" s="87"/>
      <c r="B461" s="135"/>
      <c r="C461" s="135"/>
      <c r="D461" s="135"/>
      <c r="E461" s="135"/>
      <c r="F461" s="135"/>
    </row>
    <row r="462" spans="1:6" s="139" customFormat="1" ht="50.25" customHeight="1">
      <c r="A462" s="140" t="s">
        <v>112</v>
      </c>
      <c r="B462" s="132" t="s">
        <v>296</v>
      </c>
      <c r="C462" s="141">
        <v>31189380</v>
      </c>
      <c r="D462" s="141">
        <v>0</v>
      </c>
      <c r="E462" s="141">
        <v>10000</v>
      </c>
      <c r="F462" s="141">
        <f>C462+D462-E462</f>
        <v>31179380</v>
      </c>
    </row>
    <row r="463" spans="1:6" s="139" customFormat="1" ht="36" customHeight="1">
      <c r="A463" s="137"/>
      <c r="B463" s="155" t="s">
        <v>365</v>
      </c>
      <c r="C463" s="155"/>
      <c r="D463" s="155"/>
      <c r="E463" s="155"/>
      <c r="F463" s="155"/>
    </row>
    <row r="464" spans="1:6" s="73" customFormat="1" ht="6" customHeight="1">
      <c r="A464" s="87"/>
      <c r="B464" s="135"/>
      <c r="C464" s="135"/>
      <c r="D464" s="135"/>
      <c r="E464" s="135"/>
      <c r="F464" s="135"/>
    </row>
    <row r="465" spans="1:6" s="139" customFormat="1" ht="68.25" customHeight="1">
      <c r="A465" s="140" t="s">
        <v>114</v>
      </c>
      <c r="B465" s="132" t="s">
        <v>293</v>
      </c>
      <c r="C465" s="141">
        <v>1467064</v>
      </c>
      <c r="D465" s="141">
        <v>5750</v>
      </c>
      <c r="E465" s="141">
        <v>0</v>
      </c>
      <c r="F465" s="141">
        <f>C465+D465-E465</f>
        <v>1472814</v>
      </c>
    </row>
    <row r="466" spans="1:6" s="139" customFormat="1" ht="36.75" customHeight="1">
      <c r="A466" s="137"/>
      <c r="B466" s="155" t="s">
        <v>366</v>
      </c>
      <c r="C466" s="155"/>
      <c r="D466" s="155"/>
      <c r="E466" s="155"/>
      <c r="F466" s="155"/>
    </row>
    <row r="467" spans="1:6" ht="17.25" customHeight="1">
      <c r="A467" s="152" t="s">
        <v>100</v>
      </c>
      <c r="B467" s="152" t="s">
        <v>238</v>
      </c>
      <c r="C467" s="154" t="s">
        <v>239</v>
      </c>
      <c r="D467" s="154"/>
      <c r="E467" s="154"/>
      <c r="F467" s="154"/>
    </row>
    <row r="468" spans="1:6" ht="15.75">
      <c r="A468" s="152"/>
      <c r="B468" s="152"/>
      <c r="C468" s="1" t="s">
        <v>240</v>
      </c>
      <c r="D468" s="1" t="s">
        <v>241</v>
      </c>
      <c r="E468" s="1" t="s">
        <v>242</v>
      </c>
      <c r="F468" s="1" t="s">
        <v>243</v>
      </c>
    </row>
    <row r="469" spans="1:6" s="139" customFormat="1" ht="6" customHeight="1">
      <c r="A469" s="137"/>
      <c r="B469" s="138"/>
      <c r="C469" s="138"/>
      <c r="D469" s="138"/>
      <c r="E469" s="138"/>
      <c r="F469" s="138"/>
    </row>
    <row r="470" spans="1:6" s="139" customFormat="1" ht="63">
      <c r="A470" s="140" t="s">
        <v>115</v>
      </c>
      <c r="B470" s="132" t="s">
        <v>291</v>
      </c>
      <c r="C470" s="141">
        <v>5041726</v>
      </c>
      <c r="D470" s="141">
        <v>0</v>
      </c>
      <c r="E470" s="141">
        <v>4232600</v>
      </c>
      <c r="F470" s="141">
        <f>C470+D470-E470</f>
        <v>809126</v>
      </c>
    </row>
    <row r="471" spans="1:6" s="139" customFormat="1" ht="37.5" customHeight="1">
      <c r="A471" s="137"/>
      <c r="B471" s="155" t="s">
        <v>330</v>
      </c>
      <c r="C471" s="155"/>
      <c r="D471" s="155"/>
      <c r="E471" s="155"/>
      <c r="F471" s="155"/>
    </row>
    <row r="472" spans="1:6" s="139" customFormat="1" ht="6" customHeight="1">
      <c r="A472" s="137"/>
      <c r="B472" s="138"/>
      <c r="C472" s="138"/>
      <c r="D472" s="138"/>
      <c r="E472" s="138"/>
      <c r="F472" s="138"/>
    </row>
    <row r="473" spans="1:6" s="139" customFormat="1" ht="63">
      <c r="A473" s="140" t="s">
        <v>273</v>
      </c>
      <c r="B473" s="132" t="s">
        <v>290</v>
      </c>
      <c r="C473" s="141">
        <v>2361747</v>
      </c>
      <c r="D473" s="141">
        <v>0</v>
      </c>
      <c r="E473" s="141">
        <v>0</v>
      </c>
      <c r="F473" s="141">
        <f>C473+D473-E473</f>
        <v>2361747</v>
      </c>
    </row>
    <row r="474" spans="1:6" s="139" customFormat="1" ht="33.75" customHeight="1">
      <c r="A474" s="137"/>
      <c r="B474" s="155" t="s">
        <v>345</v>
      </c>
      <c r="C474" s="155"/>
      <c r="D474" s="155"/>
      <c r="E474" s="155"/>
      <c r="F474" s="155"/>
    </row>
    <row r="475" spans="1:6" s="139" customFormat="1" ht="6" customHeight="1">
      <c r="A475" s="137"/>
      <c r="B475" s="138"/>
      <c r="C475" s="138"/>
      <c r="D475" s="138"/>
      <c r="E475" s="138"/>
      <c r="F475" s="138"/>
    </row>
    <row r="476" spans="1:6" s="139" customFormat="1" ht="47.25">
      <c r="A476" s="140" t="s">
        <v>274</v>
      </c>
      <c r="B476" s="134" t="s">
        <v>506</v>
      </c>
      <c r="C476" s="141">
        <v>0</v>
      </c>
      <c r="D476" s="141">
        <v>230000</v>
      </c>
      <c r="E476" s="141">
        <v>0</v>
      </c>
      <c r="F476" s="141">
        <f>C476+D476-E476</f>
        <v>230000</v>
      </c>
    </row>
    <row r="477" spans="1:6" s="139" customFormat="1" ht="49.5" customHeight="1">
      <c r="A477" s="137"/>
      <c r="B477" s="155" t="s">
        <v>368</v>
      </c>
      <c r="C477" s="155"/>
      <c r="D477" s="155"/>
      <c r="E477" s="155"/>
      <c r="F477" s="155"/>
    </row>
    <row r="478" spans="1:6" s="139" customFormat="1" ht="5.25" customHeight="1">
      <c r="A478" s="137"/>
      <c r="B478" s="138"/>
      <c r="C478" s="138"/>
      <c r="D478" s="138"/>
      <c r="E478" s="138"/>
      <c r="F478" s="138"/>
    </row>
    <row r="479" spans="1:6" s="139" customFormat="1" ht="47.25">
      <c r="A479" s="140" t="s">
        <v>276</v>
      </c>
      <c r="B479" s="134" t="s">
        <v>346</v>
      </c>
      <c r="C479" s="141">
        <v>0</v>
      </c>
      <c r="D479" s="141">
        <v>97000</v>
      </c>
      <c r="E479" s="141">
        <v>0</v>
      </c>
      <c r="F479" s="141">
        <f>C479+D479-E479</f>
        <v>97000</v>
      </c>
    </row>
    <row r="480" spans="1:6" s="139" customFormat="1" ht="49.5" customHeight="1">
      <c r="A480" s="137"/>
      <c r="B480" s="155" t="s">
        <v>367</v>
      </c>
      <c r="C480" s="155"/>
      <c r="D480" s="155"/>
      <c r="E480" s="155"/>
      <c r="F480" s="155"/>
    </row>
    <row r="481" spans="1:6" s="139" customFormat="1" ht="4.5" customHeight="1">
      <c r="A481" s="137"/>
      <c r="B481" s="138"/>
      <c r="C481" s="138"/>
      <c r="D481" s="138"/>
      <c r="E481" s="138"/>
      <c r="F481" s="138"/>
    </row>
    <row r="482" spans="1:6" s="73" customFormat="1" ht="15.75">
      <c r="A482" s="144" t="s">
        <v>117</v>
      </c>
      <c r="B482" s="145" t="s">
        <v>99</v>
      </c>
      <c r="C482" s="146"/>
      <c r="D482" s="146"/>
      <c r="E482" s="146"/>
      <c r="F482" s="146"/>
    </row>
    <row r="483" spans="1:6" ht="6" customHeight="1">
      <c r="A483" s="90"/>
      <c r="B483" s="75"/>
      <c r="C483" s="75"/>
      <c r="D483" s="75"/>
      <c r="E483" s="75"/>
      <c r="F483" s="75"/>
    </row>
    <row r="484" spans="1:6" ht="31.5">
      <c r="A484" s="131" t="s">
        <v>247</v>
      </c>
      <c r="B484" s="134" t="s">
        <v>327</v>
      </c>
      <c r="C484" s="133">
        <v>300048</v>
      </c>
      <c r="D484" s="133">
        <v>0</v>
      </c>
      <c r="E484" s="133">
        <v>68771</v>
      </c>
      <c r="F484" s="133">
        <f>C484+D484-E484</f>
        <v>231277</v>
      </c>
    </row>
    <row r="485" spans="1:6" ht="48" customHeight="1">
      <c r="A485" s="90"/>
      <c r="B485" s="153" t="s">
        <v>369</v>
      </c>
      <c r="C485" s="153"/>
      <c r="D485" s="153"/>
      <c r="E485" s="153"/>
      <c r="F485" s="153"/>
    </row>
    <row r="486" spans="1:6" ht="6" customHeight="1">
      <c r="A486" s="90"/>
      <c r="B486" s="75"/>
      <c r="C486" s="75"/>
      <c r="D486" s="75"/>
      <c r="E486" s="75"/>
      <c r="F486" s="75"/>
    </row>
    <row r="487" spans="1:6" ht="31.5">
      <c r="A487" s="131" t="s">
        <v>256</v>
      </c>
      <c r="B487" s="132" t="s">
        <v>295</v>
      </c>
      <c r="C487" s="133">
        <v>2338304</v>
      </c>
      <c r="D487" s="133">
        <v>50000</v>
      </c>
      <c r="E487" s="133">
        <v>0</v>
      </c>
      <c r="F487" s="133">
        <f>C487+D487-E487</f>
        <v>2388304</v>
      </c>
    </row>
    <row r="488" spans="1:6" ht="48" customHeight="1">
      <c r="A488" s="90"/>
      <c r="B488" s="153" t="s">
        <v>517</v>
      </c>
      <c r="C488" s="153"/>
      <c r="D488" s="153"/>
      <c r="E488" s="153"/>
      <c r="F488" s="153"/>
    </row>
    <row r="489" spans="1:6" ht="7.5" customHeight="1">
      <c r="A489" s="90"/>
      <c r="B489" s="75"/>
      <c r="C489" s="75"/>
      <c r="D489" s="75"/>
      <c r="E489" s="75"/>
      <c r="F489" s="75"/>
    </row>
    <row r="490" spans="1:6" ht="36.75" customHeight="1">
      <c r="A490" s="131" t="s">
        <v>257</v>
      </c>
      <c r="B490" s="136" t="s">
        <v>375</v>
      </c>
      <c r="C490" s="133">
        <v>4450000</v>
      </c>
      <c r="D490" s="133">
        <v>0</v>
      </c>
      <c r="E490" s="133">
        <v>132042</v>
      </c>
      <c r="F490" s="133">
        <f>C490+D490-E490</f>
        <v>4317958</v>
      </c>
    </row>
    <row r="491" spans="1:6" ht="47.25" customHeight="1">
      <c r="A491" s="90"/>
      <c r="B491" s="153" t="s">
        <v>518</v>
      </c>
      <c r="C491" s="153"/>
      <c r="D491" s="153"/>
      <c r="E491" s="153"/>
      <c r="F491" s="153"/>
    </row>
    <row r="492" spans="1:6" ht="6" customHeight="1">
      <c r="A492" s="90"/>
      <c r="B492" s="75"/>
      <c r="C492" s="75"/>
      <c r="D492" s="75"/>
      <c r="E492" s="75"/>
      <c r="F492" s="75"/>
    </row>
    <row r="493" spans="1:6" ht="38.25" customHeight="1">
      <c r="A493" s="131" t="s">
        <v>314</v>
      </c>
      <c r="B493" s="132" t="s">
        <v>277</v>
      </c>
      <c r="C493" s="133">
        <v>4713706</v>
      </c>
      <c r="D493" s="133">
        <v>0</v>
      </c>
      <c r="E493" s="133">
        <v>0</v>
      </c>
      <c r="F493" s="133">
        <f>C493+D493-E493</f>
        <v>4713706</v>
      </c>
    </row>
    <row r="494" spans="1:6" ht="30" customHeight="1">
      <c r="A494" s="90"/>
      <c r="B494" s="153" t="s">
        <v>324</v>
      </c>
      <c r="C494" s="153"/>
      <c r="D494" s="153"/>
      <c r="E494" s="153"/>
      <c r="F494" s="153"/>
    </row>
    <row r="495" spans="1:6" ht="4.5" customHeight="1">
      <c r="A495" s="90"/>
      <c r="B495" s="75"/>
      <c r="C495" s="75"/>
      <c r="D495" s="75"/>
      <c r="E495" s="75"/>
      <c r="F495" s="75"/>
    </row>
    <row r="496" spans="1:6" ht="50.25" customHeight="1">
      <c r="A496" s="131" t="s">
        <v>315</v>
      </c>
      <c r="B496" s="136" t="s">
        <v>292</v>
      </c>
      <c r="C496" s="133">
        <v>222486000</v>
      </c>
      <c r="D496" s="133">
        <v>0</v>
      </c>
      <c r="E496" s="133">
        <v>597962</v>
      </c>
      <c r="F496" s="133">
        <f>C496+D496-E496</f>
        <v>221888038</v>
      </c>
    </row>
    <row r="497" spans="1:6" ht="30" customHeight="1">
      <c r="A497" s="90"/>
      <c r="B497" s="153" t="s">
        <v>548</v>
      </c>
      <c r="C497" s="153"/>
      <c r="D497" s="153"/>
      <c r="E497" s="153"/>
      <c r="F497" s="153"/>
    </row>
    <row r="498" spans="1:6" ht="5.25" customHeight="1">
      <c r="A498" s="90"/>
      <c r="B498" s="75"/>
      <c r="C498" s="75"/>
      <c r="D498" s="75"/>
      <c r="E498" s="75"/>
      <c r="F498" s="75"/>
    </row>
    <row r="499" spans="1:6" ht="52.5" customHeight="1">
      <c r="A499" s="131" t="s">
        <v>316</v>
      </c>
      <c r="B499" s="136" t="s">
        <v>331</v>
      </c>
      <c r="C499" s="133">
        <v>240589</v>
      </c>
      <c r="D499" s="133">
        <v>0</v>
      </c>
      <c r="E499" s="133">
        <v>16289</v>
      </c>
      <c r="F499" s="133">
        <f>C499+D499-E499</f>
        <v>224300</v>
      </c>
    </row>
    <row r="500" spans="1:6" ht="33" customHeight="1">
      <c r="A500" s="90"/>
      <c r="B500" s="153" t="s">
        <v>549</v>
      </c>
      <c r="C500" s="153"/>
      <c r="D500" s="153"/>
      <c r="E500" s="153"/>
      <c r="F500" s="153"/>
    </row>
    <row r="501" spans="1:6" ht="3" customHeight="1">
      <c r="A501" s="90"/>
      <c r="B501" s="75"/>
      <c r="C501" s="75"/>
      <c r="D501" s="75"/>
      <c r="E501" s="75"/>
      <c r="F501" s="75"/>
    </row>
    <row r="502" spans="1:6" ht="47.25">
      <c r="A502" s="131" t="s">
        <v>317</v>
      </c>
      <c r="B502" s="136" t="s">
        <v>329</v>
      </c>
      <c r="C502" s="133">
        <v>1827939</v>
      </c>
      <c r="D502" s="133">
        <v>0</v>
      </c>
      <c r="E502" s="133">
        <v>913969</v>
      </c>
      <c r="F502" s="133">
        <f>C502+D502-E502</f>
        <v>913970</v>
      </c>
    </row>
    <row r="503" spans="1:6" ht="33" customHeight="1">
      <c r="A503" s="90"/>
      <c r="B503" s="153" t="s">
        <v>550</v>
      </c>
      <c r="C503" s="153"/>
      <c r="D503" s="153"/>
      <c r="E503" s="153"/>
      <c r="F503" s="153"/>
    </row>
    <row r="504" spans="1:6" ht="6" customHeight="1">
      <c r="A504" s="90"/>
      <c r="B504" s="75"/>
      <c r="C504" s="75"/>
      <c r="D504" s="75"/>
      <c r="E504" s="75"/>
      <c r="F504" s="75"/>
    </row>
    <row r="505" spans="1:6" ht="30" customHeight="1">
      <c r="A505" s="131" t="s">
        <v>318</v>
      </c>
      <c r="B505" s="134" t="s">
        <v>379</v>
      </c>
      <c r="C505" s="133">
        <v>11000000</v>
      </c>
      <c r="D505" s="133">
        <v>0</v>
      </c>
      <c r="E505" s="133">
        <v>1893950</v>
      </c>
      <c r="F505" s="133">
        <f>C505+D505-E505</f>
        <v>9106050</v>
      </c>
    </row>
    <row r="506" spans="1:6" ht="56.25" customHeight="1">
      <c r="A506" s="131"/>
      <c r="B506" s="153" t="s">
        <v>553</v>
      </c>
      <c r="C506" s="153"/>
      <c r="D506" s="153"/>
      <c r="E506" s="153"/>
      <c r="F506" s="153"/>
    </row>
    <row r="507" spans="1:6" ht="6.75" customHeight="1">
      <c r="A507" s="90"/>
      <c r="B507" s="75"/>
      <c r="C507" s="75"/>
      <c r="D507" s="75"/>
      <c r="E507" s="75"/>
      <c r="F507" s="75"/>
    </row>
    <row r="508" spans="1:6" ht="17.25" customHeight="1">
      <c r="A508" s="152" t="s">
        <v>100</v>
      </c>
      <c r="B508" s="152" t="s">
        <v>238</v>
      </c>
      <c r="C508" s="154" t="s">
        <v>239</v>
      </c>
      <c r="D508" s="154"/>
      <c r="E508" s="154"/>
      <c r="F508" s="154"/>
    </row>
    <row r="509" spans="1:6" ht="15.75">
      <c r="A509" s="152"/>
      <c r="B509" s="152"/>
      <c r="C509" s="1" t="s">
        <v>240</v>
      </c>
      <c r="D509" s="1" t="s">
        <v>241</v>
      </c>
      <c r="E509" s="1" t="s">
        <v>242</v>
      </c>
      <c r="F509" s="1" t="s">
        <v>243</v>
      </c>
    </row>
    <row r="510" spans="1:6" ht="6" customHeight="1">
      <c r="A510" s="151"/>
      <c r="B510" s="151"/>
      <c r="C510" s="1"/>
      <c r="D510" s="1"/>
      <c r="E510" s="1"/>
      <c r="F510" s="1"/>
    </row>
    <row r="511" spans="1:6" ht="31.5">
      <c r="A511" s="131" t="s">
        <v>319</v>
      </c>
      <c r="B511" s="134" t="s">
        <v>373</v>
      </c>
      <c r="C511" s="133">
        <v>2248000</v>
      </c>
      <c r="D511" s="133">
        <v>0</v>
      </c>
      <c r="E511" s="133">
        <v>67837</v>
      </c>
      <c r="F511" s="133">
        <f>C511+D511-E511</f>
        <v>2180163</v>
      </c>
    </row>
    <row r="512" spans="1:6" ht="15.75">
      <c r="A512" s="131"/>
      <c r="B512" s="153" t="s">
        <v>374</v>
      </c>
      <c r="C512" s="153"/>
      <c r="D512" s="153"/>
      <c r="E512" s="153"/>
      <c r="F512" s="153"/>
    </row>
    <row r="513" spans="1:6" ht="3.75" customHeight="1">
      <c r="A513" s="90"/>
      <c r="B513" s="75"/>
      <c r="C513" s="75"/>
      <c r="D513" s="75"/>
      <c r="E513" s="75"/>
      <c r="F513" s="75"/>
    </row>
    <row r="514" spans="1:6" ht="48" customHeight="1">
      <c r="A514" s="131" t="s">
        <v>320</v>
      </c>
      <c r="B514" s="134" t="s">
        <v>305</v>
      </c>
      <c r="C514" s="133">
        <v>10000000</v>
      </c>
      <c r="D514" s="133">
        <v>4300000</v>
      </c>
      <c r="E514" s="133">
        <v>0</v>
      </c>
      <c r="F514" s="133">
        <f>C514+D514-E514</f>
        <v>14300000</v>
      </c>
    </row>
    <row r="515" spans="1:6" ht="32.25" customHeight="1">
      <c r="A515" s="131"/>
      <c r="B515" s="153" t="s">
        <v>376</v>
      </c>
      <c r="C515" s="153"/>
      <c r="D515" s="153"/>
      <c r="E515" s="153"/>
      <c r="F515" s="153"/>
    </row>
    <row r="516" ht="6.75" customHeight="1"/>
    <row r="517" spans="1:6" ht="48" customHeight="1">
      <c r="A517" s="131" t="s">
        <v>321</v>
      </c>
      <c r="B517" s="134" t="s">
        <v>333</v>
      </c>
      <c r="C517" s="133">
        <v>1350000</v>
      </c>
      <c r="D517" s="133">
        <v>1350000</v>
      </c>
      <c r="E517" s="133">
        <v>0</v>
      </c>
      <c r="F517" s="133">
        <f>C517+D517-E517</f>
        <v>2700000</v>
      </c>
    </row>
    <row r="518" spans="1:6" ht="48" customHeight="1">
      <c r="A518" s="131"/>
      <c r="B518" s="153" t="s">
        <v>551</v>
      </c>
      <c r="C518" s="153"/>
      <c r="D518" s="153"/>
      <c r="E518" s="153"/>
      <c r="F518" s="153"/>
    </row>
    <row r="519" spans="1:6" ht="6" customHeight="1">
      <c r="A519" s="90"/>
      <c r="B519" s="75"/>
      <c r="C519" s="75"/>
      <c r="D519" s="75"/>
      <c r="E519" s="75"/>
      <c r="F519" s="75"/>
    </row>
    <row r="520" spans="1:6" ht="31.5">
      <c r="A520" s="131" t="s">
        <v>488</v>
      </c>
      <c r="B520" s="134" t="s">
        <v>325</v>
      </c>
      <c r="C520" s="133">
        <v>0</v>
      </c>
      <c r="D520" s="133">
        <v>300000</v>
      </c>
      <c r="E520" s="133">
        <v>0</v>
      </c>
      <c r="F520" s="133">
        <f>C520+D520-E520</f>
        <v>300000</v>
      </c>
    </row>
    <row r="521" spans="1:6" ht="51" customHeight="1">
      <c r="A521" s="90"/>
      <c r="B521" s="153" t="s">
        <v>326</v>
      </c>
      <c r="C521" s="153"/>
      <c r="D521" s="153"/>
      <c r="E521" s="153"/>
      <c r="F521" s="153"/>
    </row>
    <row r="522" spans="1:6" ht="5.25" customHeight="1">
      <c r="A522" s="90"/>
      <c r="B522" s="75"/>
      <c r="C522" s="75"/>
      <c r="D522" s="75"/>
      <c r="E522" s="75"/>
      <c r="F522" s="75"/>
    </row>
    <row r="523" spans="1:6" ht="66" customHeight="1">
      <c r="A523" s="131" t="s">
        <v>489</v>
      </c>
      <c r="B523" s="134" t="s">
        <v>359</v>
      </c>
      <c r="C523" s="133">
        <v>0</v>
      </c>
      <c r="D523" s="133">
        <v>358902</v>
      </c>
      <c r="E523" s="133">
        <v>0</v>
      </c>
      <c r="F523" s="133">
        <f>C523+D523-E523</f>
        <v>358902</v>
      </c>
    </row>
    <row r="524" spans="1:6" ht="35.25" customHeight="1">
      <c r="A524" s="90"/>
      <c r="B524" s="153" t="s">
        <v>370</v>
      </c>
      <c r="C524" s="153"/>
      <c r="D524" s="153"/>
      <c r="E524" s="153"/>
      <c r="F524" s="153"/>
    </row>
    <row r="525" spans="1:6" ht="6" customHeight="1">
      <c r="A525" s="90"/>
      <c r="B525" s="75"/>
      <c r="C525" s="75"/>
      <c r="D525" s="75"/>
      <c r="E525" s="75"/>
      <c r="F525" s="75"/>
    </row>
    <row r="526" spans="1:6" ht="31.5">
      <c r="A526" s="131" t="s">
        <v>490</v>
      </c>
      <c r="B526" s="134" t="s">
        <v>377</v>
      </c>
      <c r="C526" s="133">
        <v>0</v>
      </c>
      <c r="D526" s="133">
        <v>3830000</v>
      </c>
      <c r="E526" s="133">
        <v>0</v>
      </c>
      <c r="F526" s="133">
        <f>C526+D526-E526</f>
        <v>3830000</v>
      </c>
    </row>
    <row r="527" spans="1:6" ht="35.25" customHeight="1">
      <c r="A527" s="90"/>
      <c r="B527" s="153" t="s">
        <v>552</v>
      </c>
      <c r="C527" s="153"/>
      <c r="D527" s="153"/>
      <c r="E527" s="153"/>
      <c r="F527" s="153"/>
    </row>
    <row r="528" spans="1:6" ht="6" customHeight="1">
      <c r="A528" s="90"/>
      <c r="B528" s="75"/>
      <c r="C528" s="75"/>
      <c r="D528" s="75"/>
      <c r="E528" s="75"/>
      <c r="F528" s="75"/>
    </row>
    <row r="529" spans="1:6" ht="47.25">
      <c r="A529" s="131" t="s">
        <v>491</v>
      </c>
      <c r="B529" s="134" t="s">
        <v>328</v>
      </c>
      <c r="C529" s="133">
        <v>0</v>
      </c>
      <c r="D529" s="133">
        <v>310010</v>
      </c>
      <c r="E529" s="133">
        <v>0</v>
      </c>
      <c r="F529" s="133">
        <f>C529+D529-E529</f>
        <v>310010</v>
      </c>
    </row>
    <row r="530" spans="1:6" ht="66" customHeight="1">
      <c r="A530" s="90"/>
      <c r="B530" s="153" t="s">
        <v>558</v>
      </c>
      <c r="C530" s="153"/>
      <c r="D530" s="153"/>
      <c r="E530" s="153"/>
      <c r="F530" s="153"/>
    </row>
    <row r="531" spans="1:6" ht="15.75">
      <c r="A531" s="90"/>
      <c r="B531" s="75"/>
      <c r="C531" s="75"/>
      <c r="D531" s="75"/>
      <c r="E531" s="75"/>
      <c r="F531" s="75"/>
    </row>
    <row r="532" spans="1:6" s="73" customFormat="1" ht="15.75">
      <c r="A532" s="147" t="s">
        <v>70</v>
      </c>
      <c r="B532" s="148" t="s">
        <v>248</v>
      </c>
      <c r="C532" s="148"/>
      <c r="D532" s="148"/>
      <c r="E532" s="148"/>
      <c r="F532" s="148"/>
    </row>
    <row r="533" spans="1:6" s="59" customFormat="1" ht="15.75">
      <c r="A533" s="153" t="s">
        <v>406</v>
      </c>
      <c r="B533" s="153"/>
      <c r="C533" s="153"/>
      <c r="D533" s="153"/>
      <c r="E533" s="153"/>
      <c r="F533" s="153"/>
    </row>
    <row r="534" spans="1:6" s="59" customFormat="1" ht="15.75">
      <c r="A534" s="153" t="s">
        <v>402</v>
      </c>
      <c r="B534" s="153"/>
      <c r="C534" s="153"/>
      <c r="D534" s="153"/>
      <c r="E534" s="153"/>
      <c r="F534" s="153"/>
    </row>
    <row r="535" spans="1:6" s="59" customFormat="1" ht="15.75">
      <c r="A535" s="153" t="s">
        <v>403</v>
      </c>
      <c r="B535" s="153"/>
      <c r="C535" s="153"/>
      <c r="D535" s="153"/>
      <c r="E535" s="153"/>
      <c r="F535" s="153"/>
    </row>
    <row r="536" spans="1:6" s="59" customFormat="1" ht="15.75">
      <c r="A536" s="153" t="s">
        <v>404</v>
      </c>
      <c r="B536" s="153"/>
      <c r="C536" s="153"/>
      <c r="D536" s="153"/>
      <c r="E536" s="153"/>
      <c r="F536" s="153"/>
    </row>
    <row r="537" spans="1:6" s="59" customFormat="1" ht="30" customHeight="1">
      <c r="A537" s="153" t="s">
        <v>405</v>
      </c>
      <c r="B537" s="153"/>
      <c r="C537" s="153"/>
      <c r="D537" s="153"/>
      <c r="E537" s="153"/>
      <c r="F537" s="153"/>
    </row>
    <row r="538" spans="1:6" ht="18" customHeight="1">
      <c r="A538" s="153" t="s">
        <v>407</v>
      </c>
      <c r="B538" s="153"/>
      <c r="C538" s="153"/>
      <c r="D538" s="153"/>
      <c r="E538" s="153"/>
      <c r="F538" s="153"/>
    </row>
    <row r="539" ht="12.75"/>
    <row r="540" spans="1:6" s="59" customFormat="1" ht="15.75">
      <c r="A540" s="153"/>
      <c r="B540" s="153"/>
      <c r="C540" s="153"/>
      <c r="D540" s="153"/>
      <c r="E540" s="153"/>
      <c r="F540" s="153"/>
    </row>
    <row r="541" spans="1:6" s="59" customFormat="1" ht="15.75">
      <c r="A541" s="153"/>
      <c r="B541" s="153"/>
      <c r="C541" s="153"/>
      <c r="D541" s="153"/>
      <c r="E541" s="153"/>
      <c r="F541" s="153"/>
    </row>
    <row r="542" spans="1:6" s="59" customFormat="1" ht="15.75">
      <c r="A542" s="153"/>
      <c r="B542" s="153"/>
      <c r="C542" s="153"/>
      <c r="D542" s="153"/>
      <c r="E542" s="153"/>
      <c r="F542" s="153"/>
    </row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</sheetData>
  <sheetProtection password="C21B" sheet="1"/>
  <mergeCells count="195">
    <mergeCell ref="C428:F428"/>
    <mergeCell ref="B435:F435"/>
    <mergeCell ref="B396:F396"/>
    <mergeCell ref="B364:F364"/>
    <mergeCell ref="B485:F485"/>
    <mergeCell ref="A316:A317"/>
    <mergeCell ref="C508:F508"/>
    <mergeCell ref="A390:A391"/>
    <mergeCell ref="B390:B391"/>
    <mergeCell ref="C390:F390"/>
    <mergeCell ref="A428:A429"/>
    <mergeCell ref="B428:B429"/>
    <mergeCell ref="A197:A198"/>
    <mergeCell ref="B197:B198"/>
    <mergeCell ref="C197:F197"/>
    <mergeCell ref="A275:A276"/>
    <mergeCell ref="B275:B276"/>
    <mergeCell ref="C275:F275"/>
    <mergeCell ref="B273:F273"/>
    <mergeCell ref="B382:F382"/>
    <mergeCell ref="B527:F527"/>
    <mergeCell ref="B178:F178"/>
    <mergeCell ref="B346:F346"/>
    <mergeCell ref="B506:F506"/>
    <mergeCell ref="B279:F279"/>
    <mergeCell ref="B453:F453"/>
    <mergeCell ref="B285:F285"/>
    <mergeCell ref="B228:F228"/>
    <mergeCell ref="B466:F466"/>
    <mergeCell ref="B282:F282"/>
    <mergeCell ref="B373:F373"/>
    <mergeCell ref="B294:F294"/>
    <mergeCell ref="B303:F303"/>
    <mergeCell ref="B370:F370"/>
    <mergeCell ref="B193:F193"/>
    <mergeCell ref="B414:F414"/>
    <mergeCell ref="B323:F323"/>
    <mergeCell ref="B261:F261"/>
    <mergeCell ref="B243:F243"/>
    <mergeCell ref="B343:F343"/>
    <mergeCell ref="B320:F320"/>
    <mergeCell ref="B312:F312"/>
    <mergeCell ref="B267:F267"/>
    <mergeCell ref="B349:F349"/>
    <mergeCell ref="B352:F352"/>
    <mergeCell ref="B512:F512"/>
    <mergeCell ref="B491:F491"/>
    <mergeCell ref="B444:F444"/>
    <mergeCell ref="B450:F450"/>
    <mergeCell ref="B405:F405"/>
    <mergeCell ref="B420:F420"/>
    <mergeCell ref="B426:F426"/>
    <mergeCell ref="B417:F417"/>
    <mergeCell ref="B432:F432"/>
    <mergeCell ref="B438:F438"/>
    <mergeCell ref="B521:F521"/>
    <mergeCell ref="B471:F471"/>
    <mergeCell ref="B497:F497"/>
    <mergeCell ref="A233:A234"/>
    <mergeCell ref="B316:B317"/>
    <mergeCell ref="B518:F518"/>
    <mergeCell ref="C316:F316"/>
    <mergeCell ref="B393:F393"/>
    <mergeCell ref="B411:F411"/>
    <mergeCell ref="B408:F408"/>
    <mergeCell ref="A1:F1"/>
    <mergeCell ref="B19:B20"/>
    <mergeCell ref="C19:C20"/>
    <mergeCell ref="A4:F4"/>
    <mergeCell ref="A3:F3"/>
    <mergeCell ref="E19:E20"/>
    <mergeCell ref="A16:E16"/>
    <mergeCell ref="A5:F5"/>
    <mergeCell ref="A8:F8"/>
    <mergeCell ref="A9:F9"/>
    <mergeCell ref="A15:E15"/>
    <mergeCell ref="A11:F11"/>
    <mergeCell ref="B153:F153"/>
    <mergeCell ref="C149:F149"/>
    <mergeCell ref="A117:A118"/>
    <mergeCell ref="B117:B118"/>
    <mergeCell ref="C117:C118"/>
    <mergeCell ref="D117:D118"/>
    <mergeCell ref="B149:B150"/>
    <mergeCell ref="E117:E118"/>
    <mergeCell ref="A542:F542"/>
    <mergeCell ref="A19:A20"/>
    <mergeCell ref="A10:F10"/>
    <mergeCell ref="B494:F494"/>
    <mergeCell ref="A17:F17"/>
    <mergeCell ref="A147:F147"/>
    <mergeCell ref="A141:E141"/>
    <mergeCell ref="A536:F536"/>
    <mergeCell ref="A357:A358"/>
    <mergeCell ref="A12:F12"/>
    <mergeCell ref="A540:F540"/>
    <mergeCell ref="A541:F541"/>
    <mergeCell ref="A6:F6"/>
    <mergeCell ref="D19:D20"/>
    <mergeCell ref="A7:F7"/>
    <mergeCell ref="A149:A150"/>
    <mergeCell ref="A13:E13"/>
    <mergeCell ref="C162:F162"/>
    <mergeCell ref="B357:B358"/>
    <mergeCell ref="A14:E14"/>
    <mergeCell ref="A538:F538"/>
    <mergeCell ref="A533:F533"/>
    <mergeCell ref="B474:F474"/>
    <mergeCell ref="B463:F463"/>
    <mergeCell ref="A534:F534"/>
    <mergeCell ref="A535:F535"/>
    <mergeCell ref="A537:F537"/>
    <mergeCell ref="B515:F515"/>
    <mergeCell ref="B503:F503"/>
    <mergeCell ref="B500:F500"/>
    <mergeCell ref="B162:B163"/>
    <mergeCell ref="B166:F166"/>
    <mergeCell ref="B172:F172"/>
    <mergeCell ref="B213:F213"/>
    <mergeCell ref="B249:F249"/>
    <mergeCell ref="B246:F246"/>
    <mergeCell ref="B222:F222"/>
    <mergeCell ref="B204:F204"/>
    <mergeCell ref="B219:F219"/>
    <mergeCell ref="B231:F231"/>
    <mergeCell ref="B181:F181"/>
    <mergeCell ref="B210:F210"/>
    <mergeCell ref="B184:F184"/>
    <mergeCell ref="B175:F175"/>
    <mergeCell ref="B367:F367"/>
    <mergeCell ref="B255:F255"/>
    <mergeCell ref="B315:F315"/>
    <mergeCell ref="B264:F264"/>
    <mergeCell ref="C357:F357"/>
    <mergeCell ref="B258:F258"/>
    <mergeCell ref="B196:F196"/>
    <mergeCell ref="B207:F207"/>
    <mergeCell ref="B157:F157"/>
    <mergeCell ref="A162:A163"/>
    <mergeCell ref="B160:F160"/>
    <mergeCell ref="A50:A51"/>
    <mergeCell ref="B50:B51"/>
    <mergeCell ref="C50:C51"/>
    <mergeCell ref="D50:D51"/>
    <mergeCell ref="E50:E51"/>
    <mergeCell ref="B388:F388"/>
    <mergeCell ref="C233:F233"/>
    <mergeCell ref="B309:F309"/>
    <mergeCell ref="B291:F291"/>
    <mergeCell ref="B288:F288"/>
    <mergeCell ref="B329:F329"/>
    <mergeCell ref="B237:F237"/>
    <mergeCell ref="B297:F297"/>
    <mergeCell ref="B300:F300"/>
    <mergeCell ref="B270:F270"/>
    <mergeCell ref="A81:A82"/>
    <mergeCell ref="B81:B82"/>
    <mergeCell ref="C81:C82"/>
    <mergeCell ref="D81:D82"/>
    <mergeCell ref="E81:E82"/>
    <mergeCell ref="B524:F524"/>
    <mergeCell ref="B306:F306"/>
    <mergeCell ref="B456:F456"/>
    <mergeCell ref="B190:F190"/>
    <mergeCell ref="B379:F379"/>
    <mergeCell ref="B530:F530"/>
    <mergeCell ref="B252:F252"/>
    <mergeCell ref="B187:F187"/>
    <mergeCell ref="B376:F376"/>
    <mergeCell ref="B447:F447"/>
    <mergeCell ref="B402:F402"/>
    <mergeCell ref="B385:F385"/>
    <mergeCell ref="B216:F216"/>
    <mergeCell ref="B399:F399"/>
    <mergeCell ref="B355:F355"/>
    <mergeCell ref="B169:F169"/>
    <mergeCell ref="B361:F361"/>
    <mergeCell ref="B338:F338"/>
    <mergeCell ref="B335:F335"/>
    <mergeCell ref="B332:F332"/>
    <mergeCell ref="B240:F240"/>
    <mergeCell ref="B201:F201"/>
    <mergeCell ref="B233:B234"/>
    <mergeCell ref="B225:F225"/>
    <mergeCell ref="B326:F326"/>
    <mergeCell ref="A508:A509"/>
    <mergeCell ref="B508:B509"/>
    <mergeCell ref="B423:F423"/>
    <mergeCell ref="A467:A468"/>
    <mergeCell ref="B467:B468"/>
    <mergeCell ref="C467:F467"/>
    <mergeCell ref="B488:F488"/>
    <mergeCell ref="B477:F477"/>
    <mergeCell ref="B441:F441"/>
    <mergeCell ref="B480:F480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30">
      <selection activeCell="E35" sqref="E35"/>
    </sheetView>
  </sheetViews>
  <sheetFormatPr defaultColWidth="8.796875" defaultRowHeight="14.25"/>
  <cols>
    <col min="1" max="1" width="8.19921875" style="92" customWidth="1"/>
    <col min="2" max="2" width="14.19921875" style="91" customWidth="1"/>
    <col min="3" max="3" width="12.69921875" style="91" customWidth="1"/>
    <col min="4" max="4" width="13.59765625" style="91" customWidth="1"/>
    <col min="5" max="7" width="14" style="91" customWidth="1"/>
    <col min="8" max="8" width="1.69921875" style="93" customWidth="1"/>
    <col min="9" max="9" width="13.09765625" style="91" customWidth="1"/>
    <col min="10" max="10" width="13.5" style="91" customWidth="1"/>
    <col min="11" max="11" width="13.09765625" style="91" customWidth="1"/>
    <col min="12" max="16384" width="9" style="91" customWidth="1"/>
  </cols>
  <sheetData>
    <row r="1" spans="1:11" ht="30" customHeight="1">
      <c r="A1" s="170" t="s">
        <v>264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5.75" thickBot="1"/>
    <row r="3" spans="1:11" s="95" customFormat="1" ht="27.75" customHeight="1">
      <c r="A3" s="171" t="s">
        <v>72</v>
      </c>
      <c r="B3" s="164" t="s">
        <v>73</v>
      </c>
      <c r="C3" s="165"/>
      <c r="D3" s="166"/>
      <c r="E3" s="167" t="s">
        <v>74</v>
      </c>
      <c r="F3" s="165"/>
      <c r="G3" s="166"/>
      <c r="H3" s="94"/>
      <c r="I3" s="164" t="s">
        <v>75</v>
      </c>
      <c r="J3" s="165"/>
      <c r="K3" s="166"/>
    </row>
    <row r="4" spans="1:11" s="104" customFormat="1" ht="31.5" customHeight="1" thickBot="1">
      <c r="A4" s="172"/>
      <c r="B4" s="96" t="s">
        <v>76</v>
      </c>
      <c r="C4" s="97" t="s">
        <v>77</v>
      </c>
      <c r="D4" s="98" t="s">
        <v>78</v>
      </c>
      <c r="E4" s="99" t="s">
        <v>76</v>
      </c>
      <c r="F4" s="97" t="s">
        <v>77</v>
      </c>
      <c r="G4" s="98" t="s">
        <v>78</v>
      </c>
      <c r="H4" s="100"/>
      <c r="I4" s="101" t="s">
        <v>76</v>
      </c>
      <c r="J4" s="102" t="s">
        <v>77</v>
      </c>
      <c r="K4" s="103" t="s">
        <v>78</v>
      </c>
    </row>
    <row r="5" spans="1:11" s="111" customFormat="1" ht="12" thickBot="1">
      <c r="A5" s="105" t="s">
        <v>94</v>
      </c>
      <c r="B5" s="106" t="s">
        <v>69</v>
      </c>
      <c r="C5" s="107" t="s">
        <v>70</v>
      </c>
      <c r="D5" s="108" t="s">
        <v>79</v>
      </c>
      <c r="E5" s="109" t="s">
        <v>80</v>
      </c>
      <c r="F5" s="107" t="s">
        <v>81</v>
      </c>
      <c r="G5" s="108" t="s">
        <v>82</v>
      </c>
      <c r="H5" s="110"/>
      <c r="I5" s="106" t="s">
        <v>83</v>
      </c>
      <c r="J5" s="107" t="s">
        <v>84</v>
      </c>
      <c r="K5" s="108" t="s">
        <v>85</v>
      </c>
    </row>
    <row r="6" spans="1:11" s="118" customFormat="1" ht="18" customHeight="1">
      <c r="A6" s="112">
        <v>2018</v>
      </c>
      <c r="B6" s="130">
        <v>1003036283</v>
      </c>
      <c r="C6" s="114">
        <f aca="true" t="shared" si="0" ref="C6:C26">D6-B6</f>
        <v>-125406467.89</v>
      </c>
      <c r="D6" s="115">
        <v>877629815.11</v>
      </c>
      <c r="E6" s="115">
        <v>1064036283</v>
      </c>
      <c r="F6" s="114">
        <f aca="true" t="shared" si="1" ref="F6:F26">G6-E6</f>
        <v>-125406467.89</v>
      </c>
      <c r="G6" s="115">
        <v>938629815.11</v>
      </c>
      <c r="H6" s="116"/>
      <c r="I6" s="113">
        <f aca="true" t="shared" si="2" ref="I6:I13">B6-E6</f>
        <v>-61000000</v>
      </c>
      <c r="J6" s="117">
        <f>K6-I6</f>
        <v>0</v>
      </c>
      <c r="K6" s="115">
        <f>D6-G6</f>
        <v>-61000000</v>
      </c>
    </row>
    <row r="7" spans="1:11" s="118" customFormat="1" ht="18" customHeight="1">
      <c r="A7" s="112">
        <f aca="true" t="shared" si="3" ref="A7:A13">A6+1</f>
        <v>2019</v>
      </c>
      <c r="B7" s="113">
        <v>1031884109</v>
      </c>
      <c r="C7" s="114">
        <f t="shared" si="0"/>
        <v>154206356</v>
      </c>
      <c r="D7" s="115">
        <v>1186090465</v>
      </c>
      <c r="E7" s="115">
        <v>1038303157</v>
      </c>
      <c r="F7" s="114">
        <f t="shared" si="1"/>
        <v>163400017</v>
      </c>
      <c r="G7" s="115">
        <v>1201703174</v>
      </c>
      <c r="H7" s="116"/>
      <c r="I7" s="113">
        <f t="shared" si="2"/>
        <v>-6419048</v>
      </c>
      <c r="J7" s="117">
        <f aca="true" t="shared" si="4" ref="J7:J13">K7-I7</f>
        <v>-9193661</v>
      </c>
      <c r="K7" s="115">
        <f aca="true" t="shared" si="5" ref="K7:K13">D7-G7</f>
        <v>-15612709</v>
      </c>
    </row>
    <row r="8" spans="1:11" s="118" customFormat="1" ht="18" customHeight="1">
      <c r="A8" s="112">
        <f t="shared" si="3"/>
        <v>2020</v>
      </c>
      <c r="B8" s="113">
        <v>966823459</v>
      </c>
      <c r="C8" s="114">
        <f t="shared" si="0"/>
        <v>26421797</v>
      </c>
      <c r="D8" s="115">
        <v>993245256</v>
      </c>
      <c r="E8" s="115">
        <v>941242507</v>
      </c>
      <c r="F8" s="114">
        <f t="shared" si="1"/>
        <v>26421797</v>
      </c>
      <c r="G8" s="115">
        <v>967664304</v>
      </c>
      <c r="H8" s="116"/>
      <c r="I8" s="113">
        <f t="shared" si="2"/>
        <v>25580952</v>
      </c>
      <c r="J8" s="117">
        <f t="shared" si="4"/>
        <v>0</v>
      </c>
      <c r="K8" s="115">
        <f t="shared" si="5"/>
        <v>25580952</v>
      </c>
    </row>
    <row r="9" spans="1:11" s="118" customFormat="1" ht="18" customHeight="1">
      <c r="A9" s="112">
        <f t="shared" si="3"/>
        <v>2021</v>
      </c>
      <c r="B9" s="113">
        <v>836706969</v>
      </c>
      <c r="C9" s="114">
        <f t="shared" si="0"/>
        <v>17364256</v>
      </c>
      <c r="D9" s="115">
        <v>854071225</v>
      </c>
      <c r="E9" s="115">
        <v>800163018</v>
      </c>
      <c r="F9" s="114">
        <f t="shared" si="1"/>
        <v>17364256</v>
      </c>
      <c r="G9" s="115">
        <v>817527274</v>
      </c>
      <c r="H9" s="116"/>
      <c r="I9" s="113">
        <f t="shared" si="2"/>
        <v>36543951</v>
      </c>
      <c r="J9" s="117">
        <f t="shared" si="4"/>
        <v>0</v>
      </c>
      <c r="K9" s="115">
        <f t="shared" si="5"/>
        <v>36543951</v>
      </c>
    </row>
    <row r="10" spans="1:11" s="118" customFormat="1" ht="18" customHeight="1">
      <c r="A10" s="112">
        <f t="shared" si="3"/>
        <v>2022</v>
      </c>
      <c r="B10" s="113">
        <v>714367744</v>
      </c>
      <c r="C10" s="114">
        <f t="shared" si="0"/>
        <v>15410351</v>
      </c>
      <c r="D10" s="115">
        <v>729778095</v>
      </c>
      <c r="E10" s="115">
        <v>692867744</v>
      </c>
      <c r="F10" s="114">
        <f t="shared" si="1"/>
        <v>15410351</v>
      </c>
      <c r="G10" s="115">
        <v>708278095</v>
      </c>
      <c r="H10" s="116"/>
      <c r="I10" s="113">
        <f t="shared" si="2"/>
        <v>21500000</v>
      </c>
      <c r="J10" s="117">
        <f t="shared" si="4"/>
        <v>0</v>
      </c>
      <c r="K10" s="115">
        <f t="shared" si="5"/>
        <v>21500000</v>
      </c>
    </row>
    <row r="11" spans="1:11" s="118" customFormat="1" ht="18" customHeight="1">
      <c r="A11" s="112">
        <f t="shared" si="3"/>
        <v>2023</v>
      </c>
      <c r="B11" s="113">
        <v>672464105</v>
      </c>
      <c r="C11" s="114">
        <f t="shared" si="0"/>
        <v>3632503</v>
      </c>
      <c r="D11" s="115">
        <v>676096608</v>
      </c>
      <c r="E11" s="115">
        <v>650464105</v>
      </c>
      <c r="F11" s="114">
        <f t="shared" si="1"/>
        <v>3632503</v>
      </c>
      <c r="G11" s="115">
        <v>654096608</v>
      </c>
      <c r="H11" s="116"/>
      <c r="I11" s="113">
        <f t="shared" si="2"/>
        <v>22000000</v>
      </c>
      <c r="J11" s="117">
        <f t="shared" si="4"/>
        <v>0</v>
      </c>
      <c r="K11" s="115">
        <f t="shared" si="5"/>
        <v>22000000</v>
      </c>
    </row>
    <row r="12" spans="1:11" s="118" customFormat="1" ht="18" customHeight="1">
      <c r="A12" s="112">
        <f t="shared" si="3"/>
        <v>2024</v>
      </c>
      <c r="B12" s="113">
        <v>639726302</v>
      </c>
      <c r="C12" s="114">
        <f t="shared" si="0"/>
        <v>0</v>
      </c>
      <c r="D12" s="115">
        <v>639726302</v>
      </c>
      <c r="E12" s="115">
        <v>617245350</v>
      </c>
      <c r="F12" s="114">
        <f t="shared" si="1"/>
        <v>0</v>
      </c>
      <c r="G12" s="115">
        <v>617245350</v>
      </c>
      <c r="H12" s="116"/>
      <c r="I12" s="113">
        <f t="shared" si="2"/>
        <v>22480952</v>
      </c>
      <c r="J12" s="117">
        <f t="shared" si="4"/>
        <v>0</v>
      </c>
      <c r="K12" s="115">
        <f t="shared" si="5"/>
        <v>22480952</v>
      </c>
    </row>
    <row r="13" spans="1:11" s="118" customFormat="1" ht="18" customHeight="1">
      <c r="A13" s="112">
        <f t="shared" si="3"/>
        <v>2025</v>
      </c>
      <c r="B13" s="113">
        <v>648715237</v>
      </c>
      <c r="C13" s="114">
        <f t="shared" si="0"/>
        <v>0</v>
      </c>
      <c r="D13" s="115">
        <v>648715237</v>
      </c>
      <c r="E13" s="115">
        <v>625715237</v>
      </c>
      <c r="F13" s="114">
        <f t="shared" si="1"/>
        <v>0</v>
      </c>
      <c r="G13" s="115">
        <v>625715237</v>
      </c>
      <c r="H13" s="116"/>
      <c r="I13" s="113">
        <f t="shared" si="2"/>
        <v>23000000</v>
      </c>
      <c r="J13" s="117">
        <f t="shared" si="4"/>
        <v>0</v>
      </c>
      <c r="K13" s="115">
        <f t="shared" si="5"/>
        <v>23000000</v>
      </c>
    </row>
    <row r="14" spans="1:11" s="118" customFormat="1" ht="18" customHeight="1">
      <c r="A14" s="119">
        <v>2026</v>
      </c>
      <c r="B14" s="120">
        <v>657719302</v>
      </c>
      <c r="C14" s="114">
        <f t="shared" si="0"/>
        <v>0</v>
      </c>
      <c r="D14" s="121">
        <v>657719302</v>
      </c>
      <c r="E14" s="121">
        <v>635419302</v>
      </c>
      <c r="F14" s="114">
        <f t="shared" si="1"/>
        <v>0</v>
      </c>
      <c r="G14" s="121">
        <v>635419302</v>
      </c>
      <c r="H14" s="116"/>
      <c r="I14" s="113">
        <f>B14-E14</f>
        <v>22300000</v>
      </c>
      <c r="J14" s="117">
        <f>K14-I14</f>
        <v>0</v>
      </c>
      <c r="K14" s="115">
        <f>D14-G14</f>
        <v>22300000</v>
      </c>
    </row>
    <row r="15" spans="1:11" s="118" customFormat="1" ht="18" customHeight="1">
      <c r="A15" s="119">
        <v>2027</v>
      </c>
      <c r="B15" s="120">
        <v>666735153</v>
      </c>
      <c r="C15" s="114">
        <f t="shared" si="0"/>
        <v>0</v>
      </c>
      <c r="D15" s="121">
        <v>666735153</v>
      </c>
      <c r="E15" s="121">
        <v>646066829</v>
      </c>
      <c r="F15" s="114">
        <f t="shared" si="1"/>
        <v>0</v>
      </c>
      <c r="G15" s="121">
        <v>646066829</v>
      </c>
      <c r="H15" s="116"/>
      <c r="I15" s="113">
        <f aca="true" t="shared" si="6" ref="I15:I26">B15-E15</f>
        <v>20668324</v>
      </c>
      <c r="J15" s="117">
        <f aca="true" t="shared" si="7" ref="J15:J26">K15-I15</f>
        <v>0</v>
      </c>
      <c r="K15" s="115">
        <f aca="true" t="shared" si="8" ref="K15:K26">D15-G15</f>
        <v>20668324</v>
      </c>
    </row>
    <row r="16" spans="1:11" s="118" customFormat="1" ht="18" customHeight="1">
      <c r="A16" s="119">
        <v>2028</v>
      </c>
      <c r="B16" s="120">
        <v>675887376</v>
      </c>
      <c r="C16" s="114">
        <f t="shared" si="0"/>
        <v>0</v>
      </c>
      <c r="D16" s="121">
        <v>675887376</v>
      </c>
      <c r="E16" s="121">
        <v>656050846</v>
      </c>
      <c r="F16" s="114">
        <f t="shared" si="1"/>
        <v>0</v>
      </c>
      <c r="G16" s="121">
        <v>656050846</v>
      </c>
      <c r="H16" s="116"/>
      <c r="I16" s="113">
        <f t="shared" si="6"/>
        <v>19836530</v>
      </c>
      <c r="J16" s="117">
        <f t="shared" si="7"/>
        <v>0</v>
      </c>
      <c r="K16" s="115">
        <f t="shared" si="8"/>
        <v>19836530</v>
      </c>
    </row>
    <row r="17" spans="1:11" s="118" customFormat="1" ht="18" customHeight="1">
      <c r="A17" s="119">
        <v>2029</v>
      </c>
      <c r="B17" s="120">
        <v>675887376</v>
      </c>
      <c r="C17" s="114">
        <f t="shared" si="0"/>
        <v>0</v>
      </c>
      <c r="D17" s="121">
        <v>675887376</v>
      </c>
      <c r="E17" s="121">
        <v>662887376</v>
      </c>
      <c r="F17" s="114">
        <f t="shared" si="1"/>
        <v>0</v>
      </c>
      <c r="G17" s="121">
        <v>662887376</v>
      </c>
      <c r="H17" s="116"/>
      <c r="I17" s="113">
        <f t="shared" si="6"/>
        <v>13000000</v>
      </c>
      <c r="J17" s="117">
        <f t="shared" si="7"/>
        <v>0</v>
      </c>
      <c r="K17" s="115">
        <f t="shared" si="8"/>
        <v>13000000</v>
      </c>
    </row>
    <row r="18" spans="1:11" s="118" customFormat="1" ht="18" customHeight="1">
      <c r="A18" s="119">
        <v>2030</v>
      </c>
      <c r="B18" s="120">
        <v>675887376</v>
      </c>
      <c r="C18" s="114">
        <f t="shared" si="0"/>
        <v>0</v>
      </c>
      <c r="D18" s="121">
        <v>675887376</v>
      </c>
      <c r="E18" s="121">
        <v>662887376</v>
      </c>
      <c r="F18" s="114">
        <f t="shared" si="1"/>
        <v>0</v>
      </c>
      <c r="G18" s="121">
        <v>662887376</v>
      </c>
      <c r="H18" s="116"/>
      <c r="I18" s="113">
        <f t="shared" si="6"/>
        <v>13000000</v>
      </c>
      <c r="J18" s="117">
        <f t="shared" si="7"/>
        <v>0</v>
      </c>
      <c r="K18" s="115">
        <f t="shared" si="8"/>
        <v>13000000</v>
      </c>
    </row>
    <row r="19" spans="1:11" s="118" customFormat="1" ht="18" customHeight="1">
      <c r="A19" s="119">
        <v>2031</v>
      </c>
      <c r="B19" s="120">
        <v>675887376</v>
      </c>
      <c r="C19" s="114">
        <f t="shared" si="0"/>
        <v>0</v>
      </c>
      <c r="D19" s="121">
        <v>675887376</v>
      </c>
      <c r="E19" s="121">
        <v>662887376</v>
      </c>
      <c r="F19" s="114">
        <f t="shared" si="1"/>
        <v>0</v>
      </c>
      <c r="G19" s="121">
        <v>662887376</v>
      </c>
      <c r="H19" s="116"/>
      <c r="I19" s="113">
        <f t="shared" si="6"/>
        <v>13000000</v>
      </c>
      <c r="J19" s="117">
        <f t="shared" si="7"/>
        <v>0</v>
      </c>
      <c r="K19" s="115">
        <f t="shared" si="8"/>
        <v>13000000</v>
      </c>
    </row>
    <row r="20" spans="1:11" s="118" customFormat="1" ht="18" customHeight="1">
      <c r="A20" s="119">
        <v>2032</v>
      </c>
      <c r="B20" s="120">
        <v>675887376</v>
      </c>
      <c r="C20" s="114">
        <f t="shared" si="0"/>
        <v>0</v>
      </c>
      <c r="D20" s="121">
        <v>675887376</v>
      </c>
      <c r="E20" s="121">
        <v>662887376</v>
      </c>
      <c r="F20" s="114">
        <f t="shared" si="1"/>
        <v>0</v>
      </c>
      <c r="G20" s="121">
        <v>662887376</v>
      </c>
      <c r="H20" s="116"/>
      <c r="I20" s="113">
        <f t="shared" si="6"/>
        <v>13000000</v>
      </c>
      <c r="J20" s="117">
        <f t="shared" si="7"/>
        <v>0</v>
      </c>
      <c r="K20" s="115">
        <f t="shared" si="8"/>
        <v>13000000</v>
      </c>
    </row>
    <row r="21" spans="1:11" s="118" customFormat="1" ht="18" customHeight="1">
      <c r="A21" s="119">
        <v>2033</v>
      </c>
      <c r="B21" s="120">
        <v>675887376</v>
      </c>
      <c r="C21" s="114">
        <f t="shared" si="0"/>
        <v>0</v>
      </c>
      <c r="D21" s="121">
        <v>675887376</v>
      </c>
      <c r="E21" s="121">
        <v>662887376</v>
      </c>
      <c r="F21" s="114">
        <f t="shared" si="1"/>
        <v>0</v>
      </c>
      <c r="G21" s="121">
        <v>662887376</v>
      </c>
      <c r="H21" s="116"/>
      <c r="I21" s="113">
        <f t="shared" si="6"/>
        <v>13000000</v>
      </c>
      <c r="J21" s="117">
        <f t="shared" si="7"/>
        <v>0</v>
      </c>
      <c r="K21" s="115">
        <f t="shared" si="8"/>
        <v>13000000</v>
      </c>
    </row>
    <row r="22" spans="1:11" s="118" customFormat="1" ht="18" customHeight="1">
      <c r="A22" s="119">
        <v>2034</v>
      </c>
      <c r="B22" s="120">
        <v>675887376</v>
      </c>
      <c r="C22" s="114">
        <f t="shared" si="0"/>
        <v>0</v>
      </c>
      <c r="D22" s="121">
        <v>675887376</v>
      </c>
      <c r="E22" s="121">
        <v>662887376</v>
      </c>
      <c r="F22" s="114">
        <f t="shared" si="1"/>
        <v>0</v>
      </c>
      <c r="G22" s="121">
        <v>662887376</v>
      </c>
      <c r="H22" s="116"/>
      <c r="I22" s="113">
        <f t="shared" si="6"/>
        <v>13000000</v>
      </c>
      <c r="J22" s="117">
        <f t="shared" si="7"/>
        <v>0</v>
      </c>
      <c r="K22" s="115">
        <f t="shared" si="8"/>
        <v>13000000</v>
      </c>
    </row>
    <row r="23" spans="1:11" s="118" customFormat="1" ht="18" customHeight="1">
      <c r="A23" s="119">
        <v>2035</v>
      </c>
      <c r="B23" s="120">
        <v>675887376</v>
      </c>
      <c r="C23" s="114">
        <f t="shared" si="0"/>
        <v>0</v>
      </c>
      <c r="D23" s="121">
        <v>675887376</v>
      </c>
      <c r="E23" s="121">
        <v>670084034</v>
      </c>
      <c r="F23" s="114">
        <f t="shared" si="1"/>
        <v>0</v>
      </c>
      <c r="G23" s="121">
        <v>670084034</v>
      </c>
      <c r="H23" s="116"/>
      <c r="I23" s="113">
        <f t="shared" si="6"/>
        <v>5803342</v>
      </c>
      <c r="J23" s="117">
        <f t="shared" si="7"/>
        <v>0</v>
      </c>
      <c r="K23" s="115">
        <f t="shared" si="8"/>
        <v>5803342</v>
      </c>
    </row>
    <row r="24" spans="1:11" s="118" customFormat="1" ht="18" customHeight="1">
      <c r="A24" s="119">
        <v>2036</v>
      </c>
      <c r="B24" s="120">
        <v>675887376</v>
      </c>
      <c r="C24" s="114">
        <f t="shared" si="0"/>
        <v>0</v>
      </c>
      <c r="D24" s="121">
        <v>675887376</v>
      </c>
      <c r="E24" s="121">
        <v>675887376</v>
      </c>
      <c r="F24" s="114">
        <f t="shared" si="1"/>
        <v>0</v>
      </c>
      <c r="G24" s="121">
        <v>675887376</v>
      </c>
      <c r="H24" s="116"/>
      <c r="I24" s="113">
        <f t="shared" si="6"/>
        <v>0</v>
      </c>
      <c r="J24" s="117">
        <f t="shared" si="7"/>
        <v>0</v>
      </c>
      <c r="K24" s="115">
        <f t="shared" si="8"/>
        <v>0</v>
      </c>
    </row>
    <row r="25" spans="1:11" s="118" customFormat="1" ht="18" customHeight="1">
      <c r="A25" s="119">
        <v>2037</v>
      </c>
      <c r="B25" s="120">
        <v>675887376</v>
      </c>
      <c r="C25" s="114">
        <f t="shared" si="0"/>
        <v>0</v>
      </c>
      <c r="D25" s="121">
        <v>675887376</v>
      </c>
      <c r="E25" s="121">
        <v>675887376</v>
      </c>
      <c r="F25" s="114">
        <f t="shared" si="1"/>
        <v>0</v>
      </c>
      <c r="G25" s="121">
        <v>675887376</v>
      </c>
      <c r="H25" s="116"/>
      <c r="I25" s="113">
        <f t="shared" si="6"/>
        <v>0</v>
      </c>
      <c r="J25" s="117">
        <f t="shared" si="7"/>
        <v>0</v>
      </c>
      <c r="K25" s="115">
        <f t="shared" si="8"/>
        <v>0</v>
      </c>
    </row>
    <row r="26" spans="1:11" s="118" customFormat="1" ht="18" customHeight="1" thickBot="1">
      <c r="A26" s="122">
        <v>2038</v>
      </c>
      <c r="B26" s="123">
        <v>675887376</v>
      </c>
      <c r="C26" s="124">
        <f t="shared" si="0"/>
        <v>0</v>
      </c>
      <c r="D26" s="125">
        <v>675887376</v>
      </c>
      <c r="E26" s="125">
        <v>675887376</v>
      </c>
      <c r="F26" s="124">
        <f t="shared" si="1"/>
        <v>0</v>
      </c>
      <c r="G26" s="125">
        <v>675887376</v>
      </c>
      <c r="H26" s="116"/>
      <c r="I26" s="123">
        <f t="shared" si="6"/>
        <v>0</v>
      </c>
      <c r="J26" s="126">
        <f t="shared" si="7"/>
        <v>0</v>
      </c>
      <c r="K26" s="125">
        <f t="shared" si="8"/>
        <v>0</v>
      </c>
    </row>
    <row r="27" spans="2:11" ht="15">
      <c r="B27" s="127"/>
      <c r="C27" s="127"/>
      <c r="D27" s="127"/>
      <c r="E27" s="127"/>
      <c r="F27" s="127"/>
      <c r="G27" s="127"/>
      <c r="H27" s="128"/>
      <c r="I27" s="127"/>
      <c r="J27" s="127"/>
      <c r="K27" s="127"/>
    </row>
    <row r="29" ht="15.75" thickBot="1"/>
    <row r="30" spans="1:11" s="95" customFormat="1" ht="27.75" customHeight="1">
      <c r="A30" s="162" t="s">
        <v>72</v>
      </c>
      <c r="B30" s="164" t="s">
        <v>86</v>
      </c>
      <c r="C30" s="165"/>
      <c r="D30" s="166"/>
      <c r="E30" s="167" t="s">
        <v>87</v>
      </c>
      <c r="F30" s="165"/>
      <c r="G30" s="166"/>
      <c r="H30" s="94"/>
      <c r="I30" s="164" t="s">
        <v>88</v>
      </c>
      <c r="J30" s="165"/>
      <c r="K30" s="166"/>
    </row>
    <row r="31" spans="1:11" s="104" customFormat="1" ht="31.5" customHeight="1" thickBot="1">
      <c r="A31" s="163"/>
      <c r="B31" s="96" t="s">
        <v>76</v>
      </c>
      <c r="C31" s="97" t="s">
        <v>77</v>
      </c>
      <c r="D31" s="98" t="s">
        <v>78</v>
      </c>
      <c r="E31" s="99" t="s">
        <v>76</v>
      </c>
      <c r="F31" s="97" t="s">
        <v>77</v>
      </c>
      <c r="G31" s="98" t="s">
        <v>78</v>
      </c>
      <c r="H31" s="100"/>
      <c r="I31" s="101" t="s">
        <v>76</v>
      </c>
      <c r="J31" s="102" t="s">
        <v>77</v>
      </c>
      <c r="K31" s="103" t="s">
        <v>78</v>
      </c>
    </row>
    <row r="32" spans="1:11" s="111" customFormat="1" ht="12" thickBot="1">
      <c r="A32" s="129" t="s">
        <v>94</v>
      </c>
      <c r="B32" s="106" t="s">
        <v>69</v>
      </c>
      <c r="C32" s="107" t="s">
        <v>70</v>
      </c>
      <c r="D32" s="108" t="s">
        <v>79</v>
      </c>
      <c r="E32" s="109" t="s">
        <v>80</v>
      </c>
      <c r="F32" s="107" t="s">
        <v>81</v>
      </c>
      <c r="G32" s="108" t="s">
        <v>82</v>
      </c>
      <c r="H32" s="110"/>
      <c r="I32" s="106" t="s">
        <v>83</v>
      </c>
      <c r="J32" s="107" t="s">
        <v>84</v>
      </c>
      <c r="K32" s="108" t="s">
        <v>85</v>
      </c>
    </row>
    <row r="33" spans="1:11" s="118" customFormat="1" ht="18" customHeight="1">
      <c r="A33" s="112">
        <v>2018</v>
      </c>
      <c r="B33" s="130">
        <v>95480952</v>
      </c>
      <c r="C33" s="114">
        <f aca="true" t="shared" si="9" ref="C33:C53">D33-B33</f>
        <v>7100000</v>
      </c>
      <c r="D33" s="115">
        <v>102580952</v>
      </c>
      <c r="E33" s="113">
        <v>34480952</v>
      </c>
      <c r="F33" s="114">
        <f aca="true" t="shared" si="10" ref="F33:F53">G33-E33</f>
        <v>7100000</v>
      </c>
      <c r="G33" s="115">
        <v>41580952</v>
      </c>
      <c r="H33" s="116"/>
      <c r="I33" s="113">
        <f>B6+B33-E6-E33</f>
        <v>0</v>
      </c>
      <c r="J33" s="117">
        <f aca="true" t="shared" si="11" ref="J33:J40">K33-I33</f>
        <v>0</v>
      </c>
      <c r="K33" s="115">
        <f aca="true" t="shared" si="12" ref="K33:K53">D6+D33-G6-G33</f>
        <v>0</v>
      </c>
    </row>
    <row r="34" spans="1:11" s="118" customFormat="1" ht="18" customHeight="1">
      <c r="A34" s="112">
        <f aca="true" t="shared" si="13" ref="A34:A40">A33+1</f>
        <v>2019</v>
      </c>
      <c r="B34" s="113">
        <v>50000000</v>
      </c>
      <c r="C34" s="114">
        <f t="shared" si="9"/>
        <v>2093661</v>
      </c>
      <c r="D34" s="115">
        <v>52093661</v>
      </c>
      <c r="E34" s="113">
        <v>43580952</v>
      </c>
      <c r="F34" s="114">
        <f t="shared" si="10"/>
        <v>-7100000</v>
      </c>
      <c r="G34" s="115">
        <v>36480952</v>
      </c>
      <c r="H34" s="116"/>
      <c r="I34" s="113">
        <f aca="true" t="shared" si="14" ref="I34:I53">B7+B34-E7-E34</f>
        <v>0</v>
      </c>
      <c r="J34" s="117">
        <f t="shared" si="11"/>
        <v>0</v>
      </c>
      <c r="K34" s="115">
        <f t="shared" si="12"/>
        <v>0</v>
      </c>
    </row>
    <row r="35" spans="1:11" s="118" customFormat="1" ht="18" customHeight="1">
      <c r="A35" s="112">
        <f t="shared" si="13"/>
        <v>2020</v>
      </c>
      <c r="B35" s="113">
        <v>18000000</v>
      </c>
      <c r="C35" s="114">
        <f t="shared" si="9"/>
        <v>0</v>
      </c>
      <c r="D35" s="115">
        <v>18000000</v>
      </c>
      <c r="E35" s="113">
        <v>43580952</v>
      </c>
      <c r="F35" s="114">
        <f t="shared" si="10"/>
        <v>0</v>
      </c>
      <c r="G35" s="115">
        <v>43580952</v>
      </c>
      <c r="H35" s="116"/>
      <c r="I35" s="113">
        <f t="shared" si="14"/>
        <v>0</v>
      </c>
      <c r="J35" s="117">
        <f t="shared" si="11"/>
        <v>0</v>
      </c>
      <c r="K35" s="115">
        <f t="shared" si="12"/>
        <v>0</v>
      </c>
    </row>
    <row r="36" spans="1:11" s="118" customFormat="1" ht="18" customHeight="1">
      <c r="A36" s="112">
        <f t="shared" si="13"/>
        <v>2021</v>
      </c>
      <c r="B36" s="113">
        <v>0</v>
      </c>
      <c r="C36" s="114">
        <f t="shared" si="9"/>
        <v>0</v>
      </c>
      <c r="D36" s="115">
        <v>0</v>
      </c>
      <c r="E36" s="113">
        <v>36543951</v>
      </c>
      <c r="F36" s="114">
        <f t="shared" si="10"/>
        <v>0</v>
      </c>
      <c r="G36" s="115">
        <v>36543951</v>
      </c>
      <c r="H36" s="116"/>
      <c r="I36" s="113">
        <f t="shared" si="14"/>
        <v>0</v>
      </c>
      <c r="J36" s="117">
        <f t="shared" si="11"/>
        <v>0</v>
      </c>
      <c r="K36" s="115">
        <f t="shared" si="12"/>
        <v>0</v>
      </c>
    </row>
    <row r="37" spans="1:11" s="118" customFormat="1" ht="18" customHeight="1">
      <c r="A37" s="112">
        <f t="shared" si="13"/>
        <v>2022</v>
      </c>
      <c r="B37" s="113">
        <v>0</v>
      </c>
      <c r="C37" s="114">
        <f t="shared" si="9"/>
        <v>0</v>
      </c>
      <c r="D37" s="115">
        <v>0</v>
      </c>
      <c r="E37" s="113">
        <v>21500000</v>
      </c>
      <c r="F37" s="114">
        <f t="shared" si="10"/>
        <v>0</v>
      </c>
      <c r="G37" s="115">
        <v>21500000</v>
      </c>
      <c r="H37" s="116"/>
      <c r="I37" s="113">
        <f t="shared" si="14"/>
        <v>0</v>
      </c>
      <c r="J37" s="117">
        <f t="shared" si="11"/>
        <v>0</v>
      </c>
      <c r="K37" s="115">
        <f t="shared" si="12"/>
        <v>0</v>
      </c>
    </row>
    <row r="38" spans="1:11" s="118" customFormat="1" ht="18" customHeight="1">
      <c r="A38" s="112">
        <f t="shared" si="13"/>
        <v>2023</v>
      </c>
      <c r="B38" s="113">
        <v>0</v>
      </c>
      <c r="C38" s="114">
        <f t="shared" si="9"/>
        <v>0</v>
      </c>
      <c r="D38" s="115">
        <v>0</v>
      </c>
      <c r="E38" s="113">
        <v>22000000</v>
      </c>
      <c r="F38" s="114">
        <f t="shared" si="10"/>
        <v>0</v>
      </c>
      <c r="G38" s="115">
        <v>22000000</v>
      </c>
      <c r="H38" s="116"/>
      <c r="I38" s="113">
        <f t="shared" si="14"/>
        <v>0</v>
      </c>
      <c r="J38" s="117">
        <f t="shared" si="11"/>
        <v>0</v>
      </c>
      <c r="K38" s="115">
        <f t="shared" si="12"/>
        <v>0</v>
      </c>
    </row>
    <row r="39" spans="1:11" s="118" customFormat="1" ht="18" customHeight="1">
      <c r="A39" s="112">
        <f t="shared" si="13"/>
        <v>2024</v>
      </c>
      <c r="B39" s="113">
        <v>0</v>
      </c>
      <c r="C39" s="114">
        <f t="shared" si="9"/>
        <v>0</v>
      </c>
      <c r="D39" s="115">
        <v>0</v>
      </c>
      <c r="E39" s="113">
        <v>22480952</v>
      </c>
      <c r="F39" s="114">
        <f t="shared" si="10"/>
        <v>0</v>
      </c>
      <c r="G39" s="115">
        <v>22480952</v>
      </c>
      <c r="H39" s="116"/>
      <c r="I39" s="113">
        <f t="shared" si="14"/>
        <v>0</v>
      </c>
      <c r="J39" s="117">
        <f t="shared" si="11"/>
        <v>0</v>
      </c>
      <c r="K39" s="115">
        <f t="shared" si="12"/>
        <v>0</v>
      </c>
    </row>
    <row r="40" spans="1:11" s="118" customFormat="1" ht="18" customHeight="1">
      <c r="A40" s="112">
        <f t="shared" si="13"/>
        <v>2025</v>
      </c>
      <c r="B40" s="113">
        <v>0</v>
      </c>
      <c r="C40" s="114">
        <f t="shared" si="9"/>
        <v>0</v>
      </c>
      <c r="D40" s="115">
        <v>0</v>
      </c>
      <c r="E40" s="113">
        <v>23000000</v>
      </c>
      <c r="F40" s="114">
        <f t="shared" si="10"/>
        <v>0</v>
      </c>
      <c r="G40" s="115">
        <v>23000000</v>
      </c>
      <c r="H40" s="116"/>
      <c r="I40" s="113">
        <f t="shared" si="14"/>
        <v>0</v>
      </c>
      <c r="J40" s="117">
        <f t="shared" si="11"/>
        <v>0</v>
      </c>
      <c r="K40" s="115">
        <f t="shared" si="12"/>
        <v>0</v>
      </c>
    </row>
    <row r="41" spans="1:11" s="118" customFormat="1" ht="18" customHeight="1">
      <c r="A41" s="119">
        <v>2026</v>
      </c>
      <c r="B41" s="120">
        <v>0</v>
      </c>
      <c r="C41" s="114">
        <f t="shared" si="9"/>
        <v>0</v>
      </c>
      <c r="D41" s="121">
        <v>0</v>
      </c>
      <c r="E41" s="120">
        <v>22300000</v>
      </c>
      <c r="F41" s="114">
        <f t="shared" si="10"/>
        <v>0</v>
      </c>
      <c r="G41" s="121">
        <v>22300000</v>
      </c>
      <c r="H41" s="116"/>
      <c r="I41" s="113">
        <f t="shared" si="14"/>
        <v>0</v>
      </c>
      <c r="J41" s="117">
        <f>K41-I41</f>
        <v>0</v>
      </c>
      <c r="K41" s="115">
        <f t="shared" si="12"/>
        <v>0</v>
      </c>
    </row>
    <row r="42" spans="1:11" s="118" customFormat="1" ht="18" customHeight="1">
      <c r="A42" s="119">
        <v>2027</v>
      </c>
      <c r="B42" s="120">
        <v>0</v>
      </c>
      <c r="C42" s="114">
        <f t="shared" si="9"/>
        <v>0</v>
      </c>
      <c r="D42" s="121">
        <v>0</v>
      </c>
      <c r="E42" s="120">
        <v>20668324</v>
      </c>
      <c r="F42" s="114">
        <f t="shared" si="10"/>
        <v>0</v>
      </c>
      <c r="G42" s="121">
        <v>20668324</v>
      </c>
      <c r="H42" s="116"/>
      <c r="I42" s="113">
        <f t="shared" si="14"/>
        <v>0</v>
      </c>
      <c r="J42" s="117">
        <f aca="true" t="shared" si="15" ref="J42:J53">K42-I42</f>
        <v>0</v>
      </c>
      <c r="K42" s="115">
        <f t="shared" si="12"/>
        <v>0</v>
      </c>
    </row>
    <row r="43" spans="1:11" s="118" customFormat="1" ht="18" customHeight="1">
      <c r="A43" s="119">
        <v>2028</v>
      </c>
      <c r="B43" s="120">
        <v>0</v>
      </c>
      <c r="C43" s="114">
        <f t="shared" si="9"/>
        <v>0</v>
      </c>
      <c r="D43" s="121">
        <v>0</v>
      </c>
      <c r="E43" s="120">
        <v>19836530</v>
      </c>
      <c r="F43" s="114">
        <f t="shared" si="10"/>
        <v>0</v>
      </c>
      <c r="G43" s="121">
        <v>19836530</v>
      </c>
      <c r="H43" s="116"/>
      <c r="I43" s="113">
        <f t="shared" si="14"/>
        <v>0</v>
      </c>
      <c r="J43" s="117">
        <f t="shared" si="15"/>
        <v>0</v>
      </c>
      <c r="K43" s="115">
        <f t="shared" si="12"/>
        <v>0</v>
      </c>
    </row>
    <row r="44" spans="1:11" s="118" customFormat="1" ht="18" customHeight="1">
      <c r="A44" s="119">
        <v>2029</v>
      </c>
      <c r="B44" s="120">
        <v>0</v>
      </c>
      <c r="C44" s="114">
        <f t="shared" si="9"/>
        <v>0</v>
      </c>
      <c r="D44" s="121">
        <v>0</v>
      </c>
      <c r="E44" s="120">
        <v>13000000</v>
      </c>
      <c r="F44" s="114">
        <f t="shared" si="10"/>
        <v>0</v>
      </c>
      <c r="G44" s="121">
        <v>13000000</v>
      </c>
      <c r="H44" s="116"/>
      <c r="I44" s="113">
        <f t="shared" si="14"/>
        <v>0</v>
      </c>
      <c r="J44" s="117">
        <f t="shared" si="15"/>
        <v>0</v>
      </c>
      <c r="K44" s="115">
        <f t="shared" si="12"/>
        <v>0</v>
      </c>
    </row>
    <row r="45" spans="1:11" s="118" customFormat="1" ht="18" customHeight="1">
      <c r="A45" s="119">
        <v>2030</v>
      </c>
      <c r="B45" s="120">
        <v>0</v>
      </c>
      <c r="C45" s="114">
        <f t="shared" si="9"/>
        <v>0</v>
      </c>
      <c r="D45" s="121">
        <v>0</v>
      </c>
      <c r="E45" s="120">
        <v>13000000</v>
      </c>
      <c r="F45" s="114">
        <f t="shared" si="10"/>
        <v>0</v>
      </c>
      <c r="G45" s="121">
        <v>13000000</v>
      </c>
      <c r="H45" s="116"/>
      <c r="I45" s="113">
        <f t="shared" si="14"/>
        <v>0</v>
      </c>
      <c r="J45" s="117">
        <f t="shared" si="15"/>
        <v>0</v>
      </c>
      <c r="K45" s="115">
        <f t="shared" si="12"/>
        <v>0</v>
      </c>
    </row>
    <row r="46" spans="1:11" s="118" customFormat="1" ht="18" customHeight="1">
      <c r="A46" s="119">
        <v>2031</v>
      </c>
      <c r="B46" s="120">
        <v>0</v>
      </c>
      <c r="C46" s="114">
        <f t="shared" si="9"/>
        <v>0</v>
      </c>
      <c r="D46" s="121">
        <v>0</v>
      </c>
      <c r="E46" s="120">
        <v>13000000</v>
      </c>
      <c r="F46" s="114">
        <f t="shared" si="10"/>
        <v>0</v>
      </c>
      <c r="G46" s="121">
        <v>13000000</v>
      </c>
      <c r="H46" s="116"/>
      <c r="I46" s="113">
        <f t="shared" si="14"/>
        <v>0</v>
      </c>
      <c r="J46" s="117">
        <f t="shared" si="15"/>
        <v>0</v>
      </c>
      <c r="K46" s="115">
        <f t="shared" si="12"/>
        <v>0</v>
      </c>
    </row>
    <row r="47" spans="1:11" s="118" customFormat="1" ht="18" customHeight="1">
      <c r="A47" s="119">
        <v>2032</v>
      </c>
      <c r="B47" s="120">
        <v>0</v>
      </c>
      <c r="C47" s="114">
        <f t="shared" si="9"/>
        <v>0</v>
      </c>
      <c r="D47" s="121">
        <v>0</v>
      </c>
      <c r="E47" s="120">
        <v>13000000</v>
      </c>
      <c r="F47" s="114">
        <f t="shared" si="10"/>
        <v>0</v>
      </c>
      <c r="G47" s="121">
        <v>13000000</v>
      </c>
      <c r="H47" s="116"/>
      <c r="I47" s="113">
        <f t="shared" si="14"/>
        <v>0</v>
      </c>
      <c r="J47" s="117">
        <f t="shared" si="15"/>
        <v>0</v>
      </c>
      <c r="K47" s="115">
        <f t="shared" si="12"/>
        <v>0</v>
      </c>
    </row>
    <row r="48" spans="1:11" s="118" customFormat="1" ht="18" customHeight="1">
      <c r="A48" s="119">
        <v>2033</v>
      </c>
      <c r="B48" s="120">
        <v>0</v>
      </c>
      <c r="C48" s="114">
        <f t="shared" si="9"/>
        <v>0</v>
      </c>
      <c r="D48" s="121">
        <v>0</v>
      </c>
      <c r="E48" s="120">
        <v>13000000</v>
      </c>
      <c r="F48" s="114">
        <f t="shared" si="10"/>
        <v>0</v>
      </c>
      <c r="G48" s="121">
        <v>13000000</v>
      </c>
      <c r="H48" s="116"/>
      <c r="I48" s="113">
        <f t="shared" si="14"/>
        <v>0</v>
      </c>
      <c r="J48" s="117">
        <f t="shared" si="15"/>
        <v>0</v>
      </c>
      <c r="K48" s="115">
        <f t="shared" si="12"/>
        <v>0</v>
      </c>
    </row>
    <row r="49" spans="1:11" s="118" customFormat="1" ht="18" customHeight="1">
      <c r="A49" s="119">
        <v>2034</v>
      </c>
      <c r="B49" s="120">
        <v>0</v>
      </c>
      <c r="C49" s="114">
        <f t="shared" si="9"/>
        <v>0</v>
      </c>
      <c r="D49" s="121">
        <v>0</v>
      </c>
      <c r="E49" s="120">
        <v>13000000</v>
      </c>
      <c r="F49" s="114">
        <f t="shared" si="10"/>
        <v>0</v>
      </c>
      <c r="G49" s="121">
        <v>13000000</v>
      </c>
      <c r="H49" s="116"/>
      <c r="I49" s="113">
        <f t="shared" si="14"/>
        <v>0</v>
      </c>
      <c r="J49" s="117">
        <f t="shared" si="15"/>
        <v>0</v>
      </c>
      <c r="K49" s="115">
        <f t="shared" si="12"/>
        <v>0</v>
      </c>
    </row>
    <row r="50" spans="1:11" s="118" customFormat="1" ht="18" customHeight="1">
      <c r="A50" s="119">
        <v>2035</v>
      </c>
      <c r="B50" s="120">
        <v>0</v>
      </c>
      <c r="C50" s="114">
        <f t="shared" si="9"/>
        <v>0</v>
      </c>
      <c r="D50" s="121">
        <v>0</v>
      </c>
      <c r="E50" s="120">
        <v>5803342</v>
      </c>
      <c r="F50" s="114">
        <f t="shared" si="10"/>
        <v>0</v>
      </c>
      <c r="G50" s="121">
        <v>5803342</v>
      </c>
      <c r="H50" s="116"/>
      <c r="I50" s="113">
        <f t="shared" si="14"/>
        <v>0</v>
      </c>
      <c r="J50" s="117">
        <f t="shared" si="15"/>
        <v>0</v>
      </c>
      <c r="K50" s="115">
        <f t="shared" si="12"/>
        <v>0</v>
      </c>
    </row>
    <row r="51" spans="1:11" s="118" customFormat="1" ht="18" customHeight="1">
      <c r="A51" s="119">
        <v>2036</v>
      </c>
      <c r="B51" s="120">
        <v>0</v>
      </c>
      <c r="C51" s="114">
        <f t="shared" si="9"/>
        <v>0</v>
      </c>
      <c r="D51" s="121">
        <v>0</v>
      </c>
      <c r="E51" s="120">
        <v>0</v>
      </c>
      <c r="F51" s="114">
        <f t="shared" si="10"/>
        <v>0</v>
      </c>
      <c r="G51" s="121">
        <v>0</v>
      </c>
      <c r="H51" s="116"/>
      <c r="I51" s="113">
        <f t="shared" si="14"/>
        <v>0</v>
      </c>
      <c r="J51" s="117">
        <f t="shared" si="15"/>
        <v>0</v>
      </c>
      <c r="K51" s="115">
        <f t="shared" si="12"/>
        <v>0</v>
      </c>
    </row>
    <row r="52" spans="1:11" s="118" customFormat="1" ht="18" customHeight="1">
      <c r="A52" s="119">
        <v>2037</v>
      </c>
      <c r="B52" s="120">
        <v>0</v>
      </c>
      <c r="C52" s="114">
        <f t="shared" si="9"/>
        <v>0</v>
      </c>
      <c r="D52" s="121">
        <v>0</v>
      </c>
      <c r="E52" s="120">
        <v>0</v>
      </c>
      <c r="F52" s="114">
        <f t="shared" si="10"/>
        <v>0</v>
      </c>
      <c r="G52" s="121">
        <v>0</v>
      </c>
      <c r="H52" s="116"/>
      <c r="I52" s="113">
        <f t="shared" si="14"/>
        <v>0</v>
      </c>
      <c r="J52" s="117">
        <f t="shared" si="15"/>
        <v>0</v>
      </c>
      <c r="K52" s="115">
        <f t="shared" si="12"/>
        <v>0</v>
      </c>
    </row>
    <row r="53" spans="1:11" s="118" customFormat="1" ht="18" customHeight="1" thickBot="1">
      <c r="A53" s="122">
        <v>2038</v>
      </c>
      <c r="B53" s="123">
        <v>0</v>
      </c>
      <c r="C53" s="124">
        <f t="shared" si="9"/>
        <v>0</v>
      </c>
      <c r="D53" s="125">
        <v>0</v>
      </c>
      <c r="E53" s="123">
        <v>0</v>
      </c>
      <c r="F53" s="124">
        <f t="shared" si="10"/>
        <v>0</v>
      </c>
      <c r="G53" s="125">
        <v>0</v>
      </c>
      <c r="H53" s="116"/>
      <c r="I53" s="123">
        <f t="shared" si="14"/>
        <v>0</v>
      </c>
      <c r="J53" s="126">
        <f t="shared" si="15"/>
        <v>0</v>
      </c>
      <c r="K53" s="125">
        <f t="shared" si="12"/>
        <v>0</v>
      </c>
    </row>
    <row r="56" spans="1:11" ht="15.75">
      <c r="A56" s="1" t="s">
        <v>80</v>
      </c>
      <c r="B56" s="168" t="s">
        <v>92</v>
      </c>
      <c r="C56" s="169"/>
      <c r="D56" s="169"/>
      <c r="E56" s="169"/>
      <c r="F56" s="169"/>
      <c r="G56" s="169"/>
      <c r="H56" s="169"/>
      <c r="I56" s="169"/>
      <c r="J56" s="169"/>
      <c r="K56" s="169"/>
    </row>
    <row r="57" spans="1:11" ht="33" customHeight="1">
      <c r="A57" s="153" t="s">
        <v>265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</row>
  </sheetData>
  <sheetProtection password="C21B" sheet="1"/>
  <mergeCells count="11">
    <mergeCell ref="A1:K1"/>
    <mergeCell ref="A3:A4"/>
    <mergeCell ref="B3:D3"/>
    <mergeCell ref="E3:G3"/>
    <mergeCell ref="I3:K3"/>
    <mergeCell ref="A30:A31"/>
    <mergeCell ref="B30:D30"/>
    <mergeCell ref="E30:G30"/>
    <mergeCell ref="I30:K30"/>
    <mergeCell ref="B56:K56"/>
    <mergeCell ref="A57:K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15.75" thickBot="1"/>
    <row r="3" spans="1:11" s="6" customFormat="1" ht="27.75" customHeight="1">
      <c r="A3" s="175" t="s">
        <v>72</v>
      </c>
      <c r="B3" s="177" t="s">
        <v>73</v>
      </c>
      <c r="C3" s="178"/>
      <c r="D3" s="179"/>
      <c r="E3" s="177" t="s">
        <v>74</v>
      </c>
      <c r="F3" s="178"/>
      <c r="G3" s="179"/>
      <c r="H3" s="5"/>
      <c r="I3" s="177" t="s">
        <v>75</v>
      </c>
      <c r="J3" s="178"/>
      <c r="K3" s="179"/>
    </row>
    <row r="4" spans="1:11" s="11" customFormat="1" ht="31.5" customHeight="1" thickBot="1">
      <c r="A4" s="176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75" t="s">
        <v>72</v>
      </c>
      <c r="B25" s="177" t="s">
        <v>86</v>
      </c>
      <c r="C25" s="178"/>
      <c r="D25" s="179"/>
      <c r="E25" s="177" t="s">
        <v>87</v>
      </c>
      <c r="F25" s="178"/>
      <c r="G25" s="179"/>
      <c r="H25" s="5"/>
      <c r="I25" s="177" t="s">
        <v>88</v>
      </c>
      <c r="J25" s="178"/>
      <c r="K25" s="179"/>
    </row>
    <row r="26" spans="1:11" s="11" customFormat="1" ht="31.5" customHeight="1" thickBot="1">
      <c r="A26" s="176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168" t="s">
        <v>92</v>
      </c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33" customHeight="1">
      <c r="A47" s="153" t="s">
        <v>93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</row>
  </sheetData>
  <sheetProtection/>
  <mergeCells count="11">
    <mergeCell ref="A47:K47"/>
    <mergeCell ref="A25:A26"/>
    <mergeCell ref="B25:D25"/>
    <mergeCell ref="E25:G25"/>
    <mergeCell ref="I25:K25"/>
    <mergeCell ref="B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Anna Sobierajska</cp:lastModifiedBy>
  <cp:lastPrinted>2018-09-19T10:52:19Z</cp:lastPrinted>
  <dcterms:created xsi:type="dcterms:W3CDTF">2010-09-14T18:23:46Z</dcterms:created>
  <dcterms:modified xsi:type="dcterms:W3CDTF">2018-09-19T11:38:40Z</dcterms:modified>
  <cp:category/>
  <cp:version/>
  <cp:contentType/>
  <cp:contentStatus/>
</cp:coreProperties>
</file>