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75" yWindow="65296" windowWidth="12120" windowHeight="9120" activeTab="0"/>
  </bookViews>
  <sheets>
    <sheet name="Uzasadnienie" sheetId="1" r:id="rId1"/>
  </sheets>
  <definedNames>
    <definedName name="_xlfn.IFERROR" hidden="1">#NAME?</definedName>
    <definedName name="_xlnm.Print_Titles" localSheetId="0">'Uzasadnienie'!$11:$11</definedName>
  </definedNames>
  <calcPr fullCalcOnLoad="1"/>
</workbook>
</file>

<file path=xl/sharedStrings.xml><?xml version="1.0" encoding="utf-8"?>
<sst xmlns="http://schemas.openxmlformats.org/spreadsheetml/2006/main" count="378" uniqueCount="308">
  <si>
    <t>1. Przedmiot regulacji</t>
  </si>
  <si>
    <t>2. Omówienie podstawy prawnej</t>
  </si>
  <si>
    <t>5. Ocena skutków regulacji:</t>
  </si>
  <si>
    <t xml:space="preserve">Zgodnie z istniejącym stanem prawnym nie ma konieczności skierowania projektu uchwały do konsultacji.  </t>
  </si>
  <si>
    <t>Treść</t>
  </si>
  <si>
    <t>Plan przed zmianą</t>
  </si>
  <si>
    <t>Zmniejszenia</t>
  </si>
  <si>
    <t>Plan po zmianach</t>
  </si>
  <si>
    <t>Zwiększenia</t>
  </si>
  <si>
    <t>I.</t>
  </si>
  <si>
    <t>II.</t>
  </si>
  <si>
    <t>Zmiany załączników do uchwały budżetowej:</t>
  </si>
  <si>
    <t>Wydatki</t>
  </si>
  <si>
    <t>Lp.</t>
  </si>
  <si>
    <t>Przeniesienia między zadaniami  w ramach tej samej klasyfikacji budżetowej</t>
  </si>
  <si>
    <t>OGÓŁEM</t>
  </si>
  <si>
    <t>Zmiany w treści uchwały:</t>
  </si>
  <si>
    <t>1.</t>
  </si>
  <si>
    <t>2.</t>
  </si>
  <si>
    <t>3.</t>
  </si>
  <si>
    <t>III.</t>
  </si>
  <si>
    <t>Pozostała działalność</t>
  </si>
  <si>
    <t>Oświata i wychowanie</t>
  </si>
  <si>
    <t>UZASADNIENIE</t>
  </si>
  <si>
    <t>Dochody</t>
  </si>
  <si>
    <t>§ 1 ust. 1 dotyczący dochodów budżetowych</t>
  </si>
  <si>
    <t>§ 1 ust. 1 pkt 1 dotyczący dochodów bieżących</t>
  </si>
  <si>
    <t>4.</t>
  </si>
  <si>
    <t>5.</t>
  </si>
  <si>
    <t>6.</t>
  </si>
  <si>
    <t>7.</t>
  </si>
  <si>
    <t>1)</t>
  </si>
  <si>
    <t>2)</t>
  </si>
  <si>
    <t>Transport i łączność</t>
  </si>
  <si>
    <t>Pozostałe zadania w zakresie polityki społecznej</t>
  </si>
  <si>
    <t>Edukacyjna opieka wychowawcza</t>
  </si>
  <si>
    <t>Kultura i ochrona dziedzictwa narodowego</t>
  </si>
  <si>
    <t>3. Konsultacje wymagane przepisami prawa (łącznie z przepisami wewnętrznymi)</t>
  </si>
  <si>
    <t>8.</t>
  </si>
  <si>
    <t>9.</t>
  </si>
  <si>
    <t>10.</t>
  </si>
  <si>
    <t>§ 7 ust. 1 dotyczący dotacji udzielanych z budżetu województwa</t>
  </si>
  <si>
    <t>§ 7 ust. 1 pkt 1 dotyczący dotacji udzielanych z budżetu województwa jednostkom sektora finansów publicznych</t>
  </si>
  <si>
    <t>§ 7 ust. 1 pkt 2 dotyczący dotacji udzielanych z budżetu województwa jednostkom spoza sektora finansów publicznych</t>
  </si>
  <si>
    <t>11.</t>
  </si>
  <si>
    <t>§ 1 ust. 1 pkt 2 dotyczący dochodów majątkowych</t>
  </si>
  <si>
    <t>12.</t>
  </si>
  <si>
    <t xml:space="preserve">Różne rozliczenia </t>
  </si>
  <si>
    <t>Informatyka</t>
  </si>
  <si>
    <t>§ 2 ust. 1 pkt 1 dotyczący wydatków bieżących</t>
  </si>
  <si>
    <t>§ 2 ust. 1 pkt 2 dotyczący wydatków majątkowych</t>
  </si>
  <si>
    <t>§ 2 ust. 1 dotyczący wydatków budżetowych</t>
  </si>
  <si>
    <t>Ogrody botaniczne i zoologiczne oraz naturalne obszary i obiekty chronionej przyrody</t>
  </si>
  <si>
    <t>Parki krajobrazowe</t>
  </si>
  <si>
    <t>Biblioteki</t>
  </si>
  <si>
    <t xml:space="preserve">Parki krajobrazowe </t>
  </si>
  <si>
    <t>Teatry</t>
  </si>
  <si>
    <t>Gospodarka komunalna i ochrona środowiska</t>
  </si>
  <si>
    <t xml:space="preserve">o kwotę </t>
  </si>
  <si>
    <t>Drogi publiczne wojewódzkie</t>
  </si>
  <si>
    <t>60013</t>
  </si>
  <si>
    <t>Regionalne Programy Operacyjne 2014-2020 finansowane z udziałem środków Europejskiego Funduszu Rozwoju Regionalnego</t>
  </si>
  <si>
    <t>Specjalne ośrodki szkolno-wychowawcze</t>
  </si>
  <si>
    <t>Ponadto art. 211, 212, 214, 215, 219 ust. 3, 222, 235-237 i 258 ustawy z dnia 27 sierpnia 2009 r. o finansach publicznych określają zakres i wymogi, które musi spełniać uchwała budżetowa jednostki samorządu terytorialnego.</t>
  </si>
  <si>
    <t>Dokonuje się zmian w planowanych dochodach z tytułu dotacji celowych z budżetu państwa (budżet środków europejskich) przeznaczonych na projekty przewidziane do realizacji w ramach Regionalnego Programu Operacyjnego Województwa Kujawsko-Pomorskiego 2014-2020, poprzez:</t>
  </si>
  <si>
    <t xml:space="preserve">   1) na zadania bieżące w ramach:</t>
  </si>
  <si>
    <t>Działalność usługowa</t>
  </si>
  <si>
    <t>Ochrona zabytków i opieka nad zabytkami</t>
  </si>
  <si>
    <t>13.</t>
  </si>
  <si>
    <t>14.</t>
  </si>
  <si>
    <t>w kwocie</t>
  </si>
  <si>
    <t>Różne rozliczenia</t>
  </si>
  <si>
    <t>Rezerwy ogólne i celowe</t>
  </si>
  <si>
    <t>§ 5 pkt 2 dotyczący rezerw celowych</t>
  </si>
  <si>
    <t>§ 5 pkt 2 lit. a dotyczący rezerwy celowej na wydatki związane z realizacją programów finansowanych z udziałem środków unijnych</t>
  </si>
  <si>
    <t xml:space="preserve">   2) na zadania inwestycyjne w ramach:</t>
  </si>
  <si>
    <t>3. zmniejszenie planowanych dochodów:</t>
  </si>
  <si>
    <t>4. Uzasadnienie merytoryczne - uzasadnienie do zmian w uchwale budżetowej na 2018 rok</t>
  </si>
  <si>
    <t>Załącznik nr 1 "Dochody budżetu Województwa Kujawsko-Pomorskiego wg źródeł pochodzenia. Plan na 2018 rok";</t>
  </si>
  <si>
    <t>Załącznik nr 2 "Dochody budżetu Województwa Kujawsko-Pomorskiego wg klasyfikacji budżetowej. Plan na 2018 rok";</t>
  </si>
  <si>
    <t>Załącznik nr 3 "Wydatki budżetu Województwa Kujawsko-Pomorskiego wg grup wydatków. Plan na 2018 rok";</t>
  </si>
  <si>
    <t>Załącznik nr 4 "Wydatki budżetu Województwa Kujawsko-Pomorskiego wg klasyfikacji budżetowej. Plan na 2018 rok";</t>
  </si>
  <si>
    <t>Załącznik nr 5 "Wynik budżetowy i finansowy. Plan na 2018 rok";</t>
  </si>
  <si>
    <t>Załącznik nr 6 "Projekty i działania realizowane w ramach Regionalnego Programu Operacyjnego Województwa Kujawsko-Pomorskiego 2014-2020. Plan na 2018 rok";</t>
  </si>
  <si>
    <t>Załącznik nr 8 "Wydatki na zadania inwestycyjne. Plan na 2018 rok";</t>
  </si>
  <si>
    <t>Załącznik nr 9 "Dotacje udzielane z budżetu Województwa Kujawsko-Pomorskiego. Plan na 2018 rok";</t>
  </si>
  <si>
    <t>Załącznik nr 12 "Dochody i wydatki na zadania realizowane w drodze umów i porozumień między jednostkami samorządu terytorialnego. Plan na 2018 rok";</t>
  </si>
  <si>
    <t>Załącznik nr 13 "Dochody gromadzone na wydzielonych rachunkach oraz wydatki nimi finansowane. Plan na 2018 rok".</t>
  </si>
  <si>
    <t>Wynik budżetowy i finansowy na 2018 rok</t>
  </si>
  <si>
    <t>Zmianie ulega załącznik nr 5 do uchwały budżetowej pn. "Wynik budżetowy i finansowy. Plan na 2018 rok" w związku ze:</t>
  </si>
  <si>
    <t>Ochrona zdrowia</t>
  </si>
  <si>
    <t>Administracja publiczna</t>
  </si>
  <si>
    <t>Promocja jednostek samorządu terytorialnego</t>
  </si>
  <si>
    <t>Regionalne Programy Operacyjne 2014-2020 finansowane z udziałem środków Europejskiego Funduszu Społecznego</t>
  </si>
  <si>
    <t>Dokonuje się zmian w planowanych dochodach bieżących z tytułu dotacji celowych z budżetu państwa (budżet środków europejskich) przeznaczonych na projekty przewidziane do realizacji w ramach Regionalnego Programu Operacyjnego Województwa Kujawsko-Pomorskiego 2014-2020, poprzez:</t>
  </si>
  <si>
    <t>Powyższe zmiany dokonywane są w celu dostosowania planowanych dochodów do wielkości przewidywanych wpływów.</t>
  </si>
  <si>
    <t xml:space="preserve">w kwocie </t>
  </si>
  <si>
    <t>Filharmonie, orkiestry, chóry i kapele</t>
  </si>
  <si>
    <t>Zwiększa się wydatki:</t>
  </si>
  <si>
    <t>90095</t>
  </si>
  <si>
    <t>§ 12 pkt 1 dotyczący dochodów gromadzonych na wydzielonych rachunkach przez jednostki budżetowe prowadzące działalność określoną w ustawie Prawo oświatowe</t>
  </si>
  <si>
    <t>§ 12 pkt 2 dotyczący wydatków finansowanych dochodami gromadzonymi na wydzielonych rachunkach przez jednostki budżetowe prowadzące działalność określoną w ustawie Prawo oświatowe</t>
  </si>
  <si>
    <t>Bezpieczeństwo publiczne i ochrona przeciwpożarowa</t>
  </si>
  <si>
    <t>Wprowadza się zmiany w projektach realizowanych w ramach RPO WK-P 2014-2020, Działania 4.5 Ochrona przyrody:</t>
  </si>
  <si>
    <t>Pomoc społeczna</t>
  </si>
  <si>
    <t>Wojewódzkie urzędy pracy</t>
  </si>
  <si>
    <t>2. zwiększenie planowanych dochodów:</t>
  </si>
  <si>
    <r>
      <t xml:space="preserve">         pn. </t>
    </r>
    <r>
      <rPr>
        <i/>
        <sz val="10"/>
        <rFont val="Times New Roman"/>
        <family val="1"/>
      </rPr>
      <t>"Utworzenie ośrodka edukacji przyrodniczej Krajeńskiego Parku Krajobrazowego"</t>
    </r>
  </si>
  <si>
    <r>
      <t xml:space="preserve">         pn. </t>
    </r>
    <r>
      <rPr>
        <i/>
        <sz val="10"/>
        <rFont val="Times New Roman"/>
        <family val="1"/>
      </rPr>
      <t>"Utworzenie Centrum Czynnej Ochrony Przyrody Wdeckiego Parku Krajobrazowego"</t>
    </r>
  </si>
  <si>
    <t>Urzędy marszałkowskie</t>
  </si>
  <si>
    <t>Muzea</t>
  </si>
  <si>
    <t>Domy i ośrodki kultury, świetlice i kluby</t>
  </si>
  <si>
    <t>Obsługa długu publicznego</t>
  </si>
  <si>
    <t>Rozliczenia z tytułu poręczeń i gwarancji udzielonych przez Skarb Państwa lub jednostkę samorządu terytorialnego</t>
  </si>
  <si>
    <t>Dokształcanie i doskonalenie nauczycieli</t>
  </si>
  <si>
    <t>Galerie i biura wystaw artystycznych</t>
  </si>
  <si>
    <r>
      <t xml:space="preserve">         pn. </t>
    </r>
    <r>
      <rPr>
        <i/>
        <sz val="10"/>
        <rFont val="Times New Roman"/>
        <family val="1"/>
      </rPr>
      <t>"Budowa stacji terenowo-badawczej "Podmoście"</t>
    </r>
  </si>
  <si>
    <t>1. określenie planowanych dochodów na zadania bieżące w ramach:</t>
  </si>
  <si>
    <t>Załącznik Nr 7 "Pozostałe projekty i działania realizowane ze środków zagranicznych. Plan na 2018 rok"";</t>
  </si>
  <si>
    <t>Załącznik Nr 11 "Dochody i wydatki na zadania wykonywane na mocy porozumień z organami administracji rządowej. Plan na 2018 rok";</t>
  </si>
  <si>
    <t>§ 4 dotyczący wydatków przypadających do spłaty w 2018 roku zgodnie z zawartymi umowami, z tytułu poręczeń i gwarancji udzielonych przez Województwo Kujawsko-Pomorskie</t>
  </si>
  <si>
    <t>Określa się wydatki w planie finansowym Regionalnego Ośrodka Polityki Społecznej w Toruniu:</t>
  </si>
  <si>
    <t>Ochrona różnorodności biologicznej i krajobrazu</t>
  </si>
  <si>
    <t>90008</t>
  </si>
  <si>
    <t>Uchwała dotyczy zmiany budżetu Województwa Kujawsko-Pomorskiego na 2018 r., przyjętego uchwałą Nr XL/660/17 Sejmiku Województwa Kujawsko-Pomorskiego z dnia 18 grudnia 2017 r., zmienionego uchwałami Nr 4/94/18 Zarządu Województwa Kujawsko-Pomorskiego z dnia 25 stycznia 2018 r., Nr 8/255/18 Zarządu Województwa Kujawsko-Pomorskiego z dnia 28 lutego 2018 r., Nr 12/463/18 Zarządu Województwa Kujawsko-Pomorskiego z dnia 28 marca 2018 r., Nr XLIII/732/18 Sejmiku Województwa Kujawsko-Pomorskiego z dnia 23 kwietnia 2018 r., Nr 18/808/18 Zarządu Województwa Kujawsko-Pomorskiego z dnia 9 maja 2018 r. oraz Nr 21/945/18 Zarządu Województwa Kujawsko-Pomorskiego z dnia 30 maja 2018 r.</t>
  </si>
  <si>
    <t>Zwiększa się planowane dochody własne województwa o kwotę 6.500 zł w związku z otrzymaniem od Opery NOVA w Bydgoszczy środków stanowiących rozliczenie podatku VAT, który podlega zwrotowi w ramach rozliczenia przekazanych dotacji z budżetu województwa na zadania inwestycyjne zrealizowane w latach 2009-2016 (6.481 zł) oraz na zadanie remontowe zrealizowane w roku 2010 (19 zł).</t>
  </si>
  <si>
    <t>Określa się dotacje dla:</t>
  </si>
  <si>
    <t>Zadania z zakresu geodezji i kartografii</t>
  </si>
  <si>
    <r>
      <t xml:space="preserve">W związku z odmową Wojewódzkiego Funduszu Ochrony Środowiska i Gospodarki Wodnej w Toruniu finansowania zakupu usług serwisowych do oprogramowania służącego do gromadzenia danych i informacji o podmiotach korzystających ze środowiska zmniejsza się wydatki zaplanowane na zadanie własne pn. </t>
    </r>
    <r>
      <rPr>
        <i/>
        <sz val="10"/>
        <rFont val="Times New Roman"/>
        <family val="1"/>
      </rPr>
      <t xml:space="preserve">"Wojewódzki Bank Emisji" </t>
    </r>
    <r>
      <rPr>
        <sz val="10"/>
        <rFont val="Times New Roman"/>
        <family val="1"/>
      </rPr>
      <t>łącznie o kwotę 246.000 zł, w tym finansowe ze środków WFOŚiGW w Toruniu o kwotę 196.800 zł oraz ze środków własnych województwa o kwotę 49.200 zł.</t>
    </r>
  </si>
  <si>
    <r>
      <t xml:space="preserve">   - w kwocie 9.776 zł z przeznaczeniem na zabezpieczenie wkładu własnego w projekcie pn.</t>
    </r>
    <r>
      <rPr>
        <i/>
        <sz val="10"/>
        <rFont val="Times New Roman"/>
        <family val="1"/>
      </rPr>
      <t xml:space="preserve"> Mały wielki świat, czyli podróże z domowym teatrem 
     wyobraźni</t>
    </r>
    <r>
      <rPr>
        <sz val="10"/>
        <rFont val="Times New Roman"/>
        <family val="1"/>
      </rPr>
      <t>, na który instytucja uzyskała dofinansowanie w ramach Programu Ministra Kultury i Dziedzictwa Narodowego Edukacja kulturalna. 
     Głównym celem projektu jest wzbogacenie oferty edukacyjno-teatralnej w Toruniu dla grup wielopokoleniowych. W ramach zadania powstaną: 
     gra miejska, warsztaty artystyczne zakończone pokazem etiud teatralnych, spotkanie z rodziną podróżników, blog, wystawa fotograficzna, 
     wystawa teatru domowego i kalendarz;</t>
    </r>
  </si>
  <si>
    <r>
      <t xml:space="preserve">Zwiększa się planowane dochody z tytułu dotacji z funduszy celowych o kwotę 3.936 zł w związku otrzymaniem promesy udzielenia dotacji z Wojewódzkiego Funduszu Ochrony Środowiska i Gospodarki Wodnej w Olsztynie na przedsięwzięcia przewidziane do realizacji przez Górznieńsko-Lidzbarski Park Krajobrazowy w ramach zadania pn. </t>
    </r>
    <r>
      <rPr>
        <i/>
        <sz val="10"/>
        <rFont val="Times New Roman"/>
        <family val="1"/>
      </rPr>
      <t>"Parki krajobrazowe - pozostałe zadania z zakresu ochrony przyrody".</t>
    </r>
  </si>
  <si>
    <r>
      <t xml:space="preserve">Dokonuje się zmian w zadaniu własnym pn. </t>
    </r>
    <r>
      <rPr>
        <i/>
        <sz val="10"/>
        <rFont val="Times New Roman"/>
        <family val="1"/>
      </rPr>
      <t xml:space="preserve">"Parki krajobrazowe - pozostałe zadania z zakresu ochrony przyrody" </t>
    </r>
    <r>
      <rPr>
        <sz val="10"/>
        <rFont val="Times New Roman"/>
        <family val="1"/>
      </rPr>
      <t xml:space="preserve">poprzez: </t>
    </r>
  </si>
  <si>
    <t>90001</t>
  </si>
  <si>
    <t>Gospodarka ściekowa i ochrona wód</t>
  </si>
  <si>
    <r>
      <t xml:space="preserve">Określa się wydatki w kwocie 2.599 zł na zadanie własne pn. </t>
    </r>
    <r>
      <rPr>
        <i/>
        <sz val="10"/>
        <rFont val="Times New Roman"/>
        <family val="1"/>
      </rPr>
      <t xml:space="preserve">"Zwrot dotacji RPO" </t>
    </r>
    <r>
      <rPr>
        <sz val="10"/>
        <rFont val="Times New Roman"/>
        <family val="1"/>
      </rPr>
      <t>z przeznaczeniem na zwrot dotacji niewykorzystanych i oddanych przez beneficjentów RPO WK-P 2007-2013, Priorytetu IV.</t>
    </r>
  </si>
  <si>
    <t>Określa się planowane dochody własne województwa w kwocie 1.666 zł z tytułu zwrotu dotacji wykorzystanych niezgodnie z przeznaczeniem lub pobranych w nadmiernej wysokości przez beneficjentów RPO WKP 2007-2013, Priorytetu IV.</t>
  </si>
  <si>
    <t>Określa się dotacje celowe dla:</t>
  </si>
  <si>
    <t>Zwiększa się dotację:</t>
  </si>
  <si>
    <t xml:space="preserve"> - zaplanowaną dla Kujawsko-Pomorskiego Centrum Kultury w Bydgoszczy na działalność statutową o kwotę 12.000 zł z przeznaczeniem na 
   wypłatę odprawy emerytalno-rentowej.</t>
  </si>
  <si>
    <t xml:space="preserve"> - zaplanowaną dla Ośrodka Chopinowskiego w Szafarni na remont schodów do sali koncertowej o kwotę 8.600 zł, tj. do kwoty wynikającej 
   z kosztorysu ofertowego na wymianę okładzin schodów w wejściu bocznym na granitowe;</t>
  </si>
  <si>
    <r>
      <t>Wprowadza się zmiany w zadaniu powierzonym pn.</t>
    </r>
    <r>
      <rPr>
        <i/>
        <sz val="10"/>
        <rFont val="Times New Roman"/>
        <family val="1"/>
      </rPr>
      <t xml:space="preserve"> "Punkty Informacyjne Funduszy Europejskich WK-P"</t>
    </r>
    <r>
      <rPr>
        <sz val="10"/>
        <rFont val="Times New Roman"/>
        <family val="1"/>
      </rPr>
      <t xml:space="preserve"> realizowanym w ramach Programu Operacyjnego Pomoc Techniczna: </t>
    </r>
  </si>
  <si>
    <t xml:space="preserve"> - przeniesienie planowanych wydatków między podziałkami klasyfikacji budżetowej w kwocie 10.795 zł w celu dostosowania planu wydatków 
   do kosztów wynikających z realizacji zadania;</t>
  </si>
  <si>
    <t>2) Wojewódzkiej i Miejskiej Biblioteki Publicznej im. dr Witolda Bełzy w Bydgoszczy łącznie w kwocie 60.800 zł z przeznaczeniem na 
    zabezpieczenie wkładu własnego w projektach wieloletnich współfinansowanych środkami pochodzącymi od Ministra Kultury i Dziedzictwa 
    Narodowego, przewidzianych do realizacji w latach 2018-2019,  tj.:</t>
  </si>
  <si>
    <r>
      <t xml:space="preserve">    - w kwocie 17.800 zł na projekt pn. </t>
    </r>
    <r>
      <rPr>
        <i/>
        <sz val="10"/>
        <rFont val="Times New Roman"/>
        <family val="1"/>
      </rPr>
      <t>Od skarbów renesansu do dwudziestowiecznej Bydgoszczy</t>
    </r>
    <r>
      <rPr>
        <sz val="10"/>
        <rFont val="Times New Roman"/>
        <family val="1"/>
      </rPr>
      <t>, na który instytucja uzyskała dofinansowanie 
      w ramach Programu Ministra Kultury i Dziedzictwa Narodowego Kultura cyfrowa. Zadanie polega na digitalizacji i popularyzacji on-line 
      unikatowej kolekcji poloników renesansowych oraz zbioru dokumentów życia społecznego obrazujących kulturalne, społeczne i polityczne 
      dzieje Bydgoszczy i regionu. W ramach projektu zdigitalizowanych zostanie 105 poloników XVI-wiecznych (w 62 woluminach) oraz 1177 
      druków, afiszy, ulotek z XVIII wieku aż do roku 1946. W 2018 r. pokryte zostaną koszty związane z digitalizacją 105 poloników.</t>
    </r>
  </si>
  <si>
    <t>Zwiększa się dotację zaplanowaną dla Muzeum Ziemi Kujawskiej i Dobrzyńskiej we Włocławku na działalność statutową łącznie o kwotę 94.957 zł z przeznaczeniem na wypłatę 4 nagród jubileuszowych i 2 odpraw emerytalnych (44.957 zł) oraz na pokrycie kosztów ochrony budynków muzeum (50.000 zł).</t>
  </si>
  <si>
    <t>Biblioteki pedagogiczne</t>
  </si>
  <si>
    <r>
      <t>W planie finansowym Biblioteki Pedagogicznej w Toruniu wydatki inwestycyjne w kwocie 50.000 zł zaplanowane w ramach zadania pn.</t>
    </r>
    <r>
      <rPr>
        <i/>
        <sz val="10"/>
        <rFont val="Times New Roman"/>
        <family val="1"/>
      </rPr>
      <t xml:space="preserve"> "Zakupy inwestycyjne"</t>
    </r>
    <r>
      <rPr>
        <sz val="10"/>
        <rFont val="Times New Roman"/>
        <family val="1"/>
      </rPr>
      <t xml:space="preserve"> na zakup komputerów stacjonarnych dla nauczycieli bibliotekarzy, pracowników administracji i obsługi (magazyn zbiorów i dozór) oraz czytelników korzystających z Informatorium i Czytelni przekwalifikowuje się na wydatki bieżące i przenosi do zadania </t>
    </r>
    <r>
      <rPr>
        <i/>
        <sz val="10"/>
        <rFont val="Times New Roman"/>
        <family val="1"/>
      </rPr>
      <t>"Zakup wyposażenia i pomocy dydaktycznych".</t>
    </r>
    <r>
      <rPr>
        <sz val="10"/>
        <rFont val="Times New Roman"/>
        <family val="1"/>
      </rPr>
      <t xml:space="preserve"> Zmiana wynika z podwyższenia z dniem 1 stycznia 2018 r. wartości środka trwałego z 3.500 zł do 10.000 zł. </t>
    </r>
  </si>
  <si>
    <t xml:space="preserve">Urealnia się dochody uzyskiwane przez Zarząd Dróg Wojewódzkich w Bydgoszczy poprzez: </t>
  </si>
  <si>
    <t>2) zwiększenie planowanych dochodów:</t>
  </si>
  <si>
    <t>3) zmniejszenie planowanych dochodów:</t>
  </si>
  <si>
    <t xml:space="preserve">    - o kwotę 6.500 zł z tytułu odsetek od środków zgromadzonych na rachunku bankowym;</t>
  </si>
  <si>
    <t xml:space="preserve">    - o kwotę 74.000 zł z tytułu rozliczeń z lat ubiegłych;</t>
  </si>
  <si>
    <t xml:space="preserve">    - o kwotę 80.000 zł z tytułu kar za nieterminowe bądź niezgodne z umową wykonanie usług;</t>
  </si>
  <si>
    <t xml:space="preserve">    - o kwotę 93.900 zł z tytułu wpływów z pozostałych dochodów.</t>
  </si>
  <si>
    <t>1. zwiększenie planowanych wydatków:</t>
  </si>
  <si>
    <t xml:space="preserve">   3) w części ujętej w planie finansowym Zespołu Parków Chełmińskiego i Nadwiślańskiego łącznie o kwotę 84.200 zł, w tym finansowanych 
       z dotacji z Wojewódzkiego Funduszu Ochrony Środowiska i Gospodarki Wodnej w Toruniu o kwotę 72.500 zł oraz ze środków własnych 
       województwa o kwotę 11.700 zł, z przeznaczeniem na następujące przedsięwzięcia:</t>
  </si>
  <si>
    <t xml:space="preserve">       - pn. "Konferencja popularnonaukowa z okazji 25-lecia Nadwiślańskiego Parku Krajobrazowego, 20-lecia Chełmińskiego Parku 
         Krajobrazowego, 20-lecia Przyjaciół Dolnej Wisły" (10.450 zł);</t>
  </si>
  <si>
    <t xml:space="preserve">       - pn. "Ochrona in situ i ex situ starych odmian drzew owocowych" (23.750 zł);</t>
  </si>
  <si>
    <t>2. zmniejszenie planowanych wydatków finansowanych ze środków własnych województwa w części ujętej w planie finansowym Urzędu 
    Marszałkowskiego:</t>
  </si>
  <si>
    <r>
      <t xml:space="preserve">Wprowadza się następujące zmiany w zadaniu własnym pn. </t>
    </r>
    <r>
      <rPr>
        <i/>
        <sz val="10"/>
        <rFont val="Times New Roman"/>
        <family val="1"/>
      </rPr>
      <t>"Popularyzacja i propagowanie działań w zakresie ochrony środowiska"</t>
    </r>
    <r>
      <rPr>
        <sz val="10"/>
        <rFont val="Times New Roman"/>
        <family val="1"/>
      </rPr>
      <t>:</t>
    </r>
  </si>
  <si>
    <t xml:space="preserve"> - zmniejszenie  wydatków finansowanych z dotacji z Wojewódzkiego Funduszu Ochrony Środowiska i Gospodarki Wodnej w Toruniu o kwotę
   1.117.500 zł w związku z nieprzyznaniem dofinansowania na przedsięwzięcia: XI Międzynarodowy Festiwal Fotografii i Filmu Przyrodniczego 
   "Sztuka Natury", Bezpieczne i Ekologiczne Wakacje, Program edukacyjny promujący walory przyrodnicze i krajoznawcze województwa 
   kujawsko-pomorskiego pt. "Spotkania z ekologią". </t>
  </si>
  <si>
    <t>Zmniejsza się łącznie o kwotę 1.314.300 zł, dochody z tytułu dotacji z funduszy celowych, w tym:</t>
  </si>
  <si>
    <r>
      <t xml:space="preserve"> - o kwotę 196.800 zł w związku z odmową Wojewódzkiego Funduszu Ochrony Środowiska i Gospodarki Wodnej w Toruniu finansowania zakupu 
   usług serwisowych do oprogramowania służącego do gromadzenia danych i informacji o podmiotach korzystających ze środowiska 
   zaplanowanych w ramach zadania pn. </t>
    </r>
    <r>
      <rPr>
        <i/>
        <sz val="10"/>
        <rFont val="Times New Roman"/>
        <family val="1"/>
      </rPr>
      <t>"Wojewódzki Bank Emisji";</t>
    </r>
  </si>
  <si>
    <r>
      <t xml:space="preserve"> - o kwotę 1.117.500 zł w związku z nieprzyznaniem dofinansowania przez Wojewódzki Fundusz Ochrony Środowiska i Gospodarki Wodnej 
   w Toruniu na przedsięwzięcia: XI Międzynarodowy Festiwal Fotografii i Filmu Przyrodniczego "Sztuka Natury", Bezpieczne i Ekologiczne 
   Wakacje, Program edukacyjny promujący walory przyrodnicze i krajoznawcze województwa kujawsko-pomorskiego pt. "Spotkania z ekologią" 
   zaplanowane w ramach zadania pn. </t>
    </r>
    <r>
      <rPr>
        <i/>
        <sz val="10"/>
        <rFont val="Times New Roman"/>
        <family val="1"/>
      </rPr>
      <t xml:space="preserve">"Popularyzacja i propagowanie działań z zakresu ochrony środowiska. </t>
    </r>
  </si>
  <si>
    <r>
      <t xml:space="preserve">Zmniejsza się o kwotę 51.725 zł wydatki zaplanowane na zadanie własne pn. </t>
    </r>
    <r>
      <rPr>
        <i/>
        <sz val="10"/>
        <rFont val="Times New Roman"/>
        <family val="1"/>
      </rPr>
      <t xml:space="preserve">"Ochrona i zachowanie materialnego dziedzictwa kulturowego regionu" </t>
    </r>
    <r>
      <rPr>
        <sz val="10"/>
        <rFont val="Times New Roman"/>
        <family val="1"/>
      </rPr>
      <t>w celu urealnienia planu dotacji na prace konserwatorskie, restauratorskie lub roboty budowlane przy zabytkach wpisanych do rejestru zabytków położonych na obszarze Województwa do kwot wynikających z projektów uchwał Sejmiku Województwa przyznających dofinansowanie.</t>
    </r>
  </si>
  <si>
    <t>Uzupełnienie subwencji ogólnej dla jednostek samorządu terytorialnego</t>
  </si>
  <si>
    <t>Różne rozliczenia finansowe</t>
  </si>
  <si>
    <r>
      <t xml:space="preserve">Zwiększa się o kwotę 2.938 zł wydatki finansowane ze środków własnych województwa zaplanowane na projekt pn. </t>
    </r>
    <r>
      <rPr>
        <i/>
        <sz val="10"/>
        <rFont val="Times New Roman"/>
        <family val="1"/>
      </rPr>
      <t>"Poprawa bezpieczeństwa i komfortu życia mieszkańców oraz wsparcie niskoemisyjnego transportu drogowego poprzez wybudowanie dróg dla rowerów (lider: powiat toruński)"</t>
    </r>
    <r>
      <rPr>
        <sz val="10"/>
        <rFont val="Times New Roman"/>
        <family val="1"/>
      </rPr>
      <t xml:space="preserve"> realizowany przez Urząd Marszałkowski w ramach RPO WK-P 2014-2020, Poddziałania 3.5.2 , tj. do kwoty wynikającej z podpisanych z jednostkami samorządu terytorialnego aneksów do umów w sprawie współfinansowania projektów związanych z wybudowaniem dróg dla rowerów, tj. drogi rowerowej Różankowo Lulkowo, Kamionki Małe - Turzno oraz drogi rowerowej Osiek nad Wisłą - Sąsieczno - Zimny Zdrój - Czernikowo - Mazowsze z odgałęzieniem do Obrowa. Następuje przeniesienie wydatków pomiędzy latami. Nie zmienia się ogólna wartość zadania.</t>
    </r>
  </si>
  <si>
    <r>
      <t xml:space="preserve">Określa się wydatki w kwocie 31.901 zł  na zadanie własne pn. </t>
    </r>
    <r>
      <rPr>
        <i/>
        <sz val="10"/>
        <rFont val="Times New Roman"/>
        <family val="1"/>
      </rPr>
      <t>"Zwrot dotacji RPO"</t>
    </r>
    <r>
      <rPr>
        <sz val="10"/>
        <rFont val="Times New Roman"/>
        <family val="1"/>
      </rPr>
      <t xml:space="preserve"> z przeznaczeniem na zwrot dotacji niewykorzystanych i oddanych przez Beneficjentów RPO WK-P 2007-2013, Priorytetu II.</t>
    </r>
  </si>
  <si>
    <r>
      <t xml:space="preserve">Wprowadza się zmiany w projekcie pn. </t>
    </r>
    <r>
      <rPr>
        <i/>
        <sz val="10"/>
        <rFont val="Times New Roman"/>
        <family val="1"/>
      </rPr>
      <t xml:space="preserve">"Kultura w zasięgu 2.0" </t>
    </r>
    <r>
      <rPr>
        <sz val="10"/>
        <rFont val="Times New Roman"/>
        <family val="1"/>
      </rPr>
      <t>realizowanym w ramach RPO WK-P 2014-2020, Działania 2.2, poprzez:</t>
    </r>
  </si>
  <si>
    <t xml:space="preserve"> - przeniesienie planowanych wydatków między podziałkami klasyfikacji budżetowej w części finansowanej z budżetu środków europejskich
   w kwocie 497.080 zł w celu zabezpieczenia środków na dotacje dla partnerów projektu będących jednostkami samorządu terytorialnego;</t>
  </si>
  <si>
    <t xml:space="preserve"> - zmniejszenie wydatków finansowanych ze środków własnych województwa o kwotę 61.065 zł;</t>
  </si>
  <si>
    <t xml:space="preserve"> - określenie wydatków finansowanych przez partnerów projektu należących do sektora prywatnego w kwocie 73.245 zł.</t>
  </si>
  <si>
    <t>Szkoły policealne</t>
  </si>
  <si>
    <t>Szkoły zawodowe specjalne</t>
  </si>
  <si>
    <t>Szkoły podstawowe specjalne</t>
  </si>
  <si>
    <t>Zwiększa się o kwotę 50.000 zł wydatki zaplanowane na pokrycie kosztów składki członkowskiej Stowarzyszenia "Salutaris" - zrzeszenia kujawsko-pomorskich samorządów z przeznaczeniem na pokrycie kosztów zabezpieczenia domków holenderskich użyczonych na czas odbudowy domów mieszkalnych rodzin dotkniętych skutkami nawałnicy (transport, przegląd, utrzymanie).</t>
  </si>
  <si>
    <r>
      <t xml:space="preserve">Dokonuje się przeniesienia planowanych wydatków między podziałkami klasyfikacji budżetowej w kwocie w kwocie 80.578 zł w projekcie pn. </t>
    </r>
    <r>
      <rPr>
        <i/>
        <sz val="10"/>
        <rFont val="Times New Roman"/>
        <family val="1"/>
      </rPr>
      <t xml:space="preserve">"Pogodna jesień życia na Kujawach i Pomorzu-projekt rozwoju pomocy środowiskowej dla seniorów" </t>
    </r>
    <r>
      <rPr>
        <sz val="10"/>
        <rFont val="Times New Roman"/>
        <family val="1"/>
      </rPr>
      <t>realizowanym przez Regionalny Ośrodek Polityki Społecznej w Toruniu w ramach RPO WK-P 2014-2020, Poddziałania 9.3.2. Zmiana wynika z konieczności dostosowania planu wydatków do wniosku o dofinansowanie projektu.</t>
    </r>
  </si>
  <si>
    <r>
      <t xml:space="preserve">Zmniejsza się o kwotę 2.250.000 zł wydatki zaplanowane na zadanie własne  pn. </t>
    </r>
    <r>
      <rPr>
        <i/>
        <sz val="10"/>
        <rFont val="Times New Roman"/>
        <family val="1"/>
      </rPr>
      <t>„Poręczenie kredytu EBI spółce KPIM”</t>
    </r>
    <r>
      <rPr>
        <sz val="10"/>
        <rFont val="Times New Roman"/>
        <family val="1"/>
      </rPr>
      <t xml:space="preserve"> tj. o wartość uregulowanych w II kwartale 2018 r. zobowiązań wobec Europejskiego Banku Inwestycyjnego z tytułu kredytu zaciągniętego przez Kujawsko-Pomorskie Inwestycje Medyczne Sp. z o.o. (koszty odsetek). </t>
    </r>
  </si>
  <si>
    <t>2. zwiększenie wydatków:</t>
  </si>
  <si>
    <r>
      <t xml:space="preserve">       - o kwotę 146.366 zł na zadanie pn.</t>
    </r>
    <r>
      <rPr>
        <i/>
        <sz val="10"/>
        <rFont val="Times New Roman"/>
        <family val="1"/>
      </rPr>
      <t xml:space="preserve"> "Przebudowa mostu w ciągu drogi wojewódzkiej nr 534 w km 81+242 w m. Rypin"</t>
    </r>
    <r>
      <rPr>
        <sz val="10"/>
        <rFont val="Times New Roman"/>
        <family val="1"/>
      </rPr>
      <t xml:space="preserve"> w celu umożliwienia
         dokonania wyboru wykonawcy robót w przeprowadzonym postępowaniu przetargowym;</t>
    </r>
  </si>
  <si>
    <r>
      <t xml:space="preserve">       - o kwotę 727.234 zł na zadanie pn. </t>
    </r>
    <r>
      <rPr>
        <i/>
        <sz val="10"/>
        <rFont val="Times New Roman"/>
        <family val="1"/>
      </rPr>
      <t>"Drogi wojewódzkie - Modernizacja dróg"</t>
    </r>
    <r>
      <rPr>
        <sz val="10"/>
        <rFont val="Times New Roman"/>
        <family val="1"/>
      </rPr>
      <t xml:space="preserve"> z przeznaczeniem na modernizację dróg, obiektów mostowych 
          i przepustów, opracowanie przyszłościowych koncepcji, projektów budowlanych i wykonawczych na roboty.</t>
    </r>
  </si>
  <si>
    <t xml:space="preserve">   2) na jednoroczne zadania inwestycyjne, tj.:</t>
  </si>
  <si>
    <t xml:space="preserve">   1)  na projekty realizowane w ramach RPO WK-P 2014-2020 w części finansowanej ze środków własnych województwa tj.:</t>
  </si>
  <si>
    <r>
      <t xml:space="preserve">            - o kwotę 639.600 zł pn.</t>
    </r>
    <r>
      <rPr>
        <i/>
        <sz val="10"/>
        <rFont val="Times New Roman"/>
        <family val="1"/>
      </rPr>
      <t xml:space="preserve"> "Przebudowa i rozbudowa drogi wojewódzkiej Nr 255 Pakość-Strzelno od km 0+005 do km 21+910. Etap II - 
              Przebudowa drogi wojewódzkiej Nr 255 na odcinku od km 2+220 do km 21+910, dł. 19,690 km".</t>
    </r>
  </si>
  <si>
    <r>
      <t xml:space="preserve">            - o kwotę 690 zł na projekt pn.</t>
    </r>
    <r>
      <rPr>
        <i/>
        <sz val="10"/>
        <rFont val="Times New Roman"/>
        <family val="1"/>
      </rPr>
      <t xml:space="preserve"> "Termomodernizacja obiektów użyteczności publicznej, budynki: RDW Inowrocław, RDW  Żołędowo"</t>
    </r>
    <r>
      <rPr>
        <sz val="10"/>
        <rFont val="Times New Roman"/>
        <family val="1"/>
      </rPr>
      <t xml:space="preserve"> 
              w celu zabezpieczenia środków na pokrycie wydatków niekwalifikowalnych. Zwiększa się ogólna wartość projektu.</t>
    </r>
  </si>
  <si>
    <t xml:space="preserve">        a) Działanie 5.1 Infrastruktura drogowa:</t>
  </si>
  <si>
    <t xml:space="preserve">        b) Działanie 3.3 Efektywność energetyczna w sektorze publicznym i mieszkaniowym:</t>
  </si>
  <si>
    <t>Samorządowe sejmiki województw</t>
  </si>
  <si>
    <r>
      <t xml:space="preserve">Wprowadza się zmiany w projekcie pn. </t>
    </r>
    <r>
      <rPr>
        <i/>
        <sz val="10"/>
        <rFont val="Times New Roman"/>
        <family val="1"/>
      </rPr>
      <t>"Trampolina"</t>
    </r>
    <r>
      <rPr>
        <sz val="10"/>
        <rFont val="Times New Roman"/>
        <family val="1"/>
      </rPr>
      <t xml:space="preserve"> realizowanym przez Regionalny Ośrodek Polityki Społecznej w Toruniu w ramach RPO WK-P 2014-2020, Poddziałanie 9.2.2:</t>
    </r>
  </si>
  <si>
    <t xml:space="preserve"> - przeniesienie planowanych wydatków między podziałkami klasyfikacji budżetowej w kwocie 121.916 zł w celu dostosowania planu wydatków 
   do szczegółowego budżetu projektu;</t>
  </si>
  <si>
    <t xml:space="preserve"> - zmniejszenie planowanych wydatków o kwotę 646.821 zł w związku ze zmniejszeniem ogólnej wartości projektu w wyniku mniejszych kosztów
   związanych z organizacją staży zawodowych. </t>
  </si>
  <si>
    <t xml:space="preserve">   - zmniejszenie wydatków łącznie o kwotę 662.979 zł, w tym finansowanych z budżetu środków europejskich o kwotę 564.790 zł oraz ze środków
     własnych województwa o kwotę 98.189 zł w związku z brakiem możliwości sfinansowania w roku 2018 robót budowlanych. Środki przeniesione
     zostają na lata następne i wydłuża się okres realizacji projektu. Zwiększa się ogólna wartość zadania na skutek rozszerzenia zakresu rzeczowo-
     finansowego o działania informacyjno-edukacyjne podnoszące świadomość mieszkańców w zakresie właściwych zachowań społecznych 
     w odniesieniu do dziedzictwa przyrodniczego regionu.</t>
  </si>
  <si>
    <r>
      <t xml:space="preserve">1) projekt pn. </t>
    </r>
    <r>
      <rPr>
        <i/>
        <sz val="10"/>
        <rFont val="Times New Roman"/>
        <family val="1"/>
      </rPr>
      <t>"Utworzenie Centrum Czynnej Ochrony Przyrody Wdeckiego Parku Krajobrazowego"</t>
    </r>
    <r>
      <rPr>
        <sz val="10"/>
        <rFont val="Times New Roman"/>
        <family val="1"/>
      </rPr>
      <t xml:space="preserve"> realizowany przez Wdecki Park 
    Krajobrazowy:</t>
    </r>
  </si>
  <si>
    <r>
      <t xml:space="preserve">3) projekt pn. </t>
    </r>
    <r>
      <rPr>
        <i/>
        <sz val="10"/>
        <rFont val="Times New Roman"/>
        <family val="1"/>
      </rPr>
      <t>"Budowa stacji terenowo-badawczej "Podmoście"</t>
    </r>
    <r>
      <rPr>
        <sz val="10"/>
        <rFont val="Times New Roman"/>
        <family val="1"/>
      </rPr>
      <t xml:space="preserve"> realizowany przez  Zespół Parków Krajobrazowych Chełmińskiego 
    i Nadwiślańskiego:</t>
    </r>
  </si>
  <si>
    <t xml:space="preserve">Zgodnie z art. 18 pkt 6 ustawy z dnia 5 czerwca 1998 r. o samorządzie województwa (Dz. U. z 2018 r. poz. 913, z późn. zm.) do właściwości Sejmiku Województwa należy uchwalanie budżetu województwa. W toku wykonywania budżetu uchwalonego w formie uchwały budżetowej na dany rok, organ stanowiący jednostki samorządu terytorialnego może dokonywać zmian w planie finansowym dochodów, wydatków, przychodów i rozchodów tej jednostki z wyłączeniem dzielenia rezerw ogólnej i celowych, którymi dysponuje zarząd jednostki samorządu terytorialnego na podstawie art. 222 ust. 4 ustawy z dnia 27 sierpnia 2009 r. o finansach publicznych (Dz. U. z 2017 r. poz. 2077, z późn. zm.). </t>
  </si>
  <si>
    <t>Wprowadza się następujące zmiany w planie finansowym Zarządu Dróg Wojewódzkich w Bydgoszczy:</t>
  </si>
  <si>
    <t xml:space="preserve">            Powyższe środki przeniesione zostają z 2019 r. w związku z koniecznością zabezpieczenia środków za pokrycie kosztów opracowania 
            Programów Funkcjonalno-Użytkowych. Ogólne wartości projektów nie ulegają zmianie.</t>
  </si>
  <si>
    <r>
      <t xml:space="preserve">Zwiększa się o kwotę 40.000 zł wydatki zaplanowane na zadanie własne pn. </t>
    </r>
    <r>
      <rPr>
        <i/>
        <sz val="10"/>
        <rFont val="Times New Roman"/>
        <family val="1"/>
      </rPr>
      <t xml:space="preserve">"Sejmik Województwa" </t>
    </r>
    <r>
      <rPr>
        <sz val="10"/>
        <rFont val="Times New Roman"/>
        <family val="1"/>
      </rPr>
      <t>z przeznaczeniem na pokrycie kosztów organizacji spotkań i uroczystości z udziałem radnych województwa.</t>
    </r>
  </si>
  <si>
    <r>
      <t xml:space="preserve">Określa się wydatki w kwocie 30.000 zł na zadanie własne pn. </t>
    </r>
    <r>
      <rPr>
        <i/>
        <sz val="10"/>
        <rFont val="Times New Roman"/>
        <family val="1"/>
      </rPr>
      <t>"Remonty"</t>
    </r>
    <r>
      <rPr>
        <sz val="10"/>
        <rFont val="Times New Roman"/>
        <family val="1"/>
      </rPr>
      <t xml:space="preserve">  przewidziane do realizacji przez Kujawsko-Pomorskie Centrum Edukacji Nauczycieli w Toruniu. W ramach zadania sfinansowane zostaną prace zabezpieczające budynek przy ul. Sienkiewicza 36, tj. uzupełnienie dachówek, cegieł i spoin kominowych oraz tynków na attykach a także wykonanie wentylacji, regulacji drzwi i okien, uzupełnienie brakujących płytek ceramicznych i malowanie pomieszczeń.</t>
    </r>
  </si>
  <si>
    <r>
      <t xml:space="preserve">Zmniejsza się o kwotę 318.560 zł wydatki zaplanowane na projekt pn. </t>
    </r>
    <r>
      <rPr>
        <i/>
        <sz val="10"/>
        <rFont val="Times New Roman"/>
        <family val="1"/>
      </rPr>
      <t>"Region Nauk Ścisłych II - edukacja przyszłości"</t>
    </r>
    <r>
      <rPr>
        <sz val="10"/>
        <rFont val="Times New Roman"/>
        <family val="1"/>
      </rPr>
      <t xml:space="preserve"> przewidziany do realizacji w ramach RPO WK-P 2014-2020, Poddziałania 10.2.2. Środki przeniesione zostają na lata następne w związku z przesunięciem terminu rozpoczęcia projektu. Zwiększa się ogólna wartość projektu w wyniku zmiany sposobu zatrudniania nauczycieli prowadzących zajęcia dodatkowe dla uczniów i zmiany stawek wynagradzania.</t>
    </r>
  </si>
  <si>
    <r>
      <t xml:space="preserve"> - w kwocie 15.900.000 zł w zadaniu własnym pn. </t>
    </r>
    <r>
      <rPr>
        <i/>
        <sz val="10"/>
        <rFont val="Times New Roman"/>
        <family val="1"/>
      </rPr>
      <t>"Podwyższenie kapitału Spółki Kujawsko-Pomorskie Inwestycje Medyczne Sp. z o.o.";</t>
    </r>
  </si>
  <si>
    <r>
      <t xml:space="preserve"> - w kwocie 3.500.000 zł w zadaniu własnym pn. </t>
    </r>
    <r>
      <rPr>
        <i/>
        <sz val="10"/>
        <rFont val="Times New Roman"/>
        <family val="1"/>
      </rPr>
      <t>"Dokapitalizowanie Spółki Kujawsko-Pomorskie Inwestycje Medyczne Sp. z o.o. (EBI III)".</t>
    </r>
  </si>
  <si>
    <t>Zwiększa się o kwotę 50.000 zł wydatki zaplanowane na bieżące utrzymanie Wojewódzkiego Urzędu Pracy w Toruniu z przeznaczeniem na pokrycie kosztów usług świadczonych przez kontrahentów zewnętrznych związanych z funkcjonowaniem jednostki (usługi pocztowe, sprzątania, ochrona obiektu i mienia, obsługa serwisowa i konserwacja urządzeń, itp.) oraz na dostosowanie zabezpieczeń organizacyjnych i technicznych w budynkach przy ul. Szosa Chełmińska 30/32 do przepisów RODO.</t>
  </si>
  <si>
    <r>
      <t xml:space="preserve">Określa się wydatki w kwocie 180.000 zł na zadanie własne pn. </t>
    </r>
    <r>
      <rPr>
        <i/>
        <sz val="10"/>
        <rFont val="Times New Roman"/>
        <family val="1"/>
      </rPr>
      <t>"Przygotowanie dokumentacji na potrzeby realizacji projektów w ramach RPO WK-P"</t>
    </r>
    <r>
      <rPr>
        <sz val="10"/>
        <rFont val="Times New Roman"/>
        <family val="1"/>
      </rPr>
      <t xml:space="preserve"> przewidziane do realizacji przez Urząd Marszałkowski w Toruniu. W ramach zadania sfinansowane zostanie studium wykonalności oraz Program Funkcjonalno-Użytkowy w związku z przygotowywaniem w ramach RPO WK-P 2014-2020, Poddziałania 6.3.1wniosku o dofinansowanie projektu pn. "Dostrzec to, co niewidoczne" - zwiększenie dostępności do edukacji przedszkolnej w ośrodku Braille'a w Bydgoszczy .</t>
    </r>
  </si>
  <si>
    <t xml:space="preserve"> - zwiększenie wydatków finansowanych ze środków własnych województwa o kwotę 52.700 zł z przeznaczeniem na pokrycie kosztów związanych 
   z współorganizacją Międzynarodowego Jarmarku Ekologicznego pn. "Jarmark z królewną Anną" oraz przedsięwzięcia "Bezpieczne i Ekologiczne 
   Wakacje". Środki przeniesione zostają z rozdziału 92502;</t>
  </si>
  <si>
    <r>
      <t xml:space="preserve">Zwiększa się o kwotę 17.048 zł dotację dla Opery Nova w Bydgoszczy zaplanowaną na wkład własny w projekcie pn. </t>
    </r>
    <r>
      <rPr>
        <i/>
        <sz val="10"/>
        <rFont val="Times New Roman"/>
        <family val="1"/>
      </rPr>
      <t>"Modernizacja Opery Nova w Bydgoszczy"</t>
    </r>
    <r>
      <rPr>
        <sz val="10"/>
        <rFont val="Times New Roman"/>
        <family val="1"/>
      </rPr>
      <t xml:space="preserve"> realizowanym w ramach Programu Operacyjnego Infrastruktura i Środowisko 2014-2020, Działania 8.1 w związku ze wzrostem kosztów zakupu instrumentów muzycznych oraz sceny obrotowej po przeprowadzonych postępowaniach przetargowych. Zmienia się ogólna wartość zadania.</t>
    </r>
  </si>
  <si>
    <r>
      <t xml:space="preserve">   - w kwocie 5.780 zł z przeznaczeniem na zabezpieczenie wkładu własnego w projekcie pn. </t>
    </r>
    <r>
      <rPr>
        <i/>
        <sz val="10"/>
        <rFont val="Times New Roman"/>
        <family val="1"/>
      </rPr>
      <t>Ale cyrk</t>
    </r>
    <r>
      <rPr>
        <sz val="10"/>
        <rFont val="Times New Roman"/>
        <family val="1"/>
      </rPr>
      <t xml:space="preserve"> współfinansowanym środkami pochodzącymi 
     z Instytutu Teatralnego im. Zbigniewa Raszewskiego w ramach Programu Lato w teatrze. Projekt zakłada organizację dla dzieci w wieku 7-14 lat,
     cyklu warsztatów cyrkowo-teatralnych, taneczno-cyrkowych, scenograficzno-muzycznych i interdyscyplinarnych. Na zakończenie projektu 
     uczestnicy przeprowadzą korowód, zorganizują happening, koncert i zaprezentują etiudy teatralno-cyrkowe oraz zaprojektują i poprowadzą 
     festyn cyrkowy;</t>
    </r>
  </si>
  <si>
    <r>
      <t xml:space="preserve">    - w kwocie 7.500 zł na projekt pn. </t>
    </r>
    <r>
      <rPr>
        <i/>
        <sz val="10"/>
        <rFont val="Times New Roman"/>
        <family val="1"/>
      </rPr>
      <t>Podwójna gra. Herbert i Stachura w Toruniu</t>
    </r>
    <r>
      <rPr>
        <sz val="10"/>
        <rFont val="Times New Roman"/>
        <family val="1"/>
      </rPr>
      <t xml:space="preserve">, na który instytucja uzyskała dofinansowanie w ramach 
      Programu Ministra Kultury i Dziedzictwa Narodowego Partnerstwo dla książki. Celem projektu jest zachęcenie młodzieży i dzieci do 
      odkrywania poezji, szczególnie Herberta i Stachury. Zorganizowane zostaną dwa wydarzenia: gra miejska "Zbigniew Herbert w Toruniu" 
      skierowana do szkół średnich oraz "Konkurs poezji Edwarda Stachury" skierowany do dzieci i młodzieży klas 4-8 szkół podstawowych, 
      trzecich klas gimnazjalnych oraz pierwszych klas szkół średnich; </t>
    </r>
  </si>
  <si>
    <t xml:space="preserve">   1) w części ujętej w planie finansowym Górznieńsko-Lidzbarskiego Parku Krajobrazowego o kwotę 4.920 zł, w tym finansowanych z dotacji 
       z Wojewódzkiego Funduszu Ochrony Środowiska i Gospodarki Wodnej w Olsztynie o kwotę 3.936 zł oraz ze środków własnych 
       województwa o kwotę 984 zł, z przeznaczeniem na przedsięwzięcie pn. "Pakiety widokówek z Górznieńskiego Parku Krajobrazowego". Środki 
       na zabezpieczenie wkładu własnego w kwocie 984 zł przeniesione zostają w ramach zadania z planu finansowego Urzędu Marszałkowskiego. 
       Zmiana związana jest z otrzymaniem Promesy udzielenia dotacji na ww. przedsięwzięcia z WFOŚiGW w Olsztynie;</t>
  </si>
  <si>
    <t xml:space="preserve">   2) w części ujętej w planie finansowym Brodnickiego Parku Krajobrazowego o kwotę 25.000 zł, w tym finansowanych z dotacji z Wojewódzkiego 
       Funduszu Ochrony Środowiska i Gospodarki Wodnej w Toruniu o kwotę 20.000 zł oraz ze środków własnych województwa o kwotę 5.000 zł, 
       z przeznaczeniem na przedsięwzięcie pn. "Oznakowanie ścieżki dydaktycznej "Bobrowiska". Środki przeniesione zostają w ramach zadania 
       z planu finansowego Urzędu Marszałkowskiego. Zmiana związana jest z otrzymaniem Promesy udzielenia dotacji na ww. przedsięwzięcia 
       z WFOŚiGW w Toruniu;</t>
  </si>
  <si>
    <t xml:space="preserve">      Środki przeniesione zostają w ramach zadania z planu finansowego Urzędu Marszałkowskiego. Zmiana związana jest z otrzymaniem Promesy 
      udzielenia dotacji na ww. przedsięwzięcia z WFOŚiGW w Toruniu;</t>
  </si>
  <si>
    <t xml:space="preserve">   4) finansowanych ze środków własnych województwa w części ujętej w planie finansowym Wdeckiego Parku Krajobrazowego o kwotę 25.000 zł 
       z przeznaczeniem na organizację konferencji popularno-naukowej pn. "Czynna ochrona przyrody w województwie kujawsko-pomorskim" 
       połączonej z obchodami XXV-lecia WPK. Środki przeniesione zostają w ramach zadania z planu finansowego Urzędu Marszałkowskiego;</t>
  </si>
  <si>
    <r>
      <t xml:space="preserve">    2) o kwotę 52.700 zł w związku z przeniesieniem środków do rozdziału 90095 z przeznaczeniem na realizację zadania pn. </t>
    </r>
    <r>
      <rPr>
        <i/>
        <sz val="10"/>
        <rFont val="Times New Roman"/>
        <family val="1"/>
      </rPr>
      <t>"Popularyzacja 
        i propagowanie działań z zakresu ochrony środowiska";</t>
    </r>
  </si>
  <si>
    <t>3. zmniejszenie planowanych wydatków w części ujętej w planie finansowym Urzędu Marszałkowskiego łącznie o kwotę 154.446 zł, w tym 
   wydatków bieżących finansowanych  z dotacji z Wojewódzkiego Funduszu Ochrony Środowiska i Gospodarki Wodnej w Toruniu o kwotę 
   115.446 oraz wydatków inwestycyjnych finansowanych ze środków własnych województwa o kwotę 10.000 zł i z dotacji z Wojewódzkiego 
   Funduszu Ochrony Środowiska i Gospodarki Wodnej w Toruniu o kwotę 29.000 zł w celu urealnienia planu do kwot wynikających 
   z realizowanych przedsięwzięć.</t>
  </si>
  <si>
    <t>Dokonuje się przeniesienia planowanych wydatków między podziałkami klasyfikacji budżetowej w bieżącym utrzymaniu Brodnickiego Parku Krajobrazowego w kwocie 2.871 zł w celu zabezpieczenia środków na remont samochodu służbowego, pokrycie kosztów szkolenia pracowników z RODO, opłaty za zużycie energii elektrycznej i zakup materiałów.</t>
  </si>
  <si>
    <t>Zwiększa się o kwotę 840.563 zł wydatki zaplanowane na pokrycie kosztów budowy pomnika Ofiar Zbrodni Pomorskiej 1939, który wzniesiony zostanie na zieleńcu położonym przy ulicach Uniwersyteckiej i Gen. J. H. Dąbrowskiego w Toruniu. W ramach powyższej kwoty sfinansowane zostanie wykonanie alei prowadzącej od strony ul. Wały Generała Władysława Sikorskiego oraz projekt i wykonanie w otoczeniu pomnika sześciu instalacji rzeźbiarskich związanych tematycznie z upamiętnieniem tysięcy zamordowanych Pomorzan.</t>
  </si>
  <si>
    <r>
      <t xml:space="preserve">Zwiększa się o kwotę 100.000 zł wydatki zaplanowane na zadanie własne pn. </t>
    </r>
    <r>
      <rPr>
        <i/>
        <sz val="10"/>
        <rFont val="Times New Roman"/>
        <family val="1"/>
      </rPr>
      <t>"Obsługa uroczystości, jubileuszy, wizyt i spotkań"</t>
    </r>
    <r>
      <rPr>
        <sz val="10"/>
        <rFont val="Times New Roman"/>
        <family val="1"/>
      </rPr>
      <t xml:space="preserve"> z przeznaczeniem na pokrycie kosztów związanych z obsługą imprez objętych patronatem Marszałka Województwa.</t>
    </r>
  </si>
  <si>
    <t>Gospodarka mieszkaniowa</t>
  </si>
  <si>
    <t>Gospodarka gruntami i nieruchomościami</t>
  </si>
  <si>
    <t xml:space="preserve">Zwiększa się o kwotę 2.250.000 zł wydatki zaplanowane na podwyższenie kapitału Spółki Kujawsko-Pomorskie Inwestycje Medyczne Sp. z o.o. Środki przeznaczone są m.in. na spłatę kapitału oraz odsetek od kredytu EBI. </t>
  </si>
  <si>
    <t>Rozwiązuje się rezerwę celową na wydatki związane z realizacją programów finansowanych z udziałem środków unijnych w kwocie 1.700.000 zł.</t>
  </si>
  <si>
    <r>
      <t xml:space="preserve">       - Działania 2.1 Wysoka dostępność i jakość e-usług publicznych, na projekt pn. </t>
    </r>
    <r>
      <rPr>
        <i/>
        <sz val="10"/>
        <rFont val="Times New Roman"/>
        <family val="1"/>
      </rPr>
      <t>"Infostrada Kujaw 
         i Pomorza v2.0"</t>
    </r>
  </si>
  <si>
    <r>
      <t xml:space="preserve">   - Poddziałania 1.5.2 Wsparcie procesu umiędzynarodowienia przedsiębiorstw, na projekt pn. "</t>
    </r>
    <r>
      <rPr>
        <i/>
        <sz val="10"/>
        <rFont val="Times New Roman"/>
        <family val="1"/>
      </rPr>
      <t>Wsparcie 
      umiędzynarodowienia kujawsko-pomorskich MŚP oraz promocja potencjału gospodarczego regionu"</t>
    </r>
  </si>
  <si>
    <r>
      <t xml:space="preserve">       - Działania 4.5 Ochrona przyrody, na projekt pn. </t>
    </r>
    <r>
      <rPr>
        <i/>
        <sz val="10"/>
        <rFont val="Times New Roman"/>
        <family val="1"/>
      </rPr>
      <t>"Budowa stacji terenowo-badawczej "Podmoście"</t>
    </r>
  </si>
  <si>
    <r>
      <t xml:space="preserve">       - Poddziałania 1.5.2 Wsparcie procesu umiędzynarodowienia przedsiębiorstw, na projekt pn. </t>
    </r>
    <r>
      <rPr>
        <i/>
        <sz val="10"/>
        <rFont val="Times New Roman"/>
        <family val="1"/>
      </rPr>
      <t>"Invest in 
         BiT CITY 2. Promocja potencjału gospodarczego oraz promocja atrakcyjności inwestycyjnej miast 
         prezydenckich województwa kujawsko-pomorskiego"</t>
    </r>
  </si>
  <si>
    <r>
      <t xml:space="preserve"> - w kwocie 2.553.578 zł na projekt pn. </t>
    </r>
    <r>
      <rPr>
        <i/>
        <sz val="10"/>
        <rFont val="Times New Roman"/>
        <family val="1"/>
      </rPr>
      <t>"Rodzina w Centrum 2"</t>
    </r>
    <r>
      <rPr>
        <sz val="10"/>
        <rFont val="Times New Roman"/>
        <family val="1"/>
      </rPr>
      <t xml:space="preserve"> przewidziany do realizacji w latach 2018-2020 w ramach RPO WK-P 2014-2020, 
   Poddziałania 9.3.2. Projekt realizowany będzie w partnerstwie z 19 powiatami oraz 3 miastami na prawach powiatu. Celem projektu jest 
   zwiększenie dostępu do usług wsparcia rodziny i pieczy zastępczej poprzez zbudowanie zintegrowanego systemu pomocy dla rodzin 
   w województwie kujawsko-pomorskim. Powyższa kwota sfinansowana zostanie z budżetu środków europejskich w kwocie 2.359.284 zł oraz
   budżetu państwa na współfinansowanie krajowe w kwocie 194.294 zł.</t>
    </r>
  </si>
  <si>
    <t>1. określenie planowanych dochodów w ramach:</t>
  </si>
  <si>
    <t>2. zmniejszenie planowanych dochodów w ramach:</t>
  </si>
  <si>
    <t xml:space="preserve">   - Poddziałania 9.2.2 Aktywne włączenie społeczne młodzieży objętej sądowym środkiem wychowawczym 
     lub poprawczym, na projekty:</t>
  </si>
  <si>
    <r>
      <t xml:space="preserve">     pn. </t>
    </r>
    <r>
      <rPr>
        <i/>
        <sz val="10"/>
        <rFont val="Times New Roman"/>
        <family val="1"/>
      </rPr>
      <t>"Wykluczenie - nie ma MOW-y"</t>
    </r>
  </si>
  <si>
    <r>
      <t xml:space="preserve">   - Poddziałania 9.3.2 Rozwój usług społecznych, na projekt pn. </t>
    </r>
    <r>
      <rPr>
        <i/>
        <sz val="10"/>
        <rFont val="Times New Roman"/>
        <family val="1"/>
      </rPr>
      <t>"Rodzina w Centrum 2"</t>
    </r>
  </si>
  <si>
    <r>
      <t xml:space="preserve">    - Poddziałania 9.2.2 Aktywne włączenie społeczne młodzieży objętej sądowym środkiem wychowawczym 
      lub poprawczym, na projekt pn. </t>
    </r>
    <r>
      <rPr>
        <i/>
        <sz val="10"/>
        <rFont val="Times New Roman"/>
        <family val="1"/>
      </rPr>
      <t>"Trampolina"</t>
    </r>
  </si>
  <si>
    <t>Dokonuje się zmian w planowanych dochodach bieżących z tytułu dotacji celowych z budżetu państwa (budżet środków krajowych) przeznaczonych na współfinansowanie projektów w ramach Regionalnego Programu Operacyjnego Województwa Kujawsko-Pomorskiego 2014-2020 poprzez:</t>
  </si>
  <si>
    <r>
      <t xml:space="preserve">3. przeniesienie planowanych dochodów pomiędzy dotacjami przeznaczonymi na wydatki województwa 
   (lidera) a dotacjami na wydatki partnerów w ramach Poddziałania 9.2.2 Aktywne włączenie społeczne 
   młodzieży objętej sądowym środkiem wychowawczym lub poprawczym, w projekcie pn. </t>
    </r>
    <r>
      <rPr>
        <i/>
        <sz val="10"/>
        <rFont val="Times New Roman"/>
        <family val="1"/>
      </rPr>
      <t>"Trampolina"</t>
    </r>
  </si>
  <si>
    <r>
      <t xml:space="preserve">3. przeniesienie planowanych dochodów pomiędzy dotacjami przeznaczonymi na wydatki województwa (lidera)
    a dotacjami na wydatki partnerów w ramach Poddziałania 9.2.2 Aktywne włączenie społeczne młodzieży 
    objętej sądowym środkiem wychowawczym lub poprawczym, w projekcie pn. </t>
    </r>
    <r>
      <rPr>
        <i/>
        <sz val="10"/>
        <rFont val="Times New Roman"/>
        <family val="1"/>
      </rPr>
      <t>"Trampolina"</t>
    </r>
  </si>
  <si>
    <t xml:space="preserve">    - Poddziałania 9.3.2 Rozwój usług społecznych</t>
  </si>
  <si>
    <t>Zwiększa się o kwotę 267.831 zł wydatki zaplanowane na bieżące utrzymanie Urzędu Marszałkowski w Toruniu z przeznaczeniem m.in. na zakup akcesoriów komputerowych, przełączników sieciowych, licencji do systemu wideokonferencyjnego, zakup odzieży roboczej oraz pokrycie kosztów podróży służbowych.</t>
  </si>
  <si>
    <t>Zmniejsza się o kwotę 276.555 zł wydatki zaplanowane w ramach RPO WK-P 2014-2020 na Poddziałanie 9.3.2 Rozwój usług społecznych w celu dostosowania planu wydatków do wielkości prognozowanego współfinansowania krajowego dla projektów przewidzianych do realizacji przez beneficjentów w 2018 r.</t>
  </si>
  <si>
    <r>
      <t xml:space="preserve">Zmniejsza się o kwotę 12.420 zł wydatki zaplanowane na bieżące utrzymanie Kujawsko-Pomorskiego Centrum Edukacji Nauczycieli w Toruniu. Zmiana wynika z konieczności zabezpieczenia wkładu własnego w postaci wynagrodzeń nauczycieli konsultantów w projekcie pn. </t>
    </r>
    <r>
      <rPr>
        <i/>
        <sz val="10"/>
        <rFont val="Times New Roman"/>
        <family val="1"/>
      </rPr>
      <t xml:space="preserve">"Buduję, koduję, programuję". </t>
    </r>
    <r>
      <rPr>
        <sz val="10"/>
        <rFont val="Times New Roman"/>
        <family val="1"/>
      </rPr>
      <t>Środki przeniesione zostają do rozdziału 80195.</t>
    </r>
    <r>
      <rPr>
        <i/>
        <sz val="10"/>
        <rFont val="Times New Roman"/>
        <family val="1"/>
      </rPr>
      <t xml:space="preserve"> </t>
    </r>
  </si>
  <si>
    <t>Niniejszą uchwałą dokonuje się zmian w zakresie planowanych dochodów, wydatków oraz limitów wydatków na programy (projekty) finansowane ze środków zagranicznych. Ponadto dokonuje się zmian w planie dochodów gromadzonych na wydzielonych rachunkach przez jednostki budżetowe prowadzące działalność określoną w ustawie Prawo oświatowe i wydatków nimi finansowanych.</t>
  </si>
  <si>
    <t>zwiększeniem planowanych dochodów o kwotę 5.167.233 zł, tj. do kwoty 1.002.083.763 zł;</t>
  </si>
  <si>
    <t>zwiększeniem planowanych wydatków o kwotę 5.167.233 zł, tj. do kwoty 1.063.083.763 zł;</t>
  </si>
  <si>
    <t>Powyższe zmiany nie wpływają na deficyt budżetowy.</t>
  </si>
  <si>
    <t>Dokonuje się przeniesienia planowanych dochodów z tytułu dotacji celowej z budżetu państwa (budżet środków krajowych) między podziałkami klasyfikacji budżetowej zaplanowanych w ramach Pomocy Technicznej RPO WK-P na lata 2014-2020, Działania 12.1 Wsparcie procesu zarządzania i wdrażania RPO poprzez zmniejszenie dochodów przeznaczonych na zadania inwestycyjne o kwotę 197.455 zł przy jednoczesnym zwiększeniu dochodów na zadania bieżące.</t>
  </si>
  <si>
    <r>
      <t xml:space="preserve">Zwiększa się o kwotę 150.000 zł wydatki zaplanowane na zadanie własne pn. </t>
    </r>
    <r>
      <rPr>
        <i/>
        <sz val="10"/>
        <rFont val="Times New Roman"/>
        <family val="1"/>
      </rPr>
      <t xml:space="preserve">"Gospodarowanie mieniem" </t>
    </r>
    <r>
      <rPr>
        <sz val="10"/>
        <rFont val="Times New Roman"/>
        <family val="1"/>
      </rPr>
      <t>w celu zabezpieczenia środków na pokrycie kosztów utrzymania terenów zielonych i urządzenia najbliższego otoczenia pomnika Ofiar Zbrodni Pomorskiej 1939, który wzniesiony zostanie na zieleńcu położonym przy ulicach Uniwersyteckiej i Gen. J. H. Dąbrowskiego w Toruniu.</t>
    </r>
  </si>
  <si>
    <r>
      <t xml:space="preserve">W projekcie pn. </t>
    </r>
    <r>
      <rPr>
        <i/>
        <sz val="10"/>
        <rFont val="Times New Roman"/>
        <family val="1"/>
      </rPr>
      <t xml:space="preserve">"Infostrada Kujaw i Pomorza 2.0v" </t>
    </r>
    <r>
      <rPr>
        <sz val="10"/>
        <rFont val="Times New Roman"/>
        <family val="1"/>
      </rPr>
      <t>realizowanym w ramach RPO WK-P 2014-2020, Działania 2.1 dokonuje się przeniesienia planowanych wydatków:</t>
    </r>
  </si>
  <si>
    <t xml:space="preserve"> - między podziałkami klasyfikacji budżetowej w kwocie 367.283 zł w celu dostosowania planu wydatków do wniosku o dofinansowanie projektu; </t>
  </si>
  <si>
    <t xml:space="preserve">       - pn. "Czynna ochrona gatunków kserotermicznych" (50.000 zł).</t>
  </si>
  <si>
    <r>
      <t xml:space="preserve">Określa się dotację dla Filharmonii Pomorskiej w Bydgoszczy w kwocie 90.000 zł na zadanie inwestycyjne pn. </t>
    </r>
    <r>
      <rPr>
        <i/>
        <sz val="10"/>
        <rFont val="Times New Roman"/>
        <family val="1"/>
      </rPr>
      <t>"Wykonanie prac projektowych nagłośnienia i oświetlenia efektowego".</t>
    </r>
  </si>
  <si>
    <r>
      <t>Określa się wydatki w kwocie 2.500.321 zł na projekt pn.</t>
    </r>
    <r>
      <rPr>
        <i/>
        <sz val="10"/>
        <rFont val="Times New Roman"/>
        <family val="1"/>
      </rPr>
      <t xml:space="preserve"> "Wsparcie umiędzynarodowienia kujawsko-pomorskich MŚP oraz promocja potencjału gospodarczego regionu" </t>
    </r>
    <r>
      <rPr>
        <sz val="10"/>
        <rFont val="Times New Roman"/>
        <family val="1"/>
      </rPr>
      <t>przewidziany do realizacji w latach 2018-2020 w ramach RPO WK-P 2014-2020, Poddziałania 1.5.2 Wsparcie procesu umiędzynarodowienia przedsiębiorstw. Projekt realizowany będzie w partnerstwie z Toruńską Agencją  Rozwoju Regionalnego S.A. W ramach projektu zaplanowano organizację misji gospodarczych m.in. do USA, Indii, Chin i Niemiec. Celem projektu jest zwiększenie poziomu handlu zagranicznego sektora MŚP. Powyższa kwota sfinansowana zostanie z budżetu środków europejskich w kwocie 2.125.273 zł oraz ze środków własnych województwa w kwocie 375.048 zł.</t>
    </r>
  </si>
  <si>
    <t>1) określenie planowanych dochodów w kwocie 100.000 zł z tytułu odszkodowań za uszkodzone mienie;</t>
  </si>
  <si>
    <r>
      <t xml:space="preserve"> - o kwotę 84.037 zł na projekt pn. </t>
    </r>
    <r>
      <rPr>
        <i/>
        <sz val="10"/>
        <rFont val="Times New Roman"/>
        <family val="1"/>
      </rPr>
      <t xml:space="preserve">"Infostrada Kujaw i Pomorza 2.0" </t>
    </r>
    <r>
      <rPr>
        <sz val="10"/>
        <rFont val="Times New Roman"/>
        <family val="1"/>
      </rPr>
      <t>realizowany w ramach RPO WK-P 2014-2020, Działania 2.1 w celu 
   określenia dotacji od partnerów projektu - jednostek samorządu terytorialnego oraz podmiotów należących do sektora prywatnego.</t>
    </r>
  </si>
  <si>
    <t>W związku z brakiem możliwości wydatkowania do dnia 30 czerwca 2018 r. części środków określonych uchwałą Nr XL/663/17 Sejmiku Województwa Kujawsko-Pomorskiego z dnia 18 grudnia 2017 r. r. jako wydatki niewygasające z upływem 2017 r., zwiększa się majątkowe dochody własne województwa o kwotę 685.788 zł.</t>
  </si>
  <si>
    <t xml:space="preserve">       - Działania 4.5 Ochrona przyrody, na projekty:</t>
  </si>
  <si>
    <r>
      <t xml:space="preserve">4. przeniesienie planowanych dochodów pomiędzy dotacjami przeznaczonymi na wydatki bieżące województwa
   (lidera) a dotacjami na wydatki partnerów w ramach Działania 2.1 Wysoka dostępność i jakość e-usług 
    publicznych, w projekcie pn. </t>
    </r>
    <r>
      <rPr>
        <i/>
        <sz val="10"/>
        <rFont val="Times New Roman"/>
        <family val="1"/>
      </rPr>
      <t>"Infostrada Kujaw i Pomorza v2.0"</t>
    </r>
  </si>
  <si>
    <r>
      <t xml:space="preserve">    - Poddziałania 10.2.2 Kształcenie ogólne, na projekt pn. </t>
    </r>
    <r>
      <rPr>
        <i/>
        <sz val="10"/>
        <rFont val="Times New Roman"/>
        <family val="1"/>
      </rPr>
      <t>"Region Nauk Ścisłych II - edukacja przyszłości"</t>
    </r>
  </si>
  <si>
    <t>Powyższych zmian dokonuje się w celu dostosowania planu dochodów do wielkości wynikających z zatwierdzonego przez Ministra Inwestycji i Rozwoju Rocznego planu udzielania dotacji celowej z budżetu państwa dla województwa kujawsko-pomorskiego w 2018 roku.</t>
  </si>
  <si>
    <t>Zwiększa się planowane dochody własne województwa o kwotę 35.000 zł w związku z otrzymaniem przez Kujawsko-Pomorski Specjalny Ośrodek Szkolno-Wychowawczy im. J. Korczaka w Toruniu nagród w konkursie zorganizowanym przez Prezydenta Miasta Torunia pt."Zbieramy makulaturę".</t>
  </si>
  <si>
    <r>
      <t>W ramach zadania własnego pn.</t>
    </r>
    <r>
      <rPr>
        <i/>
        <sz val="10"/>
        <rFont val="Times New Roman"/>
        <family val="1"/>
      </rPr>
      <t xml:space="preserve"> "Wojewódzki Zasób Geodezyjny i Kartograficzny" </t>
    </r>
    <r>
      <rPr>
        <sz val="10"/>
        <rFont val="Times New Roman"/>
        <family val="1"/>
      </rPr>
      <t>dokonuje się przeniesienia planowanych wydatków między podziałkami klasyfikacji budżetowej poprzez zmniejszenie wydatków inwestycyjnych o kwotę 8.000 zł przy jednoczesnym zwiększeniu wydatków bieżących. Zmiana wynika z konieczności zabezpieczenia środków na zakup sprzętu komputerowego.</t>
    </r>
  </si>
  <si>
    <r>
      <t>Dokonuje się przeniesienia planowanych wydatków między podziałkami klasyfikacji budżetowej w planie podzadania Pomocy Technicznej Regionalnego Programu Operacyjnego Województwa Kujawsko-Pomorskiego 2014-2020</t>
    </r>
    <r>
      <rPr>
        <i/>
        <sz val="10"/>
        <rFont val="Times New Roman"/>
        <family val="1"/>
      </rPr>
      <t xml:space="preserve"> Koszty instytucji</t>
    </r>
    <r>
      <rPr>
        <sz val="10"/>
        <rFont val="Times New Roman"/>
        <family val="1"/>
      </rPr>
      <t xml:space="preserve"> poprzez zmniejszenie wydatków inwestycyjnych o kwotę 232.300 zł przy jednoczesnym zwiększeniu wydatków bieżących. Zmiana wynika z konieczności dostosowania planu wydatków do zatwierdzonego przez Ministra Inwestycji i Rozwoju Rocznego planu udzielania dotacji celowej z budżetu państwa dla województwa kujawsko-pomorskiego w 2018 roku.</t>
    </r>
  </si>
  <si>
    <r>
      <t xml:space="preserve"> - o kwotę 1.400.000 zł na zadanie własne pn. </t>
    </r>
    <r>
      <rPr>
        <i/>
        <sz val="10"/>
        <rFont val="Times New Roman"/>
        <family val="1"/>
      </rPr>
      <t xml:space="preserve">"Promocja Województwa" </t>
    </r>
    <r>
      <rPr>
        <sz val="10"/>
        <rFont val="Times New Roman"/>
        <family val="1"/>
      </rPr>
      <t>w celu zabezpieczenia środków na realizację polityki promocyjnej 
   Województwa Kujawsko-Pomorskiego;</t>
    </r>
  </si>
  <si>
    <t xml:space="preserve"> - zwiększenie wydatków o kwotę 34.200 zł w wyniku aktualizacji wniosku o przyznanie dotacji celowej na 2018 r. i przyznaniem przez 
   Ministerstwo Inwestycji i Rozwoju dodatkowych środków na nagrody pieniężne dla pracowników PIFE. Zwiększa się ogólna wartość zadania.</t>
  </si>
  <si>
    <t>Zwiększa się o kwotę 5.000 zł wydatki zaplanowane na bieżące utrzymanie Kujawsko-Pomorskiego Specjalnego Ośrodka Szkolno-Wychowawczego im. J. Korczaka w Toruniu z przeznaczeniem na zakup pomocy dydaktycznych.</t>
  </si>
  <si>
    <r>
      <t>Określa się w planie finansowym Urzędu Marszałkowskiego wydatki w kwocie 92.530 zł na zadanie własne pn.</t>
    </r>
    <r>
      <rPr>
        <i/>
        <sz val="10"/>
        <rFont val="Times New Roman"/>
        <family val="1"/>
      </rPr>
      <t xml:space="preserve"> "Medyczno-Społecznego Centrum Kształcenia Zawodowego i Ustawicznego w Inowrocławiu - remonty". </t>
    </r>
    <r>
      <rPr>
        <sz val="10"/>
        <rFont val="Times New Roman"/>
        <family val="1"/>
      </rPr>
      <t>Powyższa kwota przeznaczona zostanie na sfinansowanie remontu zewnętrznych ciągów komunikacyjnych przy wejściu do biblioteki Centrum, tj. na położenie nowych chodników oraz naprawę terenów zielonych.</t>
    </r>
  </si>
  <si>
    <r>
      <t>Określa się wydatki w kwocie 292.462 zł na projekt pn.</t>
    </r>
    <r>
      <rPr>
        <i/>
        <sz val="10"/>
        <rFont val="Times New Roman"/>
        <family val="1"/>
      </rPr>
      <t xml:space="preserve"> "Buduję, koduję, programuję" </t>
    </r>
    <r>
      <rPr>
        <sz val="10"/>
        <rFont val="Times New Roman"/>
        <family val="1"/>
      </rPr>
      <t xml:space="preserve">przewidziany do realizacji w latach 2018-2020 przez Kujawsko-Pomorskie Centrum Edukacji Nauczycieli w Toruniu w ramach Programu Operacyjnego Polska Cyfrowa 2014-2020, Działania 3.2. W ramach projektu przeprowadzone zostaną 28-godzinne szkolenia dla nauczycieli z zakresu kompetencji cyfrowych i medialnych, programowania i nauczania programowania. Celem projektu jest wzrost kompetencji nauczycieli i przygotowania ich do prowadzenia zajęć z uczniami z podstaw nauki programowania. W projekcie weźmie udział 133 nauczycieli edukacji wczesnoszkolnej. Powyższa kwota sfinansowana zostanie z budżetu środków europejskich w kwocie 249.472 zł, z budżetu państwa na współfinansowanie krajowe w kwocie 30.570 zł oraz ze środków własnych województwa w kwocie 12.420 zł. </t>
    </r>
  </si>
  <si>
    <r>
      <t xml:space="preserve"> - w kwocie 1.139.082 zł na projekt pn. </t>
    </r>
    <r>
      <rPr>
        <i/>
        <sz val="10"/>
        <rFont val="Times New Roman"/>
        <family val="1"/>
      </rPr>
      <t xml:space="preserve">"Trampolina 2" </t>
    </r>
    <r>
      <rPr>
        <sz val="10"/>
        <rFont val="Times New Roman"/>
        <family val="1"/>
      </rPr>
      <t>przewidziany do realizacji w latach 2018-2020 w ramach RPO WK-P 2014-2020, 
   Poddziałania 9.2.2.  Celem projektu jest wzrost aktywności społecznej, edukacyjnej i zawodowej oraz zwiększenie zdolności funkcjonowania 
   w społeczeństwie młodzieży zagrożonej wykluczeniem społecznym, tj. objętej sądowym środkiem wychowawczym oraz wzrost umiejętności 
   niezbędnych we wspieraniu młodzieży u osób z ich otoczenia projektem. Projekt realizowany będzie w partnerstwie ze Stowarzyszeniem
   "ADITUS". ROPS w Toruniu pełnił będzie rolę partnera wiodącego. Powyższa kwota sfinansowana zostanie z budżetu środków europejskich 
   w kwocie 1.019.179 zł oraz z budżetu państwa na współfinansowanie krajowe w kwocie 119.903 zł;</t>
    </r>
  </si>
  <si>
    <t>Zwiększa się o kwotę 25.000 zł wydatki zaplanowane na bieżące utrzymanie Kujawsko-Pomorskiego Specjalnego Ośrodka Szkolno-Wychowawczego im. J. Korczaka w Toruniu z przeznaczeniem na zakup pomocy dydaktycznych.</t>
  </si>
  <si>
    <r>
      <t xml:space="preserve">2) Pałacu Lubostroń w Lubostroniu w kwocie 30.000 zł na zabezpieczenie wkładu własnego w projekcie pn. </t>
    </r>
    <r>
      <rPr>
        <i/>
        <sz val="10"/>
        <rFont val="Times New Roman"/>
        <family val="1"/>
      </rPr>
      <t>"Wsparcie opieki nad zabytkami 
    Województwa Kujawsko-Pomorskiego w 2018 r."</t>
    </r>
    <r>
      <rPr>
        <sz val="10"/>
        <rFont val="Times New Roman"/>
        <family val="1"/>
      </rPr>
      <t>, RPO WK-P, Działanie 4.4., w ramach którego przewidziano prace konserwatorsko-
    restauratorskie przy stolarce okiennej w ścianie frontowej Pałacu. Prace obejmą rekonstrukcję stolarki ościeżnicowej 10 okien (6 na parterze 
    i 4 na piętrze) o podwójnych skrzydłach z wykorzystaniem XIX-wiecznych elementów poddanych uprzednio zabiegom konserwatorskim. 
    Poprawiona zostanie estetyka obiektu oraz szczelność ram okiennych;</t>
    </r>
  </si>
  <si>
    <r>
      <t xml:space="preserve">Określa się dotację celową w kwocie 26.330 zł dla Galerii i Ośrodka Plastycznej Twórczości Dziecka w Toruniu z przeznaczeniem na zabezpieczenie wkładu własnego w projekcie pn. </t>
    </r>
    <r>
      <rPr>
        <i/>
        <sz val="10"/>
        <rFont val="Times New Roman"/>
        <family val="1"/>
      </rPr>
      <t>BAŚNIOzbiory</t>
    </r>
    <r>
      <rPr>
        <sz val="10"/>
        <rFont val="Times New Roman"/>
        <family val="1"/>
      </rPr>
      <t>, na który instytucja uzyskała dofinansowanie w ramach Programu Ministra Kultury i Dziedzictwa Narodowego Edukacja kulturalna. W ramach zadania przewidziano organizację cyklu 33 warsztatów edukacyjno-plastycznych inspirowanych tematyką baśni i legend polskich, dedykowanych dzieciom i młodzieży w wieku od 5 do 18 lat. Warsztaty mają przybliżyć i odświeżyć zapomniane w tych czasach opowieści będące częścią dziedzictwa kultury naszego kraju. Projekt zakończy wystawa prezentująca efekty pracy dzieci i młodzieży. Wydany zostanie również katalog ze zdjęciami i opisami najciekawszych warsztatów oraz zeszyt twórczy zawierający kreatywne zadania i zabawy plastyczne.</t>
    </r>
  </si>
  <si>
    <r>
      <t xml:space="preserve">    - w kwocie 7.319 zł na projekt pn. </t>
    </r>
    <r>
      <rPr>
        <i/>
        <sz val="10"/>
        <rFont val="Times New Roman"/>
        <family val="1"/>
      </rPr>
      <t>Kreatywni i aktywni - warsztaty rozwijające dla bibliotekarzy pracujących z dziećmi</t>
    </r>
    <r>
      <rPr>
        <sz val="10"/>
        <rFont val="Times New Roman"/>
        <family val="1"/>
      </rPr>
      <t>, na który instytucja 
      uzyskała dofinansowanie w ramach Programu Ministra Kultury i Dziedzictwa Narodowego Partnerstwo dla książki. Celem projektu jest 
      wyposażenie pracowników bibliotek podregionu toruńsko-włocławskiego w niezbędną wiedzę, umiejętności i kompetencje, dzięki którym 
      będą oni potrafili stworzyć atrakcyjną ofertę animacyjną dla dzieci, uwzględniającą ich rozwój psychospołeczny i motoryczny, powiązany 
      z książką i czytelnictwem.  W ramach projektu zorganizowane zostaną dwudniowe warsztaty wprowadzające do pracy z dzieckiem w bibliotece, 
      uzupełnione o wykład w formie e-learningowej oraz cykl warsztatów tematycznych w zakresie animacji dzieci;</t>
    </r>
  </si>
  <si>
    <r>
      <t xml:space="preserve">    - w kwocie 43.000 zł na projekt pn.</t>
    </r>
    <r>
      <rPr>
        <i/>
        <sz val="10"/>
        <rFont val="Times New Roman"/>
        <family val="1"/>
      </rPr>
      <t xml:space="preserve"> LiterObrazki - Festiwal Książki Obrazkowej dla Dzieci</t>
    </r>
    <r>
      <rPr>
        <sz val="10"/>
        <rFont val="Times New Roman"/>
        <family val="1"/>
      </rPr>
      <t>, na który instytucja uzyskała dofinansowanie
      w ramach Programu Ministra Kultury i Dziedzictwa Narodowego Promocja czytelnictwa. W ramach zadania przewidziano szereg działań 
      promujących czytelnictwo wśród najmłodszych oraz ich rodzin, a także mających na celu zwrócenie uwagi na ogromne znaczenie, jakie dla
      intelektualnego i emocjonalnego rozwoju dziecka ma obcowanie z literaturą i sztuką. Podczas festiwalu zaplanowano organizację spotkań
      autorskich, warsztatów literackich i plastycznych, dyskusji i działań animacyjnych urozmaiconych ciekawymi formami edukacyjnymi na 
      pograniczu literatury, sztuk plastycznych i muzyki, prezentację dorobku polskich autorów, ilustratorów i wydawców w formie wystaw oraz
      spotkań z Mistrzami Ilustracji. W 2018 r. obędzie się VII edycja festiwalu;</t>
    </r>
  </si>
  <si>
    <t xml:space="preserve">    - przeniesienie planowanych wydatków pomiędzy podziałkami klasyfikacji budżetowej poprzez zmniejszenie wydatków inwestycyjnych 
      o kwotę 9.421 zł  przy jednoczesnym zwiększeniu wydatków bieżących w celu dostosowania planu wydatków do potrzeb wynikających 
      z realizacji zadania; </t>
  </si>
  <si>
    <t xml:space="preserve">    - zmniejszenie wydatków łącznie o kwotę 661.000 zł, w tym finansowanych z budżetu środków europejskich o kwotę 559.817 zł oraz ze środków
      własnych województwa o kwotę 101.183 zł w związku z brakiem możliwości sfinansowania w roku 2018 robót budowlanych. Środki 
      przeniesione zostają na lata następne i wydłuża się okres realizacji projektu. Zwiększa się ogólna wartość zadania w związku aktualizacją 
      analizy finansowej i harmonogramu planowanych działań;</t>
  </si>
  <si>
    <t>Zwiększa się dochody województwa:</t>
  </si>
  <si>
    <r>
      <t xml:space="preserve">     pn. </t>
    </r>
    <r>
      <rPr>
        <i/>
        <sz val="10"/>
        <rFont val="Times New Roman"/>
        <family val="1"/>
      </rPr>
      <t>"Trampolina 2"</t>
    </r>
  </si>
  <si>
    <r>
      <t xml:space="preserve">Zwiększa się dochody województwa łącznie o kwotę 280.042 zł, w tym z budżetu środków europejskich o kwotę 249 472 zł oraz z budżetu państwa na współfinansowanie krajowe o kwotę 30.570 zł w związku z przyznaniem dofinansowania w ramach Programu Operacyjnego Polska Cyfrowa 2014-2020, Działania 3.2 na projekt pn. </t>
    </r>
    <r>
      <rPr>
        <i/>
        <sz val="10"/>
        <rFont val="Times New Roman"/>
        <family val="1"/>
      </rPr>
      <t xml:space="preserve">"Buduję, koduję, programuję" </t>
    </r>
    <r>
      <rPr>
        <sz val="10"/>
        <rFont val="Times New Roman"/>
        <family val="1"/>
      </rPr>
      <t xml:space="preserve">przewidziany do realizacji przez Kujawsko-Pomorskie Centrum Edukacji Nauczycieli w Toruniu. </t>
    </r>
  </si>
  <si>
    <r>
      <t>Zwiększa się dochody z tytułu dotacji celowej z budżetu państwa zaplanowane na zadanie pn. "</t>
    </r>
    <r>
      <rPr>
        <i/>
        <sz val="10"/>
        <rFont val="Times New Roman"/>
        <family val="1"/>
      </rPr>
      <t>Punkty Informacyjne Funduszy Europejskich WK-P"</t>
    </r>
    <r>
      <rPr>
        <sz val="10"/>
        <rFont val="Times New Roman"/>
        <family val="1"/>
      </rPr>
      <t xml:space="preserve"> realizowane w ramach Programu Operacyjnego Pomoc Techniczna łącznie o kwotę 34.200 zł, w tym z budżetu państwa na finansowanie części unijnej o kwotę 29.070 zł oraz na finansowanie części krajowej o kwotę 5.130 zł. Zmiana dokonywana jest  w związku z przyznaniem dodatkowych środków przez Ministerstwo Inwestycji i Rozwoju.</t>
    </r>
  </si>
  <si>
    <r>
      <t xml:space="preserve"> - o kwotę 73.245 zł na projekt pn. </t>
    </r>
    <r>
      <rPr>
        <i/>
        <sz val="10"/>
        <rFont val="Times New Roman"/>
        <family val="1"/>
      </rPr>
      <t xml:space="preserve">"Kultura w zasięgu 2.0" </t>
    </r>
    <r>
      <rPr>
        <sz val="10"/>
        <rFont val="Times New Roman"/>
        <family val="1"/>
      </rPr>
      <t>realizowany w ramach RPO WK-P 2014-2020, Działania 2.2 w celu określenia dotacji 
   od partnerów projektu, tj. publicznych i niepublicznych podmiotów prowadzących działalność kulturalną;</t>
    </r>
  </si>
  <si>
    <r>
      <t xml:space="preserve">1. określenie wydatków w kwocie 46.188 zł na wieloletnie zadanie inwestycyjne pn. </t>
    </r>
    <r>
      <rPr>
        <i/>
        <sz val="10"/>
        <rFont val="Times New Roman"/>
        <family val="1"/>
      </rPr>
      <t>"Opracowanie studium techniczno-ekonomiczno-
    środowiskowego inwestycji pn. Budowa obwodnicy Tucholi"</t>
    </r>
    <r>
      <rPr>
        <sz val="10"/>
        <rFont val="Times New Roman"/>
        <family val="1"/>
      </rPr>
      <t>. Środki te ujęte były w wykazie wydatków niewygasających z upływem 2017 r. 
    z ostatecznym terminem wykorzystania do dnia 30 czerwca 2018 r. (uchwała Nr  XL/663/17 Sejmiku Województwa Kujawsko-Pomorskiego z dnia 
   18 grudnia 2017 r.). W związku z koniecznością uzupełnienia raportu o oddziaływaniu na środowisko i braku możliwości końcowego rozliczenia 
   płatności za dokumentację wyznaczonym terminie, powyższe środki ujmuje się w roku bieżącym i wydłuża okres realizacji inwestycji;</t>
    </r>
  </si>
  <si>
    <r>
      <t xml:space="preserve">            - o kwotę 291.600 zł na projekt pn. </t>
    </r>
    <r>
      <rPr>
        <i/>
        <sz val="10"/>
        <rFont val="Times New Roman"/>
        <family val="1"/>
      </rPr>
      <t>"Przebudowa wraz z rozbudową drogi wojewódzkiej Nr 241 Tuchola - Rogoźno od 
              km 0+005 do km 26+360 na odc. Tuchola - Sępólno Krajeńskie"</t>
    </r>
    <r>
      <rPr>
        <sz val="10"/>
        <rFont val="Times New Roman"/>
        <family val="1"/>
      </rPr>
      <t>;</t>
    </r>
  </si>
  <si>
    <r>
      <t xml:space="preserve">            - o kwotę 565.890 zł na projekt pn. </t>
    </r>
    <r>
      <rPr>
        <i/>
        <sz val="10"/>
        <rFont val="Times New Roman"/>
        <family val="1"/>
      </rPr>
      <t>"Przebudowa wraz z rozbudowa drogi wojewódzkiej Nr 266 Ciechocinek-Służewo-Radziejów-
              Sompolno-Konin";</t>
    </r>
  </si>
  <si>
    <r>
      <t xml:space="preserve">Dokonuje się przeniesienia planowanych wydatków między podziałkami klasyfikacji budżetowej w kwocie 2.311.572 zł w zadaniu własnym pn. </t>
    </r>
    <r>
      <rPr>
        <i/>
        <sz val="10"/>
        <rFont val="Times New Roman"/>
        <family val="1"/>
      </rPr>
      <t>"Objęcie udziałów w podwyższonym kapitale spółki Kujawsko-Pomorska Sieć Informacyjna Sp. z o.o."</t>
    </r>
    <r>
      <rPr>
        <sz val="10"/>
        <rFont val="Times New Roman"/>
        <family val="1"/>
      </rPr>
      <t xml:space="preserve"> w celu zastosowania właściwego paragrafu na wniesienie wkładu do spółki prawa handlowego, wynikającego z Rozporządzenia Ministra Finansów z dnia 18 kwietnia 2018 r.</t>
    </r>
  </si>
  <si>
    <r>
      <t xml:space="preserve">Zmiany wynikają z zawartych umów dotacyjnych regulujących przepływy pieniężne pomiędzy Partnerami a Liderem projektu. Zwiększa się ogólna wartość projektu. Jednocześnie zmniejsza się o kwotę 12.180 zł wydatki zaplanowane na wieloletnie zadanie pn. </t>
    </r>
    <r>
      <rPr>
        <i/>
        <sz val="10"/>
        <rFont val="Times New Roman"/>
        <family val="1"/>
      </rPr>
      <t>"Kultura w zasięgu 2.0 - wkład własny wojewódzkich jednostek organizacyjnych"</t>
    </r>
    <r>
      <rPr>
        <sz val="10"/>
        <rFont val="Times New Roman"/>
        <family val="1"/>
      </rPr>
      <t xml:space="preserve"> w związku z przeniesieniem do ww. projektu kosztów pokrywanych przez Lidera projektu, tj. szkoleń oraz opracowania przewodników i stworzenia wirtualnego muzeum, w części dotyczącej wojewódzkich instytucji kultury. Zmniejsza się ogólna wartość zadania.</t>
    </r>
  </si>
  <si>
    <t xml:space="preserve"> - pomiędzy źródłami finansowania poprzez zmniejszenie wydatków finansowanych z budżetu środków europejskich o kwotę 59.707 zł oraz ze 
   środków własnych województwa o kwotę 24.330 zł przy jednoczesnym określeniu wydatków finansowanych z dotacji od partnerów projektu 
   w kwocie 84.037 zł. Zmiana dokonywana jest w celu wyodrębnienia środków stanowiących wkład własny jednostek samorządu terytorialnego
   oraz podmiotów sektora prywatnego.</t>
  </si>
  <si>
    <r>
      <t xml:space="preserve">W roku 2018 zmniejsza się wydatki o kwotę 3.000.000 zł na realizację zadania wieloletniego pn. </t>
    </r>
    <r>
      <rPr>
        <i/>
        <sz val="10"/>
        <rFont val="Times New Roman"/>
        <family val="1"/>
      </rPr>
      <t xml:space="preserve">"Promocja Województwa Kujawsko-Pomorskiego w ramach współpracy z przewoźnikami lotniczymi" </t>
    </r>
    <r>
      <rPr>
        <sz val="10"/>
        <rFont val="Times New Roman"/>
        <family val="1"/>
      </rPr>
      <t xml:space="preserve">w związku z włączeniem zakresu rzeczowo-finansowego zadania do projektu pn. "Kujawy+Pomorze - promocja potencjału gospodarczego" realizowanego w ramach RPO WK-P, Poddziałania 1.5.2. </t>
    </r>
  </si>
  <si>
    <t>W celu zastosowania właściwego paragrafu na wniesienie kapitału do spółki prawa handlowego, wynikającego z Rozporządzenia Ministra Finansów z dnia 18 kwietnia 2018 r., dokonuje się przeniesienia planowanych wydatków między podziałkami klasyfikacji budżetowej:</t>
  </si>
  <si>
    <r>
      <t xml:space="preserve"> - w kwocie 606.500 zł na projekt pn. </t>
    </r>
    <r>
      <rPr>
        <i/>
        <sz val="10"/>
        <rFont val="Times New Roman"/>
        <family val="1"/>
      </rPr>
      <t xml:space="preserve">"Wykluczenie - nie ma MOW-y" </t>
    </r>
    <r>
      <rPr>
        <sz val="10"/>
        <rFont val="Times New Roman"/>
        <family val="1"/>
      </rPr>
      <t>przewidziany do realizacji w latach 2018-2021 w ramach RPO WK-P 
   2014-2020, Poddziałania 9.2.2. Celem projektu jest wzrost aktywności społecznej, edukacyjnej i zawodowej oraz zwiększenie zdolności 
   funkcjonowania w społeczeństwie młodzieży zagrożonej wykluczeniem społecznym - wychowanków Młodzieżowych Ośrodków 
   Wychowawczych w Kruszwicy, Włocławku, Samostrzelu, Strzelnie i w Bielicach oraz Młodzieżowego Ośrodka Socjoterapii w Szerzawach 
   (partnerzy projektu) a także wsparcie nauczycieli pracujących w tych Ośrodkach. ROPS w Toruniu pełnił będzie rolę partnera wiodącego. 
   Powyższa kwota sfinansowana zostanie z budżetu środków europejskich w kwocie 542.657 zł oraz z budżetu państwa na współfinansowanie 
   krajowe w kwocie 63.843 zł;</t>
    </r>
  </si>
  <si>
    <r>
      <t xml:space="preserve">Określa się dotację na pomoc finansową dla gminy Gąsawa w kwocie 20.000 zł na dofinansowanie zadania inwestycyjnego pn. </t>
    </r>
    <r>
      <rPr>
        <i/>
        <sz val="10"/>
        <rFont val="Times New Roman"/>
        <family val="1"/>
      </rPr>
      <t>"Przygotowanie dokumentacji badawczo-naukowej pod "Geotermię"</t>
    </r>
    <r>
      <rPr>
        <sz val="10"/>
        <rFont val="Times New Roman"/>
        <family val="1"/>
      </rPr>
      <t xml:space="preserve">. </t>
    </r>
  </si>
  <si>
    <r>
      <t xml:space="preserve">Dokonuje się przeniesienia planowanych wydatków między podziałkami klasyfikacji budżetowej w kwocie 50.000 zł w zadaniu własnym pn. </t>
    </r>
    <r>
      <rPr>
        <i/>
        <sz val="10"/>
        <rFont val="Times New Roman"/>
        <family val="1"/>
      </rPr>
      <t>"Objęcie udziałów w kapitale zakładowym spółki Kujawsko-Pomorskie Inwestycje Regionalne Sp. z o.o."</t>
    </r>
    <r>
      <rPr>
        <sz val="10"/>
        <rFont val="Times New Roman"/>
        <family val="1"/>
      </rPr>
      <t xml:space="preserve"> w celu zastosowania właściwego paragrafu na wniesienie kapitału do spółki prawa handlowego, wynikającego z Rozporządzenia Ministra Finansów z dnia 18 kwietnia 2018 r.</t>
    </r>
  </si>
  <si>
    <r>
      <t xml:space="preserve">Jednoroczne zadanie inwestycyjne pn. </t>
    </r>
    <r>
      <rPr>
        <i/>
        <sz val="10"/>
        <rFont val="Times New Roman"/>
        <family val="1"/>
      </rPr>
      <t xml:space="preserve">"Opracowanie koncepcji finansowania wraz z założeniami dokumentacji technicznej na potrzeby rozbudowy gmachu Opery o IV krąg wraz z infrastrukturą parkingową" </t>
    </r>
    <r>
      <rPr>
        <sz val="10"/>
        <rFont val="Times New Roman"/>
        <family val="1"/>
      </rPr>
      <t xml:space="preserve">przekwalifikowuje się na zadanie wieloletnie przewidziane do realizacji przez Operę Nova w Bydgoszczy w latach 2018-2019 i zmienia się jego nazwę na: </t>
    </r>
    <r>
      <rPr>
        <i/>
        <sz val="10"/>
        <rFont val="Times New Roman"/>
        <family val="1"/>
      </rPr>
      <t xml:space="preserve">"Rozbudowa gmachu Opery o IV krąg wraz z infrastrukturą parkingową". </t>
    </r>
    <r>
      <rPr>
        <sz val="10"/>
        <rFont val="Times New Roman"/>
        <family val="1"/>
      </rPr>
      <t>W związku z powyższym środki w kwocie 350.000 zł przenosi się w ramach tej samej klasyfikacji budżetowej pomiędzy planami finansowymi zadań. Środki w ramach zadania przeznaczone zostaną na opracowanie dokumentacji technicznej.</t>
    </r>
  </si>
  <si>
    <t>1) Wojewódzkiego Ośrodka Animacji Kultury w Toruniu:</t>
  </si>
  <si>
    <t>3) Kujawsko-Pomorskiego Centrum Kultury w Bydgoszczy w kwocie 11.000 zł na zakupy inwestycyjne. W ramach zadania przewidziano 
    doposażenie serwera poprzez zakup dwóch dysków oraz wdrożenie serwera NAS dla kopii zapasowych i wyższej dostępności.</t>
  </si>
  <si>
    <t>1) Wojewódzkiej i Miejskiej Biblioteki Publicznej - Książnicy Kopernikańskiej w Toruniu łącznie w kwocie 19.819 zł z przeznaczeniem na 
    zabezpieczenie wkładu własnego w projektach współfinansowanych środkami pochodzącymi od Ministra Kultury i Dziedzictwa Narodowego, tj.:</t>
  </si>
  <si>
    <r>
      <t xml:space="preserve">    - w kwocie 5.000 zł na projekt pn. </t>
    </r>
    <r>
      <rPr>
        <i/>
        <sz val="10"/>
        <rFont val="Times New Roman"/>
        <family val="1"/>
      </rPr>
      <t>Wydanie 18 tomu czasopisma naukowego "Folia Toruniensia"</t>
    </r>
    <r>
      <rPr>
        <sz val="10"/>
        <rFont val="Times New Roman"/>
        <family val="1"/>
      </rPr>
      <t>, na który instytucja uzyskała 
      dofinansowanie w ramach Programu Ministra Kultury i Dziedzictwa Narodowego Czasopisma. Czasopismo wydawane jest od 2000 roku. 
      Publikowane są w nim artykuły z zakresu archiwistyki, bibliologii i informatologii. W kolejnym numerze redakcja planuje zamieścić teksty 
      w języku angielskim lub j. niemieckim - artykuły zagranicznych autorów lub przetłumaczone wybrane materiały polskojęzyczne;</t>
    </r>
  </si>
  <si>
    <t>Określa się dotacje celowe na wkład własny dla projektów, które uzyskały dofinansowanie od Ministra Kultury i Dziedzictwa Narodowego w ramach Programu Wspieranie działań muzealnych, tj. dla :</t>
  </si>
  <si>
    <r>
      <t>1) Muzeum Etnograficznego w Toruniu w kwocie 86.500 zł z przeznaczeniem na projekt pn.</t>
    </r>
    <r>
      <rPr>
        <i/>
        <sz val="10"/>
        <rFont val="Times New Roman"/>
        <family val="1"/>
      </rPr>
      <t xml:space="preserve"> Prace konserwatorskie w obiektach 
    architektonicznych - muzealiach w Muzeum Etnograficznym w Toruniu</t>
    </r>
    <r>
      <rPr>
        <sz val="10"/>
        <rFont val="Times New Roman"/>
        <family val="1"/>
      </rPr>
      <t>.  W ramach zadania przewidziano przeprowadzenie częściowej 
    konserwacji 8 obiektów architektonicznych (muzealiów) wchodzących w skład Parku Etnograficznego w Toruniu oraz 1 obiektu 
    architektonicznego znajdującego się w Parku Etnograficznym w Kaszczorku - unikatowych przykładów architektury wiejskiej (drewnianej) 
    m.in. z Kaszub, Borów Tucholskich i Kujaw pochodzących z XVIII i XIX w.;</t>
    </r>
  </si>
  <si>
    <r>
      <t>2) Muzeum Ziemi Kujawskiej i Dobrzyńskiej we Włocławku w kwocie 51.700 zł z przeznaczeniem na projekt pn.</t>
    </r>
    <r>
      <rPr>
        <i/>
        <sz val="10"/>
        <rFont val="Times New Roman"/>
        <family val="1"/>
      </rPr>
      <t xml:space="preserve"> Pozwólmy przetrwać. 
    Konserwacja 30 zabytkowych mebli z 1. poł. XX w. </t>
    </r>
    <r>
      <rPr>
        <sz val="10"/>
        <rFont val="Times New Roman"/>
        <family val="1"/>
      </rPr>
      <t>W ramach zadania przewidziano przeprowadzenie konserwacji zbioru różnorodnych 
    warsztatowo i stylowo mebli zabytkowych pochodzących z Kujaw i Ziemi Dobrzyńskiej przeznaczonych na ekspozycję w spichlerzu dworskim 
    w Kłóbce - 8 kredensów, 7 szaf, 3 komód, 3 łóżek, bieliźniarki, toaletki, lodówki, kołyski, fotela, 2 krzeseł i lustra.</t>
    </r>
  </si>
  <si>
    <r>
      <t xml:space="preserve">2) projekt pn. </t>
    </r>
    <r>
      <rPr>
        <i/>
        <sz val="10"/>
        <rFont val="Times New Roman"/>
        <family val="1"/>
      </rPr>
      <t>"Utworzenie ośrodka edukacji przyrodniczej Krajeńskiego Parku Krajobrazowego"</t>
    </r>
    <r>
      <rPr>
        <sz val="10"/>
        <rFont val="Times New Roman"/>
        <family val="1"/>
      </rPr>
      <t xml:space="preserve"> realizowany przez Krajeński Park 
    Krajobrazowy - zmniejszenie planowanych wydatków łącznie o kwotę 435.080 zł, w tym finansowanych z budżetu środków europejskich 
    o kwotę 369.818 zł oraz ze środków własnych województwa o kwotę 65.262 zł w związku z brakiem możliwości sfinansowania w roku 2018 robót 
    budowlanych. Środki przeniesione zostają na lata następne i wydłuża się okres realizacji projektu. Zwiększa się ogólna wartość zadania
    na skutek aktualizacji wyceny robót;</t>
    </r>
  </si>
  <si>
    <t xml:space="preserve">    - przeniesienie planowanych wydatków pomiędzy kosztami bezpośrednimi a pośrednimi w kwocie 41.023 zł w celu dostosowania planu 
      wydatków do wniosku o dofinansowanie projektu;</t>
  </si>
  <si>
    <r>
      <t xml:space="preserve">Powyższe projekty stanowić będą kontynuację projektu pn. </t>
    </r>
    <r>
      <rPr>
        <i/>
        <sz val="10"/>
        <rFont val="Times New Roman"/>
        <family val="1"/>
      </rPr>
      <t>"Trampolina"</t>
    </r>
    <r>
      <rPr>
        <sz val="10"/>
        <rFont val="Times New Roman"/>
        <family val="1"/>
      </rPr>
      <t xml:space="preserve"> a rozpoczęcie ich realizacji przewidziane jest od września br.</t>
    </r>
  </si>
  <si>
    <t>Zakończenie realizacji projektu planowane jest na koniec sierpnia br.</t>
  </si>
  <si>
    <r>
      <t xml:space="preserve">Powyższy projekt będzie kontynuacją projektu pn. </t>
    </r>
    <r>
      <rPr>
        <i/>
        <sz val="10"/>
        <rFont val="Times New Roman"/>
        <family val="1"/>
      </rPr>
      <t>"Rodzina w Centrum 2"</t>
    </r>
    <r>
      <rPr>
        <sz val="10"/>
        <rFont val="Times New Roman"/>
        <family val="1"/>
      </rPr>
      <t>, którego realizacja rozpocznie się od lipca br.</t>
    </r>
  </si>
  <si>
    <t>Określa się dotację celową dla Teatru im. W. Horzycy w Toruniu w kwocie 25.000 zł z przeznaczeniem na zakupy inwestycyjne, tj. na zakup systemu do audiodeskrypcji. W ramach zadania zakupiony zostanie zestaw składający się z nadajnika z mikrofonem dla lektora, systemu przekazującego sygnał, odbiorników ze słuchawkami dla widzów oraz niezbędne akcesoria. Sprzęt ten umożliwi osobom niewidzącym i słabo widzącym uczestniczenie w spektaklach teatralnych oraz pełniejszy odbiór sztuk wizualnych.</t>
  </si>
  <si>
    <r>
      <t>W związku z otrzymaniem pisma od Ministra Finansów Nr ST8.4751.6.2018 z dnia 16 maja 2018 r. o przyznaniu środków rezerwy subwencji ogólnej na dofinansowanie inwestycji drogowej pn.</t>
    </r>
    <r>
      <rPr>
        <i/>
        <sz val="10"/>
        <rFont val="Times New Roman"/>
        <family val="1"/>
      </rPr>
      <t xml:space="preserve"> "Przebudowa mostu w ciągu nr 534 km 81+242 w m. Rypin"</t>
    </r>
    <r>
      <rPr>
        <sz val="10"/>
        <rFont val="Times New Roman"/>
        <family val="1"/>
      </rPr>
      <t>, zwiększa się planowane dochody własne województwa o kwotę 873.600 zł.</t>
    </r>
  </si>
  <si>
    <t>Zmniejsza się dochody z tytułu dotacji z funduszy celowych zaplanowane z Wojewódzkiego Funduszu Ochrony Środowiska i Gospodarki Wodnej w Toruniu łącznie o kwotę 144.446 zł, tj. do kwoty wynikającej z promes udzielenia dotacji na przedsięwzięcia przewidziane do realizacji przez parki krajobrazowe.</t>
  </si>
  <si>
    <r>
      <t xml:space="preserve"> - o kwotę 1.060.000 zł na projekt pn. </t>
    </r>
    <r>
      <rPr>
        <i/>
        <sz val="10"/>
        <rFont val="Times New Roman"/>
        <family val="1"/>
      </rPr>
      <t xml:space="preserve">"Invest in BiT CITY 2. Promocja potencjału gospodarczego oraz promocja atrakcyjności inwestycyjnej 
   miast prezydenckich  województwa kujawsko-pomorskiego" </t>
    </r>
    <r>
      <rPr>
        <sz val="10"/>
        <rFont val="Times New Roman"/>
        <family val="1"/>
      </rPr>
      <t>realizowany w ramach RPO WK-P 2014-2020, Poddziałania 1.5.2 w związku z 
   przeniesieniem z roku 2019 środków przeznaczonych promocję terenów inwestycyjnych w liniach lotniczych. Ogólna wartość projektu nie 
   ulega zmianie.</t>
    </r>
  </si>
  <si>
    <r>
      <t xml:space="preserve">    1) o kwotę 15.000 zł przy jednoczesnym określeniu wydatków w planie finansowym Gostynińsko-Włocławskiego Parku Krajobrazowego na 
        zadanie własne pn.</t>
    </r>
    <r>
      <rPr>
        <i/>
        <sz val="10"/>
        <rFont val="Times New Roman"/>
        <family val="1"/>
      </rPr>
      <t xml:space="preserve"> "Opracowanie i wykonanie przewodnika elektronicznego w postaci aplikacji na telefon pn. "Szlak Męczeństwa 
       Rodziny Migdalskich". </t>
    </r>
    <r>
      <rPr>
        <sz val="10"/>
        <rFont val="Times New Roman"/>
        <family val="1"/>
      </rPr>
      <t>Szlak turystyczny będzie przebiegał w dużej części w granicach Parku obrazując cenne walory przyrodnicze m.in.: 
       wydmy śródlądowe, Jezioro Wikaryjskie, Jezioro Widoń, Zespół Jezior Wójtowskich, 200-letni pomnik przyrody - dąb szypułkowy
       w okolicach Widonia oraz 100-letnie drzewostany sosnowe w pobliżu Rezerwatu Jazy;</t>
    </r>
  </si>
</sst>
</file>

<file path=xl/styles.xml><?xml version="1.0" encoding="utf-8"?>
<styleSheet xmlns="http://schemas.openxmlformats.org/spreadsheetml/2006/main">
  <numFmts count="5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0.0"/>
    <numFmt numFmtId="179" formatCode="#,##0.000"/>
    <numFmt numFmtId="180" formatCode="#,##0.0000"/>
    <numFmt numFmtId="181" formatCode="#,##0.00\ &quot;zł&quot;"/>
    <numFmt numFmtId="182" formatCode="#,##0;[Red]#,##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.000\ _z_ł_-;\-* #,##0.000\ _z_ł_-;_-* &quot;-&quot;??\ _z_ł_-;_-@_-"/>
    <numFmt numFmtId="188" formatCode="_-* #,##0.0\ _z_ł_-;\-* #,##0.0\ _z_ł_-;_-* &quot;-&quot;??\ _z_ł_-;_-@_-"/>
    <numFmt numFmtId="189" formatCode="_-* #,##0\ _z_ł_-;\-* #,##0\ _z_ł_-;_-* &quot;-&quot;??\ _z_ł_-;_-@_-"/>
    <numFmt numFmtId="190" formatCode="#,##0_ ;\-#,##0\ "/>
    <numFmt numFmtId="191" formatCode="_-* #,##0.0000\ _z_ł_-;\-* #,##0.0000\ _z_ł_-;_-* &quot;-&quot;??\ _z_ł_-;_-@_-"/>
    <numFmt numFmtId="192" formatCode="[$-415]d\ mmmm\ yyyy"/>
    <numFmt numFmtId="193" formatCode="#,##0.00_ ;\-#,##0.00\ "/>
    <numFmt numFmtId="194" formatCode="_-* #,##0.000\ &quot;zł&quot;_-;\-* #,##0.000\ &quot;zł&quot;_-;_-* &quot;-&quot;???\ &quot;zł&quot;_-;_-@_-"/>
    <numFmt numFmtId="195" formatCode="0_ ;\-0\ "/>
    <numFmt numFmtId="196" formatCode="_-* #,##0.00\ _z_ł_-;\-* #,##0.00\ _z_ł_-;_-* \-??\ _z_ł_-;_-@_-"/>
    <numFmt numFmtId="197" formatCode="0.00000000"/>
    <numFmt numFmtId="198" formatCode="0.0000000"/>
    <numFmt numFmtId="199" formatCode="#,##0.0000000000000000000000000"/>
    <numFmt numFmtId="200" formatCode="0.000000000"/>
    <numFmt numFmtId="201" formatCode="0.000%"/>
    <numFmt numFmtId="202" formatCode="0.0000%"/>
    <numFmt numFmtId="203" formatCode="#,##0\ &quot;zł&quot;"/>
    <numFmt numFmtId="204" formatCode="#,##0.00000"/>
    <numFmt numFmtId="205" formatCode="#,##0.000000"/>
    <numFmt numFmtId="206" formatCode="#,##0.0000000"/>
    <numFmt numFmtId="207" formatCode="#,##0.00000000"/>
    <numFmt numFmtId="208" formatCode="#,##0\ _z_ł"/>
    <numFmt numFmtId="209" formatCode="#,##0.0\ &quot;zł&quot;"/>
    <numFmt numFmtId="210" formatCode="#,##0.000\ &quot;zł&quot;"/>
    <numFmt numFmtId="211" formatCode="#,##0.0000\ &quot;zł&quot;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PL"/>
      <family val="0"/>
    </font>
    <font>
      <b/>
      <i/>
      <sz val="12"/>
      <name val="Times New Roman"/>
      <family val="1"/>
    </font>
    <font>
      <b/>
      <sz val="15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52" applyFont="1" applyFill="1" applyAlignment="1" applyProtection="1">
      <alignment horizontal="justify" vertical="center" wrapText="1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1" fillId="0" borderId="0" xfId="52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2" fillId="0" borderId="10" xfId="52" applyFont="1" applyFill="1" applyBorder="1" applyAlignment="1" applyProtection="1">
      <alignment horizontal="center" vertical="center" wrapText="1"/>
      <protection/>
    </xf>
    <xf numFmtId="3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 vertical="center" wrapText="1"/>
      <protection/>
    </xf>
    <xf numFmtId="0" fontId="4" fillId="0" borderId="0" xfId="52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justify" vertical="top" wrapText="1"/>
      <protection/>
    </xf>
    <xf numFmtId="3" fontId="1" fillId="0" borderId="0" xfId="0" applyNumberFormat="1" applyFont="1" applyFill="1" applyAlignment="1" applyProtection="1">
      <alignment horizontal="justify" vertical="top" wrapText="1"/>
      <protection/>
    </xf>
    <xf numFmtId="0" fontId="4" fillId="0" borderId="0" xfId="52" applyFont="1" applyFill="1" applyAlignment="1" applyProtection="1">
      <alignment vertical="center"/>
      <protection/>
    </xf>
    <xf numFmtId="0" fontId="3" fillId="33" borderId="0" xfId="52" applyFont="1" applyFill="1" applyAlignment="1" applyProtection="1">
      <alignment horizontal="center"/>
      <protection/>
    </xf>
    <xf numFmtId="0" fontId="3" fillId="33" borderId="0" xfId="52" applyFont="1" applyFill="1" applyAlignment="1" applyProtection="1">
      <alignment wrapText="1"/>
      <protection/>
    </xf>
    <xf numFmtId="3" fontId="3" fillId="33" borderId="0" xfId="52" applyNumberFormat="1" applyFont="1" applyFill="1" applyAlignment="1" applyProtection="1">
      <alignment/>
      <protection/>
    </xf>
    <xf numFmtId="0" fontId="3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center"/>
      <protection/>
    </xf>
    <xf numFmtId="0" fontId="1" fillId="0" borderId="0" xfId="52" applyFont="1" applyFill="1" applyAlignment="1" applyProtection="1">
      <alignment horizontal="left" wrapText="1"/>
      <protection/>
    </xf>
    <xf numFmtId="3" fontId="1" fillId="0" borderId="0" xfId="52" applyNumberFormat="1" applyFont="1" applyFill="1" applyAlignment="1" applyProtection="1">
      <alignment horizontal="left" wrapText="1"/>
      <protection/>
    </xf>
    <xf numFmtId="0" fontId="1" fillId="0" borderId="0" xfId="52" applyFont="1" applyFill="1" applyProtection="1">
      <alignment/>
      <protection/>
    </xf>
    <xf numFmtId="0" fontId="5" fillId="0" borderId="11" xfId="52" applyFont="1" applyFill="1" applyBorder="1" applyAlignment="1" applyProtection="1">
      <alignment horizontal="center" vertical="center"/>
      <protection/>
    </xf>
    <xf numFmtId="0" fontId="5" fillId="0" borderId="11" xfId="52" applyFont="1" applyFill="1" applyBorder="1" applyAlignment="1" applyProtection="1">
      <alignment vertical="center" wrapText="1"/>
      <protection/>
    </xf>
    <xf numFmtId="3" fontId="5" fillId="0" borderId="11" xfId="52" applyNumberFormat="1" applyFont="1" applyFill="1" applyBorder="1" applyAlignment="1" applyProtection="1">
      <alignment vertical="center"/>
      <protection/>
    </xf>
    <xf numFmtId="0" fontId="5" fillId="0" borderId="0" xfId="52" applyFont="1" applyFill="1" applyAlignment="1" applyProtection="1">
      <alignment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vertical="center"/>
      <protection/>
    </xf>
    <xf numFmtId="49" fontId="4" fillId="0" borderId="0" xfId="52" applyNumberFormat="1" applyFont="1" applyFill="1" applyAlignment="1" applyProtection="1">
      <alignment horizontal="center" vertical="center"/>
      <protection/>
    </xf>
    <xf numFmtId="0" fontId="4" fillId="0" borderId="0" xfId="52" applyFont="1" applyFill="1" applyAlignment="1" applyProtection="1">
      <alignment vertical="center" wrapText="1"/>
      <protection/>
    </xf>
    <xf numFmtId="3" fontId="4" fillId="0" borderId="0" xfId="52" applyNumberFormat="1" applyFont="1" applyFill="1" applyAlignment="1" applyProtection="1">
      <alignment vertical="center"/>
      <protection/>
    </xf>
    <xf numFmtId="0" fontId="5" fillId="0" borderId="0" xfId="52" applyFont="1" applyFill="1" applyBorder="1" applyAlignment="1" applyProtection="1">
      <alignment horizontal="center" vertical="center"/>
      <protection/>
    </xf>
    <xf numFmtId="0" fontId="5" fillId="0" borderId="0" xfId="52" applyFont="1" applyFill="1" applyBorder="1" applyAlignment="1" applyProtection="1">
      <alignment vertical="center"/>
      <protection/>
    </xf>
    <xf numFmtId="3" fontId="1" fillId="0" borderId="0" xfId="52" applyNumberFormat="1" applyFont="1" applyFill="1" applyAlignment="1" applyProtection="1">
      <alignment horizontal="justify" vertical="center" wrapText="1"/>
      <protection/>
    </xf>
    <xf numFmtId="0" fontId="4" fillId="0" borderId="0" xfId="52" applyFont="1" applyFill="1" applyBorder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horizontal="justify" wrapText="1"/>
      <protection/>
    </xf>
    <xf numFmtId="0" fontId="4" fillId="0" borderId="0" xfId="52" applyFont="1" applyFill="1" applyAlignment="1" applyProtection="1">
      <alignment horizontal="center" vertical="top"/>
      <protection/>
    </xf>
    <xf numFmtId="3" fontId="4" fillId="0" borderId="0" xfId="52" applyNumberFormat="1" applyFont="1" applyFill="1" applyAlignment="1" applyProtection="1">
      <alignment/>
      <protection/>
    </xf>
    <xf numFmtId="0" fontId="4" fillId="0" borderId="0" xfId="52" applyFont="1" applyFill="1" applyAlignment="1" applyProtection="1">
      <alignment wrapText="1"/>
      <protection/>
    </xf>
    <xf numFmtId="0" fontId="1" fillId="0" borderId="0" xfId="52" applyFont="1" applyFill="1" applyAlignment="1" applyProtection="1">
      <alignment horizontal="center" wrapText="1"/>
      <protection/>
    </xf>
    <xf numFmtId="203" fontId="1" fillId="0" borderId="0" xfId="52" applyNumberFormat="1" applyFont="1" applyFill="1" applyAlignment="1" applyProtection="1">
      <alignment horizontal="right" wrapText="1"/>
      <protection/>
    </xf>
    <xf numFmtId="0" fontId="1" fillId="0" borderId="0" xfId="52" applyFont="1" applyFill="1" applyAlignment="1" applyProtection="1">
      <alignment horizontal="center" vertical="center" wrapText="1"/>
      <protection/>
    </xf>
    <xf numFmtId="203" fontId="1" fillId="0" borderId="0" xfId="52" applyNumberFormat="1" applyFont="1" applyFill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0" fontId="5" fillId="0" borderId="0" xfId="52" applyFont="1" applyFill="1" applyProtection="1">
      <alignment/>
      <protection/>
    </xf>
    <xf numFmtId="0" fontId="4" fillId="0" borderId="0" xfId="52" applyFont="1" applyFill="1" applyAlignment="1" applyProtection="1">
      <alignment horizontal="justify" vertical="center" wrapText="1"/>
      <protection/>
    </xf>
    <xf numFmtId="0" fontId="5" fillId="0" borderId="11" xfId="52" applyFont="1" applyFill="1" applyBorder="1" applyAlignment="1" applyProtection="1">
      <alignment horizontal="center" vertical="top"/>
      <protection/>
    </xf>
    <xf numFmtId="0" fontId="5" fillId="0" borderId="11" xfId="52" applyFont="1" applyFill="1" applyBorder="1" applyAlignment="1" applyProtection="1">
      <alignment wrapText="1"/>
      <protection/>
    </xf>
    <xf numFmtId="3" fontId="5" fillId="0" borderId="11" xfId="52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wrapText="1"/>
      <protection/>
    </xf>
    <xf numFmtId="3" fontId="3" fillId="33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wrapText="1"/>
      <protection/>
    </xf>
    <xf numFmtId="3" fontId="1" fillId="0" borderId="0" xfId="0" applyNumberFormat="1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3" fontId="4" fillId="0" borderId="0" xfId="52" applyNumberFormat="1" applyFont="1" applyAlignment="1" applyProtection="1">
      <alignment vertical="center"/>
      <protection/>
    </xf>
    <xf numFmtId="3" fontId="1" fillId="0" borderId="0" xfId="52" applyNumberFormat="1" applyFont="1" applyFill="1" applyAlignment="1" applyProtection="1">
      <alignment horizontal="justify" wrapText="1"/>
      <protection/>
    </xf>
    <xf numFmtId="0" fontId="5" fillId="0" borderId="12" xfId="52" applyFont="1" applyFill="1" applyBorder="1" applyAlignment="1" applyProtection="1">
      <alignment horizontal="center" vertical="center"/>
      <protection/>
    </xf>
    <xf numFmtId="0" fontId="5" fillId="0" borderId="12" xfId="52" applyFont="1" applyFill="1" applyBorder="1" applyAlignment="1" applyProtection="1">
      <alignment vertical="center" wrapText="1"/>
      <protection/>
    </xf>
    <xf numFmtId="3" fontId="5" fillId="0" borderId="12" xfId="52" applyNumberFormat="1" applyFont="1" applyFill="1" applyBorder="1" applyAlignment="1" applyProtection="1">
      <alignment vertical="center"/>
      <protection/>
    </xf>
    <xf numFmtId="0" fontId="4" fillId="0" borderId="0" xfId="52" applyFont="1" applyFill="1" applyAlignment="1" applyProtection="1">
      <alignment horizontal="center"/>
      <protection/>
    </xf>
    <xf numFmtId="0" fontId="4" fillId="0" borderId="0" xfId="52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3" fontId="5" fillId="33" borderId="13" xfId="0" applyNumberFormat="1" applyFont="1" applyFill="1" applyBorder="1" applyAlignment="1" applyProtection="1">
      <alignment/>
      <protection/>
    </xf>
    <xf numFmtId="0" fontId="1" fillId="0" borderId="10" xfId="52" applyFont="1" applyFill="1" applyBorder="1" applyAlignment="1" applyProtection="1">
      <alignment horizontal="center" vertical="center"/>
      <protection/>
    </xf>
    <xf numFmtId="3" fontId="1" fillId="0" borderId="10" xfId="52" applyNumberFormat="1" applyFont="1" applyFill="1" applyBorder="1" applyAlignment="1" applyProtection="1">
      <alignment vertical="center"/>
      <protection/>
    </xf>
    <xf numFmtId="0" fontId="5" fillId="0" borderId="0" xfId="52" applyFont="1" applyFill="1" applyAlignment="1" applyProtection="1">
      <alignment horizontal="left" vertical="center"/>
      <protection/>
    </xf>
    <xf numFmtId="4" fontId="1" fillId="0" borderId="10" xfId="52" applyNumberFormat="1" applyFont="1" applyFill="1" applyBorder="1" applyAlignment="1" applyProtection="1">
      <alignment vertical="center"/>
      <protection/>
    </xf>
    <xf numFmtId="3" fontId="11" fillId="0" borderId="10" xfId="52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3" fontId="1" fillId="0" borderId="0" xfId="0" applyNumberFormat="1" applyFont="1" applyFill="1" applyAlignment="1" applyProtection="1">
      <alignment horizontal="justify" vertical="center" wrapText="1"/>
      <protection/>
    </xf>
    <xf numFmtId="3" fontId="3" fillId="33" borderId="0" xfId="52" applyNumberFormat="1" applyFont="1" applyFill="1" applyProtection="1">
      <alignment/>
      <protection/>
    </xf>
    <xf numFmtId="0" fontId="1" fillId="0" borderId="0" xfId="52" applyFont="1" applyFill="1" applyAlignment="1" applyProtection="1">
      <alignment wrapText="1"/>
      <protection/>
    </xf>
    <xf numFmtId="3" fontId="1" fillId="0" borderId="0" xfId="52" applyNumberFormat="1" applyFont="1" applyFill="1" applyAlignment="1" applyProtection="1">
      <alignment wrapText="1"/>
      <protection/>
    </xf>
    <xf numFmtId="0" fontId="1" fillId="0" borderId="0" xfId="52" applyFont="1" applyFill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wrapText="1"/>
      <protection/>
    </xf>
    <xf numFmtId="3" fontId="1" fillId="0" borderId="0" xfId="0" applyNumberFormat="1" applyFont="1" applyFill="1" applyAlignment="1" applyProtection="1">
      <alignment/>
      <protection/>
    </xf>
    <xf numFmtId="0" fontId="1" fillId="0" borderId="0" xfId="52" applyFont="1" applyFill="1" applyBorder="1" applyAlignment="1" applyProtection="1">
      <alignment horizontal="left" vertical="center" wrapText="1"/>
      <protection/>
    </xf>
    <xf numFmtId="0" fontId="1" fillId="0" borderId="0" xfId="52" applyFont="1" applyFill="1" applyBorder="1" applyAlignment="1" applyProtection="1">
      <alignment horizontal="justify" vertical="center" wrapText="1"/>
      <protection/>
    </xf>
    <xf numFmtId="0" fontId="1" fillId="0" borderId="0" xfId="52" applyFont="1" applyFill="1" applyBorder="1" applyAlignment="1" applyProtection="1">
      <alignment horizontal="justify" wrapText="1"/>
      <protection/>
    </xf>
    <xf numFmtId="0" fontId="1" fillId="0" borderId="0" xfId="52" applyFont="1" applyFill="1" applyAlignment="1" applyProtection="1">
      <alignment horizontal="justify" vertical="center" wrapText="1"/>
      <protection/>
    </xf>
    <xf numFmtId="0" fontId="1" fillId="0" borderId="0" xfId="52" applyFont="1" applyFill="1" applyAlignment="1" applyProtection="1">
      <alignment horizontal="left" vertical="center" wrapText="1"/>
      <protection/>
    </xf>
    <xf numFmtId="0" fontId="1" fillId="0" borderId="0" xfId="52" applyFont="1" applyFill="1" applyBorder="1" applyAlignment="1" applyProtection="1">
      <alignment horizontal="left" wrapText="1"/>
      <protection/>
    </xf>
    <xf numFmtId="0" fontId="1" fillId="0" borderId="0" xfId="52" applyFont="1" applyFill="1" applyAlignment="1" applyProtection="1">
      <alignment horizontal="justify" wrapText="1"/>
      <protection/>
    </xf>
    <xf numFmtId="0" fontId="1" fillId="0" borderId="0" xfId="54" applyFont="1" applyFill="1" applyAlignment="1" applyProtection="1">
      <alignment horizontal="justify" vertical="center" wrapText="1"/>
      <protection/>
    </xf>
    <xf numFmtId="0" fontId="1" fillId="0" borderId="0" xfId="0" applyFont="1" applyFill="1" applyAlignment="1" applyProtection="1">
      <alignment horizontal="justify" vertical="center" wrapText="1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1" fillId="0" borderId="14" xfId="52" applyFont="1" applyFill="1" applyBorder="1" applyAlignment="1" applyProtection="1">
      <alignment horizontal="left" vertical="center" wrapText="1"/>
      <protection/>
    </xf>
    <xf numFmtId="0" fontId="1" fillId="0" borderId="15" xfId="52" applyFont="1" applyFill="1" applyBorder="1" applyAlignment="1" applyProtection="1">
      <alignment horizontal="left" vertical="center" wrapText="1"/>
      <protection/>
    </xf>
    <xf numFmtId="0" fontId="10" fillId="0" borderId="0" xfId="52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2" fillId="0" borderId="16" xfId="52" applyFont="1" applyFill="1" applyBorder="1" applyAlignment="1" applyProtection="1">
      <alignment horizontal="center" vertical="center" wrapText="1"/>
      <protection/>
    </xf>
    <xf numFmtId="0" fontId="2" fillId="0" borderId="17" xfId="52" applyFont="1" applyFill="1" applyBorder="1" applyAlignment="1" applyProtection="1">
      <alignment horizontal="center" vertical="center" wrapText="1"/>
      <protection/>
    </xf>
    <xf numFmtId="0" fontId="1" fillId="0" borderId="16" xfId="52" applyFont="1" applyFill="1" applyBorder="1" applyAlignment="1" applyProtection="1">
      <alignment horizontal="left" vertical="center" wrapText="1"/>
      <protection/>
    </xf>
    <xf numFmtId="0" fontId="1" fillId="0" borderId="17" xfId="52" applyFont="1" applyFill="1" applyBorder="1" applyAlignment="1" applyProtection="1">
      <alignment horizontal="left" vertical="center" wrapText="1"/>
      <protection/>
    </xf>
    <xf numFmtId="0" fontId="1" fillId="0" borderId="18" xfId="52" applyFont="1" applyFill="1" applyBorder="1" applyAlignment="1" applyProtection="1">
      <alignment horizontal="left" vertical="center" wrapText="1"/>
      <protection/>
    </xf>
    <xf numFmtId="0" fontId="1" fillId="0" borderId="19" xfId="52" applyFont="1" applyFill="1" applyBorder="1" applyAlignment="1" applyProtection="1">
      <alignment horizontal="left" vertical="center" wrapText="1"/>
      <protection/>
    </xf>
    <xf numFmtId="0" fontId="1" fillId="0" borderId="20" xfId="52" applyFont="1" applyFill="1" applyBorder="1" applyAlignment="1" applyProtection="1">
      <alignment horizontal="left" vertical="center" wrapText="1"/>
      <protection/>
    </xf>
    <xf numFmtId="0" fontId="3" fillId="33" borderId="0" xfId="52" applyFont="1" applyFill="1" applyAlignment="1" applyProtection="1">
      <alignment horizontal="left" wrapText="1"/>
      <protection/>
    </xf>
    <xf numFmtId="0" fontId="1" fillId="0" borderId="21" xfId="52" applyFont="1" applyFill="1" applyBorder="1" applyAlignment="1" applyProtection="1">
      <alignment horizontal="left" vertical="center" wrapText="1"/>
      <protection/>
    </xf>
    <xf numFmtId="0" fontId="1" fillId="0" borderId="22" xfId="52" applyFont="1" applyFill="1" applyBorder="1" applyAlignment="1" applyProtection="1">
      <alignment horizontal="left" vertical="center" wrapText="1"/>
      <protection/>
    </xf>
    <xf numFmtId="0" fontId="1" fillId="0" borderId="21" xfId="52" applyFont="1" applyFill="1" applyBorder="1" applyAlignment="1" applyProtection="1">
      <alignment horizontal="justify" vertical="center" wrapText="1"/>
      <protection/>
    </xf>
    <xf numFmtId="0" fontId="1" fillId="0" borderId="22" xfId="52" applyFont="1" applyFill="1" applyBorder="1" applyAlignment="1" applyProtection="1">
      <alignment horizontal="justify" vertical="center" wrapText="1"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 wrapText="1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1" fillId="0" borderId="0" xfId="52" applyFont="1" applyFill="1" applyAlignment="1" applyProtection="1">
      <alignment horizontal="justify" vertical="top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tyl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347"/>
  <sheetViews>
    <sheetView tabSelected="1" view="pageBreakPreview" zoomScaleSheetLayoutView="100" zoomScalePageLayoutView="0" workbookViewId="0" topLeftCell="A1">
      <selection activeCell="A7" sqref="A7:H7"/>
    </sheetView>
  </sheetViews>
  <sheetFormatPr defaultColWidth="9.140625" defaultRowHeight="12.75"/>
  <cols>
    <col min="1" max="1" width="3.57421875" style="54" customWidth="1"/>
    <col min="2" max="2" width="6.28125" style="54" customWidth="1"/>
    <col min="3" max="3" width="44.421875" style="87" customWidth="1"/>
    <col min="4" max="4" width="13.140625" style="88" customWidth="1"/>
    <col min="5" max="5" width="14.28125" style="88" customWidth="1"/>
    <col min="6" max="6" width="13.57421875" style="88" customWidth="1"/>
    <col min="7" max="7" width="12.7109375" style="88" customWidth="1"/>
    <col min="8" max="8" width="13.00390625" style="88" customWidth="1"/>
    <col min="9" max="16384" width="9.140625" style="57" customWidth="1"/>
  </cols>
  <sheetData>
    <row r="1" spans="1:8" s="2" customFormat="1" ht="18" customHeight="1">
      <c r="A1" s="101" t="s">
        <v>23</v>
      </c>
      <c r="B1" s="101"/>
      <c r="C1" s="101"/>
      <c r="D1" s="101"/>
      <c r="E1" s="101"/>
      <c r="F1" s="101"/>
      <c r="G1" s="101"/>
      <c r="H1" s="101"/>
    </row>
    <row r="2" spans="1:8" s="3" customFormat="1" ht="18" customHeight="1">
      <c r="A2" s="102" t="s">
        <v>0</v>
      </c>
      <c r="B2" s="102"/>
      <c r="C2" s="102"/>
      <c r="D2" s="102"/>
      <c r="E2" s="102"/>
      <c r="F2" s="102"/>
      <c r="G2" s="102"/>
      <c r="H2" s="102"/>
    </row>
    <row r="3" spans="1:8" s="5" customFormat="1" ht="72" customHeight="1">
      <c r="A3" s="97" t="s">
        <v>124</v>
      </c>
      <c r="B3" s="97"/>
      <c r="C3" s="97"/>
      <c r="D3" s="97"/>
      <c r="E3" s="97"/>
      <c r="F3" s="97"/>
      <c r="G3" s="97"/>
      <c r="H3" s="97"/>
    </row>
    <row r="4" spans="1:152" s="5" customFormat="1" ht="42" customHeight="1">
      <c r="A4" s="92" t="s">
        <v>240</v>
      </c>
      <c r="B4" s="92"/>
      <c r="C4" s="92"/>
      <c r="D4" s="92"/>
      <c r="E4" s="92"/>
      <c r="F4" s="92"/>
      <c r="G4" s="92"/>
      <c r="H4" s="9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</row>
    <row r="5" spans="1:8" s="3" customFormat="1" ht="15.75" customHeight="1">
      <c r="A5" s="102" t="s">
        <v>1</v>
      </c>
      <c r="B5" s="102"/>
      <c r="C5" s="102"/>
      <c r="D5" s="102"/>
      <c r="E5" s="102"/>
      <c r="F5" s="102"/>
      <c r="G5" s="102"/>
      <c r="H5" s="102"/>
    </row>
    <row r="6" spans="1:8" s="2" customFormat="1" ht="69" customHeight="1">
      <c r="A6" s="90" t="s">
        <v>195</v>
      </c>
      <c r="B6" s="90"/>
      <c r="C6" s="90"/>
      <c r="D6" s="90"/>
      <c r="E6" s="90"/>
      <c r="F6" s="90"/>
      <c r="G6" s="90"/>
      <c r="H6" s="90"/>
    </row>
    <row r="7" spans="1:8" s="2" customFormat="1" ht="25.5" customHeight="1">
      <c r="A7" s="90" t="s">
        <v>63</v>
      </c>
      <c r="B7" s="90"/>
      <c r="C7" s="90"/>
      <c r="D7" s="90"/>
      <c r="E7" s="90"/>
      <c r="F7" s="90"/>
      <c r="G7" s="90"/>
      <c r="H7" s="90"/>
    </row>
    <row r="8" spans="1:8" s="3" customFormat="1" ht="18" customHeight="1">
      <c r="A8" s="102" t="s">
        <v>37</v>
      </c>
      <c r="B8" s="102"/>
      <c r="C8" s="102"/>
      <c r="D8" s="102"/>
      <c r="E8" s="102"/>
      <c r="F8" s="102"/>
      <c r="G8" s="102"/>
      <c r="H8" s="102"/>
    </row>
    <row r="9" spans="1:8" s="7" customFormat="1" ht="20.25" customHeight="1">
      <c r="A9" s="97" t="s">
        <v>3</v>
      </c>
      <c r="B9" s="97"/>
      <c r="C9" s="97"/>
      <c r="D9" s="97"/>
      <c r="E9" s="97"/>
      <c r="F9" s="97"/>
      <c r="G9" s="97"/>
      <c r="H9" s="97"/>
    </row>
    <row r="10" spans="1:8" s="7" customFormat="1" ht="18" customHeight="1">
      <c r="A10" s="98" t="s">
        <v>77</v>
      </c>
      <c r="B10" s="98"/>
      <c r="C10" s="98"/>
      <c r="D10" s="98"/>
      <c r="E10" s="98"/>
      <c r="F10" s="98"/>
      <c r="G10" s="98"/>
      <c r="H10" s="98"/>
    </row>
    <row r="11" spans="1:8" s="10" customFormat="1" ht="91.5" customHeight="1">
      <c r="A11" s="8" t="s">
        <v>13</v>
      </c>
      <c r="B11" s="103" t="s">
        <v>4</v>
      </c>
      <c r="C11" s="104"/>
      <c r="D11" s="9" t="s">
        <v>5</v>
      </c>
      <c r="E11" s="9" t="s">
        <v>8</v>
      </c>
      <c r="F11" s="9" t="s">
        <v>6</v>
      </c>
      <c r="G11" s="9" t="s">
        <v>14</v>
      </c>
      <c r="H11" s="9" t="s">
        <v>7</v>
      </c>
    </row>
    <row r="12" spans="1:8" s="14" customFormat="1" ht="4.5" customHeight="1">
      <c r="A12" s="11"/>
      <c r="B12" s="11"/>
      <c r="C12" s="12"/>
      <c r="D12" s="12"/>
      <c r="E12" s="12"/>
      <c r="F12" s="12"/>
      <c r="G12" s="12"/>
      <c r="H12" s="13"/>
    </row>
    <row r="13" spans="1:8" s="18" customFormat="1" ht="14.25" customHeight="1">
      <c r="A13" s="15" t="s">
        <v>9</v>
      </c>
      <c r="B13" s="15"/>
      <c r="C13" s="16" t="s">
        <v>24</v>
      </c>
      <c r="D13" s="17"/>
      <c r="E13" s="17"/>
      <c r="F13" s="17"/>
      <c r="G13" s="17"/>
      <c r="H13" s="17"/>
    </row>
    <row r="14" spans="1:8" s="22" customFormat="1" ht="4.5" customHeight="1">
      <c r="A14" s="19"/>
      <c r="B14" s="19"/>
      <c r="C14" s="20"/>
      <c r="D14" s="20"/>
      <c r="E14" s="20"/>
      <c r="F14" s="20"/>
      <c r="G14" s="20"/>
      <c r="H14" s="21"/>
    </row>
    <row r="15" spans="1:8" s="26" customFormat="1" ht="24" customHeight="1">
      <c r="A15" s="23"/>
      <c r="B15" s="23"/>
      <c r="C15" s="24" t="s">
        <v>15</v>
      </c>
      <c r="D15" s="25">
        <v>996916530</v>
      </c>
      <c r="E15" s="25">
        <f>E17+E40+E104+E109+E35+E92+E98+E28</f>
        <v>8278187</v>
      </c>
      <c r="F15" s="25">
        <f>F17+F40+F104+F109+F35+F92+F98+F28</f>
        <v>3110954</v>
      </c>
      <c r="G15" s="25">
        <f>G17+G40+G104+G109+G35+G92+G98+G28</f>
        <v>1907478</v>
      </c>
      <c r="H15" s="25">
        <f>D15+E15-F15</f>
        <v>1002083763</v>
      </c>
    </row>
    <row r="16" spans="1:8" s="28" customFormat="1" ht="3.75" customHeight="1">
      <c r="A16" s="27"/>
      <c r="B16" s="27"/>
      <c r="C16" s="1"/>
      <c r="D16" s="1"/>
      <c r="E16" s="1"/>
      <c r="F16" s="1"/>
      <c r="G16" s="1"/>
      <c r="H16" s="1"/>
    </row>
    <row r="17" spans="1:8" s="26" customFormat="1" ht="24.75" customHeight="1">
      <c r="A17" s="23"/>
      <c r="B17" s="23">
        <v>600</v>
      </c>
      <c r="C17" s="24" t="s">
        <v>33</v>
      </c>
      <c r="D17" s="25">
        <v>93889626</v>
      </c>
      <c r="E17" s="25">
        <f>E18</f>
        <v>92600</v>
      </c>
      <c r="F17" s="25">
        <f>F18</f>
        <v>74000</v>
      </c>
      <c r="G17" s="25">
        <f>G18</f>
        <v>93900</v>
      </c>
      <c r="H17" s="25">
        <f>D17+E17-F17</f>
        <v>93908226</v>
      </c>
    </row>
    <row r="18" spans="1:8" s="14" customFormat="1" ht="21.75" customHeight="1">
      <c r="A18" s="11"/>
      <c r="B18" s="29" t="s">
        <v>60</v>
      </c>
      <c r="C18" s="30" t="s">
        <v>59</v>
      </c>
      <c r="D18" s="31">
        <v>33271946</v>
      </c>
      <c r="E18" s="31">
        <v>92600</v>
      </c>
      <c r="F18" s="31">
        <v>74000</v>
      </c>
      <c r="G18" s="31">
        <v>93900</v>
      </c>
      <c r="H18" s="31">
        <f>D18+E18-F18</f>
        <v>33290546</v>
      </c>
    </row>
    <row r="19" spans="1:8" s="33" customFormat="1" ht="13.5" customHeight="1">
      <c r="A19" s="32"/>
      <c r="B19" s="32"/>
      <c r="C19" s="91" t="s">
        <v>147</v>
      </c>
      <c r="D19" s="91"/>
      <c r="E19" s="91"/>
      <c r="F19" s="91"/>
      <c r="G19" s="91"/>
      <c r="H19" s="91"/>
    </row>
    <row r="20" spans="1:8" s="33" customFormat="1" ht="13.5" customHeight="1">
      <c r="A20" s="32"/>
      <c r="B20" s="32"/>
      <c r="C20" s="90" t="s">
        <v>251</v>
      </c>
      <c r="D20" s="90"/>
      <c r="E20" s="90"/>
      <c r="F20" s="90"/>
      <c r="G20" s="90"/>
      <c r="H20" s="90"/>
    </row>
    <row r="21" spans="1:8" s="33" customFormat="1" ht="13.5" customHeight="1">
      <c r="A21" s="32"/>
      <c r="B21" s="32"/>
      <c r="C21" s="90" t="s">
        <v>148</v>
      </c>
      <c r="D21" s="90"/>
      <c r="E21" s="90"/>
      <c r="F21" s="90"/>
      <c r="G21" s="90"/>
      <c r="H21" s="90"/>
    </row>
    <row r="22" spans="1:8" s="33" customFormat="1" ht="13.5" customHeight="1">
      <c r="A22" s="32"/>
      <c r="B22" s="32"/>
      <c r="C22" s="90" t="s">
        <v>150</v>
      </c>
      <c r="D22" s="90"/>
      <c r="E22" s="90"/>
      <c r="F22" s="90"/>
      <c r="G22" s="90"/>
      <c r="H22" s="90"/>
    </row>
    <row r="23" spans="1:8" s="33" customFormat="1" ht="13.5" customHeight="1">
      <c r="A23" s="32"/>
      <c r="B23" s="32"/>
      <c r="C23" s="90" t="s">
        <v>152</v>
      </c>
      <c r="D23" s="90"/>
      <c r="E23" s="90"/>
      <c r="F23" s="90"/>
      <c r="G23" s="90"/>
      <c r="H23" s="90"/>
    </row>
    <row r="24" spans="1:8" s="33" customFormat="1" ht="13.5" customHeight="1">
      <c r="A24" s="32"/>
      <c r="B24" s="32"/>
      <c r="C24" s="90" t="s">
        <v>149</v>
      </c>
      <c r="D24" s="90"/>
      <c r="E24" s="90"/>
      <c r="F24" s="90"/>
      <c r="G24" s="90"/>
      <c r="H24" s="90"/>
    </row>
    <row r="25" spans="1:8" s="33" customFormat="1" ht="13.5" customHeight="1">
      <c r="A25" s="32"/>
      <c r="B25" s="32"/>
      <c r="C25" s="90" t="s">
        <v>151</v>
      </c>
      <c r="D25" s="90"/>
      <c r="E25" s="90"/>
      <c r="F25" s="90"/>
      <c r="G25" s="90"/>
      <c r="H25" s="90"/>
    </row>
    <row r="26" spans="1:8" s="33" customFormat="1" ht="13.5" customHeight="1">
      <c r="A26" s="32"/>
      <c r="B26" s="32"/>
      <c r="C26" s="90" t="s">
        <v>153</v>
      </c>
      <c r="D26" s="90"/>
      <c r="E26" s="90"/>
      <c r="F26" s="90"/>
      <c r="G26" s="90"/>
      <c r="H26" s="90"/>
    </row>
    <row r="27" spans="1:8" s="28" customFormat="1" ht="3.75" customHeight="1">
      <c r="A27" s="27"/>
      <c r="B27" s="27"/>
      <c r="C27" s="1"/>
      <c r="D27" s="1"/>
      <c r="E27" s="1"/>
      <c r="F27" s="1"/>
      <c r="G27" s="1"/>
      <c r="H27" s="34"/>
    </row>
    <row r="28" spans="1:8" s="26" customFormat="1" ht="24.75" customHeight="1">
      <c r="A28" s="23"/>
      <c r="B28" s="23">
        <v>720</v>
      </c>
      <c r="C28" s="24" t="s">
        <v>48</v>
      </c>
      <c r="D28" s="25">
        <v>736617</v>
      </c>
      <c r="E28" s="25">
        <f>E29</f>
        <v>158948</v>
      </c>
      <c r="F28" s="25">
        <f>F29</f>
        <v>0</v>
      </c>
      <c r="G28" s="25">
        <f>G29</f>
        <v>0</v>
      </c>
      <c r="H28" s="25">
        <f>D28+E28-F28</f>
        <v>895565</v>
      </c>
    </row>
    <row r="29" spans="1:8" s="14" customFormat="1" ht="19.5" customHeight="1">
      <c r="A29" s="11"/>
      <c r="B29" s="11">
        <v>72095</v>
      </c>
      <c r="C29" s="30" t="s">
        <v>21</v>
      </c>
      <c r="D29" s="31">
        <v>736617</v>
      </c>
      <c r="E29" s="31">
        <v>158948</v>
      </c>
      <c r="F29" s="31">
        <v>0</v>
      </c>
      <c r="G29" s="31">
        <v>0</v>
      </c>
      <c r="H29" s="31">
        <f>D29+E29-F29</f>
        <v>895565</v>
      </c>
    </row>
    <row r="30" spans="1:8" s="14" customFormat="1" ht="27" customHeight="1">
      <c r="A30" s="35"/>
      <c r="B30" s="35"/>
      <c r="C30" s="92" t="s">
        <v>135</v>
      </c>
      <c r="D30" s="92"/>
      <c r="E30" s="92"/>
      <c r="F30" s="92"/>
      <c r="G30" s="92"/>
      <c r="H30" s="92"/>
    </row>
    <row r="31" spans="1:8" s="14" customFormat="1" ht="18" customHeight="1">
      <c r="A31" s="11"/>
      <c r="B31" s="11"/>
      <c r="C31" s="95" t="s">
        <v>274</v>
      </c>
      <c r="D31" s="95"/>
      <c r="E31" s="95"/>
      <c r="F31" s="95"/>
      <c r="G31" s="95"/>
      <c r="H31" s="95"/>
    </row>
    <row r="32" spans="1:8" s="14" customFormat="1" ht="30" customHeight="1">
      <c r="A32" s="11"/>
      <c r="B32" s="11"/>
      <c r="C32" s="92" t="s">
        <v>278</v>
      </c>
      <c r="D32" s="92"/>
      <c r="E32" s="92"/>
      <c r="F32" s="92"/>
      <c r="G32" s="92"/>
      <c r="H32" s="92"/>
    </row>
    <row r="33" spans="1:8" s="14" customFormat="1" ht="30" customHeight="1">
      <c r="A33" s="11"/>
      <c r="B33" s="11"/>
      <c r="C33" s="92" t="s">
        <v>252</v>
      </c>
      <c r="D33" s="92"/>
      <c r="E33" s="92"/>
      <c r="F33" s="92"/>
      <c r="G33" s="92"/>
      <c r="H33" s="92"/>
    </row>
    <row r="34" spans="1:8" s="14" customFormat="1" ht="3.75" customHeight="1">
      <c r="A34" s="11"/>
      <c r="B34" s="11"/>
      <c r="C34" s="1"/>
      <c r="D34" s="1"/>
      <c r="E34" s="1"/>
      <c r="F34" s="1"/>
      <c r="G34" s="1"/>
      <c r="H34" s="1"/>
    </row>
    <row r="35" spans="1:8" s="26" customFormat="1" ht="23.25" customHeight="1">
      <c r="A35" s="23"/>
      <c r="B35" s="23">
        <v>750</v>
      </c>
      <c r="C35" s="24" t="s">
        <v>91</v>
      </c>
      <c r="D35" s="25">
        <v>5789454</v>
      </c>
      <c r="E35" s="25">
        <f>E36</f>
        <v>34200</v>
      </c>
      <c r="F35" s="25">
        <f>F36</f>
        <v>0</v>
      </c>
      <c r="G35" s="25">
        <f>G36</f>
        <v>0</v>
      </c>
      <c r="H35" s="25">
        <f>D35+E35-F35</f>
        <v>5823654</v>
      </c>
    </row>
    <row r="36" spans="1:8" s="14" customFormat="1" ht="22.5" customHeight="1">
      <c r="A36" s="11"/>
      <c r="B36" s="11">
        <v>75095</v>
      </c>
      <c r="C36" s="30" t="s">
        <v>21</v>
      </c>
      <c r="D36" s="31">
        <v>4717403</v>
      </c>
      <c r="E36" s="31">
        <v>34200</v>
      </c>
      <c r="F36" s="31">
        <v>0</v>
      </c>
      <c r="G36" s="31">
        <v>0</v>
      </c>
      <c r="H36" s="31">
        <f>D36+E36-F36</f>
        <v>4751603</v>
      </c>
    </row>
    <row r="37" spans="1:8" s="14" customFormat="1" ht="55.5" customHeight="1">
      <c r="A37" s="11"/>
      <c r="B37" s="11"/>
      <c r="C37" s="92" t="s">
        <v>277</v>
      </c>
      <c r="D37" s="92"/>
      <c r="E37" s="92"/>
      <c r="F37" s="92"/>
      <c r="G37" s="92"/>
      <c r="H37" s="92"/>
    </row>
    <row r="38" spans="1:8" s="14" customFormat="1" ht="27.75" customHeight="1">
      <c r="A38" s="11"/>
      <c r="B38" s="11"/>
      <c r="C38" s="1"/>
      <c r="D38" s="1"/>
      <c r="E38" s="1"/>
      <c r="F38" s="1"/>
      <c r="G38" s="1"/>
      <c r="H38" s="1"/>
    </row>
    <row r="39" spans="1:8" s="14" customFormat="1" ht="3.75" customHeight="1">
      <c r="A39" s="11"/>
      <c r="B39" s="11"/>
      <c r="C39" s="1"/>
      <c r="D39" s="1"/>
      <c r="E39" s="1"/>
      <c r="F39" s="1"/>
      <c r="G39" s="1"/>
      <c r="H39" s="1"/>
    </row>
    <row r="40" spans="1:8" s="26" customFormat="1" ht="23.25" customHeight="1">
      <c r="A40" s="23"/>
      <c r="B40" s="23">
        <v>758</v>
      </c>
      <c r="C40" s="24" t="s">
        <v>47</v>
      </c>
      <c r="D40" s="25">
        <v>561898187</v>
      </c>
      <c r="E40" s="25">
        <f>+E45+E66+E43+E41</f>
        <v>7670897</v>
      </c>
      <c r="F40" s="25">
        <f>+F45+F66+F43+F41</f>
        <v>1582144</v>
      </c>
      <c r="G40" s="25">
        <f>+G45+G66+G43+G41</f>
        <v>1809642</v>
      </c>
      <c r="H40" s="25">
        <f>D40+E40-F40</f>
        <v>567986940</v>
      </c>
    </row>
    <row r="41" spans="1:8" s="14" customFormat="1" ht="27.75" customHeight="1">
      <c r="A41" s="11"/>
      <c r="B41" s="37">
        <v>75802</v>
      </c>
      <c r="C41" s="30" t="s">
        <v>165</v>
      </c>
      <c r="D41" s="38">
        <v>0</v>
      </c>
      <c r="E41" s="38">
        <v>873600</v>
      </c>
      <c r="F41" s="38">
        <v>0</v>
      </c>
      <c r="G41" s="38">
        <v>0</v>
      </c>
      <c r="H41" s="38">
        <f>D41+E41-F41</f>
        <v>873600</v>
      </c>
    </row>
    <row r="42" spans="1:8" s="14" customFormat="1" ht="45" customHeight="1">
      <c r="A42" s="11"/>
      <c r="B42" s="11"/>
      <c r="C42" s="92" t="s">
        <v>304</v>
      </c>
      <c r="D42" s="92"/>
      <c r="E42" s="92"/>
      <c r="F42" s="92"/>
      <c r="G42" s="92"/>
      <c r="H42" s="92"/>
    </row>
    <row r="43" spans="1:8" s="14" customFormat="1" ht="21" customHeight="1">
      <c r="A43" s="11"/>
      <c r="B43" s="11">
        <v>75814</v>
      </c>
      <c r="C43" s="30" t="s">
        <v>166</v>
      </c>
      <c r="D43" s="31">
        <v>1700000</v>
      </c>
      <c r="E43" s="31">
        <v>685788</v>
      </c>
      <c r="F43" s="31">
        <v>0</v>
      </c>
      <c r="G43" s="31">
        <v>0</v>
      </c>
      <c r="H43" s="31">
        <f>D43+E43-F43</f>
        <v>2385788</v>
      </c>
    </row>
    <row r="44" spans="1:8" s="14" customFormat="1" ht="41.25" customHeight="1">
      <c r="A44" s="11"/>
      <c r="B44" s="11"/>
      <c r="C44" s="92" t="s">
        <v>253</v>
      </c>
      <c r="D44" s="92"/>
      <c r="E44" s="92"/>
      <c r="F44" s="92"/>
      <c r="G44" s="92"/>
      <c r="H44" s="92"/>
    </row>
    <row r="45" spans="1:8" s="14" customFormat="1" ht="38.25" customHeight="1">
      <c r="A45" s="11"/>
      <c r="B45" s="37">
        <v>75863</v>
      </c>
      <c r="C45" s="39" t="s">
        <v>61</v>
      </c>
      <c r="D45" s="38">
        <v>292997850</v>
      </c>
      <c r="E45" s="38">
        <v>2815128</v>
      </c>
      <c r="F45" s="38">
        <v>1342987</v>
      </c>
      <c r="G45" s="38">
        <v>556232</v>
      </c>
      <c r="H45" s="38">
        <f>D45+E45-F45</f>
        <v>294469991</v>
      </c>
    </row>
    <row r="46" spans="1:8" s="14" customFormat="1" ht="27" customHeight="1">
      <c r="A46" s="11"/>
      <c r="B46" s="11"/>
      <c r="C46" s="95" t="s">
        <v>64</v>
      </c>
      <c r="D46" s="95"/>
      <c r="E46" s="95"/>
      <c r="F46" s="95"/>
      <c r="G46" s="95"/>
      <c r="H46" s="95"/>
    </row>
    <row r="47" spans="1:8" s="14" customFormat="1" ht="15" customHeight="1">
      <c r="A47" s="11"/>
      <c r="B47" s="11"/>
      <c r="C47" s="90" t="s">
        <v>117</v>
      </c>
      <c r="D47" s="90"/>
      <c r="E47" s="90"/>
      <c r="F47" s="90"/>
      <c r="G47" s="90"/>
      <c r="H47" s="90"/>
    </row>
    <row r="48" spans="1:8" s="14" customFormat="1" ht="25.5" customHeight="1">
      <c r="A48" s="11"/>
      <c r="B48" s="11"/>
      <c r="C48" s="94" t="s">
        <v>223</v>
      </c>
      <c r="D48" s="94"/>
      <c r="E48" s="94"/>
      <c r="F48" s="94"/>
      <c r="G48" s="40" t="s">
        <v>70</v>
      </c>
      <c r="H48" s="41">
        <v>2125273</v>
      </c>
    </row>
    <row r="49" spans="1:8" s="14" customFormat="1" ht="15" customHeight="1">
      <c r="A49" s="11"/>
      <c r="B49" s="11"/>
      <c r="C49" s="90" t="s">
        <v>106</v>
      </c>
      <c r="D49" s="90"/>
      <c r="E49" s="90"/>
      <c r="F49" s="90"/>
      <c r="G49" s="90"/>
      <c r="H49" s="90"/>
    </row>
    <row r="50" spans="1:8" s="14" customFormat="1" ht="12.75" customHeight="1">
      <c r="A50" s="11"/>
      <c r="B50" s="11"/>
      <c r="C50" s="90" t="s">
        <v>65</v>
      </c>
      <c r="D50" s="90"/>
      <c r="E50" s="90"/>
      <c r="F50" s="90"/>
      <c r="G50" s="90"/>
      <c r="H50" s="90"/>
    </row>
    <row r="51" spans="1:8" s="14" customFormat="1" ht="39" customHeight="1">
      <c r="A51" s="11"/>
      <c r="B51" s="11"/>
      <c r="C51" s="94" t="s">
        <v>225</v>
      </c>
      <c r="D51" s="94"/>
      <c r="E51" s="94"/>
      <c r="F51" s="94"/>
      <c r="G51" s="40" t="s">
        <v>58</v>
      </c>
      <c r="H51" s="41">
        <v>901000</v>
      </c>
    </row>
    <row r="52" spans="1:8" s="14" customFormat="1" ht="17.25" customHeight="1">
      <c r="A52" s="11"/>
      <c r="B52" s="11"/>
      <c r="C52" s="89" t="s">
        <v>224</v>
      </c>
      <c r="D52" s="89"/>
      <c r="E52" s="89"/>
      <c r="F52" s="89"/>
      <c r="G52" s="42" t="s">
        <v>58</v>
      </c>
      <c r="H52" s="43">
        <v>6750</v>
      </c>
    </row>
    <row r="53" spans="1:8" s="14" customFormat="1" ht="15" customHeight="1">
      <c r="A53" s="11"/>
      <c r="B53" s="11"/>
      <c r="C53" s="90" t="s">
        <v>76</v>
      </c>
      <c r="D53" s="90"/>
      <c r="E53" s="90"/>
      <c r="F53" s="90"/>
      <c r="G53" s="90"/>
      <c r="H53" s="90"/>
    </row>
    <row r="54" spans="1:8" s="14" customFormat="1" ht="15" customHeight="1">
      <c r="A54" s="11"/>
      <c r="B54" s="11"/>
      <c r="C54" s="90" t="s">
        <v>65</v>
      </c>
      <c r="D54" s="90"/>
      <c r="E54" s="90"/>
      <c r="F54" s="90"/>
      <c r="G54" s="90"/>
      <c r="H54" s="90"/>
    </row>
    <row r="55" spans="1:8" s="14" customFormat="1" ht="25.5" customHeight="1">
      <c r="A55" s="11"/>
      <c r="B55" s="11"/>
      <c r="C55" s="94" t="s">
        <v>222</v>
      </c>
      <c r="D55" s="94"/>
      <c r="E55" s="94"/>
      <c r="F55" s="94"/>
      <c r="G55" s="40" t="s">
        <v>58</v>
      </c>
      <c r="H55" s="41">
        <v>59707</v>
      </c>
    </row>
    <row r="56" spans="1:8" s="14" customFormat="1" ht="13.5" customHeight="1">
      <c r="A56" s="11"/>
      <c r="B56" s="11"/>
      <c r="C56" s="94" t="s">
        <v>254</v>
      </c>
      <c r="D56" s="94"/>
      <c r="E56" s="94"/>
      <c r="F56" s="94"/>
      <c r="G56" s="40"/>
      <c r="H56" s="41"/>
    </row>
    <row r="57" spans="1:8" s="14" customFormat="1" ht="17.25" customHeight="1">
      <c r="A57" s="11"/>
      <c r="B57" s="11"/>
      <c r="C57" s="89" t="s">
        <v>107</v>
      </c>
      <c r="D57" s="89"/>
      <c r="E57" s="89"/>
      <c r="F57" s="89"/>
      <c r="G57" s="42" t="s">
        <v>58</v>
      </c>
      <c r="H57" s="43">
        <v>21318</v>
      </c>
    </row>
    <row r="58" spans="1:8" s="14" customFormat="1" ht="15" customHeight="1">
      <c r="A58" s="11"/>
      <c r="B58" s="11"/>
      <c r="C58" s="89" t="s">
        <v>108</v>
      </c>
      <c r="D58" s="89"/>
      <c r="E58" s="89"/>
      <c r="F58" s="89"/>
      <c r="G58" s="42" t="s">
        <v>58</v>
      </c>
      <c r="H58" s="43">
        <v>136870</v>
      </c>
    </row>
    <row r="59" spans="1:8" s="14" customFormat="1" ht="15" customHeight="1">
      <c r="A59" s="11"/>
      <c r="B59" s="11"/>
      <c r="C59" s="90" t="s">
        <v>75</v>
      </c>
      <c r="D59" s="90"/>
      <c r="E59" s="90"/>
      <c r="F59" s="90"/>
      <c r="G59" s="90"/>
      <c r="H59" s="90"/>
    </row>
    <row r="60" spans="1:8" s="14" customFormat="1" ht="13.5" customHeight="1">
      <c r="A60" s="11"/>
      <c r="B60" s="11"/>
      <c r="C60" s="94" t="s">
        <v>254</v>
      </c>
      <c r="D60" s="94"/>
      <c r="E60" s="94"/>
      <c r="F60" s="94"/>
      <c r="G60" s="40"/>
      <c r="H60" s="41"/>
    </row>
    <row r="61" spans="1:8" s="14" customFormat="1" ht="17.25" customHeight="1">
      <c r="A61" s="11"/>
      <c r="B61" s="11"/>
      <c r="C61" s="89" t="s">
        <v>107</v>
      </c>
      <c r="D61" s="89"/>
      <c r="E61" s="89"/>
      <c r="F61" s="89"/>
      <c r="G61" s="42" t="s">
        <v>58</v>
      </c>
      <c r="H61" s="43">
        <v>348500</v>
      </c>
    </row>
    <row r="62" spans="1:8" s="14" customFormat="1" ht="15" customHeight="1">
      <c r="A62" s="11"/>
      <c r="B62" s="11"/>
      <c r="C62" s="89" t="s">
        <v>108</v>
      </c>
      <c r="D62" s="89"/>
      <c r="E62" s="89"/>
      <c r="F62" s="89"/>
      <c r="G62" s="42" t="s">
        <v>58</v>
      </c>
      <c r="H62" s="43">
        <v>422947</v>
      </c>
    </row>
    <row r="63" spans="1:8" s="14" customFormat="1" ht="17.25" customHeight="1">
      <c r="A63" s="11"/>
      <c r="B63" s="11"/>
      <c r="C63" s="89" t="s">
        <v>116</v>
      </c>
      <c r="D63" s="89"/>
      <c r="E63" s="89"/>
      <c r="F63" s="89"/>
      <c r="G63" s="42" t="s">
        <v>58</v>
      </c>
      <c r="H63" s="43">
        <v>571540</v>
      </c>
    </row>
    <row r="64" spans="1:8" s="14" customFormat="1" ht="40.5" customHeight="1">
      <c r="A64" s="11"/>
      <c r="B64" s="11"/>
      <c r="C64" s="94" t="s">
        <v>255</v>
      </c>
      <c r="D64" s="94"/>
      <c r="E64" s="94"/>
      <c r="F64" s="94"/>
      <c r="G64" s="40" t="s">
        <v>96</v>
      </c>
      <c r="H64" s="41">
        <v>338337</v>
      </c>
    </row>
    <row r="65" spans="1:8" s="14" customFormat="1" ht="17.25" customHeight="1">
      <c r="A65" s="11"/>
      <c r="B65" s="11"/>
      <c r="C65" s="92" t="s">
        <v>95</v>
      </c>
      <c r="D65" s="92"/>
      <c r="E65" s="92"/>
      <c r="F65" s="92"/>
      <c r="G65" s="92"/>
      <c r="H65" s="92"/>
    </row>
    <row r="66" spans="1:8" s="14" customFormat="1" ht="38.25" customHeight="1">
      <c r="A66" s="11"/>
      <c r="B66" s="37">
        <v>75864</v>
      </c>
      <c r="C66" s="39" t="s">
        <v>93</v>
      </c>
      <c r="D66" s="38">
        <v>76739242</v>
      </c>
      <c r="E66" s="38">
        <v>3296381</v>
      </c>
      <c r="F66" s="38">
        <v>239157</v>
      </c>
      <c r="G66" s="38">
        <v>1253410</v>
      </c>
      <c r="H66" s="38">
        <f>D66+E66-F66</f>
        <v>79796466</v>
      </c>
    </row>
    <row r="67" spans="1:8" s="14" customFormat="1" ht="39" customHeight="1">
      <c r="A67" s="11"/>
      <c r="B67" s="11"/>
      <c r="C67" s="95" t="s">
        <v>94</v>
      </c>
      <c r="D67" s="95"/>
      <c r="E67" s="95"/>
      <c r="F67" s="95"/>
      <c r="G67" s="95"/>
      <c r="H67" s="95"/>
    </row>
    <row r="68" spans="1:8" s="14" customFormat="1" ht="15" customHeight="1">
      <c r="A68" s="11"/>
      <c r="B68" s="11"/>
      <c r="C68" s="90" t="s">
        <v>227</v>
      </c>
      <c r="D68" s="90"/>
      <c r="E68" s="90"/>
      <c r="F68" s="90"/>
      <c r="G68" s="90"/>
      <c r="H68" s="90"/>
    </row>
    <row r="69" spans="1:8" s="14" customFormat="1" ht="27" customHeight="1">
      <c r="A69" s="11"/>
      <c r="B69" s="11"/>
      <c r="C69" s="94" t="s">
        <v>229</v>
      </c>
      <c r="D69" s="94"/>
      <c r="E69" s="94"/>
      <c r="F69" s="94"/>
      <c r="G69" s="40"/>
      <c r="H69" s="41"/>
    </row>
    <row r="70" spans="1:8" s="14" customFormat="1" ht="15.75" customHeight="1">
      <c r="A70" s="11"/>
      <c r="B70" s="11"/>
      <c r="C70" s="89" t="s">
        <v>275</v>
      </c>
      <c r="D70" s="89"/>
      <c r="E70" s="89"/>
      <c r="F70" s="89"/>
      <c r="G70" s="42" t="s">
        <v>70</v>
      </c>
      <c r="H70" s="43">
        <v>1019179</v>
      </c>
    </row>
    <row r="71" spans="1:8" s="14" customFormat="1" ht="15.75" customHeight="1">
      <c r="A71" s="11"/>
      <c r="B71" s="11"/>
      <c r="C71" s="89" t="s">
        <v>230</v>
      </c>
      <c r="D71" s="89"/>
      <c r="E71" s="89"/>
      <c r="F71" s="89"/>
      <c r="G71" s="42" t="s">
        <v>70</v>
      </c>
      <c r="H71" s="43">
        <v>542657</v>
      </c>
    </row>
    <row r="72" spans="1:8" s="14" customFormat="1" ht="14.25" customHeight="1">
      <c r="A72" s="11"/>
      <c r="B72" s="11"/>
      <c r="C72" s="89" t="s">
        <v>231</v>
      </c>
      <c r="D72" s="89"/>
      <c r="E72" s="89"/>
      <c r="F72" s="89"/>
      <c r="G72" s="42" t="s">
        <v>70</v>
      </c>
      <c r="H72" s="43">
        <v>2359284</v>
      </c>
    </row>
    <row r="73" spans="1:8" s="14" customFormat="1" ht="15" customHeight="1">
      <c r="A73" s="11"/>
      <c r="B73" s="11"/>
      <c r="C73" s="90" t="s">
        <v>228</v>
      </c>
      <c r="D73" s="90"/>
      <c r="E73" s="90"/>
      <c r="F73" s="90"/>
      <c r="G73" s="90"/>
      <c r="H73" s="90"/>
    </row>
    <row r="74" spans="1:8" s="14" customFormat="1" ht="27" customHeight="1">
      <c r="A74" s="11"/>
      <c r="B74" s="11"/>
      <c r="C74" s="94" t="s">
        <v>232</v>
      </c>
      <c r="D74" s="94"/>
      <c r="E74" s="94"/>
      <c r="F74" s="94"/>
      <c r="G74" s="40" t="s">
        <v>58</v>
      </c>
      <c r="H74" s="41">
        <v>578881</v>
      </c>
    </row>
    <row r="75" spans="1:8" s="14" customFormat="1" ht="15" customHeight="1">
      <c r="A75" s="11"/>
      <c r="B75" s="11"/>
      <c r="C75" s="89" t="s">
        <v>256</v>
      </c>
      <c r="D75" s="89"/>
      <c r="E75" s="89"/>
      <c r="F75" s="89"/>
      <c r="G75" s="42" t="s">
        <v>58</v>
      </c>
      <c r="H75" s="43">
        <v>285015</v>
      </c>
    </row>
    <row r="76" spans="1:8" s="14" customFormat="1" ht="38.25" customHeight="1">
      <c r="A76" s="11"/>
      <c r="B76" s="11"/>
      <c r="C76" s="94" t="s">
        <v>234</v>
      </c>
      <c r="D76" s="94"/>
      <c r="E76" s="94"/>
      <c r="F76" s="94"/>
      <c r="G76" s="40" t="s">
        <v>96</v>
      </c>
      <c r="H76" s="41">
        <v>47581</v>
      </c>
    </row>
    <row r="77" spans="1:8" s="14" customFormat="1" ht="17.25" customHeight="1">
      <c r="A77" s="11"/>
      <c r="B77" s="11"/>
      <c r="C77" s="92" t="s">
        <v>95</v>
      </c>
      <c r="D77" s="92"/>
      <c r="E77" s="92"/>
      <c r="F77" s="92"/>
      <c r="G77" s="92"/>
      <c r="H77" s="92"/>
    </row>
    <row r="78" spans="1:8" s="14" customFormat="1" ht="42" customHeight="1">
      <c r="A78" s="11"/>
      <c r="B78" s="37"/>
      <c r="C78" s="95" t="s">
        <v>233</v>
      </c>
      <c r="D78" s="95"/>
      <c r="E78" s="95"/>
      <c r="F78" s="95"/>
      <c r="G78" s="95"/>
      <c r="H78" s="95"/>
    </row>
    <row r="79" spans="1:8" s="14" customFormat="1" ht="15" customHeight="1">
      <c r="A79" s="11"/>
      <c r="B79" s="11"/>
      <c r="C79" s="90" t="s">
        <v>227</v>
      </c>
      <c r="D79" s="90"/>
      <c r="E79" s="90"/>
      <c r="F79" s="90"/>
      <c r="G79" s="90"/>
      <c r="H79" s="90"/>
    </row>
    <row r="80" spans="1:8" s="14" customFormat="1" ht="27" customHeight="1">
      <c r="A80" s="11"/>
      <c r="B80" s="11"/>
      <c r="C80" s="94" t="s">
        <v>229</v>
      </c>
      <c r="D80" s="94"/>
      <c r="E80" s="94"/>
      <c r="F80" s="94"/>
      <c r="G80" s="40"/>
      <c r="H80" s="41"/>
    </row>
    <row r="81" spans="1:8" s="14" customFormat="1" ht="15.75" customHeight="1">
      <c r="A81" s="11"/>
      <c r="B81" s="11"/>
      <c r="C81" s="89" t="s">
        <v>275</v>
      </c>
      <c r="D81" s="89"/>
      <c r="E81" s="89"/>
      <c r="F81" s="89"/>
      <c r="G81" s="42" t="s">
        <v>70</v>
      </c>
      <c r="H81" s="43">
        <v>119903</v>
      </c>
    </row>
    <row r="82" spans="1:8" s="14" customFormat="1" ht="15.75" customHeight="1">
      <c r="A82" s="11"/>
      <c r="B82" s="11"/>
      <c r="C82" s="89" t="s">
        <v>230</v>
      </c>
      <c r="D82" s="89"/>
      <c r="E82" s="89"/>
      <c r="F82" s="89"/>
      <c r="G82" s="42" t="s">
        <v>70</v>
      </c>
      <c r="H82" s="43">
        <v>63843</v>
      </c>
    </row>
    <row r="83" spans="1:8" s="14" customFormat="1" ht="14.25" customHeight="1">
      <c r="A83" s="11"/>
      <c r="B83" s="11"/>
      <c r="C83" s="89" t="s">
        <v>231</v>
      </c>
      <c r="D83" s="89"/>
      <c r="E83" s="89"/>
      <c r="F83" s="89"/>
      <c r="G83" s="42" t="s">
        <v>70</v>
      </c>
      <c r="H83" s="43">
        <v>194294</v>
      </c>
    </row>
    <row r="84" spans="1:8" s="14" customFormat="1" ht="15" customHeight="1">
      <c r="A84" s="11"/>
      <c r="B84" s="11"/>
      <c r="C84" s="90" t="s">
        <v>228</v>
      </c>
      <c r="D84" s="90"/>
      <c r="E84" s="90"/>
      <c r="F84" s="90"/>
      <c r="G84" s="90"/>
      <c r="H84" s="90"/>
    </row>
    <row r="85" spans="1:8" s="14" customFormat="1" ht="27" customHeight="1">
      <c r="A85" s="11"/>
      <c r="B85" s="11"/>
      <c r="C85" s="94" t="s">
        <v>232</v>
      </c>
      <c r="D85" s="94"/>
      <c r="E85" s="94"/>
      <c r="F85" s="94"/>
      <c r="G85" s="40" t="s">
        <v>58</v>
      </c>
      <c r="H85" s="41">
        <v>67940</v>
      </c>
    </row>
    <row r="86" spans="1:8" s="14" customFormat="1" ht="14.25" customHeight="1">
      <c r="A86" s="11"/>
      <c r="B86" s="11"/>
      <c r="C86" s="89" t="s">
        <v>236</v>
      </c>
      <c r="D86" s="89"/>
      <c r="E86" s="89"/>
      <c r="F86" s="89"/>
      <c r="G86" s="42" t="s">
        <v>58</v>
      </c>
      <c r="H86" s="43">
        <v>276555</v>
      </c>
    </row>
    <row r="87" spans="1:8" s="14" customFormat="1" ht="15" customHeight="1">
      <c r="A87" s="11"/>
      <c r="B87" s="11"/>
      <c r="C87" s="89" t="s">
        <v>256</v>
      </c>
      <c r="D87" s="89"/>
      <c r="E87" s="89"/>
      <c r="F87" s="89"/>
      <c r="G87" s="42" t="s">
        <v>58</v>
      </c>
      <c r="H87" s="43">
        <v>33545</v>
      </c>
    </row>
    <row r="88" spans="1:8" s="14" customFormat="1" ht="36.75" customHeight="1">
      <c r="A88" s="11"/>
      <c r="B88" s="11"/>
      <c r="C88" s="94" t="s">
        <v>235</v>
      </c>
      <c r="D88" s="94"/>
      <c r="E88" s="94"/>
      <c r="F88" s="94"/>
      <c r="G88" s="40" t="s">
        <v>96</v>
      </c>
      <c r="H88" s="41">
        <v>5595</v>
      </c>
    </row>
    <row r="89" spans="1:8" s="14" customFormat="1" ht="58.5" customHeight="1">
      <c r="A89" s="11"/>
      <c r="B89" s="11"/>
      <c r="C89" s="92" t="s">
        <v>244</v>
      </c>
      <c r="D89" s="92"/>
      <c r="E89" s="92"/>
      <c r="F89" s="92"/>
      <c r="G89" s="92"/>
      <c r="H89" s="92"/>
    </row>
    <row r="90" spans="1:8" s="14" customFormat="1" ht="29.25" customHeight="1">
      <c r="A90" s="11"/>
      <c r="B90" s="11"/>
      <c r="C90" s="92" t="s">
        <v>257</v>
      </c>
      <c r="D90" s="92"/>
      <c r="E90" s="92"/>
      <c r="F90" s="92"/>
      <c r="G90" s="92"/>
      <c r="H90" s="92"/>
    </row>
    <row r="91" spans="1:8" s="14" customFormat="1" ht="3.75" customHeight="1">
      <c r="A91" s="11"/>
      <c r="B91" s="11"/>
      <c r="C91" s="1"/>
      <c r="D91" s="1"/>
      <c r="E91" s="1"/>
      <c r="F91" s="1"/>
      <c r="G91" s="1"/>
      <c r="H91" s="1"/>
    </row>
    <row r="92" spans="1:8" s="45" customFormat="1" ht="26.25" customHeight="1">
      <c r="A92" s="23"/>
      <c r="B92" s="23">
        <v>801</v>
      </c>
      <c r="C92" s="24" t="s">
        <v>22</v>
      </c>
      <c r="D92" s="44">
        <v>1111206</v>
      </c>
      <c r="E92" s="44">
        <f>E93+E95</f>
        <v>315042</v>
      </c>
      <c r="F92" s="44">
        <f>F93+F95</f>
        <v>0</v>
      </c>
      <c r="G92" s="44">
        <f>G93+G95</f>
        <v>0</v>
      </c>
      <c r="H92" s="25">
        <f>D92+E92-F92</f>
        <v>1426248</v>
      </c>
    </row>
    <row r="93" spans="1:8" s="14" customFormat="1" ht="23.25" customHeight="1">
      <c r="A93" s="11"/>
      <c r="B93" s="11">
        <v>80134</v>
      </c>
      <c r="C93" s="30" t="s">
        <v>174</v>
      </c>
      <c r="D93" s="31">
        <v>1580</v>
      </c>
      <c r="E93" s="31">
        <v>35000</v>
      </c>
      <c r="F93" s="31">
        <v>0</v>
      </c>
      <c r="G93" s="31">
        <v>0</v>
      </c>
      <c r="H93" s="31">
        <f>D93+E93-F93</f>
        <v>36580</v>
      </c>
    </row>
    <row r="94" spans="1:8" s="14" customFormat="1" ht="40.5" customHeight="1">
      <c r="A94" s="11"/>
      <c r="B94" s="11"/>
      <c r="C94" s="92" t="s">
        <v>258</v>
      </c>
      <c r="D94" s="92"/>
      <c r="E94" s="92"/>
      <c r="F94" s="92"/>
      <c r="G94" s="92"/>
      <c r="H94" s="92"/>
    </row>
    <row r="95" spans="1:8" s="14" customFormat="1" ht="23.25" customHeight="1">
      <c r="A95" s="11"/>
      <c r="B95" s="11">
        <v>80195</v>
      </c>
      <c r="C95" s="30" t="s">
        <v>21</v>
      </c>
      <c r="D95" s="31">
        <v>60581</v>
      </c>
      <c r="E95" s="31">
        <v>280042</v>
      </c>
      <c r="F95" s="31">
        <v>0</v>
      </c>
      <c r="G95" s="31">
        <v>0</v>
      </c>
      <c r="H95" s="31">
        <f>D95+E95-F95</f>
        <v>340623</v>
      </c>
    </row>
    <row r="96" spans="1:8" s="14" customFormat="1" ht="51.75" customHeight="1">
      <c r="A96" s="11"/>
      <c r="B96" s="11"/>
      <c r="C96" s="92" t="s">
        <v>276</v>
      </c>
      <c r="D96" s="92"/>
      <c r="E96" s="92"/>
      <c r="F96" s="92"/>
      <c r="G96" s="92"/>
      <c r="H96" s="92"/>
    </row>
    <row r="97" spans="1:8" s="14" customFormat="1" ht="3" customHeight="1">
      <c r="A97" s="11"/>
      <c r="B97" s="11"/>
      <c r="C97" s="1"/>
      <c r="D97" s="1"/>
      <c r="E97" s="1"/>
      <c r="F97" s="1"/>
      <c r="G97" s="1"/>
      <c r="H97" s="1"/>
    </row>
    <row r="98" spans="1:8" s="45" customFormat="1" ht="25.5" customHeight="1">
      <c r="A98" s="23"/>
      <c r="B98" s="23">
        <v>900</v>
      </c>
      <c r="C98" s="24" t="s">
        <v>57</v>
      </c>
      <c r="D98" s="25">
        <v>6169720</v>
      </c>
      <c r="E98" s="25">
        <f>E99</f>
        <v>0</v>
      </c>
      <c r="F98" s="25">
        <f>F99</f>
        <v>1314300</v>
      </c>
      <c r="G98" s="25">
        <f>G99</f>
        <v>0</v>
      </c>
      <c r="H98" s="25">
        <f>D98+E98-F98</f>
        <v>4855420</v>
      </c>
    </row>
    <row r="99" spans="1:8" s="14" customFormat="1" ht="18.75" customHeight="1">
      <c r="A99" s="11"/>
      <c r="B99" s="11">
        <v>90095</v>
      </c>
      <c r="C99" s="46" t="s">
        <v>21</v>
      </c>
      <c r="D99" s="31">
        <v>4225674</v>
      </c>
      <c r="E99" s="31">
        <v>0</v>
      </c>
      <c r="F99" s="31">
        <v>1314300</v>
      </c>
      <c r="G99" s="31">
        <v>0</v>
      </c>
      <c r="H99" s="31">
        <f>D99+E99-F99</f>
        <v>2911374</v>
      </c>
    </row>
    <row r="100" spans="1:8" s="14" customFormat="1" ht="15.75" customHeight="1">
      <c r="A100" s="11"/>
      <c r="B100" s="11"/>
      <c r="C100" s="91" t="s">
        <v>161</v>
      </c>
      <c r="D100" s="91"/>
      <c r="E100" s="91"/>
      <c r="F100" s="91"/>
      <c r="G100" s="91"/>
      <c r="H100" s="91"/>
    </row>
    <row r="101" spans="1:8" s="14" customFormat="1" ht="42" customHeight="1">
      <c r="A101" s="11"/>
      <c r="B101" s="11"/>
      <c r="C101" s="90" t="s">
        <v>162</v>
      </c>
      <c r="D101" s="90"/>
      <c r="E101" s="90"/>
      <c r="F101" s="90"/>
      <c r="G101" s="90"/>
      <c r="H101" s="90"/>
    </row>
    <row r="102" spans="1:8" s="28" customFormat="1" ht="55.5" customHeight="1">
      <c r="A102" s="27"/>
      <c r="B102" s="27"/>
      <c r="C102" s="92" t="s">
        <v>163</v>
      </c>
      <c r="D102" s="92"/>
      <c r="E102" s="92"/>
      <c r="F102" s="92"/>
      <c r="G102" s="92"/>
      <c r="H102" s="92"/>
    </row>
    <row r="103" spans="1:8" s="28" customFormat="1" ht="4.5" customHeight="1">
      <c r="A103" s="27"/>
      <c r="B103" s="27"/>
      <c r="C103" s="1"/>
      <c r="D103" s="1"/>
      <c r="E103" s="1"/>
      <c r="F103" s="1"/>
      <c r="G103" s="1"/>
      <c r="H103" s="1"/>
    </row>
    <row r="104" spans="1:8" s="45" customFormat="1" ht="26.25" customHeight="1">
      <c r="A104" s="23"/>
      <c r="B104" s="23">
        <v>921</v>
      </c>
      <c r="C104" s="24" t="s">
        <v>36</v>
      </c>
      <c r="D104" s="25">
        <v>7594782</v>
      </c>
      <c r="E104" s="25">
        <f>E105</f>
        <v>6500</v>
      </c>
      <c r="F104" s="25">
        <f>F105</f>
        <v>0</v>
      </c>
      <c r="G104" s="25">
        <f>G105</f>
        <v>0</v>
      </c>
      <c r="H104" s="25">
        <f>D104+E104-F104</f>
        <v>7601282</v>
      </c>
    </row>
    <row r="105" spans="1:8" s="14" customFormat="1" ht="18.75" customHeight="1">
      <c r="A105" s="11"/>
      <c r="B105" s="11">
        <v>92106</v>
      </c>
      <c r="C105" s="30" t="s">
        <v>56</v>
      </c>
      <c r="D105" s="31">
        <v>0</v>
      </c>
      <c r="E105" s="31">
        <v>6500</v>
      </c>
      <c r="F105" s="31">
        <v>0</v>
      </c>
      <c r="G105" s="31">
        <v>0</v>
      </c>
      <c r="H105" s="31">
        <f>D105+E105-F105</f>
        <v>6500</v>
      </c>
    </row>
    <row r="106" spans="1:8" s="28" customFormat="1" ht="45.75" customHeight="1">
      <c r="A106" s="27"/>
      <c r="B106" s="27"/>
      <c r="C106" s="92" t="s">
        <v>125</v>
      </c>
      <c r="D106" s="92"/>
      <c r="E106" s="92"/>
      <c r="F106" s="92"/>
      <c r="G106" s="92"/>
      <c r="H106" s="92"/>
    </row>
    <row r="107" spans="1:8" s="45" customFormat="1" ht="3" customHeight="1">
      <c r="A107" s="32"/>
      <c r="B107" s="32"/>
      <c r="C107" s="6"/>
      <c r="D107" s="6"/>
      <c r="E107" s="6"/>
      <c r="F107" s="6"/>
      <c r="G107" s="6"/>
      <c r="H107" s="6"/>
    </row>
    <row r="108" spans="1:8" s="45" customFormat="1" ht="7.5" customHeight="1">
      <c r="A108" s="32"/>
      <c r="B108" s="32"/>
      <c r="C108" s="6"/>
      <c r="D108" s="6"/>
      <c r="E108" s="6"/>
      <c r="F108" s="6"/>
      <c r="G108" s="6"/>
      <c r="H108" s="6"/>
    </row>
    <row r="109" spans="1:8" s="45" customFormat="1" ht="29.25" customHeight="1">
      <c r="A109" s="23"/>
      <c r="B109" s="47">
        <v>925</v>
      </c>
      <c r="C109" s="48" t="s">
        <v>52</v>
      </c>
      <c r="D109" s="49">
        <v>4990343</v>
      </c>
      <c r="E109" s="49">
        <f>E110</f>
        <v>0</v>
      </c>
      <c r="F109" s="49">
        <f>F110</f>
        <v>140510</v>
      </c>
      <c r="G109" s="49">
        <f>G110</f>
        <v>3936</v>
      </c>
      <c r="H109" s="49">
        <f>D109+E109-F109</f>
        <v>4849833</v>
      </c>
    </row>
    <row r="110" spans="1:8" s="14" customFormat="1" ht="19.5" customHeight="1">
      <c r="A110" s="11"/>
      <c r="B110" s="11">
        <v>92502</v>
      </c>
      <c r="C110" s="46" t="s">
        <v>55</v>
      </c>
      <c r="D110" s="31">
        <v>4990343</v>
      </c>
      <c r="E110" s="31">
        <v>0</v>
      </c>
      <c r="F110" s="31">
        <v>140510</v>
      </c>
      <c r="G110" s="31">
        <v>3936</v>
      </c>
      <c r="H110" s="31">
        <f>D110+E110-F110</f>
        <v>4849833</v>
      </c>
    </row>
    <row r="111" spans="1:8" s="28" customFormat="1" ht="40.5" customHeight="1">
      <c r="A111" s="27"/>
      <c r="B111" s="27"/>
      <c r="C111" s="92" t="s">
        <v>130</v>
      </c>
      <c r="D111" s="92"/>
      <c r="E111" s="92"/>
      <c r="F111" s="92"/>
      <c r="G111" s="92"/>
      <c r="H111" s="92"/>
    </row>
    <row r="112" spans="1:8" s="14" customFormat="1" ht="42.75" customHeight="1">
      <c r="A112" s="11"/>
      <c r="B112" s="11"/>
      <c r="C112" s="92" t="s">
        <v>305</v>
      </c>
      <c r="D112" s="92"/>
      <c r="E112" s="92"/>
      <c r="F112" s="92"/>
      <c r="G112" s="92"/>
      <c r="H112" s="92"/>
    </row>
    <row r="113" spans="1:8" s="28" customFormat="1" ht="12" customHeight="1">
      <c r="A113" s="27"/>
      <c r="B113" s="27"/>
      <c r="C113" s="1"/>
      <c r="D113" s="1"/>
      <c r="E113" s="1"/>
      <c r="F113" s="1"/>
      <c r="G113" s="1"/>
      <c r="H113" s="1"/>
    </row>
    <row r="114" spans="1:8" s="53" customFormat="1" ht="18.75" customHeight="1">
      <c r="A114" s="50" t="s">
        <v>10</v>
      </c>
      <c r="B114" s="50"/>
      <c r="C114" s="51" t="s">
        <v>12</v>
      </c>
      <c r="D114" s="52"/>
      <c r="E114" s="52"/>
      <c r="F114" s="52"/>
      <c r="G114" s="52"/>
      <c r="H114" s="52"/>
    </row>
    <row r="115" spans="3:8" ht="3" customHeight="1">
      <c r="C115" s="55"/>
      <c r="D115" s="55"/>
      <c r="E115" s="55"/>
      <c r="F115" s="55"/>
      <c r="G115" s="55"/>
      <c r="H115" s="56"/>
    </row>
    <row r="116" spans="1:8" s="5" customFormat="1" ht="24" customHeight="1">
      <c r="A116" s="58"/>
      <c r="B116" s="58"/>
      <c r="C116" s="59" t="s">
        <v>15</v>
      </c>
      <c r="D116" s="44">
        <v>1057916530</v>
      </c>
      <c r="E116" s="44">
        <f>E118+E184+E188+E226+E230+E235+E247+E285+E141+E145+E158+E176+E180+E204+E211+E136</f>
        <v>37581121</v>
      </c>
      <c r="F116" s="44">
        <f>F118+F184+F188+F226+F230+F235+F247+F285+F141+F145+F158+F176+F180+F204+F211+F136</f>
        <v>32413888</v>
      </c>
      <c r="G116" s="44">
        <f>G118+G184+G188+G226+G230+G235+G247+G285+G141+G145+G158+G176+G180+G204+G211+G136</f>
        <v>3012203</v>
      </c>
      <c r="H116" s="44">
        <f>D116+E116-F116</f>
        <v>1063083763</v>
      </c>
    </row>
    <row r="117" spans="1:8" s="28" customFormat="1" ht="4.5" customHeight="1">
      <c r="A117" s="27"/>
      <c r="B117" s="27"/>
      <c r="C117" s="1"/>
      <c r="D117" s="1"/>
      <c r="E117" s="1"/>
      <c r="F117" s="1"/>
      <c r="G117" s="1"/>
      <c r="H117" s="34"/>
    </row>
    <row r="118" spans="1:8" s="26" customFormat="1" ht="24.75" customHeight="1">
      <c r="A118" s="23"/>
      <c r="B118" s="23">
        <v>600</v>
      </c>
      <c r="C118" s="24" t="s">
        <v>33</v>
      </c>
      <c r="D118" s="25">
        <v>508369383</v>
      </c>
      <c r="E118" s="25">
        <f>E119</f>
        <v>2420506</v>
      </c>
      <c r="F118" s="25">
        <f>F119</f>
        <v>0</v>
      </c>
      <c r="G118" s="25">
        <f>G119</f>
        <v>0</v>
      </c>
      <c r="H118" s="25">
        <f>D118+E118-F118</f>
        <v>510789889</v>
      </c>
    </row>
    <row r="119" spans="1:8" s="14" customFormat="1" ht="18" customHeight="1">
      <c r="A119" s="11"/>
      <c r="B119" s="11">
        <v>60013</v>
      </c>
      <c r="C119" s="30" t="s">
        <v>59</v>
      </c>
      <c r="D119" s="31">
        <v>352924941</v>
      </c>
      <c r="E119" s="31">
        <v>2420506</v>
      </c>
      <c r="F119" s="31">
        <v>0</v>
      </c>
      <c r="G119" s="31">
        <v>0</v>
      </c>
      <c r="H119" s="31">
        <f>D119+E119-F119</f>
        <v>355345447</v>
      </c>
    </row>
    <row r="120" spans="1:8" s="14" customFormat="1" ht="14.25" customHeight="1">
      <c r="A120" s="11"/>
      <c r="B120" s="11"/>
      <c r="C120" s="95" t="s">
        <v>196</v>
      </c>
      <c r="D120" s="95"/>
      <c r="E120" s="95"/>
      <c r="F120" s="95"/>
      <c r="G120" s="95"/>
      <c r="H120" s="95"/>
    </row>
    <row r="121" spans="1:8" s="14" customFormat="1" ht="69" customHeight="1">
      <c r="A121" s="11"/>
      <c r="B121" s="11"/>
      <c r="C121" s="92" t="s">
        <v>279</v>
      </c>
      <c r="D121" s="92"/>
      <c r="E121" s="92"/>
      <c r="F121" s="92"/>
      <c r="G121" s="92"/>
      <c r="H121" s="92"/>
    </row>
    <row r="122" spans="1:8" s="14" customFormat="1" ht="15" customHeight="1">
      <c r="A122" s="11"/>
      <c r="B122" s="11"/>
      <c r="C122" s="92" t="s">
        <v>179</v>
      </c>
      <c r="D122" s="92"/>
      <c r="E122" s="92"/>
      <c r="F122" s="92"/>
      <c r="G122" s="92"/>
      <c r="H122" s="92"/>
    </row>
    <row r="123" spans="1:8" s="14" customFormat="1" ht="15.75" customHeight="1">
      <c r="A123" s="11"/>
      <c r="B123" s="11"/>
      <c r="C123" s="92" t="s">
        <v>183</v>
      </c>
      <c r="D123" s="92"/>
      <c r="E123" s="92"/>
      <c r="F123" s="92"/>
      <c r="G123" s="92"/>
      <c r="H123" s="92"/>
    </row>
    <row r="124" spans="1:8" s="14" customFormat="1" ht="15" customHeight="1">
      <c r="A124" s="11"/>
      <c r="B124" s="11"/>
      <c r="C124" s="92" t="s">
        <v>186</v>
      </c>
      <c r="D124" s="92"/>
      <c r="E124" s="92"/>
      <c r="F124" s="92"/>
      <c r="G124" s="92"/>
      <c r="H124" s="92"/>
    </row>
    <row r="125" spans="1:8" s="14" customFormat="1" ht="29.25" customHeight="1">
      <c r="A125" s="11"/>
      <c r="B125" s="11"/>
      <c r="C125" s="90" t="s">
        <v>280</v>
      </c>
      <c r="D125" s="90"/>
      <c r="E125" s="90"/>
      <c r="F125" s="90"/>
      <c r="G125" s="90"/>
      <c r="H125" s="90"/>
    </row>
    <row r="126" spans="1:8" s="14" customFormat="1" ht="30" customHeight="1">
      <c r="A126" s="11"/>
      <c r="B126" s="11"/>
      <c r="C126" s="90" t="s">
        <v>281</v>
      </c>
      <c r="D126" s="90"/>
      <c r="E126" s="90"/>
      <c r="F126" s="90"/>
      <c r="G126" s="90"/>
      <c r="H126" s="90"/>
    </row>
    <row r="127" spans="1:8" s="14" customFormat="1" ht="27" customHeight="1">
      <c r="A127" s="11"/>
      <c r="B127" s="11"/>
      <c r="C127" s="90" t="s">
        <v>184</v>
      </c>
      <c r="D127" s="90"/>
      <c r="E127" s="90"/>
      <c r="F127" s="90"/>
      <c r="G127" s="90"/>
      <c r="H127" s="90"/>
    </row>
    <row r="128" spans="1:8" s="14" customFormat="1" ht="29.25" customHeight="1">
      <c r="A128" s="11"/>
      <c r="B128" s="11"/>
      <c r="C128" s="90" t="s">
        <v>197</v>
      </c>
      <c r="D128" s="90"/>
      <c r="E128" s="90"/>
      <c r="F128" s="90"/>
      <c r="G128" s="90"/>
      <c r="H128" s="90"/>
    </row>
    <row r="129" spans="1:8" s="14" customFormat="1" ht="15" customHeight="1">
      <c r="A129" s="11"/>
      <c r="B129" s="11"/>
      <c r="C129" s="90" t="s">
        <v>187</v>
      </c>
      <c r="D129" s="90"/>
      <c r="E129" s="90"/>
      <c r="F129" s="90"/>
      <c r="G129" s="90"/>
      <c r="H129" s="90"/>
    </row>
    <row r="130" spans="1:8" s="14" customFormat="1" ht="26.25" customHeight="1">
      <c r="A130" s="11"/>
      <c r="B130" s="11"/>
      <c r="C130" s="90" t="s">
        <v>185</v>
      </c>
      <c r="D130" s="90"/>
      <c r="E130" s="90"/>
      <c r="F130" s="90"/>
      <c r="G130" s="90"/>
      <c r="H130" s="90"/>
    </row>
    <row r="131" spans="1:8" s="14" customFormat="1" ht="15.75" customHeight="1">
      <c r="A131" s="11"/>
      <c r="B131" s="11"/>
      <c r="C131" s="92" t="s">
        <v>182</v>
      </c>
      <c r="D131" s="92"/>
      <c r="E131" s="92"/>
      <c r="F131" s="92"/>
      <c r="G131" s="92"/>
      <c r="H131" s="92"/>
    </row>
    <row r="132" spans="1:8" s="14" customFormat="1" ht="27.75" customHeight="1">
      <c r="A132" s="11"/>
      <c r="B132" s="11"/>
      <c r="C132" s="92" t="s">
        <v>180</v>
      </c>
      <c r="D132" s="92"/>
      <c r="E132" s="92"/>
      <c r="F132" s="92"/>
      <c r="G132" s="92"/>
      <c r="H132" s="92"/>
    </row>
    <row r="133" spans="1:8" s="14" customFormat="1" ht="28.5" customHeight="1">
      <c r="A133" s="11"/>
      <c r="B133" s="11"/>
      <c r="C133" s="90" t="s">
        <v>181</v>
      </c>
      <c r="D133" s="90"/>
      <c r="E133" s="90"/>
      <c r="F133" s="90"/>
      <c r="G133" s="90"/>
      <c r="H133" s="90"/>
    </row>
    <row r="134" spans="1:8" s="14" customFormat="1" ht="78" customHeight="1">
      <c r="A134" s="11"/>
      <c r="B134" s="11"/>
      <c r="C134" s="90" t="s">
        <v>167</v>
      </c>
      <c r="D134" s="90"/>
      <c r="E134" s="90"/>
      <c r="F134" s="90"/>
      <c r="G134" s="90"/>
      <c r="H134" s="90"/>
    </row>
    <row r="135" spans="1:8" s="26" customFormat="1" ht="3.75" customHeight="1">
      <c r="A135" s="32"/>
      <c r="B135" s="11"/>
      <c r="C135" s="1"/>
      <c r="D135" s="1"/>
      <c r="E135" s="1"/>
      <c r="F135" s="1"/>
      <c r="G135" s="1"/>
      <c r="H135" s="34"/>
    </row>
    <row r="136" spans="1:8" s="26" customFormat="1" ht="24.75" customHeight="1">
      <c r="A136" s="23"/>
      <c r="B136" s="23">
        <v>700</v>
      </c>
      <c r="C136" s="24" t="s">
        <v>218</v>
      </c>
      <c r="D136" s="25">
        <v>563900</v>
      </c>
      <c r="E136" s="25">
        <f>E137</f>
        <v>150000</v>
      </c>
      <c r="F136" s="25">
        <f>F137</f>
        <v>0</v>
      </c>
      <c r="G136" s="25">
        <f>G137</f>
        <v>0</v>
      </c>
      <c r="H136" s="25">
        <f>D136+E136-F136</f>
        <v>713900</v>
      </c>
    </row>
    <row r="137" spans="1:8" s="14" customFormat="1" ht="23.25" customHeight="1">
      <c r="A137" s="11"/>
      <c r="B137" s="11">
        <v>70005</v>
      </c>
      <c r="C137" s="30" t="s">
        <v>219</v>
      </c>
      <c r="D137" s="31">
        <v>563900</v>
      </c>
      <c r="E137" s="31">
        <v>150000</v>
      </c>
      <c r="F137" s="31">
        <v>0</v>
      </c>
      <c r="G137" s="31">
        <v>0</v>
      </c>
      <c r="H137" s="31">
        <f>D137+E137-F137</f>
        <v>713900</v>
      </c>
    </row>
    <row r="138" spans="1:8" s="28" customFormat="1" ht="41.25" customHeight="1">
      <c r="A138" s="27"/>
      <c r="B138" s="27"/>
      <c r="C138" s="92" t="s">
        <v>245</v>
      </c>
      <c r="D138" s="92"/>
      <c r="E138" s="92"/>
      <c r="F138" s="92"/>
      <c r="G138" s="92"/>
      <c r="H138" s="92"/>
    </row>
    <row r="139" spans="1:8" s="28" customFormat="1" ht="35.25" customHeight="1">
      <c r="A139" s="27"/>
      <c r="B139" s="27"/>
      <c r="C139" s="1"/>
      <c r="D139" s="1"/>
      <c r="E139" s="1"/>
      <c r="F139" s="1"/>
      <c r="G139" s="1"/>
      <c r="H139" s="1"/>
    </row>
    <row r="140" spans="1:8" s="28" customFormat="1" ht="5.25" customHeight="1">
      <c r="A140" s="27"/>
      <c r="B140" s="27"/>
      <c r="C140" s="1"/>
      <c r="D140" s="1"/>
      <c r="E140" s="1"/>
      <c r="F140" s="1"/>
      <c r="G140" s="1"/>
      <c r="H140" s="1"/>
    </row>
    <row r="141" spans="1:8" s="26" customFormat="1" ht="25.5" customHeight="1">
      <c r="A141" s="23"/>
      <c r="B141" s="23">
        <v>710</v>
      </c>
      <c r="C141" s="24" t="s">
        <v>66</v>
      </c>
      <c r="D141" s="25">
        <v>4495287</v>
      </c>
      <c r="E141" s="25">
        <f>E142</f>
        <v>8000</v>
      </c>
      <c r="F141" s="25">
        <f>F142</f>
        <v>8000</v>
      </c>
      <c r="G141" s="25">
        <f>G142</f>
        <v>0</v>
      </c>
      <c r="H141" s="25">
        <f>D141+E141-F141</f>
        <v>4495287</v>
      </c>
    </row>
    <row r="142" spans="1:8" s="14" customFormat="1" ht="20.25" customHeight="1">
      <c r="A142" s="11"/>
      <c r="B142" s="11">
        <v>71012</v>
      </c>
      <c r="C142" s="30" t="s">
        <v>127</v>
      </c>
      <c r="D142" s="60">
        <v>181000</v>
      </c>
      <c r="E142" s="60">
        <v>8000</v>
      </c>
      <c r="F142" s="60">
        <v>8000</v>
      </c>
      <c r="G142" s="31">
        <v>0</v>
      </c>
      <c r="H142" s="31">
        <f>D142+E142-F142</f>
        <v>181000</v>
      </c>
    </row>
    <row r="143" spans="1:8" s="14" customFormat="1" ht="42" customHeight="1">
      <c r="A143" s="11"/>
      <c r="B143" s="11"/>
      <c r="C143" s="92" t="s">
        <v>259</v>
      </c>
      <c r="D143" s="92"/>
      <c r="E143" s="92"/>
      <c r="F143" s="92"/>
      <c r="G143" s="92"/>
      <c r="H143" s="92"/>
    </row>
    <row r="144" spans="3:8" s="14" customFormat="1" ht="6" customHeight="1">
      <c r="C144" s="6"/>
      <c r="D144" s="6"/>
      <c r="E144" s="6"/>
      <c r="F144" s="6"/>
      <c r="G144" s="6"/>
      <c r="H144" s="6"/>
    </row>
    <row r="145" spans="1:8" s="26" customFormat="1" ht="24.75" customHeight="1">
      <c r="A145" s="23"/>
      <c r="B145" s="23">
        <v>720</v>
      </c>
      <c r="C145" s="24" t="s">
        <v>48</v>
      </c>
      <c r="D145" s="25">
        <v>45855432</v>
      </c>
      <c r="E145" s="25">
        <f>E146</f>
        <v>3221475</v>
      </c>
      <c r="F145" s="25">
        <f>F146</f>
        <v>3218876</v>
      </c>
      <c r="G145" s="25">
        <f>G146</f>
        <v>114341</v>
      </c>
      <c r="H145" s="25">
        <f>D145+E145-F145</f>
        <v>45858031</v>
      </c>
    </row>
    <row r="146" spans="1:8" s="14" customFormat="1" ht="19.5" customHeight="1">
      <c r="A146" s="11"/>
      <c r="B146" s="11">
        <v>72095</v>
      </c>
      <c r="C146" s="30" t="s">
        <v>21</v>
      </c>
      <c r="D146" s="31">
        <v>45855432</v>
      </c>
      <c r="E146" s="31">
        <v>3221475</v>
      </c>
      <c r="F146" s="31">
        <v>3218876</v>
      </c>
      <c r="G146" s="31">
        <v>114341</v>
      </c>
      <c r="H146" s="31">
        <f>D146+E146-F146</f>
        <v>45858031</v>
      </c>
    </row>
    <row r="147" spans="1:8" s="14" customFormat="1" ht="28.5" customHeight="1">
      <c r="A147" s="11"/>
      <c r="B147" s="11"/>
      <c r="C147" s="92" t="s">
        <v>134</v>
      </c>
      <c r="D147" s="92"/>
      <c r="E147" s="92"/>
      <c r="F147" s="92"/>
      <c r="G147" s="92"/>
      <c r="H147" s="92"/>
    </row>
    <row r="148" spans="1:8" s="14" customFormat="1" ht="41.25" customHeight="1">
      <c r="A148" s="11"/>
      <c r="B148" s="11"/>
      <c r="C148" s="92" t="s">
        <v>282</v>
      </c>
      <c r="D148" s="92"/>
      <c r="E148" s="92"/>
      <c r="F148" s="92"/>
      <c r="G148" s="92"/>
      <c r="H148" s="92"/>
    </row>
    <row r="149" spans="1:8" s="14" customFormat="1" ht="18" customHeight="1">
      <c r="A149" s="11"/>
      <c r="B149" s="11"/>
      <c r="C149" s="95" t="s">
        <v>169</v>
      </c>
      <c r="D149" s="95"/>
      <c r="E149" s="95"/>
      <c r="F149" s="95"/>
      <c r="G149" s="95"/>
      <c r="H149" s="95"/>
    </row>
    <row r="150" spans="1:8" s="14" customFormat="1" ht="13.5" customHeight="1">
      <c r="A150" s="11"/>
      <c r="B150" s="11"/>
      <c r="C150" s="92" t="s">
        <v>171</v>
      </c>
      <c r="D150" s="92"/>
      <c r="E150" s="92"/>
      <c r="F150" s="92"/>
      <c r="G150" s="92"/>
      <c r="H150" s="92"/>
    </row>
    <row r="151" spans="1:8" s="14" customFormat="1" ht="29.25" customHeight="1">
      <c r="A151" s="11"/>
      <c r="B151" s="11"/>
      <c r="C151" s="92" t="s">
        <v>170</v>
      </c>
      <c r="D151" s="92"/>
      <c r="E151" s="92"/>
      <c r="F151" s="92"/>
      <c r="G151" s="92"/>
      <c r="H151" s="92"/>
    </row>
    <row r="152" spans="1:8" s="14" customFormat="1" ht="17.25" customHeight="1">
      <c r="A152" s="11"/>
      <c r="B152" s="11"/>
      <c r="C152" s="92" t="s">
        <v>172</v>
      </c>
      <c r="D152" s="92"/>
      <c r="E152" s="92"/>
      <c r="F152" s="92"/>
      <c r="G152" s="92"/>
      <c r="H152" s="92"/>
    </row>
    <row r="153" spans="1:8" s="14" customFormat="1" ht="70.5" customHeight="1">
      <c r="A153" s="11"/>
      <c r="B153" s="11"/>
      <c r="C153" s="92" t="s">
        <v>283</v>
      </c>
      <c r="D153" s="92"/>
      <c r="E153" s="92"/>
      <c r="F153" s="92"/>
      <c r="G153" s="92"/>
      <c r="H153" s="92"/>
    </row>
    <row r="154" spans="1:8" s="14" customFormat="1" ht="29.25" customHeight="1">
      <c r="A154" s="11"/>
      <c r="B154" s="11"/>
      <c r="C154" s="95" t="s">
        <v>246</v>
      </c>
      <c r="D154" s="95"/>
      <c r="E154" s="95"/>
      <c r="F154" s="95"/>
      <c r="G154" s="95"/>
      <c r="H154" s="95"/>
    </row>
    <row r="155" spans="1:8" s="14" customFormat="1" ht="15.75" customHeight="1">
      <c r="A155" s="11"/>
      <c r="B155" s="11"/>
      <c r="C155" s="92" t="s">
        <v>247</v>
      </c>
      <c r="D155" s="92"/>
      <c r="E155" s="92"/>
      <c r="F155" s="92"/>
      <c r="G155" s="92"/>
      <c r="H155" s="92"/>
    </row>
    <row r="156" spans="1:8" s="14" customFormat="1" ht="49.5" customHeight="1">
      <c r="A156" s="11"/>
      <c r="B156" s="11"/>
      <c r="C156" s="95" t="s">
        <v>284</v>
      </c>
      <c r="D156" s="95"/>
      <c r="E156" s="95"/>
      <c r="F156" s="95"/>
      <c r="G156" s="95"/>
      <c r="H156" s="95"/>
    </row>
    <row r="157" spans="1:8" s="14" customFormat="1" ht="9" customHeight="1">
      <c r="A157" s="11"/>
      <c r="B157" s="11"/>
      <c r="C157" s="1"/>
      <c r="D157" s="1"/>
      <c r="E157" s="1"/>
      <c r="F157" s="1"/>
      <c r="G157" s="1"/>
      <c r="H157" s="1"/>
    </row>
    <row r="158" spans="1:8" s="5" customFormat="1" ht="24" customHeight="1">
      <c r="A158" s="58"/>
      <c r="B158" s="58">
        <v>750</v>
      </c>
      <c r="C158" s="59" t="s">
        <v>91</v>
      </c>
      <c r="D158" s="44">
        <v>105465166</v>
      </c>
      <c r="E158" s="44">
        <f>E164+E170+E161+E159</f>
        <v>4245447</v>
      </c>
      <c r="F158" s="44">
        <f>F164+F170+F161+F159</f>
        <v>1843095</v>
      </c>
      <c r="G158" s="44">
        <f>G164+G170+G161+G159</f>
        <v>1400000</v>
      </c>
      <c r="H158" s="44">
        <f>D158+E158-F158</f>
        <v>107867518</v>
      </c>
    </row>
    <row r="159" spans="1:8" s="14" customFormat="1" ht="22.5" customHeight="1">
      <c r="A159" s="11"/>
      <c r="B159" s="11">
        <v>75017</v>
      </c>
      <c r="C159" s="30" t="s">
        <v>188</v>
      </c>
      <c r="D159" s="31">
        <v>1350000</v>
      </c>
      <c r="E159" s="31">
        <v>40000</v>
      </c>
      <c r="F159" s="31">
        <v>0</v>
      </c>
      <c r="G159" s="31">
        <v>0</v>
      </c>
      <c r="H159" s="31">
        <f>D159+E159-F159</f>
        <v>1390000</v>
      </c>
    </row>
    <row r="160" spans="1:8" s="14" customFormat="1" ht="30" customHeight="1">
      <c r="A160" s="11"/>
      <c r="B160" s="11"/>
      <c r="C160" s="92" t="s">
        <v>198</v>
      </c>
      <c r="D160" s="92"/>
      <c r="E160" s="92"/>
      <c r="F160" s="92"/>
      <c r="G160" s="92"/>
      <c r="H160" s="92"/>
    </row>
    <row r="161" spans="1:8" s="14" customFormat="1" ht="18.75" customHeight="1">
      <c r="A161" s="11"/>
      <c r="B161" s="11">
        <v>75018</v>
      </c>
      <c r="C161" s="30" t="s">
        <v>109</v>
      </c>
      <c r="D161" s="31">
        <v>75311399</v>
      </c>
      <c r="E161" s="31">
        <v>500131</v>
      </c>
      <c r="F161" s="31">
        <v>232300</v>
      </c>
      <c r="G161" s="31">
        <v>0</v>
      </c>
      <c r="H161" s="31">
        <f>D161+E161-F161</f>
        <v>75579230</v>
      </c>
    </row>
    <row r="162" spans="1:8" s="14" customFormat="1" ht="69" customHeight="1">
      <c r="A162" s="11"/>
      <c r="B162" s="11"/>
      <c r="C162" s="96" t="s">
        <v>260</v>
      </c>
      <c r="D162" s="96"/>
      <c r="E162" s="96"/>
      <c r="F162" s="96"/>
      <c r="G162" s="96"/>
      <c r="H162" s="96"/>
    </row>
    <row r="163" spans="1:8" s="14" customFormat="1" ht="47.25" customHeight="1">
      <c r="A163" s="11"/>
      <c r="B163" s="11"/>
      <c r="C163" s="92" t="s">
        <v>237</v>
      </c>
      <c r="D163" s="92"/>
      <c r="E163" s="92"/>
      <c r="F163" s="92"/>
      <c r="G163" s="92"/>
      <c r="H163" s="92"/>
    </row>
    <row r="164" spans="1:8" s="14" customFormat="1" ht="18.75" customHeight="1">
      <c r="A164" s="11"/>
      <c r="B164" s="11">
        <v>75075</v>
      </c>
      <c r="C164" s="30" t="s">
        <v>92</v>
      </c>
      <c r="D164" s="31">
        <v>21122273</v>
      </c>
      <c r="E164" s="31">
        <v>3560321</v>
      </c>
      <c r="F164" s="31">
        <v>1600000</v>
      </c>
      <c r="G164" s="31">
        <v>1400000</v>
      </c>
      <c r="H164" s="31">
        <f>D164+E164-F164</f>
        <v>23082594</v>
      </c>
    </row>
    <row r="165" spans="1:8" s="14" customFormat="1" ht="15" customHeight="1">
      <c r="A165" s="11"/>
      <c r="B165" s="11"/>
      <c r="C165" s="91" t="s">
        <v>98</v>
      </c>
      <c r="D165" s="91"/>
      <c r="E165" s="91"/>
      <c r="F165" s="91"/>
      <c r="G165" s="91"/>
      <c r="H165" s="91"/>
    </row>
    <row r="166" spans="1:8" s="14" customFormat="1" ht="28.5" customHeight="1">
      <c r="A166" s="11"/>
      <c r="B166" s="11"/>
      <c r="C166" s="90" t="s">
        <v>261</v>
      </c>
      <c r="D166" s="90"/>
      <c r="E166" s="90"/>
      <c r="F166" s="90"/>
      <c r="G166" s="90"/>
      <c r="H166" s="90"/>
    </row>
    <row r="167" spans="1:8" s="14" customFormat="1" ht="56.25" customHeight="1">
      <c r="A167" s="11"/>
      <c r="B167" s="11"/>
      <c r="C167" s="92" t="s">
        <v>306</v>
      </c>
      <c r="D167" s="92"/>
      <c r="E167" s="92"/>
      <c r="F167" s="92"/>
      <c r="G167" s="92"/>
      <c r="H167" s="92"/>
    </row>
    <row r="168" spans="1:8" s="14" customFormat="1" ht="78.75" customHeight="1">
      <c r="A168" s="11"/>
      <c r="B168" s="11"/>
      <c r="C168" s="92" t="s">
        <v>250</v>
      </c>
      <c r="D168" s="92"/>
      <c r="E168" s="92"/>
      <c r="F168" s="92"/>
      <c r="G168" s="92"/>
      <c r="H168" s="92"/>
    </row>
    <row r="169" spans="1:8" s="14" customFormat="1" ht="45.75" customHeight="1">
      <c r="A169" s="11"/>
      <c r="B169" s="11"/>
      <c r="C169" s="92" t="s">
        <v>285</v>
      </c>
      <c r="D169" s="92"/>
      <c r="E169" s="92"/>
      <c r="F169" s="92"/>
      <c r="G169" s="92"/>
      <c r="H169" s="92"/>
    </row>
    <row r="170" spans="1:8" s="14" customFormat="1" ht="18.75" customHeight="1">
      <c r="A170" s="11"/>
      <c r="B170" s="11">
        <v>75095</v>
      </c>
      <c r="C170" s="30" t="s">
        <v>21</v>
      </c>
      <c r="D170" s="31">
        <v>7051494</v>
      </c>
      <c r="E170" s="31">
        <v>144995</v>
      </c>
      <c r="F170" s="31">
        <v>10795</v>
      </c>
      <c r="G170" s="31">
        <v>0</v>
      </c>
      <c r="H170" s="31">
        <f>D170+E170-F170</f>
        <v>7185694</v>
      </c>
    </row>
    <row r="171" spans="1:8" s="14" customFormat="1" ht="25.5" customHeight="1">
      <c r="A171" s="11"/>
      <c r="B171" s="11"/>
      <c r="C171" s="95" t="s">
        <v>140</v>
      </c>
      <c r="D171" s="95"/>
      <c r="E171" s="95"/>
      <c r="F171" s="95"/>
      <c r="G171" s="95"/>
      <c r="H171" s="95"/>
    </row>
    <row r="172" spans="1:8" s="14" customFormat="1" ht="25.5" customHeight="1">
      <c r="A172" s="11"/>
      <c r="B172" s="11"/>
      <c r="C172" s="92" t="s">
        <v>141</v>
      </c>
      <c r="D172" s="92"/>
      <c r="E172" s="92"/>
      <c r="F172" s="92"/>
      <c r="G172" s="92"/>
      <c r="H172" s="92"/>
    </row>
    <row r="173" spans="1:8" s="14" customFormat="1" ht="25.5" customHeight="1">
      <c r="A173" s="11"/>
      <c r="B173" s="11"/>
      <c r="C173" s="92" t="s">
        <v>262</v>
      </c>
      <c r="D173" s="92"/>
      <c r="E173" s="92"/>
      <c r="F173" s="92"/>
      <c r="G173" s="92"/>
      <c r="H173" s="92"/>
    </row>
    <row r="174" spans="1:8" s="14" customFormat="1" ht="33.75" customHeight="1">
      <c r="A174" s="11"/>
      <c r="B174" s="11"/>
      <c r="C174" s="92" t="s">
        <v>217</v>
      </c>
      <c r="D174" s="92"/>
      <c r="E174" s="92"/>
      <c r="F174" s="92"/>
      <c r="G174" s="92"/>
      <c r="H174" s="92"/>
    </row>
    <row r="175" spans="1:8" s="14" customFormat="1" ht="6.75" customHeight="1">
      <c r="A175" s="11"/>
      <c r="B175" s="11"/>
      <c r="C175" s="1"/>
      <c r="D175" s="1"/>
      <c r="E175" s="1"/>
      <c r="F175" s="1"/>
      <c r="G175" s="1"/>
      <c r="H175" s="1"/>
    </row>
    <row r="176" spans="1:8" s="26" customFormat="1" ht="28.5" customHeight="1">
      <c r="A176" s="23"/>
      <c r="B176" s="23">
        <v>754</v>
      </c>
      <c r="C176" s="24" t="s">
        <v>102</v>
      </c>
      <c r="D176" s="25">
        <v>306000</v>
      </c>
      <c r="E176" s="25">
        <f>E177</f>
        <v>50000</v>
      </c>
      <c r="F176" s="25">
        <f>F177</f>
        <v>0</v>
      </c>
      <c r="G176" s="25">
        <f>G177</f>
        <v>0</v>
      </c>
      <c r="H176" s="25">
        <f>D176+E176-F176</f>
        <v>356000</v>
      </c>
    </row>
    <row r="177" spans="1:8" s="14" customFormat="1" ht="22.5" customHeight="1">
      <c r="A177" s="11"/>
      <c r="B177" s="11">
        <v>75495</v>
      </c>
      <c r="C177" s="30" t="s">
        <v>21</v>
      </c>
      <c r="D177" s="31">
        <v>306000</v>
      </c>
      <c r="E177" s="31">
        <v>50000</v>
      </c>
      <c r="F177" s="31">
        <v>0</v>
      </c>
      <c r="G177" s="31">
        <v>0</v>
      </c>
      <c r="H177" s="31">
        <f>D177+E177-F177</f>
        <v>356000</v>
      </c>
    </row>
    <row r="178" spans="1:8" s="28" customFormat="1" ht="40.5" customHeight="1">
      <c r="A178" s="27"/>
      <c r="B178" s="27"/>
      <c r="C178" s="92" t="s">
        <v>176</v>
      </c>
      <c r="D178" s="92"/>
      <c r="E178" s="92"/>
      <c r="F178" s="92"/>
      <c r="G178" s="92"/>
      <c r="H178" s="92"/>
    </row>
    <row r="179" spans="1:8" s="28" customFormat="1" ht="3.75" customHeight="1">
      <c r="A179" s="27"/>
      <c r="B179" s="27"/>
      <c r="C179" s="36"/>
      <c r="D179" s="36"/>
      <c r="E179" s="36"/>
      <c r="F179" s="36"/>
      <c r="G179" s="36"/>
      <c r="H179" s="36"/>
    </row>
    <row r="180" spans="1:8" s="26" customFormat="1" ht="24.75" customHeight="1">
      <c r="A180" s="23"/>
      <c r="B180" s="23">
        <v>757</v>
      </c>
      <c r="C180" s="24" t="s">
        <v>112</v>
      </c>
      <c r="D180" s="25">
        <v>29200872</v>
      </c>
      <c r="E180" s="25">
        <f>E181</f>
        <v>0</v>
      </c>
      <c r="F180" s="25">
        <f>F181</f>
        <v>2250000</v>
      </c>
      <c r="G180" s="25">
        <f>G181</f>
        <v>0</v>
      </c>
      <c r="H180" s="25">
        <f>D180+E180-F180</f>
        <v>26950872</v>
      </c>
    </row>
    <row r="181" spans="1:8" s="14" customFormat="1" ht="40.5" customHeight="1">
      <c r="A181" s="11"/>
      <c r="B181" s="37">
        <v>75704</v>
      </c>
      <c r="C181" s="30" t="s">
        <v>113</v>
      </c>
      <c r="D181" s="38">
        <v>21928912</v>
      </c>
      <c r="E181" s="38">
        <v>0</v>
      </c>
      <c r="F181" s="38">
        <v>2250000</v>
      </c>
      <c r="G181" s="38">
        <v>0</v>
      </c>
      <c r="H181" s="38">
        <f>D181+E181-F181</f>
        <v>19678912</v>
      </c>
    </row>
    <row r="182" spans="1:8" s="14" customFormat="1" ht="41.25" customHeight="1">
      <c r="A182" s="11"/>
      <c r="B182" s="11"/>
      <c r="C182" s="92" t="s">
        <v>178</v>
      </c>
      <c r="D182" s="92"/>
      <c r="E182" s="92"/>
      <c r="F182" s="92"/>
      <c r="G182" s="92"/>
      <c r="H182" s="92"/>
    </row>
    <row r="183" spans="1:8" s="14" customFormat="1" ht="6.75" customHeight="1">
      <c r="A183" s="11"/>
      <c r="B183" s="11"/>
      <c r="C183" s="92"/>
      <c r="D183" s="92"/>
      <c r="E183" s="92"/>
      <c r="F183" s="92"/>
      <c r="G183" s="92"/>
      <c r="H183" s="92"/>
    </row>
    <row r="184" spans="1:8" s="26" customFormat="1" ht="23.25" customHeight="1">
      <c r="A184" s="23"/>
      <c r="B184" s="23">
        <v>758</v>
      </c>
      <c r="C184" s="24" t="s">
        <v>71</v>
      </c>
      <c r="D184" s="25">
        <v>6832949</v>
      </c>
      <c r="E184" s="25">
        <f>E185</f>
        <v>0</v>
      </c>
      <c r="F184" s="25">
        <f>F185</f>
        <v>1700000</v>
      </c>
      <c r="G184" s="25">
        <f>G185</f>
        <v>0</v>
      </c>
      <c r="H184" s="25">
        <f>D184+E184-F184</f>
        <v>5132949</v>
      </c>
    </row>
    <row r="185" spans="1:8" s="14" customFormat="1" ht="22.5" customHeight="1">
      <c r="A185" s="11"/>
      <c r="B185" s="11">
        <v>75818</v>
      </c>
      <c r="C185" s="30" t="s">
        <v>72</v>
      </c>
      <c r="D185" s="31">
        <v>6832949</v>
      </c>
      <c r="E185" s="31">
        <v>0</v>
      </c>
      <c r="F185" s="31">
        <v>1700000</v>
      </c>
      <c r="G185" s="31">
        <v>0</v>
      </c>
      <c r="H185" s="31">
        <f>D185+E185-F185</f>
        <v>5132949</v>
      </c>
    </row>
    <row r="186" spans="1:8" s="14" customFormat="1" ht="14.25" customHeight="1">
      <c r="A186" s="11"/>
      <c r="B186" s="11"/>
      <c r="C186" s="92" t="s">
        <v>221</v>
      </c>
      <c r="D186" s="92"/>
      <c r="E186" s="92"/>
      <c r="F186" s="92"/>
      <c r="G186" s="92"/>
      <c r="H186" s="92"/>
    </row>
    <row r="187" spans="1:8" s="14" customFormat="1" ht="6.75" customHeight="1">
      <c r="A187" s="11"/>
      <c r="B187" s="11"/>
      <c r="C187" s="92"/>
      <c r="D187" s="92"/>
      <c r="E187" s="92"/>
      <c r="F187" s="92"/>
      <c r="G187" s="92"/>
      <c r="H187" s="92"/>
    </row>
    <row r="188" spans="1:8" s="5" customFormat="1" ht="24" customHeight="1">
      <c r="A188" s="58"/>
      <c r="B188" s="58">
        <v>801</v>
      </c>
      <c r="C188" s="59" t="s">
        <v>22</v>
      </c>
      <c r="D188" s="44">
        <v>66069151</v>
      </c>
      <c r="E188" s="44">
        <f>E195+E200+E198+E189+E191+E193</f>
        <v>405315</v>
      </c>
      <c r="F188" s="44">
        <f>F195+F200+F198+F189+F191+F193</f>
        <v>311303</v>
      </c>
      <c r="G188" s="44">
        <f>G195+G200+G198+G189+G191+G193</f>
        <v>69677</v>
      </c>
      <c r="H188" s="44">
        <f>D188+E188-F188</f>
        <v>66163163</v>
      </c>
    </row>
    <row r="189" spans="1:8" s="14" customFormat="1" ht="21.75" customHeight="1">
      <c r="A189" s="11"/>
      <c r="B189" s="11">
        <v>80102</v>
      </c>
      <c r="C189" s="30" t="s">
        <v>175</v>
      </c>
      <c r="D189" s="31">
        <v>14317393</v>
      </c>
      <c r="E189" s="31">
        <v>5000</v>
      </c>
      <c r="F189" s="31">
        <v>0</v>
      </c>
      <c r="G189" s="31">
        <v>0</v>
      </c>
      <c r="H189" s="31">
        <f>D189+E189-F189</f>
        <v>14322393</v>
      </c>
    </row>
    <row r="190" spans="1:8" s="14" customFormat="1" ht="29.25" customHeight="1">
      <c r="A190" s="11"/>
      <c r="B190" s="11"/>
      <c r="C190" s="92" t="s">
        <v>263</v>
      </c>
      <c r="D190" s="92"/>
      <c r="E190" s="92"/>
      <c r="F190" s="92"/>
      <c r="G190" s="92"/>
      <c r="H190" s="92"/>
    </row>
    <row r="191" spans="1:8" s="14" customFormat="1" ht="18" customHeight="1">
      <c r="A191" s="11"/>
      <c r="B191" s="11">
        <v>80116</v>
      </c>
      <c r="C191" s="30" t="s">
        <v>173</v>
      </c>
      <c r="D191" s="31">
        <v>6139672</v>
      </c>
      <c r="E191" s="31">
        <v>92530</v>
      </c>
      <c r="F191" s="31">
        <v>0</v>
      </c>
      <c r="G191" s="31">
        <v>0</v>
      </c>
      <c r="H191" s="31">
        <f>D191+E191-F191</f>
        <v>6232202</v>
      </c>
    </row>
    <row r="192" spans="1:8" s="14" customFormat="1" ht="44.25" customHeight="1">
      <c r="A192" s="11"/>
      <c r="B192" s="11"/>
      <c r="C192" s="92" t="s">
        <v>264</v>
      </c>
      <c r="D192" s="92"/>
      <c r="E192" s="92"/>
      <c r="F192" s="92"/>
      <c r="G192" s="92"/>
      <c r="H192" s="92"/>
    </row>
    <row r="193" spans="1:8" s="14" customFormat="1" ht="21.75" customHeight="1">
      <c r="A193" s="11"/>
      <c r="B193" s="11">
        <v>80134</v>
      </c>
      <c r="C193" s="30" t="s">
        <v>174</v>
      </c>
      <c r="D193" s="31">
        <v>11459128</v>
      </c>
      <c r="E193" s="31">
        <v>5000</v>
      </c>
      <c r="F193" s="31">
        <v>0</v>
      </c>
      <c r="G193" s="31">
        <v>0</v>
      </c>
      <c r="H193" s="31">
        <f>D193+E193-F193</f>
        <v>11464128</v>
      </c>
    </row>
    <row r="194" spans="1:8" s="14" customFormat="1" ht="29.25" customHeight="1">
      <c r="A194" s="11"/>
      <c r="B194" s="11"/>
      <c r="C194" s="92" t="s">
        <v>263</v>
      </c>
      <c r="D194" s="92"/>
      <c r="E194" s="92"/>
      <c r="F194" s="92"/>
      <c r="G194" s="92"/>
      <c r="H194" s="92"/>
    </row>
    <row r="195" spans="1:8" s="14" customFormat="1" ht="22.5" customHeight="1">
      <c r="A195" s="11"/>
      <c r="B195" s="11">
        <v>80146</v>
      </c>
      <c r="C195" s="30" t="s">
        <v>114</v>
      </c>
      <c r="D195" s="31">
        <v>7648315</v>
      </c>
      <c r="E195" s="31">
        <v>30000</v>
      </c>
      <c r="F195" s="31">
        <v>12420</v>
      </c>
      <c r="G195" s="31">
        <v>0</v>
      </c>
      <c r="H195" s="31">
        <f>D195+E195-F195</f>
        <v>7665895</v>
      </c>
    </row>
    <row r="196" spans="1:8" s="14" customFormat="1" ht="59.25" customHeight="1">
      <c r="A196" s="11"/>
      <c r="B196" s="11"/>
      <c r="C196" s="92" t="s">
        <v>199</v>
      </c>
      <c r="D196" s="92"/>
      <c r="E196" s="92"/>
      <c r="F196" s="92"/>
      <c r="G196" s="92"/>
      <c r="H196" s="92"/>
    </row>
    <row r="197" spans="1:8" s="14" customFormat="1" ht="46.5" customHeight="1">
      <c r="A197" s="11"/>
      <c r="B197" s="11"/>
      <c r="C197" s="92" t="s">
        <v>239</v>
      </c>
      <c r="D197" s="92"/>
      <c r="E197" s="92"/>
      <c r="F197" s="92"/>
      <c r="G197" s="92"/>
      <c r="H197" s="92"/>
    </row>
    <row r="198" spans="1:8" s="14" customFormat="1" ht="20.25" customHeight="1">
      <c r="A198" s="11"/>
      <c r="B198" s="11">
        <v>80147</v>
      </c>
      <c r="C198" s="30" t="s">
        <v>145</v>
      </c>
      <c r="D198" s="31">
        <v>6618342</v>
      </c>
      <c r="E198" s="31">
        <v>50000</v>
      </c>
      <c r="F198" s="31">
        <v>50000</v>
      </c>
      <c r="G198" s="31">
        <v>0</v>
      </c>
      <c r="H198" s="31">
        <f>D198+E198-F198</f>
        <v>6618342</v>
      </c>
    </row>
    <row r="199" spans="3:8" s="14" customFormat="1" ht="54.75" customHeight="1">
      <c r="C199" s="90" t="s">
        <v>146</v>
      </c>
      <c r="D199" s="90"/>
      <c r="E199" s="90"/>
      <c r="F199" s="90"/>
      <c r="G199" s="90"/>
      <c r="H199" s="90"/>
    </row>
    <row r="200" spans="1:8" s="14" customFormat="1" ht="22.5" customHeight="1">
      <c r="A200" s="11"/>
      <c r="B200" s="11">
        <v>80195</v>
      </c>
      <c r="C200" s="30" t="s">
        <v>21</v>
      </c>
      <c r="D200" s="31">
        <v>8927549</v>
      </c>
      <c r="E200" s="31">
        <v>222785</v>
      </c>
      <c r="F200" s="31">
        <v>248883</v>
      </c>
      <c r="G200" s="31">
        <v>69677</v>
      </c>
      <c r="H200" s="31">
        <f>D200+E200-F200</f>
        <v>8901451</v>
      </c>
    </row>
    <row r="201" spans="1:8" s="14" customFormat="1" ht="57.75" customHeight="1">
      <c r="A201" s="11"/>
      <c r="B201" s="11"/>
      <c r="C201" s="90" t="s">
        <v>200</v>
      </c>
      <c r="D201" s="90"/>
      <c r="E201" s="90"/>
      <c r="F201" s="90"/>
      <c r="G201" s="90"/>
      <c r="H201" s="90"/>
    </row>
    <row r="202" spans="1:8" s="14" customFormat="1" ht="91.5" customHeight="1">
      <c r="A202" s="11"/>
      <c r="B202" s="11"/>
      <c r="C202" s="92" t="s">
        <v>265</v>
      </c>
      <c r="D202" s="92"/>
      <c r="E202" s="92"/>
      <c r="F202" s="92"/>
      <c r="G202" s="92"/>
      <c r="H202" s="92"/>
    </row>
    <row r="203" spans="1:8" s="26" customFormat="1" ht="5.25" customHeight="1">
      <c r="A203" s="32"/>
      <c r="B203" s="32"/>
      <c r="C203" s="36"/>
      <c r="D203" s="36"/>
      <c r="E203" s="36"/>
      <c r="F203" s="36"/>
      <c r="G203" s="36"/>
      <c r="H203" s="61"/>
    </row>
    <row r="204" spans="1:8" s="5" customFormat="1" ht="24.75" customHeight="1">
      <c r="A204" s="58"/>
      <c r="B204" s="58">
        <v>851</v>
      </c>
      <c r="C204" s="59" t="s">
        <v>90</v>
      </c>
      <c r="D204" s="44">
        <v>30804947</v>
      </c>
      <c r="E204" s="44">
        <f>E205</f>
        <v>21650000</v>
      </c>
      <c r="F204" s="44">
        <f>F205</f>
        <v>19400000</v>
      </c>
      <c r="G204" s="44">
        <f>G205</f>
        <v>0</v>
      </c>
      <c r="H204" s="44">
        <f>D204+E204-F204</f>
        <v>33054947</v>
      </c>
    </row>
    <row r="205" spans="1:8" s="14" customFormat="1" ht="18.75" customHeight="1">
      <c r="A205" s="11"/>
      <c r="B205" s="11">
        <v>85195</v>
      </c>
      <c r="C205" s="46" t="s">
        <v>21</v>
      </c>
      <c r="D205" s="31">
        <v>20528741</v>
      </c>
      <c r="E205" s="31">
        <v>21650000</v>
      </c>
      <c r="F205" s="31">
        <v>19400000</v>
      </c>
      <c r="G205" s="31">
        <v>0</v>
      </c>
      <c r="H205" s="31">
        <f>D205+E205-F205</f>
        <v>22778741</v>
      </c>
    </row>
    <row r="206" spans="1:8" s="28" customFormat="1" ht="27.75" customHeight="1">
      <c r="A206" s="27"/>
      <c r="B206" s="27"/>
      <c r="C206" s="92" t="s">
        <v>220</v>
      </c>
      <c r="D206" s="92"/>
      <c r="E206" s="92"/>
      <c r="F206" s="92"/>
      <c r="G206" s="92"/>
      <c r="H206" s="92"/>
    </row>
    <row r="207" spans="1:8" s="14" customFormat="1" ht="31.5" customHeight="1">
      <c r="A207" s="11"/>
      <c r="B207" s="11"/>
      <c r="C207" s="95" t="s">
        <v>286</v>
      </c>
      <c r="D207" s="95"/>
      <c r="E207" s="95"/>
      <c r="F207" s="95"/>
      <c r="G207" s="95"/>
      <c r="H207" s="95"/>
    </row>
    <row r="208" spans="1:8" s="14" customFormat="1" ht="13.5" customHeight="1">
      <c r="A208" s="11"/>
      <c r="B208" s="11"/>
      <c r="C208" s="92" t="s">
        <v>201</v>
      </c>
      <c r="D208" s="92"/>
      <c r="E208" s="92"/>
      <c r="F208" s="92"/>
      <c r="G208" s="92"/>
      <c r="H208" s="92"/>
    </row>
    <row r="209" spans="1:8" s="14" customFormat="1" ht="13.5" customHeight="1">
      <c r="A209" s="11"/>
      <c r="B209" s="11"/>
      <c r="C209" s="92" t="s">
        <v>202</v>
      </c>
      <c r="D209" s="92"/>
      <c r="E209" s="92"/>
      <c r="F209" s="92"/>
      <c r="G209" s="92"/>
      <c r="H209" s="92"/>
    </row>
    <row r="210" spans="1:8" s="14" customFormat="1" ht="3.75" customHeight="1">
      <c r="A210" s="11"/>
      <c r="B210" s="11"/>
      <c r="C210" s="1"/>
      <c r="D210" s="1"/>
      <c r="E210" s="1"/>
      <c r="F210" s="1"/>
      <c r="G210" s="1"/>
      <c r="H210" s="1"/>
    </row>
    <row r="211" spans="1:8" s="26" customFormat="1" ht="23.25" customHeight="1">
      <c r="A211" s="23"/>
      <c r="B211" s="23">
        <v>852</v>
      </c>
      <c r="C211" s="24" t="s">
        <v>104</v>
      </c>
      <c r="D211" s="25">
        <v>25495024</v>
      </c>
      <c r="E211" s="25">
        <f>E212</f>
        <v>3644533</v>
      </c>
      <c r="F211" s="25">
        <f>F212</f>
        <v>268749</v>
      </c>
      <c r="G211" s="25">
        <f>G212</f>
        <v>857121</v>
      </c>
      <c r="H211" s="25">
        <f>D211+E211-F211</f>
        <v>28870808</v>
      </c>
    </row>
    <row r="212" spans="1:8" s="14" customFormat="1" ht="21" customHeight="1">
      <c r="A212" s="11"/>
      <c r="B212" s="11">
        <v>85295</v>
      </c>
      <c r="C212" s="30" t="s">
        <v>21</v>
      </c>
      <c r="D212" s="31">
        <v>19859425</v>
      </c>
      <c r="E212" s="31">
        <v>3644533</v>
      </c>
      <c r="F212" s="31">
        <v>268749</v>
      </c>
      <c r="G212" s="31">
        <v>857121</v>
      </c>
      <c r="H212" s="31">
        <f>D212+E212-F212</f>
        <v>23235209</v>
      </c>
    </row>
    <row r="213" spans="1:8" s="14" customFormat="1" ht="57" customHeight="1">
      <c r="A213" s="11"/>
      <c r="B213" s="11"/>
      <c r="C213" s="90" t="s">
        <v>177</v>
      </c>
      <c r="D213" s="90"/>
      <c r="E213" s="90"/>
      <c r="F213" s="90"/>
      <c r="G213" s="90"/>
      <c r="H213" s="90"/>
    </row>
    <row r="214" spans="1:8" s="14" customFormat="1" ht="29.25" customHeight="1">
      <c r="A214" s="11"/>
      <c r="B214" s="11"/>
      <c r="C214" s="90" t="s">
        <v>189</v>
      </c>
      <c r="D214" s="90"/>
      <c r="E214" s="90"/>
      <c r="F214" s="90"/>
      <c r="G214" s="90"/>
      <c r="H214" s="90"/>
    </row>
    <row r="215" spans="1:8" s="14" customFormat="1" ht="27" customHeight="1">
      <c r="A215" s="11"/>
      <c r="B215" s="11"/>
      <c r="C215" s="90" t="s">
        <v>190</v>
      </c>
      <c r="D215" s="90"/>
      <c r="E215" s="90"/>
      <c r="F215" s="90"/>
      <c r="G215" s="90"/>
      <c r="H215" s="90"/>
    </row>
    <row r="216" spans="1:8" s="14" customFormat="1" ht="26.25" customHeight="1">
      <c r="A216" s="11"/>
      <c r="B216" s="11"/>
      <c r="C216" s="90" t="s">
        <v>191</v>
      </c>
      <c r="D216" s="90"/>
      <c r="E216" s="90"/>
      <c r="F216" s="90"/>
      <c r="G216" s="90"/>
      <c r="H216" s="90"/>
    </row>
    <row r="217" spans="1:8" s="14" customFormat="1" ht="18.75" customHeight="1">
      <c r="A217" s="11"/>
      <c r="B217" s="11"/>
      <c r="C217" s="90" t="s">
        <v>301</v>
      </c>
      <c r="D217" s="90"/>
      <c r="E217" s="90"/>
      <c r="F217" s="90"/>
      <c r="G217" s="90"/>
      <c r="H217" s="90"/>
    </row>
    <row r="218" spans="1:8" s="14" customFormat="1" ht="15.75" customHeight="1">
      <c r="A218" s="11"/>
      <c r="B218" s="11"/>
      <c r="C218" s="91" t="s">
        <v>121</v>
      </c>
      <c r="D218" s="91"/>
      <c r="E218" s="91"/>
      <c r="F218" s="91"/>
      <c r="G218" s="91"/>
      <c r="H218" s="91"/>
    </row>
    <row r="219" spans="1:8" s="14" customFormat="1" ht="78.75" customHeight="1">
      <c r="A219" s="11"/>
      <c r="B219" s="11"/>
      <c r="C219" s="90" t="s">
        <v>266</v>
      </c>
      <c r="D219" s="90"/>
      <c r="E219" s="90"/>
      <c r="F219" s="90"/>
      <c r="G219" s="90"/>
      <c r="H219" s="90"/>
    </row>
    <row r="220" spans="1:8" s="14" customFormat="1" ht="90" customHeight="1">
      <c r="A220" s="11"/>
      <c r="B220" s="11"/>
      <c r="C220" s="90" t="s">
        <v>287</v>
      </c>
      <c r="D220" s="90"/>
      <c r="E220" s="90"/>
      <c r="F220" s="90"/>
      <c r="G220" s="90"/>
      <c r="H220" s="90"/>
    </row>
    <row r="221" spans="1:8" s="14" customFormat="1" ht="18.75" customHeight="1">
      <c r="A221" s="11"/>
      <c r="B221" s="11"/>
      <c r="C221" s="90" t="s">
        <v>300</v>
      </c>
      <c r="D221" s="90"/>
      <c r="E221" s="90"/>
      <c r="F221" s="90"/>
      <c r="G221" s="90"/>
      <c r="H221" s="90"/>
    </row>
    <row r="222" spans="1:8" s="14" customFormat="1" ht="66.75" customHeight="1">
      <c r="A222" s="11"/>
      <c r="B222" s="11"/>
      <c r="C222" s="90" t="s">
        <v>226</v>
      </c>
      <c r="D222" s="90"/>
      <c r="E222" s="90"/>
      <c r="F222" s="90"/>
      <c r="G222" s="90"/>
      <c r="H222" s="90"/>
    </row>
    <row r="223" spans="1:8" s="14" customFormat="1" ht="18.75" customHeight="1">
      <c r="A223" s="11"/>
      <c r="B223" s="11"/>
      <c r="C223" s="90" t="s">
        <v>302</v>
      </c>
      <c r="D223" s="90"/>
      <c r="E223" s="90"/>
      <c r="F223" s="90"/>
      <c r="G223" s="90"/>
      <c r="H223" s="90"/>
    </row>
    <row r="224" spans="1:8" s="14" customFormat="1" ht="41.25" customHeight="1">
      <c r="A224" s="11"/>
      <c r="B224" s="11"/>
      <c r="C224" s="90" t="s">
        <v>238</v>
      </c>
      <c r="D224" s="90"/>
      <c r="E224" s="90"/>
      <c r="F224" s="90"/>
      <c r="G224" s="90"/>
      <c r="H224" s="90"/>
    </row>
    <row r="225" spans="1:8" s="14" customFormat="1" ht="4.5" customHeight="1">
      <c r="A225" s="11"/>
      <c r="B225" s="11"/>
      <c r="C225" s="1"/>
      <c r="D225" s="1"/>
      <c r="E225" s="1"/>
      <c r="F225" s="1"/>
      <c r="G225" s="1"/>
      <c r="H225" s="1"/>
    </row>
    <row r="226" spans="1:8" s="45" customFormat="1" ht="24" customHeight="1">
      <c r="A226" s="23"/>
      <c r="B226" s="23">
        <v>853</v>
      </c>
      <c r="C226" s="24" t="s">
        <v>34</v>
      </c>
      <c r="D226" s="25">
        <v>21109863</v>
      </c>
      <c r="E226" s="25">
        <f>E227</f>
        <v>50000</v>
      </c>
      <c r="F226" s="25">
        <f>F227</f>
        <v>0</v>
      </c>
      <c r="G226" s="25">
        <f>G227</f>
        <v>0</v>
      </c>
      <c r="H226" s="25">
        <f>D226+E226-F226</f>
        <v>21159863</v>
      </c>
    </row>
    <row r="227" spans="1:8" s="14" customFormat="1" ht="21" customHeight="1">
      <c r="A227" s="11"/>
      <c r="B227" s="11">
        <v>85332</v>
      </c>
      <c r="C227" s="30" t="s">
        <v>105</v>
      </c>
      <c r="D227" s="38">
        <v>13875302</v>
      </c>
      <c r="E227" s="38">
        <v>50000</v>
      </c>
      <c r="F227" s="31">
        <v>0</v>
      </c>
      <c r="G227" s="31"/>
      <c r="H227" s="31">
        <f>D227+E227-F227</f>
        <v>13925302</v>
      </c>
    </row>
    <row r="228" spans="1:8" s="14" customFormat="1" ht="55.5" customHeight="1">
      <c r="A228" s="11"/>
      <c r="B228" s="11"/>
      <c r="C228" s="96" t="s">
        <v>203</v>
      </c>
      <c r="D228" s="96"/>
      <c r="E228" s="96"/>
      <c r="F228" s="96"/>
      <c r="G228" s="96"/>
      <c r="H228" s="96"/>
    </row>
    <row r="229" spans="1:8" s="14" customFormat="1" ht="3.75" customHeight="1">
      <c r="A229" s="11"/>
      <c r="B229" s="11"/>
      <c r="C229" s="1"/>
      <c r="D229" s="1"/>
      <c r="E229" s="1"/>
      <c r="F229" s="1"/>
      <c r="G229" s="1"/>
      <c r="H229" s="34"/>
    </row>
    <row r="230" spans="1:8" s="26" customFormat="1" ht="25.5" customHeight="1">
      <c r="A230" s="23"/>
      <c r="B230" s="23">
        <v>854</v>
      </c>
      <c r="C230" s="24" t="s">
        <v>35</v>
      </c>
      <c r="D230" s="25">
        <v>44516923</v>
      </c>
      <c r="E230" s="25">
        <f>E231</f>
        <v>205000</v>
      </c>
      <c r="F230" s="25">
        <f>F231</f>
        <v>0</v>
      </c>
      <c r="G230" s="25">
        <f>G231</f>
        <v>0</v>
      </c>
      <c r="H230" s="25">
        <f>D230+E230-F230</f>
        <v>44721923</v>
      </c>
    </row>
    <row r="231" spans="1:8" s="14" customFormat="1" ht="21.75" customHeight="1">
      <c r="A231" s="11"/>
      <c r="B231" s="11">
        <v>85403</v>
      </c>
      <c r="C231" s="30" t="s">
        <v>62</v>
      </c>
      <c r="D231" s="31">
        <v>30386065</v>
      </c>
      <c r="E231" s="31">
        <v>205000</v>
      </c>
      <c r="F231" s="31">
        <v>0</v>
      </c>
      <c r="G231" s="31">
        <v>0</v>
      </c>
      <c r="H231" s="31">
        <f>D231+E231-F231</f>
        <v>30591065</v>
      </c>
    </row>
    <row r="232" spans="1:8" s="14" customFormat="1" ht="54" customHeight="1">
      <c r="A232" s="11"/>
      <c r="B232" s="11"/>
      <c r="C232" s="92" t="s">
        <v>204</v>
      </c>
      <c r="D232" s="92"/>
      <c r="E232" s="92"/>
      <c r="F232" s="92"/>
      <c r="G232" s="92"/>
      <c r="H232" s="92"/>
    </row>
    <row r="233" spans="1:8" s="14" customFormat="1" ht="29.25" customHeight="1">
      <c r="A233" s="11"/>
      <c r="B233" s="11"/>
      <c r="C233" s="92" t="s">
        <v>267</v>
      </c>
      <c r="D233" s="92"/>
      <c r="E233" s="92"/>
      <c r="F233" s="92"/>
      <c r="G233" s="92"/>
      <c r="H233" s="92"/>
    </row>
    <row r="234" spans="1:8" s="14" customFormat="1" ht="4.5" customHeight="1">
      <c r="A234" s="35"/>
      <c r="B234" s="35"/>
      <c r="C234" s="1"/>
      <c r="D234" s="1"/>
      <c r="E234" s="1"/>
      <c r="F234" s="1"/>
      <c r="G234" s="1"/>
      <c r="H234" s="1"/>
    </row>
    <row r="235" spans="1:8" s="45" customFormat="1" ht="23.25" customHeight="1">
      <c r="A235" s="23"/>
      <c r="B235" s="23">
        <v>900</v>
      </c>
      <c r="C235" s="24" t="s">
        <v>57</v>
      </c>
      <c r="D235" s="25">
        <v>7031963</v>
      </c>
      <c r="E235" s="25">
        <f>E238+E240+E236</f>
        <v>101901</v>
      </c>
      <c r="F235" s="25">
        <f>F238+F240+F236</f>
        <v>1360800</v>
      </c>
      <c r="G235" s="25">
        <f>G238+G240+G236</f>
        <v>52700</v>
      </c>
      <c r="H235" s="25">
        <f>D235+E235-F235</f>
        <v>5773064</v>
      </c>
    </row>
    <row r="236" spans="1:8" s="14" customFormat="1" ht="22.5" customHeight="1">
      <c r="A236" s="11"/>
      <c r="B236" s="29" t="s">
        <v>132</v>
      </c>
      <c r="C236" s="30" t="s">
        <v>133</v>
      </c>
      <c r="D236" s="31">
        <v>45710</v>
      </c>
      <c r="E236" s="31">
        <v>31901</v>
      </c>
      <c r="F236" s="31">
        <v>0</v>
      </c>
      <c r="G236" s="31">
        <v>0</v>
      </c>
      <c r="H236" s="31">
        <f>D236+E236-F236</f>
        <v>77611</v>
      </c>
    </row>
    <row r="237" spans="1:8" s="14" customFormat="1" ht="32.25" customHeight="1">
      <c r="A237" s="11"/>
      <c r="B237" s="29"/>
      <c r="C237" s="92" t="s">
        <v>168</v>
      </c>
      <c r="D237" s="92"/>
      <c r="E237" s="92"/>
      <c r="F237" s="92"/>
      <c r="G237" s="92"/>
      <c r="H237" s="92"/>
    </row>
    <row r="238" spans="1:8" s="14" customFormat="1" ht="18" customHeight="1">
      <c r="A238" s="11"/>
      <c r="B238" s="29" t="s">
        <v>123</v>
      </c>
      <c r="C238" s="30" t="s">
        <v>122</v>
      </c>
      <c r="D238" s="31">
        <v>0</v>
      </c>
      <c r="E238" s="31">
        <v>20000</v>
      </c>
      <c r="F238" s="31">
        <v>0</v>
      </c>
      <c r="G238" s="31">
        <v>0</v>
      </c>
      <c r="H238" s="31">
        <f>D238+E238-F238</f>
        <v>20000</v>
      </c>
    </row>
    <row r="239" spans="1:8" s="28" customFormat="1" ht="27.75" customHeight="1">
      <c r="A239" s="27"/>
      <c r="B239" s="27"/>
      <c r="C239" s="92" t="s">
        <v>288</v>
      </c>
      <c r="D239" s="92"/>
      <c r="E239" s="92"/>
      <c r="F239" s="92"/>
      <c r="G239" s="92"/>
      <c r="H239" s="92"/>
    </row>
    <row r="240" spans="1:8" s="14" customFormat="1" ht="18" customHeight="1">
      <c r="A240" s="11"/>
      <c r="B240" s="29" t="s">
        <v>99</v>
      </c>
      <c r="C240" s="30" t="s">
        <v>21</v>
      </c>
      <c r="D240" s="31">
        <v>5027207</v>
      </c>
      <c r="E240" s="31">
        <v>50000</v>
      </c>
      <c r="F240" s="31">
        <v>1360800</v>
      </c>
      <c r="G240" s="31">
        <v>52700</v>
      </c>
      <c r="H240" s="31">
        <f>D240+E240-F240</f>
        <v>3716407</v>
      </c>
    </row>
    <row r="241" spans="1:8" s="14" customFormat="1" ht="52.5" customHeight="1">
      <c r="A241" s="11"/>
      <c r="B241" s="11"/>
      <c r="C241" s="90" t="s">
        <v>128</v>
      </c>
      <c r="D241" s="90"/>
      <c r="E241" s="90"/>
      <c r="F241" s="90"/>
      <c r="G241" s="90"/>
      <c r="H241" s="90"/>
    </row>
    <row r="242" spans="1:8" s="14" customFormat="1" ht="41.25" customHeight="1">
      <c r="A242" s="11"/>
      <c r="B242" s="11"/>
      <c r="C242" s="92" t="s">
        <v>289</v>
      </c>
      <c r="D242" s="92"/>
      <c r="E242" s="92"/>
      <c r="F242" s="92"/>
      <c r="G242" s="92"/>
      <c r="H242" s="92"/>
    </row>
    <row r="243" spans="1:8" s="14" customFormat="1" ht="16.5" customHeight="1">
      <c r="A243" s="11"/>
      <c r="B243" s="11"/>
      <c r="C243" s="95" t="s">
        <v>159</v>
      </c>
      <c r="D243" s="95"/>
      <c r="E243" s="95"/>
      <c r="F243" s="95"/>
      <c r="G243" s="95"/>
      <c r="H243" s="95"/>
    </row>
    <row r="244" spans="1:8" s="14" customFormat="1" ht="42.75" customHeight="1">
      <c r="A244" s="11"/>
      <c r="B244" s="11"/>
      <c r="C244" s="92" t="s">
        <v>205</v>
      </c>
      <c r="D244" s="92"/>
      <c r="E244" s="92"/>
      <c r="F244" s="92"/>
      <c r="G244" s="92"/>
      <c r="H244" s="92"/>
    </row>
    <row r="245" spans="1:8" s="28" customFormat="1" ht="50.25" customHeight="1">
      <c r="A245" s="27"/>
      <c r="B245" s="27"/>
      <c r="C245" s="92" t="s">
        <v>160</v>
      </c>
      <c r="D245" s="92"/>
      <c r="E245" s="92"/>
      <c r="F245" s="92"/>
      <c r="G245" s="92"/>
      <c r="H245" s="92"/>
    </row>
    <row r="246" spans="1:8" s="14" customFormat="1" ht="4.5" customHeight="1">
      <c r="A246" s="11"/>
      <c r="B246" s="11"/>
      <c r="C246" s="1"/>
      <c r="D246" s="1"/>
      <c r="E246" s="1"/>
      <c r="F246" s="1"/>
      <c r="G246" s="1"/>
      <c r="H246" s="1"/>
    </row>
    <row r="247" spans="1:8" s="45" customFormat="1" ht="22.5" customHeight="1">
      <c r="A247" s="62"/>
      <c r="B247" s="62">
        <v>921</v>
      </c>
      <c r="C247" s="63" t="s">
        <v>36</v>
      </c>
      <c r="D247" s="64">
        <v>103611179</v>
      </c>
      <c r="E247" s="64">
        <f>E264+E266+E280+E282+E248+E254+E252+E275</f>
        <v>1389873</v>
      </c>
      <c r="F247" s="64">
        <f>F264+F266+F280+F282+F248+F254+F252+F275</f>
        <v>51725</v>
      </c>
      <c r="G247" s="64">
        <f>G264+G266+G280+G282+G248+G254+G252+G275</f>
        <v>350000</v>
      </c>
      <c r="H247" s="64">
        <f>D247+E247-F247</f>
        <v>104949327</v>
      </c>
    </row>
    <row r="248" spans="1:8" s="14" customFormat="1" ht="20.25" customHeight="1">
      <c r="A248" s="11"/>
      <c r="B248" s="11">
        <v>92106</v>
      </c>
      <c r="C248" s="30" t="s">
        <v>56</v>
      </c>
      <c r="D248" s="31">
        <v>29777904</v>
      </c>
      <c r="E248" s="31">
        <v>42048</v>
      </c>
      <c r="F248" s="31">
        <v>0</v>
      </c>
      <c r="G248" s="31">
        <v>350000</v>
      </c>
      <c r="H248" s="31">
        <f>D248+E248-F248</f>
        <v>29819952</v>
      </c>
    </row>
    <row r="249" spans="1:8" s="14" customFormat="1" ht="52.5" customHeight="1">
      <c r="A249" s="11"/>
      <c r="B249" s="11"/>
      <c r="C249" s="92" t="s">
        <v>303</v>
      </c>
      <c r="D249" s="92"/>
      <c r="E249" s="92"/>
      <c r="F249" s="92"/>
      <c r="G249" s="92"/>
      <c r="H249" s="92"/>
    </row>
    <row r="250" spans="1:8" s="14" customFormat="1" ht="54.75" customHeight="1">
      <c r="A250" s="11"/>
      <c r="B250" s="11"/>
      <c r="C250" s="92" t="s">
        <v>206</v>
      </c>
      <c r="D250" s="92"/>
      <c r="E250" s="92"/>
      <c r="F250" s="92"/>
      <c r="G250" s="92"/>
      <c r="H250" s="92"/>
    </row>
    <row r="251" spans="1:8" s="28" customFormat="1" ht="66" customHeight="1">
      <c r="A251" s="27"/>
      <c r="B251" s="27"/>
      <c r="C251" s="92" t="s">
        <v>290</v>
      </c>
      <c r="D251" s="92"/>
      <c r="E251" s="92"/>
      <c r="F251" s="92"/>
      <c r="G251" s="92"/>
      <c r="H251" s="92"/>
    </row>
    <row r="252" spans="1:8" s="14" customFormat="1" ht="21.75" customHeight="1">
      <c r="A252" s="11"/>
      <c r="B252" s="11">
        <v>92108</v>
      </c>
      <c r="C252" s="30" t="s">
        <v>97</v>
      </c>
      <c r="D252" s="31">
        <v>11220341</v>
      </c>
      <c r="E252" s="31">
        <v>90000</v>
      </c>
      <c r="F252" s="31">
        <v>0</v>
      </c>
      <c r="G252" s="31">
        <v>0</v>
      </c>
      <c r="H252" s="31">
        <f>D252+E252-F252</f>
        <v>11310341</v>
      </c>
    </row>
    <row r="253" spans="1:8" s="14" customFormat="1" ht="30.75" customHeight="1">
      <c r="A253" s="11"/>
      <c r="B253" s="11"/>
      <c r="C253" s="92" t="s">
        <v>249</v>
      </c>
      <c r="D253" s="92"/>
      <c r="E253" s="92"/>
      <c r="F253" s="92"/>
      <c r="G253" s="92"/>
      <c r="H253" s="92"/>
    </row>
    <row r="254" spans="1:8" s="14" customFormat="1" ht="22.5" customHeight="1">
      <c r="A254" s="11"/>
      <c r="B254" s="11">
        <v>92109</v>
      </c>
      <c r="C254" s="30" t="s">
        <v>111</v>
      </c>
      <c r="D254" s="31">
        <v>6439578</v>
      </c>
      <c r="E254" s="31">
        <v>77156</v>
      </c>
      <c r="F254" s="31">
        <v>0</v>
      </c>
      <c r="G254" s="31">
        <v>0</v>
      </c>
      <c r="H254" s="31">
        <f>D254+E254-F254</f>
        <v>6516734</v>
      </c>
    </row>
    <row r="255" spans="1:8" s="14" customFormat="1" ht="17.25" customHeight="1">
      <c r="A255" s="11"/>
      <c r="B255" s="11"/>
      <c r="C255" s="95" t="s">
        <v>126</v>
      </c>
      <c r="D255" s="95"/>
      <c r="E255" s="95"/>
      <c r="F255" s="95"/>
      <c r="G255" s="95"/>
      <c r="H255" s="95"/>
    </row>
    <row r="256" spans="1:8" s="14" customFormat="1" ht="17.25" customHeight="1">
      <c r="A256" s="11"/>
      <c r="B256" s="11"/>
      <c r="C256" s="95" t="s">
        <v>291</v>
      </c>
      <c r="D256" s="95"/>
      <c r="E256" s="95"/>
      <c r="F256" s="95"/>
      <c r="G256" s="95"/>
      <c r="H256" s="95"/>
    </row>
    <row r="257" spans="1:8" s="14" customFormat="1" ht="66" customHeight="1">
      <c r="A257" s="11"/>
      <c r="B257" s="11"/>
      <c r="C257" s="92" t="s">
        <v>129</v>
      </c>
      <c r="D257" s="92"/>
      <c r="E257" s="92"/>
      <c r="F257" s="92"/>
      <c r="G257" s="92"/>
      <c r="H257" s="92"/>
    </row>
    <row r="258" spans="1:8" s="14" customFormat="1" ht="65.25" customHeight="1">
      <c r="A258" s="11"/>
      <c r="B258" s="11"/>
      <c r="C258" s="92" t="s">
        <v>207</v>
      </c>
      <c r="D258" s="92"/>
      <c r="E258" s="92"/>
      <c r="F258" s="92"/>
      <c r="G258" s="92"/>
      <c r="H258" s="92"/>
    </row>
    <row r="259" spans="1:8" s="14" customFormat="1" ht="69.75" customHeight="1">
      <c r="A259" s="11"/>
      <c r="B259" s="11"/>
      <c r="C259" s="90" t="s">
        <v>268</v>
      </c>
      <c r="D259" s="90"/>
      <c r="E259" s="90"/>
      <c r="F259" s="90"/>
      <c r="G259" s="90"/>
      <c r="H259" s="90"/>
    </row>
    <row r="260" spans="1:8" s="28" customFormat="1" ht="29.25" customHeight="1">
      <c r="A260" s="27"/>
      <c r="B260" s="27"/>
      <c r="C260" s="92" t="s">
        <v>292</v>
      </c>
      <c r="D260" s="92"/>
      <c r="E260" s="92"/>
      <c r="F260" s="92"/>
      <c r="G260" s="92"/>
      <c r="H260" s="92"/>
    </row>
    <row r="261" spans="1:8" s="14" customFormat="1" ht="18" customHeight="1">
      <c r="A261" s="11"/>
      <c r="B261" s="11"/>
      <c r="C261" s="91" t="s">
        <v>137</v>
      </c>
      <c r="D261" s="91"/>
      <c r="E261" s="91"/>
      <c r="F261" s="91"/>
      <c r="G261" s="91"/>
      <c r="H261" s="91"/>
    </row>
    <row r="262" spans="1:8" s="14" customFormat="1" ht="27" customHeight="1">
      <c r="A262" s="11"/>
      <c r="B262" s="11"/>
      <c r="C262" s="90" t="s">
        <v>139</v>
      </c>
      <c r="D262" s="90"/>
      <c r="E262" s="90"/>
      <c r="F262" s="90"/>
      <c r="G262" s="90"/>
      <c r="H262" s="90"/>
    </row>
    <row r="263" spans="1:8" s="14" customFormat="1" ht="27" customHeight="1">
      <c r="A263" s="11"/>
      <c r="B263" s="11"/>
      <c r="C263" s="90" t="s">
        <v>138</v>
      </c>
      <c r="D263" s="90"/>
      <c r="E263" s="90"/>
      <c r="F263" s="90"/>
      <c r="G263" s="90"/>
      <c r="H263" s="90"/>
    </row>
    <row r="264" spans="1:8" s="14" customFormat="1" ht="20.25" customHeight="1">
      <c r="A264" s="11"/>
      <c r="B264" s="11">
        <v>92110</v>
      </c>
      <c r="C264" s="30" t="s">
        <v>115</v>
      </c>
      <c r="D264" s="31">
        <v>2307382</v>
      </c>
      <c r="E264" s="31">
        <v>26330</v>
      </c>
      <c r="F264" s="31">
        <v>0</v>
      </c>
      <c r="G264" s="31">
        <v>0</v>
      </c>
      <c r="H264" s="31">
        <f>D264+E264-F264</f>
        <v>2333712</v>
      </c>
    </row>
    <row r="265" spans="1:8" s="14" customFormat="1" ht="88.5" customHeight="1">
      <c r="A265" s="11"/>
      <c r="B265" s="11"/>
      <c r="C265" s="92" t="s">
        <v>269</v>
      </c>
      <c r="D265" s="92"/>
      <c r="E265" s="92"/>
      <c r="F265" s="92"/>
      <c r="G265" s="92"/>
      <c r="H265" s="92"/>
    </row>
    <row r="266" spans="1:8" s="14" customFormat="1" ht="20.25" customHeight="1">
      <c r="A266" s="11"/>
      <c r="B266" s="11">
        <v>92116</v>
      </c>
      <c r="C266" s="30" t="s">
        <v>54</v>
      </c>
      <c r="D266" s="31">
        <v>18846174</v>
      </c>
      <c r="E266" s="31">
        <v>80619</v>
      </c>
      <c r="F266" s="31">
        <v>0</v>
      </c>
      <c r="G266" s="31">
        <v>0</v>
      </c>
      <c r="H266" s="31">
        <f>D266+E266-F266</f>
        <v>18926793</v>
      </c>
    </row>
    <row r="267" spans="1:8" s="14" customFormat="1" ht="15.75" customHeight="1">
      <c r="A267" s="11"/>
      <c r="B267" s="11"/>
      <c r="C267" s="95" t="s">
        <v>136</v>
      </c>
      <c r="D267" s="95"/>
      <c r="E267" s="95"/>
      <c r="F267" s="95"/>
      <c r="G267" s="95"/>
      <c r="H267" s="95"/>
    </row>
    <row r="268" spans="1:8" s="14" customFormat="1" ht="26.25" customHeight="1">
      <c r="A268" s="11"/>
      <c r="B268" s="11"/>
      <c r="C268" s="118" t="s">
        <v>293</v>
      </c>
      <c r="D268" s="118"/>
      <c r="E268" s="118"/>
      <c r="F268" s="118"/>
      <c r="G268" s="118"/>
      <c r="H268" s="118"/>
    </row>
    <row r="269" spans="1:8" s="45" customFormat="1" ht="66" customHeight="1">
      <c r="A269" s="32"/>
      <c r="B269" s="32"/>
      <c r="C269" s="92" t="s">
        <v>208</v>
      </c>
      <c r="D269" s="92"/>
      <c r="E269" s="92"/>
      <c r="F269" s="92"/>
      <c r="G269" s="92"/>
      <c r="H269" s="92"/>
    </row>
    <row r="270" spans="1:8" s="45" customFormat="1" ht="76.5" customHeight="1">
      <c r="A270" s="32"/>
      <c r="B270" s="32"/>
      <c r="C270" s="92" t="s">
        <v>270</v>
      </c>
      <c r="D270" s="92"/>
      <c r="E270" s="92"/>
      <c r="F270" s="92"/>
      <c r="G270" s="92"/>
      <c r="H270" s="92"/>
    </row>
    <row r="271" spans="1:8" s="14" customFormat="1" ht="56.25" customHeight="1">
      <c r="A271" s="11"/>
      <c r="B271" s="11"/>
      <c r="C271" s="92" t="s">
        <v>294</v>
      </c>
      <c r="D271" s="92"/>
      <c r="E271" s="92"/>
      <c r="F271" s="92"/>
      <c r="G271" s="92"/>
      <c r="H271" s="92"/>
    </row>
    <row r="272" spans="1:8" s="14" customFormat="1" ht="39.75" customHeight="1">
      <c r="A272" s="11"/>
      <c r="B272" s="11"/>
      <c r="C272" s="92" t="s">
        <v>142</v>
      </c>
      <c r="D272" s="92"/>
      <c r="E272" s="92"/>
      <c r="F272" s="92"/>
      <c r="G272" s="92"/>
      <c r="H272" s="92"/>
    </row>
    <row r="273" spans="1:8" s="14" customFormat="1" ht="90" customHeight="1">
      <c r="A273" s="11"/>
      <c r="B273" s="11"/>
      <c r="C273" s="92" t="s">
        <v>271</v>
      </c>
      <c r="D273" s="92"/>
      <c r="E273" s="92"/>
      <c r="F273" s="92"/>
      <c r="G273" s="92"/>
      <c r="H273" s="92"/>
    </row>
    <row r="274" spans="1:8" s="45" customFormat="1" ht="66" customHeight="1">
      <c r="A274" s="32"/>
      <c r="B274" s="32"/>
      <c r="C274" s="92" t="s">
        <v>143</v>
      </c>
      <c r="D274" s="92"/>
      <c r="E274" s="92"/>
      <c r="F274" s="92"/>
      <c r="G274" s="92"/>
      <c r="H274" s="92"/>
    </row>
    <row r="275" spans="1:8" s="14" customFormat="1" ht="16.5" customHeight="1">
      <c r="A275" s="11"/>
      <c r="B275" s="11">
        <v>92118</v>
      </c>
      <c r="C275" s="30" t="s">
        <v>110</v>
      </c>
      <c r="D275" s="31">
        <v>12687209</v>
      </c>
      <c r="E275" s="31">
        <v>233157</v>
      </c>
      <c r="F275" s="31">
        <v>0</v>
      </c>
      <c r="G275" s="31">
        <v>0</v>
      </c>
      <c r="H275" s="31">
        <f>D275+E275-F275</f>
        <v>12920366</v>
      </c>
    </row>
    <row r="276" spans="1:8" s="14" customFormat="1" ht="30" customHeight="1">
      <c r="A276" s="11"/>
      <c r="B276" s="11"/>
      <c r="C276" s="92" t="s">
        <v>295</v>
      </c>
      <c r="D276" s="92"/>
      <c r="E276" s="92"/>
      <c r="F276" s="92"/>
      <c r="G276" s="92"/>
      <c r="H276" s="92"/>
    </row>
    <row r="277" spans="1:8" s="14" customFormat="1" ht="63.75" customHeight="1">
      <c r="A277" s="11"/>
      <c r="B277" s="11"/>
      <c r="C277" s="92" t="s">
        <v>296</v>
      </c>
      <c r="D277" s="92"/>
      <c r="E277" s="92"/>
      <c r="F277" s="92"/>
      <c r="G277" s="92"/>
      <c r="H277" s="92"/>
    </row>
    <row r="278" spans="1:8" s="14" customFormat="1" ht="53.25" customHeight="1">
      <c r="A278" s="11"/>
      <c r="B278" s="11"/>
      <c r="C278" s="92" t="s">
        <v>297</v>
      </c>
      <c r="D278" s="92"/>
      <c r="E278" s="92"/>
      <c r="F278" s="92"/>
      <c r="G278" s="92"/>
      <c r="H278" s="92"/>
    </row>
    <row r="279" spans="1:8" s="14" customFormat="1" ht="42.75" customHeight="1">
      <c r="A279" s="11"/>
      <c r="B279" s="11"/>
      <c r="C279" s="90" t="s">
        <v>144</v>
      </c>
      <c r="D279" s="90"/>
      <c r="E279" s="90"/>
      <c r="F279" s="90"/>
      <c r="G279" s="90"/>
      <c r="H279" s="90"/>
    </row>
    <row r="280" spans="1:8" s="14" customFormat="1" ht="20.25" customHeight="1">
      <c r="A280" s="11"/>
      <c r="B280" s="11">
        <v>92120</v>
      </c>
      <c r="C280" s="30" t="s">
        <v>67</v>
      </c>
      <c r="D280" s="31">
        <v>4620663</v>
      </c>
      <c r="E280" s="31">
        <v>0</v>
      </c>
      <c r="F280" s="31">
        <v>51725</v>
      </c>
      <c r="G280" s="31">
        <v>0</v>
      </c>
      <c r="H280" s="31">
        <f>D280+E280-F280</f>
        <v>4568938</v>
      </c>
    </row>
    <row r="281" spans="1:8" s="45" customFormat="1" ht="49.5" customHeight="1">
      <c r="A281" s="32"/>
      <c r="B281" s="32"/>
      <c r="C281" s="92" t="s">
        <v>164</v>
      </c>
      <c r="D281" s="92"/>
      <c r="E281" s="92"/>
      <c r="F281" s="92"/>
      <c r="G281" s="92"/>
      <c r="H281" s="92"/>
    </row>
    <row r="282" spans="1:8" s="14" customFormat="1" ht="20.25" customHeight="1">
      <c r="A282" s="11"/>
      <c r="B282" s="11">
        <v>92195</v>
      </c>
      <c r="C282" s="30" t="s">
        <v>21</v>
      </c>
      <c r="D282" s="31">
        <v>15818428</v>
      </c>
      <c r="E282" s="31">
        <v>840563</v>
      </c>
      <c r="F282" s="31">
        <v>0</v>
      </c>
      <c r="G282" s="31">
        <v>0</v>
      </c>
      <c r="H282" s="31">
        <f>D282+E282-F282</f>
        <v>16658991</v>
      </c>
    </row>
    <row r="283" spans="1:8" s="14" customFormat="1" ht="53.25" customHeight="1">
      <c r="A283" s="11"/>
      <c r="B283" s="11"/>
      <c r="C283" s="92" t="s">
        <v>216</v>
      </c>
      <c r="D283" s="92"/>
      <c r="E283" s="92"/>
      <c r="F283" s="92"/>
      <c r="G283" s="92"/>
      <c r="H283" s="92"/>
    </row>
    <row r="284" spans="1:8" s="14" customFormat="1" ht="3" customHeight="1">
      <c r="A284" s="11"/>
      <c r="B284" s="11"/>
      <c r="C284" s="1"/>
      <c r="D284" s="1"/>
      <c r="E284" s="1"/>
      <c r="F284" s="1"/>
      <c r="G284" s="1"/>
      <c r="H284" s="34"/>
    </row>
    <row r="285" spans="1:8" s="26" customFormat="1" ht="30" customHeight="1">
      <c r="A285" s="23"/>
      <c r="B285" s="47">
        <v>925</v>
      </c>
      <c r="C285" s="48" t="s">
        <v>52</v>
      </c>
      <c r="D285" s="49">
        <v>10736222</v>
      </c>
      <c r="E285" s="49">
        <f>E286</f>
        <v>39071</v>
      </c>
      <c r="F285" s="49">
        <f>F286</f>
        <v>2001340</v>
      </c>
      <c r="G285" s="49">
        <f>G286</f>
        <v>168364</v>
      </c>
      <c r="H285" s="49">
        <f>D285+E285-F285</f>
        <v>8773953</v>
      </c>
    </row>
    <row r="286" spans="1:8" s="14" customFormat="1" ht="18.75" customHeight="1">
      <c r="A286" s="11"/>
      <c r="B286" s="11">
        <v>92502</v>
      </c>
      <c r="C286" s="30" t="s">
        <v>53</v>
      </c>
      <c r="D286" s="31">
        <v>10736222</v>
      </c>
      <c r="E286" s="31">
        <v>39071</v>
      </c>
      <c r="F286" s="31">
        <v>2001340</v>
      </c>
      <c r="G286" s="31">
        <v>168364</v>
      </c>
      <c r="H286" s="31">
        <f>D286+E286-F286</f>
        <v>8773953</v>
      </c>
    </row>
    <row r="287" spans="1:8" s="66" customFormat="1" ht="12.75" customHeight="1">
      <c r="A287" s="65"/>
      <c r="B287" s="65"/>
      <c r="C287" s="95" t="s">
        <v>131</v>
      </c>
      <c r="D287" s="95"/>
      <c r="E287" s="95"/>
      <c r="F287" s="95"/>
      <c r="G287" s="95"/>
      <c r="H287" s="95"/>
    </row>
    <row r="288" spans="1:8" s="66" customFormat="1" ht="14.25" customHeight="1">
      <c r="A288" s="65"/>
      <c r="B288" s="65"/>
      <c r="C288" s="92" t="s">
        <v>154</v>
      </c>
      <c r="D288" s="92"/>
      <c r="E288" s="92"/>
      <c r="F288" s="92"/>
      <c r="G288" s="92"/>
      <c r="H288" s="92"/>
    </row>
    <row r="289" spans="1:8" s="14" customFormat="1" ht="63" customHeight="1">
      <c r="A289" s="11"/>
      <c r="B289" s="11"/>
      <c r="C289" s="92" t="s">
        <v>209</v>
      </c>
      <c r="D289" s="92"/>
      <c r="E289" s="92"/>
      <c r="F289" s="92"/>
      <c r="G289" s="92"/>
      <c r="H289" s="92"/>
    </row>
    <row r="290" spans="1:8" s="14" customFormat="1" ht="66.75" customHeight="1">
      <c r="A290" s="11"/>
      <c r="B290" s="11"/>
      <c r="C290" s="92" t="s">
        <v>210</v>
      </c>
      <c r="D290" s="92"/>
      <c r="E290" s="92"/>
      <c r="F290" s="92"/>
      <c r="G290" s="92"/>
      <c r="H290" s="92"/>
    </row>
    <row r="291" spans="1:8" s="14" customFormat="1" ht="42" customHeight="1">
      <c r="A291" s="11"/>
      <c r="B291" s="11"/>
      <c r="C291" s="92" t="s">
        <v>155</v>
      </c>
      <c r="D291" s="92"/>
      <c r="E291" s="92"/>
      <c r="F291" s="92"/>
      <c r="G291" s="92"/>
      <c r="H291" s="92"/>
    </row>
    <row r="292" spans="1:8" s="14" customFormat="1" ht="25.5" customHeight="1">
      <c r="A292" s="11"/>
      <c r="B292" s="11"/>
      <c r="C292" s="92" t="s">
        <v>156</v>
      </c>
      <c r="D292" s="92"/>
      <c r="E292" s="92"/>
      <c r="F292" s="92"/>
      <c r="G292" s="92"/>
      <c r="H292" s="92"/>
    </row>
    <row r="293" spans="1:8" s="14" customFormat="1" ht="14.25" customHeight="1">
      <c r="A293" s="11"/>
      <c r="B293" s="11"/>
      <c r="C293" s="92" t="s">
        <v>157</v>
      </c>
      <c r="D293" s="92"/>
      <c r="E293" s="92"/>
      <c r="F293" s="92"/>
      <c r="G293" s="92"/>
      <c r="H293" s="92"/>
    </row>
    <row r="294" spans="1:8" s="14" customFormat="1" ht="14.25" customHeight="1">
      <c r="A294" s="11"/>
      <c r="B294" s="11"/>
      <c r="C294" s="92" t="s">
        <v>248</v>
      </c>
      <c r="D294" s="92"/>
      <c r="E294" s="92"/>
      <c r="F294" s="92"/>
      <c r="G294" s="92"/>
      <c r="H294" s="92"/>
    </row>
    <row r="295" spans="1:8" s="14" customFormat="1" ht="24.75" customHeight="1">
      <c r="A295" s="11"/>
      <c r="B295" s="11"/>
      <c r="C295" s="92" t="s">
        <v>211</v>
      </c>
      <c r="D295" s="92"/>
      <c r="E295" s="92"/>
      <c r="F295" s="92"/>
      <c r="G295" s="92"/>
      <c r="H295" s="92"/>
    </row>
    <row r="296" spans="1:8" s="14" customFormat="1" ht="40.5" customHeight="1">
      <c r="A296" s="11"/>
      <c r="B296" s="11"/>
      <c r="C296" s="92" t="s">
        <v>212</v>
      </c>
      <c r="D296" s="92"/>
      <c r="E296" s="92"/>
      <c r="F296" s="92"/>
      <c r="G296" s="92"/>
      <c r="H296" s="92"/>
    </row>
    <row r="297" spans="1:8" s="14" customFormat="1" ht="30" customHeight="1">
      <c r="A297" s="11"/>
      <c r="B297" s="11"/>
      <c r="C297" s="92" t="s">
        <v>158</v>
      </c>
      <c r="D297" s="92"/>
      <c r="E297" s="92"/>
      <c r="F297" s="92"/>
      <c r="G297" s="92"/>
      <c r="H297" s="92"/>
    </row>
    <row r="298" spans="1:8" s="14" customFormat="1" ht="64.5" customHeight="1">
      <c r="A298" s="11"/>
      <c r="B298" s="11"/>
      <c r="C298" s="92" t="s">
        <v>307</v>
      </c>
      <c r="D298" s="92"/>
      <c r="E298" s="92"/>
      <c r="F298" s="92"/>
      <c r="G298" s="92"/>
      <c r="H298" s="92"/>
    </row>
    <row r="299" spans="1:8" s="14" customFormat="1" ht="31.5" customHeight="1">
      <c r="A299" s="11"/>
      <c r="B299" s="11"/>
      <c r="C299" s="92" t="s">
        <v>213</v>
      </c>
      <c r="D299" s="92"/>
      <c r="E299" s="92"/>
      <c r="F299" s="92"/>
      <c r="G299" s="92"/>
      <c r="H299" s="92"/>
    </row>
    <row r="300" spans="1:8" s="14" customFormat="1" ht="69.75" customHeight="1">
      <c r="A300" s="11"/>
      <c r="B300" s="11"/>
      <c r="C300" s="92" t="s">
        <v>214</v>
      </c>
      <c r="D300" s="92"/>
      <c r="E300" s="92"/>
      <c r="F300" s="92"/>
      <c r="G300" s="92"/>
      <c r="H300" s="92"/>
    </row>
    <row r="301" spans="1:8" s="14" customFormat="1" ht="40.5" customHeight="1">
      <c r="A301" s="11"/>
      <c r="B301" s="11"/>
      <c r="C301" s="92" t="s">
        <v>215</v>
      </c>
      <c r="D301" s="92"/>
      <c r="E301" s="92"/>
      <c r="F301" s="92"/>
      <c r="G301" s="92"/>
      <c r="H301" s="92"/>
    </row>
    <row r="302" spans="1:8" s="14" customFormat="1" ht="17.25" customHeight="1">
      <c r="A302" s="11"/>
      <c r="B302" s="11"/>
      <c r="C302" s="95" t="s">
        <v>103</v>
      </c>
      <c r="D302" s="95"/>
      <c r="E302" s="95"/>
      <c r="F302" s="95"/>
      <c r="G302" s="95"/>
      <c r="H302" s="95"/>
    </row>
    <row r="303" spans="1:8" s="14" customFormat="1" ht="30" customHeight="1">
      <c r="A303" s="11"/>
      <c r="B303" s="11"/>
      <c r="C303" s="92" t="s">
        <v>193</v>
      </c>
      <c r="D303" s="92"/>
      <c r="E303" s="92"/>
      <c r="F303" s="92"/>
      <c r="G303" s="92"/>
      <c r="H303" s="92"/>
    </row>
    <row r="304" spans="1:8" s="14" customFormat="1" ht="26.25" customHeight="1">
      <c r="A304" s="11"/>
      <c r="B304" s="11"/>
      <c r="C304" s="92" t="s">
        <v>299</v>
      </c>
      <c r="D304" s="92"/>
      <c r="E304" s="92"/>
      <c r="F304" s="92"/>
      <c r="G304" s="92"/>
      <c r="H304" s="92"/>
    </row>
    <row r="305" spans="1:8" s="14" customFormat="1" ht="53.25" customHeight="1">
      <c r="A305" s="11"/>
      <c r="B305" s="11"/>
      <c r="C305" s="92" t="s">
        <v>273</v>
      </c>
      <c r="D305" s="92"/>
      <c r="E305" s="92"/>
      <c r="F305" s="92"/>
      <c r="G305" s="92"/>
      <c r="H305" s="92"/>
    </row>
    <row r="306" spans="1:8" s="14" customFormat="1" ht="69" customHeight="1">
      <c r="A306" s="11"/>
      <c r="B306" s="11"/>
      <c r="C306" s="92" t="s">
        <v>298</v>
      </c>
      <c r="D306" s="92"/>
      <c r="E306" s="92"/>
      <c r="F306" s="92"/>
      <c r="G306" s="92"/>
      <c r="H306" s="92"/>
    </row>
    <row r="307" spans="1:8" s="14" customFormat="1" ht="27.75" customHeight="1">
      <c r="A307" s="11"/>
      <c r="B307" s="11"/>
      <c r="C307" s="92" t="s">
        <v>194</v>
      </c>
      <c r="D307" s="92"/>
      <c r="E307" s="92"/>
      <c r="F307" s="92"/>
      <c r="G307" s="92"/>
      <c r="H307" s="92"/>
    </row>
    <row r="308" spans="1:8" s="14" customFormat="1" ht="39" customHeight="1">
      <c r="A308" s="11"/>
      <c r="B308" s="11"/>
      <c r="C308" s="92" t="s">
        <v>272</v>
      </c>
      <c r="D308" s="92"/>
      <c r="E308" s="92"/>
      <c r="F308" s="92"/>
      <c r="G308" s="92"/>
      <c r="H308" s="92"/>
    </row>
    <row r="309" spans="1:8" s="14" customFormat="1" ht="65.25" customHeight="1">
      <c r="A309" s="11"/>
      <c r="B309" s="11"/>
      <c r="C309" s="92" t="s">
        <v>192</v>
      </c>
      <c r="D309" s="92"/>
      <c r="E309" s="92"/>
      <c r="F309" s="92"/>
      <c r="G309" s="92"/>
      <c r="H309" s="92"/>
    </row>
    <row r="310" spans="1:8" s="14" customFormat="1" ht="4.5" customHeight="1">
      <c r="A310" s="11"/>
      <c r="B310" s="11"/>
      <c r="C310" s="1"/>
      <c r="D310" s="1"/>
      <c r="E310" s="1"/>
      <c r="F310" s="1"/>
      <c r="G310" s="1"/>
      <c r="H310" s="1"/>
    </row>
    <row r="311" spans="1:8" s="7" customFormat="1" ht="20.25" customHeight="1">
      <c r="A311" s="98" t="s">
        <v>2</v>
      </c>
      <c r="B311" s="98"/>
      <c r="C311" s="98"/>
      <c r="D311" s="98"/>
      <c r="E311" s="98"/>
      <c r="F311" s="98"/>
      <c r="G311" s="98"/>
      <c r="H311" s="98"/>
    </row>
    <row r="312" spans="1:8" s="3" customFormat="1" ht="18.75" customHeight="1">
      <c r="A312" s="67" t="s">
        <v>9</v>
      </c>
      <c r="B312" s="117" t="s">
        <v>16</v>
      </c>
      <c r="C312" s="117"/>
      <c r="D312" s="68"/>
      <c r="E312" s="68"/>
      <c r="F312" s="68"/>
      <c r="G312" s="68"/>
      <c r="H312" s="68"/>
    </row>
    <row r="313" spans="1:8" s="71" customFormat="1" ht="26.25" customHeight="1">
      <c r="A313" s="69" t="s">
        <v>17</v>
      </c>
      <c r="B313" s="113" t="s">
        <v>25</v>
      </c>
      <c r="C313" s="114"/>
      <c r="D313" s="70">
        <v>996916530</v>
      </c>
      <c r="E313" s="70">
        <v>5167233</v>
      </c>
      <c r="F313" s="70"/>
      <c r="G313" s="70"/>
      <c r="H313" s="70">
        <f aca="true" t="shared" si="0" ref="H313:H320">D313+E313-F313</f>
        <v>1002083763</v>
      </c>
    </row>
    <row r="314" spans="1:8" s="71" customFormat="1" ht="26.25" customHeight="1">
      <c r="A314" s="69" t="s">
        <v>18</v>
      </c>
      <c r="B314" s="99" t="s">
        <v>26</v>
      </c>
      <c r="C314" s="100"/>
      <c r="D314" s="70">
        <v>700712972</v>
      </c>
      <c r="E314" s="70">
        <f>E313-E315</f>
        <v>5135895</v>
      </c>
      <c r="F314" s="72"/>
      <c r="G314" s="70"/>
      <c r="H314" s="70">
        <f t="shared" si="0"/>
        <v>705848867</v>
      </c>
    </row>
    <row r="315" spans="1:8" s="28" customFormat="1" ht="27" customHeight="1">
      <c r="A315" s="69" t="s">
        <v>19</v>
      </c>
      <c r="B315" s="108" t="s">
        <v>45</v>
      </c>
      <c r="C315" s="109"/>
      <c r="D315" s="70">
        <v>296203558</v>
      </c>
      <c r="E315" s="70">
        <v>31338</v>
      </c>
      <c r="F315" s="72"/>
      <c r="G315" s="70"/>
      <c r="H315" s="70">
        <f t="shared" si="0"/>
        <v>296234896</v>
      </c>
    </row>
    <row r="316" spans="1:8" s="71" customFormat="1" ht="26.25" customHeight="1">
      <c r="A316" s="69" t="s">
        <v>27</v>
      </c>
      <c r="B316" s="99" t="s">
        <v>51</v>
      </c>
      <c r="C316" s="100"/>
      <c r="D316" s="70">
        <v>1057916530</v>
      </c>
      <c r="E316" s="70">
        <v>5167233</v>
      </c>
      <c r="F316" s="70"/>
      <c r="G316" s="70"/>
      <c r="H316" s="70">
        <f t="shared" si="0"/>
        <v>1063083763</v>
      </c>
    </row>
    <row r="317" spans="1:8" s="7" customFormat="1" ht="26.25" customHeight="1">
      <c r="A317" s="69" t="s">
        <v>28</v>
      </c>
      <c r="B317" s="105" t="s">
        <v>49</v>
      </c>
      <c r="C317" s="106"/>
      <c r="D317" s="70">
        <v>622480508</v>
      </c>
      <c r="E317" s="70">
        <f>E316-E318</f>
        <v>2935670</v>
      </c>
      <c r="F317" s="70"/>
      <c r="G317" s="70"/>
      <c r="H317" s="70">
        <f t="shared" si="0"/>
        <v>625416178</v>
      </c>
    </row>
    <row r="318" spans="1:8" s="28" customFormat="1" ht="27" customHeight="1">
      <c r="A318" s="69" t="s">
        <v>29</v>
      </c>
      <c r="B318" s="108" t="s">
        <v>50</v>
      </c>
      <c r="C318" s="109"/>
      <c r="D318" s="70">
        <v>435436022</v>
      </c>
      <c r="E318" s="70">
        <v>2231563</v>
      </c>
      <c r="F318" s="70"/>
      <c r="G318" s="70"/>
      <c r="H318" s="70">
        <f t="shared" si="0"/>
        <v>437667585</v>
      </c>
    </row>
    <row r="319" spans="1:8" s="28" customFormat="1" ht="44.25" customHeight="1">
      <c r="A319" s="69" t="s">
        <v>30</v>
      </c>
      <c r="B319" s="108" t="s">
        <v>120</v>
      </c>
      <c r="C319" s="109"/>
      <c r="D319" s="70">
        <v>21928912</v>
      </c>
      <c r="E319" s="70"/>
      <c r="F319" s="70">
        <v>2250000</v>
      </c>
      <c r="G319" s="70"/>
      <c r="H319" s="70">
        <f t="shared" si="0"/>
        <v>19678912</v>
      </c>
    </row>
    <row r="320" spans="1:8" s="71" customFormat="1" ht="26.25" customHeight="1">
      <c r="A320" s="69" t="s">
        <v>38</v>
      </c>
      <c r="B320" s="115" t="s">
        <v>73</v>
      </c>
      <c r="C320" s="115"/>
      <c r="D320" s="70">
        <v>4857885</v>
      </c>
      <c r="E320" s="70"/>
      <c r="F320" s="70">
        <v>1700000</v>
      </c>
      <c r="G320" s="70"/>
      <c r="H320" s="70">
        <f t="shared" si="0"/>
        <v>3157885</v>
      </c>
    </row>
    <row r="321" spans="1:8" s="28" customFormat="1" ht="39" customHeight="1">
      <c r="A321" s="69" t="s">
        <v>39</v>
      </c>
      <c r="B321" s="115" t="s">
        <v>74</v>
      </c>
      <c r="C321" s="115"/>
      <c r="D321" s="73">
        <v>1700000</v>
      </c>
      <c r="E321" s="73"/>
      <c r="F321" s="73">
        <v>1700000</v>
      </c>
      <c r="G321" s="73"/>
      <c r="H321" s="73">
        <f aca="true" t="shared" si="1" ref="H321:H326">D321+E321-F321</f>
        <v>0</v>
      </c>
    </row>
    <row r="322" spans="1:8" s="28" customFormat="1" ht="24.75" customHeight="1">
      <c r="A322" s="69" t="s">
        <v>40</v>
      </c>
      <c r="B322" s="111" t="s">
        <v>41</v>
      </c>
      <c r="C322" s="112"/>
      <c r="D322" s="70">
        <v>290756030</v>
      </c>
      <c r="E322" s="70">
        <f>E323+E324</f>
        <v>4040268</v>
      </c>
      <c r="F322" s="70"/>
      <c r="G322" s="70"/>
      <c r="H322" s="70">
        <f t="shared" si="1"/>
        <v>294796298</v>
      </c>
    </row>
    <row r="323" spans="1:8" s="28" customFormat="1" ht="27" customHeight="1">
      <c r="A323" s="69" t="s">
        <v>44</v>
      </c>
      <c r="B323" s="111" t="s">
        <v>42</v>
      </c>
      <c r="C323" s="112"/>
      <c r="D323" s="70">
        <v>160955016</v>
      </c>
      <c r="E323" s="70">
        <v>2899498</v>
      </c>
      <c r="F323" s="70"/>
      <c r="G323" s="70"/>
      <c r="H323" s="70">
        <f t="shared" si="1"/>
        <v>163854514</v>
      </c>
    </row>
    <row r="324" spans="1:8" s="28" customFormat="1" ht="27" customHeight="1">
      <c r="A324" s="69" t="s">
        <v>46</v>
      </c>
      <c r="B324" s="111" t="s">
        <v>43</v>
      </c>
      <c r="C324" s="112"/>
      <c r="D324" s="70">
        <v>129801014</v>
      </c>
      <c r="E324" s="70">
        <v>1140770</v>
      </c>
      <c r="F324" s="70"/>
      <c r="G324" s="70"/>
      <c r="H324" s="70">
        <f t="shared" si="1"/>
        <v>130941784</v>
      </c>
    </row>
    <row r="325" spans="1:8" s="28" customFormat="1" ht="42" customHeight="1">
      <c r="A325" s="69" t="s">
        <v>68</v>
      </c>
      <c r="B325" s="107" t="s">
        <v>100</v>
      </c>
      <c r="C325" s="107"/>
      <c r="D325" s="70">
        <v>2221150</v>
      </c>
      <c r="E325" s="70">
        <v>2100</v>
      </c>
      <c r="F325" s="70"/>
      <c r="G325" s="70"/>
      <c r="H325" s="70">
        <f t="shared" si="1"/>
        <v>2223250</v>
      </c>
    </row>
    <row r="326" spans="1:8" s="28" customFormat="1" ht="52.5" customHeight="1">
      <c r="A326" s="69" t="s">
        <v>69</v>
      </c>
      <c r="B326" s="107" t="s">
        <v>101</v>
      </c>
      <c r="C326" s="107"/>
      <c r="D326" s="70">
        <v>2221150</v>
      </c>
      <c r="E326" s="70">
        <v>2100</v>
      </c>
      <c r="F326" s="70"/>
      <c r="G326" s="70"/>
      <c r="H326" s="70">
        <f t="shared" si="1"/>
        <v>2223250</v>
      </c>
    </row>
    <row r="327" spans="1:8" s="7" customFormat="1" ht="5.25" customHeight="1">
      <c r="A327" s="74"/>
      <c r="B327" s="75"/>
      <c r="C327" s="75"/>
      <c r="D327" s="76"/>
      <c r="E327" s="76"/>
      <c r="F327" s="76"/>
      <c r="G327" s="76"/>
      <c r="H327" s="76"/>
    </row>
    <row r="328" spans="1:8" s="3" customFormat="1" ht="18.75" customHeight="1">
      <c r="A328" s="50" t="s">
        <v>10</v>
      </c>
      <c r="B328" s="116" t="s">
        <v>11</v>
      </c>
      <c r="C328" s="116"/>
      <c r="D328" s="52"/>
      <c r="E328" s="52"/>
      <c r="F328" s="52"/>
      <c r="G328" s="52"/>
      <c r="H328" s="52"/>
    </row>
    <row r="329" spans="1:8" s="78" customFormat="1" ht="17.25" customHeight="1">
      <c r="A329" s="77" t="s">
        <v>17</v>
      </c>
      <c r="B329" s="97" t="s">
        <v>78</v>
      </c>
      <c r="C329" s="97"/>
      <c r="D329" s="97"/>
      <c r="E329" s="97"/>
      <c r="F329" s="97"/>
      <c r="G329" s="97"/>
      <c r="H329" s="97"/>
    </row>
    <row r="330" spans="1:8" s="78" customFormat="1" ht="18.75" customHeight="1">
      <c r="A330" s="77" t="s">
        <v>18</v>
      </c>
      <c r="B330" s="97" t="s">
        <v>79</v>
      </c>
      <c r="C330" s="97"/>
      <c r="D330" s="97"/>
      <c r="E330" s="97"/>
      <c r="F330" s="97"/>
      <c r="G330" s="97"/>
      <c r="H330" s="97"/>
    </row>
    <row r="331" spans="1:8" s="78" customFormat="1" ht="17.25" customHeight="1">
      <c r="A331" s="77" t="s">
        <v>19</v>
      </c>
      <c r="B331" s="97" t="s">
        <v>80</v>
      </c>
      <c r="C331" s="97"/>
      <c r="D331" s="97"/>
      <c r="E331" s="97"/>
      <c r="F331" s="97"/>
      <c r="G331" s="97"/>
      <c r="H331" s="97"/>
    </row>
    <row r="332" spans="1:8" s="78" customFormat="1" ht="17.25" customHeight="1">
      <c r="A332" s="77" t="s">
        <v>27</v>
      </c>
      <c r="B332" s="97" t="s">
        <v>81</v>
      </c>
      <c r="C332" s="97"/>
      <c r="D332" s="97"/>
      <c r="E332" s="97"/>
      <c r="F332" s="97"/>
      <c r="G332" s="97"/>
      <c r="H332" s="97"/>
    </row>
    <row r="333" spans="1:8" s="78" customFormat="1" ht="17.25" customHeight="1">
      <c r="A333" s="77" t="s">
        <v>28</v>
      </c>
      <c r="B333" s="97" t="s">
        <v>82</v>
      </c>
      <c r="C333" s="97"/>
      <c r="D333" s="97"/>
      <c r="E333" s="97"/>
      <c r="F333" s="97"/>
      <c r="G333" s="97"/>
      <c r="H333" s="97"/>
    </row>
    <row r="334" spans="1:8" s="78" customFormat="1" ht="26.25" customHeight="1">
      <c r="A334" s="77" t="s">
        <v>29</v>
      </c>
      <c r="B334" s="97" t="s">
        <v>83</v>
      </c>
      <c r="C334" s="97"/>
      <c r="D334" s="97"/>
      <c r="E334" s="97"/>
      <c r="F334" s="97"/>
      <c r="G334" s="97"/>
      <c r="H334" s="97"/>
    </row>
    <row r="335" spans="1:10" s="79" customFormat="1" ht="17.25" customHeight="1">
      <c r="A335" s="77" t="s">
        <v>30</v>
      </c>
      <c r="B335" s="97" t="s">
        <v>118</v>
      </c>
      <c r="C335" s="97"/>
      <c r="D335" s="97"/>
      <c r="E335" s="97"/>
      <c r="F335" s="97"/>
      <c r="G335" s="97"/>
      <c r="H335" s="97"/>
      <c r="J335" s="80"/>
    </row>
    <row r="336" spans="1:8" s="78" customFormat="1" ht="17.25" customHeight="1">
      <c r="A336" s="77" t="s">
        <v>38</v>
      </c>
      <c r="B336" s="97" t="s">
        <v>84</v>
      </c>
      <c r="C336" s="97"/>
      <c r="D336" s="97"/>
      <c r="E336" s="97"/>
      <c r="F336" s="97"/>
      <c r="G336" s="97"/>
      <c r="H336" s="97"/>
    </row>
    <row r="337" spans="1:8" s="78" customFormat="1" ht="17.25" customHeight="1">
      <c r="A337" s="77" t="s">
        <v>39</v>
      </c>
      <c r="B337" s="97" t="s">
        <v>85</v>
      </c>
      <c r="C337" s="97"/>
      <c r="D337" s="97"/>
      <c r="E337" s="97"/>
      <c r="F337" s="97"/>
      <c r="G337" s="97"/>
      <c r="H337" s="97"/>
    </row>
    <row r="338" spans="1:10" s="78" customFormat="1" ht="17.25" customHeight="1">
      <c r="A338" s="77" t="s">
        <v>40</v>
      </c>
      <c r="B338" s="97" t="s">
        <v>119</v>
      </c>
      <c r="C338" s="97"/>
      <c r="D338" s="97"/>
      <c r="E338" s="97"/>
      <c r="F338" s="97"/>
      <c r="G338" s="97"/>
      <c r="H338" s="97"/>
      <c r="J338" s="81"/>
    </row>
    <row r="339" spans="1:8" s="78" customFormat="1" ht="17.25" customHeight="1">
      <c r="A339" s="77" t="s">
        <v>44</v>
      </c>
      <c r="B339" s="97" t="s">
        <v>86</v>
      </c>
      <c r="C339" s="97"/>
      <c r="D339" s="97"/>
      <c r="E339" s="97"/>
      <c r="F339" s="97"/>
      <c r="G339" s="97"/>
      <c r="H339" s="97"/>
    </row>
    <row r="340" spans="1:8" s="78" customFormat="1" ht="17.25" customHeight="1">
      <c r="A340" s="77" t="s">
        <v>46</v>
      </c>
      <c r="B340" s="97" t="s">
        <v>87</v>
      </c>
      <c r="C340" s="97"/>
      <c r="D340" s="97"/>
      <c r="E340" s="97"/>
      <c r="F340" s="97"/>
      <c r="G340" s="97"/>
      <c r="H340" s="97"/>
    </row>
    <row r="341" spans="1:8" s="78" customFormat="1" ht="8.25" customHeight="1">
      <c r="A341" s="77"/>
      <c r="B341" s="4"/>
      <c r="C341" s="4"/>
      <c r="D341" s="4"/>
      <c r="E341" s="4"/>
      <c r="F341" s="4"/>
      <c r="G341" s="4"/>
      <c r="H341" s="82"/>
    </row>
    <row r="342" spans="1:8" s="22" customFormat="1" ht="16.5" customHeight="1">
      <c r="A342" s="15" t="s">
        <v>20</v>
      </c>
      <c r="B342" s="110" t="s">
        <v>88</v>
      </c>
      <c r="C342" s="110"/>
      <c r="D342" s="83"/>
      <c r="E342" s="83"/>
      <c r="F342" s="83"/>
      <c r="G342" s="83"/>
      <c r="H342" s="83"/>
    </row>
    <row r="343" spans="1:8" s="22" customFormat="1" ht="4.5" customHeight="1">
      <c r="A343" s="19"/>
      <c r="B343" s="19"/>
      <c r="C343" s="84"/>
      <c r="D343" s="84"/>
      <c r="E343" s="84"/>
      <c r="F343" s="84"/>
      <c r="G343" s="84"/>
      <c r="H343" s="85"/>
    </row>
    <row r="344" spans="1:8" s="28" customFormat="1" ht="13.5" customHeight="1">
      <c r="A344" s="19"/>
      <c r="B344" s="89" t="s">
        <v>89</v>
      </c>
      <c r="C344" s="89"/>
      <c r="D344" s="89"/>
      <c r="E344" s="89"/>
      <c r="F344" s="89"/>
      <c r="G344" s="89"/>
      <c r="H344" s="89"/>
    </row>
    <row r="345" spans="1:8" s="28" customFormat="1" ht="14.25" customHeight="1">
      <c r="A345" s="27"/>
      <c r="B345" s="86" t="s">
        <v>31</v>
      </c>
      <c r="C345" s="89" t="s">
        <v>241</v>
      </c>
      <c r="D345" s="89"/>
      <c r="E345" s="89"/>
      <c r="F345" s="89"/>
      <c r="G345" s="89"/>
      <c r="H345" s="89"/>
    </row>
    <row r="346" spans="1:8" s="28" customFormat="1" ht="14.25" customHeight="1">
      <c r="A346" s="27"/>
      <c r="B346" s="86" t="s">
        <v>32</v>
      </c>
      <c r="C346" s="89" t="s">
        <v>242</v>
      </c>
      <c r="D346" s="89"/>
      <c r="E346" s="89"/>
      <c r="F346" s="89"/>
      <c r="G346" s="89"/>
      <c r="H346" s="89"/>
    </row>
    <row r="347" spans="1:8" s="22" customFormat="1" ht="15" customHeight="1">
      <c r="A347" s="19"/>
      <c r="B347" s="93" t="s">
        <v>243</v>
      </c>
      <c r="C347" s="93"/>
      <c r="D347" s="93"/>
      <c r="E347" s="93"/>
      <c r="F347" s="93"/>
      <c r="G347" s="93"/>
      <c r="H347" s="93"/>
    </row>
  </sheetData>
  <sheetProtection password="C25B" sheet="1"/>
  <mergeCells count="241">
    <mergeCell ref="C308:H308"/>
    <mergeCell ref="C309:H309"/>
    <mergeCell ref="C138:H138"/>
    <mergeCell ref="C186:H186"/>
    <mergeCell ref="C169:H169"/>
    <mergeCell ref="C260:H260"/>
    <mergeCell ref="C301:H301"/>
    <mergeCell ref="C242:H242"/>
    <mergeCell ref="C208:H208"/>
    <mergeCell ref="C207:H207"/>
    <mergeCell ref="C304:H304"/>
    <mergeCell ref="C305:H305"/>
    <mergeCell ref="C194:H194"/>
    <mergeCell ref="C233:H233"/>
    <mergeCell ref="C167:H167"/>
    <mergeCell ref="C213:H213"/>
    <mergeCell ref="C172:H172"/>
    <mergeCell ref="C268:H268"/>
    <mergeCell ref="C267:H267"/>
    <mergeCell ref="C261:H261"/>
    <mergeCell ref="C163:H163"/>
    <mergeCell ref="C183:H183"/>
    <mergeCell ref="C182:H182"/>
    <mergeCell ref="C173:H173"/>
    <mergeCell ref="C131:H131"/>
    <mergeCell ref="C132:H132"/>
    <mergeCell ref="C150:H150"/>
    <mergeCell ref="C201:H201"/>
    <mergeCell ref="C30:H30"/>
    <mergeCell ref="C165:H165"/>
    <mergeCell ref="C166:H166"/>
    <mergeCell ref="C178:H178"/>
    <mergeCell ref="C57:F57"/>
    <mergeCell ref="C31:H31"/>
    <mergeCell ref="C94:H94"/>
    <mergeCell ref="C125:H125"/>
    <mergeCell ref="C160:H160"/>
    <mergeCell ref="C37:H37"/>
    <mergeCell ref="C171:H171"/>
    <mergeCell ref="C49:H49"/>
    <mergeCell ref="C64:F64"/>
    <mergeCell ref="C59:H59"/>
    <mergeCell ref="C51:F51"/>
    <mergeCell ref="C56:F56"/>
    <mergeCell ref="C152:H152"/>
    <mergeCell ref="C153:H153"/>
    <mergeCell ref="C130:H130"/>
    <mergeCell ref="C62:F62"/>
    <mergeCell ref="C63:F63"/>
    <mergeCell ref="C192:H192"/>
    <mergeCell ref="C190:H190"/>
    <mergeCell ref="C271:H271"/>
    <mergeCell ref="C250:H250"/>
    <mergeCell ref="C218:H218"/>
    <mergeCell ref="C219:H219"/>
    <mergeCell ref="C262:H262"/>
    <mergeCell ref="C123:H123"/>
    <mergeCell ref="C257:H257"/>
    <mergeCell ref="C258:H258"/>
    <mergeCell ref="C228:H228"/>
    <mergeCell ref="C270:H270"/>
    <mergeCell ref="C239:H239"/>
    <mergeCell ref="C216:H216"/>
    <mergeCell ref="B328:C328"/>
    <mergeCell ref="B318:C318"/>
    <mergeCell ref="B324:C324"/>
    <mergeCell ref="B312:C312"/>
    <mergeCell ref="C220:H220"/>
    <mergeCell ref="B321:C321"/>
    <mergeCell ref="C263:H263"/>
    <mergeCell ref="C253:H253"/>
    <mergeCell ref="C241:H241"/>
    <mergeCell ref="C269:H269"/>
    <mergeCell ref="C54:H54"/>
    <mergeCell ref="C53:H53"/>
    <mergeCell ref="C78:H78"/>
    <mergeCell ref="B323:C323"/>
    <mergeCell ref="B313:C313"/>
    <mergeCell ref="B322:C322"/>
    <mergeCell ref="B320:C320"/>
    <mergeCell ref="C306:H306"/>
    <mergeCell ref="C307:H307"/>
    <mergeCell ref="C214:H214"/>
    <mergeCell ref="B339:H339"/>
    <mergeCell ref="B334:H334"/>
    <mergeCell ref="B325:C325"/>
    <mergeCell ref="C295:H295"/>
    <mergeCell ref="C58:F58"/>
    <mergeCell ref="C147:H147"/>
    <mergeCell ref="C302:H302"/>
    <mergeCell ref="C168:H168"/>
    <mergeCell ref="B329:H329"/>
    <mergeCell ref="B315:C315"/>
    <mergeCell ref="C48:F48"/>
    <mergeCell ref="C55:F55"/>
    <mergeCell ref="B319:C319"/>
    <mergeCell ref="C283:H283"/>
    <mergeCell ref="C249:H249"/>
    <mergeCell ref="C346:H346"/>
    <mergeCell ref="B342:C342"/>
    <mergeCell ref="B330:H330"/>
    <mergeCell ref="B331:H331"/>
    <mergeCell ref="B333:H333"/>
    <mergeCell ref="B337:H337"/>
    <mergeCell ref="B336:H336"/>
    <mergeCell ref="B332:H332"/>
    <mergeCell ref="B340:H340"/>
    <mergeCell ref="B344:H344"/>
    <mergeCell ref="A10:H10"/>
    <mergeCell ref="C47:H47"/>
    <mergeCell ref="C90:H90"/>
    <mergeCell ref="C106:H106"/>
    <mergeCell ref="C128:H128"/>
    <mergeCell ref="A4:H4"/>
    <mergeCell ref="A6:H6"/>
    <mergeCell ref="A7:H7"/>
    <mergeCell ref="A8:H8"/>
    <mergeCell ref="C345:H345"/>
    <mergeCell ref="B11:C11"/>
    <mergeCell ref="B317:C317"/>
    <mergeCell ref="B314:C314"/>
    <mergeCell ref="B326:C326"/>
    <mergeCell ref="C46:H46"/>
    <mergeCell ref="A1:H1"/>
    <mergeCell ref="A2:H2"/>
    <mergeCell ref="A3:H3"/>
    <mergeCell ref="A5:H5"/>
    <mergeCell ref="A9:H9"/>
    <mergeCell ref="C96:H96"/>
    <mergeCell ref="C32:H32"/>
    <mergeCell ref="C33:H33"/>
    <mergeCell ref="C65:H65"/>
    <mergeCell ref="C60:F60"/>
    <mergeCell ref="C50:H50"/>
    <mergeCell ref="C174:H174"/>
    <mergeCell ref="C187:H187"/>
    <mergeCell ref="A311:H311"/>
    <mergeCell ref="B316:C316"/>
    <mergeCell ref="C303:H303"/>
    <mergeCell ref="C294:H294"/>
    <mergeCell ref="C76:F76"/>
    <mergeCell ref="C223:H223"/>
    <mergeCell ref="C256:H256"/>
    <mergeCell ref="B335:H335"/>
    <mergeCell ref="B338:H338"/>
    <mergeCell ref="C197:H197"/>
    <mergeCell ref="C70:F70"/>
    <mergeCell ref="C67:H67"/>
    <mergeCell ref="C71:F71"/>
    <mergeCell ref="C72:F72"/>
    <mergeCell ref="C73:H73"/>
    <mergeCell ref="C74:F74"/>
    <mergeCell ref="C222:H222"/>
    <mergeCell ref="C151:H151"/>
    <mergeCell ref="C88:F88"/>
    <mergeCell ref="C84:H84"/>
    <mergeCell ref="C206:H206"/>
    <mergeCell ref="C237:H237"/>
    <mergeCell ref="C134:H134"/>
    <mergeCell ref="C224:H224"/>
    <mergeCell ref="C202:H202"/>
    <mergeCell ref="C215:H215"/>
    <mergeCell ref="C209:H209"/>
    <mergeCell ref="C148:H148"/>
    <mergeCell ref="C126:H126"/>
    <mergeCell ref="C111:H111"/>
    <mergeCell ref="C120:H120"/>
    <mergeCell ref="C85:F85"/>
    <mergeCell ref="C149:H149"/>
    <mergeCell ref="C124:H124"/>
    <mergeCell ref="C133:H133"/>
    <mergeCell ref="C265:H265"/>
    <mergeCell ref="C232:H232"/>
    <mergeCell ref="C259:H259"/>
    <mergeCell ref="C156:H156"/>
    <mergeCell ref="C162:H162"/>
    <mergeCell ref="C52:F52"/>
    <mergeCell ref="C89:H89"/>
    <mergeCell ref="C68:H68"/>
    <mergeCell ref="C69:F69"/>
    <mergeCell ref="C61:F61"/>
    <mergeCell ref="C19:H19"/>
    <mergeCell ref="C20:H20"/>
    <mergeCell ref="C21:H21"/>
    <mergeCell ref="C292:H292"/>
    <mergeCell ref="C287:H287"/>
    <mergeCell ref="C272:H272"/>
    <mergeCell ref="C273:H273"/>
    <mergeCell ref="C274:H274"/>
    <mergeCell ref="C199:H199"/>
    <mergeCell ref="C290:H290"/>
    <mergeCell ref="C44:H44"/>
    <mergeCell ref="C121:H121"/>
    <mergeCell ref="C22:H22"/>
    <mergeCell ref="C24:H24"/>
    <mergeCell ref="C26:H26"/>
    <mergeCell ref="C25:H25"/>
    <mergeCell ref="C23:H23"/>
    <mergeCell ref="C101:H101"/>
    <mergeCell ref="C112:H112"/>
    <mergeCell ref="C42:H42"/>
    <mergeCell ref="C299:H299"/>
    <mergeCell ref="C288:H288"/>
    <mergeCell ref="C297:H297"/>
    <mergeCell ref="C154:H154"/>
    <mergeCell ref="C155:H155"/>
    <mergeCell ref="C296:H296"/>
    <mergeCell ref="C221:H221"/>
    <mergeCell ref="C298:H298"/>
    <mergeCell ref="C276:H276"/>
    <mergeCell ref="C279:H279"/>
    <mergeCell ref="C300:H300"/>
    <mergeCell ref="C243:H243"/>
    <mergeCell ref="C244:H244"/>
    <mergeCell ref="C245:H245"/>
    <mergeCell ref="C281:H281"/>
    <mergeCell ref="C289:H289"/>
    <mergeCell ref="C277:H277"/>
    <mergeCell ref="C278:H278"/>
    <mergeCell ref="C293:H293"/>
    <mergeCell ref="C255:H255"/>
    <mergeCell ref="B347:H347"/>
    <mergeCell ref="C251:H251"/>
    <mergeCell ref="C291:H291"/>
    <mergeCell ref="C75:F75"/>
    <mergeCell ref="C77:H77"/>
    <mergeCell ref="C79:H79"/>
    <mergeCell ref="C80:F80"/>
    <mergeCell ref="C81:F81"/>
    <mergeCell ref="C82:F82"/>
    <mergeCell ref="C83:F83"/>
    <mergeCell ref="C87:F87"/>
    <mergeCell ref="C86:F86"/>
    <mergeCell ref="C217:H217"/>
    <mergeCell ref="C100:H100"/>
    <mergeCell ref="C102:H102"/>
    <mergeCell ref="C122:H122"/>
    <mergeCell ref="C143:H143"/>
    <mergeCell ref="C127:H127"/>
    <mergeCell ref="C129:H129"/>
    <mergeCell ref="C196:H196"/>
  </mergeCells>
  <printOptions horizontalCentered="1"/>
  <pageMargins left="0.3937007874015748" right="0.35433070866141736" top="0.984251968503937" bottom="0.984251968503937" header="0.5118110236220472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k.mach</dc:creator>
  <cp:keywords/>
  <dc:description/>
  <cp:lastModifiedBy>Anna Sobierajska</cp:lastModifiedBy>
  <cp:lastPrinted>2018-06-15T11:04:28Z</cp:lastPrinted>
  <dcterms:created xsi:type="dcterms:W3CDTF">2008-01-28T10:43:05Z</dcterms:created>
  <dcterms:modified xsi:type="dcterms:W3CDTF">2018-06-18T05:44:13Z</dcterms:modified>
  <cp:category/>
  <cp:version/>
  <cp:contentType/>
  <cp:contentStatus/>
</cp:coreProperties>
</file>