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680" activeTab="1"/>
  </bookViews>
  <sheets>
    <sheet name="Uzasadnienie" sheetId="1" r:id="rId1"/>
    <sheet name="Tabela do uzasadnienia" sheetId="2" r:id="rId2"/>
    <sheet name="tab." sheetId="3" state="hidden" r:id="rId3"/>
  </sheets>
  <definedNames/>
  <calcPr fullCalcOnLoad="1" fullPrecision="0"/>
</workbook>
</file>

<file path=xl/sharedStrings.xml><?xml version="1.0" encoding="utf-8"?>
<sst xmlns="http://schemas.openxmlformats.org/spreadsheetml/2006/main" count="563" uniqueCount="372">
  <si>
    <t>3. Konsultacje wymagane przepisami prawa (łącznie z przepisami wewnętrznymi):</t>
  </si>
  <si>
    <t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</t>
  </si>
  <si>
    <t>12.7.1</t>
  </si>
  <si>
    <t>12.8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</si>
  <si>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</si>
  <si>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</si>
  <si>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>związane z umowami zaliczanymi do tytułów dłużnych wliczanych do państwowego długu publicznego</t>
  </si>
  <si>
    <t>Dane dotyczące emitowanych obligacji przychodowych</t>
  </si>
  <si>
    <t>15.1</t>
  </si>
  <si>
    <t>Środki z przedsięwzięcia gromadzone na rachunku bankowym</t>
  </si>
  <si>
    <t>15.1.1</t>
  </si>
  <si>
    <t>w tym środki na zaspokojenie roszczeń obligatariuszy</t>
  </si>
  <si>
    <t>15.2</t>
  </si>
  <si>
    <t>Wydatki bieżące z tytułu świadczenia emitenta należnego obligatoriuszom, uwzględniane w limicie spłaty zobowiązań, o którym mowa w art. 243 ustawy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</si>
  <si>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</si>
  <si>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łączna kwota przypadających na dany rok kwot ustawowych wyłączeń z limitu spłaty zobowiązań, o którym mowa w art. 243 ustawy, z tego:</t>
  </si>
  <si>
    <t xml:space="preserve">Zgodnie z obowiązującym stanem prawnym nie ma konieczności skierowania projektu uchwały do konsultacji. </t>
  </si>
  <si>
    <t>Informacja o spełnieniu wskaźnika spłaty zobowiązań określonego w art. 243 ustawy, po uwzględnieniu zobowiązań związku współtworzonego przez jednostkę samorządu terytorialnego oraz po uwzględnieniu ustawowych wyłączeń, obliczony w oparciu o plan 3 kwartałów roku poprzedzającego rok budżetowy</t>
  </si>
  <si>
    <t>Wydatki na wkład krajowy w związku z umową na realizację programu, projektu lub zadania finansowanego z udziałem środków, o których mowa w art. 5 ust. 1 pkt 2 ustawy bez względu na stopień finansowania tymi środkami</t>
  </si>
  <si>
    <t>16.1</t>
  </si>
  <si>
    <t>16.2</t>
  </si>
  <si>
    <t>16.3</t>
  </si>
  <si>
    <t>Stopnie niezachowania relacji określonych w art. 242-244 ustawy w przypadku określonym w art. 240a lub art. 240b ustawy</t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</si>
  <si>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</si>
  <si>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</si>
  <si>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</si>
  <si>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</si>
  <si>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>Przeznaczenie prognozowanej nadwyżki budżetowej, w tym na:</t>
  </si>
  <si>
    <t>Spłaty kredytów, pożyczek i wykup papierów wartościowych</t>
  </si>
  <si>
    <t>Informacje uzupełniające o wybranych rodzajach wydatków budżetowych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</si>
  <si>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</si>
  <si>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</si>
  <si>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</si>
  <si>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</si>
  <si>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</si>
  <si>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</si>
  <si>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</si>
  <si>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Finansowanie programów, projektów lub zadań realizowanych z udziałem środków, o których mowa w art. 5 ust. 1 pkt 2 i 3 ustawy</t>
  </si>
  <si>
    <t>Dochody bieżące  na programy, projekty lub zadania finansowane z udziałem środków, o których mowa w art. 5 ust. 1 pkt 2 i 3 ustawy, w tym:</t>
  </si>
  <si>
    <t>środki określone w art. 5 ust. 1 pkt 2 ustawy, w tym:</t>
  </si>
  <si>
    <t>środki określone w art. 5 ust. 1 pkt 2 ustawy wynikające wyłącznie z  zawartych umów na realizację programu, projektu lub zadania</t>
  </si>
  <si>
    <t>Dochody majątkowe  na programy, projekty lub zadania finansowane z udziałem środków, o których mowa w art. 5 ust. 1 pkt 2 i 3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</si>
  <si>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</si>
  <si>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</si>
  <si>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 tym finansowane środkami określonymi w art. 5 ust. 1 pkt 2 ustawy 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</si>
  <si>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</si>
  <si>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</si>
  <si>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</si>
  <si>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</si>
  <si>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</si>
  <si>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>Kwota zobowiązań wynikających z przejęcia przez jednostkę samorządu terytorialnego zobowiązań po likwidowanych i przekształcanych samodzielnych zakładach opieki zdrowotnej</t>
  </si>
  <si>
    <t>Dochody budżetowe z tytułu dotacji celowej z budżetu państwa, o której mowa w art. 196 ustawy z  dnia 15 kwietnia 2011 r.  o działalności leczniczej (Dz.U. Nr 112, poz. 654, z późn. zm.)</t>
  </si>
  <si>
    <t>Wysokość zobowiązań podlegających umorzeniu, o którym mowa w art. 190 ustawy o działalności leczniczej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</si>
  <si>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</si>
  <si>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</si>
  <si>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</si>
  <si>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</si>
  <si>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Dane uzupełniające o długu i jego spłacie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</si>
  <si>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</si>
  <si>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</si>
  <si>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Wydatki zmniejszające dług, w tym:</t>
  </si>
  <si>
    <t>spłata zobowiązań wymagalnych z lat poprzednich, innych niż w pkt 14.3.1</t>
  </si>
  <si>
    <t>wypłaty z tytułu wymagalnych poręczeń i gwarancji</t>
  </si>
  <si>
    <t>Wynik operacji niekasowych wpływających na kwotę długu (m.in. umorzenia, różnice kursowe)</t>
  </si>
  <si>
    <t>Wyszczególnienie</t>
  </si>
  <si>
    <t>x</t>
  </si>
  <si>
    <t>Zmiana</t>
  </si>
  <si>
    <t>Plan po zmianach</t>
  </si>
  <si>
    <t>TAK</t>
  </si>
  <si>
    <t>2.</t>
  </si>
  <si>
    <t>3.</t>
  </si>
  <si>
    <t>Zmiany dochodów, wydatków, przychodów i rozchodów oraz wynik budżetowy i finansowy w latach 2011-2026</t>
  </si>
  <si>
    <t>Horyzont czasowy</t>
  </si>
  <si>
    <t>DOCHODY</t>
  </si>
  <si>
    <t>WYDATKI</t>
  </si>
  <si>
    <t>WYNIK BUDŻETOWY</t>
  </si>
  <si>
    <t>Plan 
przed zmianą</t>
  </si>
  <si>
    <t>zmiana (+/-)</t>
  </si>
  <si>
    <t>Plan 
po zmianie</t>
  </si>
  <si>
    <t>4.</t>
  </si>
  <si>
    <t>5.</t>
  </si>
  <si>
    <t>6.</t>
  </si>
  <si>
    <t>7.</t>
  </si>
  <si>
    <t>8.</t>
  </si>
  <si>
    <t>9.</t>
  </si>
  <si>
    <t>10.</t>
  </si>
  <si>
    <t>PRZYCHODY</t>
  </si>
  <si>
    <t>ROZCHODY</t>
  </si>
  <si>
    <t>WYNIK FINANSOWY</t>
  </si>
  <si>
    <t>11.</t>
  </si>
  <si>
    <t>12.</t>
  </si>
  <si>
    <t>13.</t>
  </si>
  <si>
    <t>Ocena skutków regulacji:</t>
  </si>
  <si>
    <t>Skutkiem uchwały jest zmiana wieloletniej prognozy finansowej Województwa Kujawsko-Pomorskiego na lata 2011-2026, zgodnie z załącznikami do niniejszej uchwały.</t>
  </si>
  <si>
    <t>1.</t>
  </si>
  <si>
    <t>UZASADNIENIE</t>
  </si>
  <si>
    <t>1. Przedmiot regulacji:</t>
  </si>
  <si>
    <t>2. Omówienie podstawy prawnej:</t>
  </si>
  <si>
    <t>4. Uzasadnienie merytoryczne:</t>
  </si>
  <si>
    <t>Wydatki majątkowe</t>
  </si>
  <si>
    <t>Lp.</t>
  </si>
  <si>
    <t>1.1</t>
  </si>
  <si>
    <t>1.1.1</t>
  </si>
  <si>
    <t>1.1.2</t>
  </si>
  <si>
    <t>1.1.3</t>
  </si>
  <si>
    <t>1.1.3.1</t>
  </si>
  <si>
    <t>1.1.4</t>
  </si>
  <si>
    <t>1.1.5</t>
  </si>
  <si>
    <t>1.2</t>
  </si>
  <si>
    <t>1.2.1</t>
  </si>
  <si>
    <t>1.2.2</t>
  </si>
  <si>
    <t>2.1</t>
  </si>
  <si>
    <t>2.1.1</t>
  </si>
  <si>
    <t>2.1.1.1</t>
  </si>
  <si>
    <t>2.1.2</t>
  </si>
  <si>
    <t>2.1.3</t>
  </si>
  <si>
    <t>2.1.3.1</t>
  </si>
  <si>
    <t>2.2</t>
  </si>
  <si>
    <t>4.1</t>
  </si>
  <si>
    <t>4.1.1</t>
  </si>
  <si>
    <t>4.2</t>
  </si>
  <si>
    <t>4.2.1</t>
  </si>
  <si>
    <t>4.3</t>
  </si>
  <si>
    <t>4.3.1</t>
  </si>
  <si>
    <t>4.4</t>
  </si>
  <si>
    <t>4.4.1</t>
  </si>
  <si>
    <t>5.1</t>
  </si>
  <si>
    <t>5.1.1</t>
  </si>
  <si>
    <t>5.1.1.1</t>
  </si>
  <si>
    <t>5.2</t>
  </si>
  <si>
    <t>8.1</t>
  </si>
  <si>
    <t>8.2</t>
  </si>
  <si>
    <t>9.1</t>
  </si>
  <si>
    <t>9.2</t>
  </si>
  <si>
    <t>9.3</t>
  </si>
  <si>
    <t>9.4</t>
  </si>
  <si>
    <t>9.5</t>
  </si>
  <si>
    <t>9.6</t>
  </si>
  <si>
    <t>9.6.1</t>
  </si>
  <si>
    <t>9.7</t>
  </si>
  <si>
    <t>9.7.1</t>
  </si>
  <si>
    <t>10.1</t>
  </si>
  <si>
    <t>11.1</t>
  </si>
  <si>
    <t>11.2</t>
  </si>
  <si>
    <t>11.3</t>
  </si>
  <si>
    <t>11.3.1</t>
  </si>
  <si>
    <t>11.3.2</t>
  </si>
  <si>
    <t>11.4</t>
  </si>
  <si>
    <t>11.5</t>
  </si>
  <si>
    <t>11.6</t>
  </si>
  <si>
    <t>12.1</t>
  </si>
  <si>
    <t>12.1.1</t>
  </si>
  <si>
    <t>12.1.1.1</t>
  </si>
  <si>
    <t>12.2</t>
  </si>
  <si>
    <t>12.2.1</t>
  </si>
  <si>
    <t>12.2.1.1</t>
  </si>
  <si>
    <t>12.3</t>
  </si>
  <si>
    <t>12.3.1</t>
  </si>
  <si>
    <t>12.3.2</t>
  </si>
  <si>
    <t>12.4</t>
  </si>
  <si>
    <t>12.4.1</t>
  </si>
  <si>
    <t>12.4.2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</si>
  <si>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</si>
  <si>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</si>
  <si>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</si>
  <si>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</si>
  <si>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</si>
  <si>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</si>
  <si>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</si>
  <si>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</si>
  <si>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</si>
  <si>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</si>
  <si>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14.3.1</t>
  </si>
  <si>
    <t>14.3.2</t>
  </si>
  <si>
    <t>14.3.3</t>
  </si>
  <si>
    <t>14.4</t>
  </si>
  <si>
    <t>Dochody ogółem</t>
  </si>
  <si>
    <t>Dochody bieżące, w tym:</t>
  </si>
  <si>
    <t>dochody z tytułu udziału we wpływach z podatku dochodowego od osób fizycznych</t>
  </si>
  <si>
    <t>dochody z tytułu udziału we wpływach z podatku dochodowego od osób prawnych</t>
  </si>
  <si>
    <t>podatki i opłaty, w tym:</t>
  </si>
  <si>
    <t>z podatku od nieruchomości</t>
  </si>
  <si>
    <t>z subwencji ogólnej</t>
  </si>
  <si>
    <t>z tytułu dotacji i środków przeznaczonych na cele bieżące</t>
  </si>
  <si>
    <t>Dochody majątkowe, w tym:</t>
  </si>
  <si>
    <t>ze sprzedaży majątku</t>
  </si>
  <si>
    <t>z tytułu dotacji oraz środków przeznaczonych na inwestycje</t>
  </si>
  <si>
    <t>Wydatki ogółem</t>
  </si>
  <si>
    <t>Wydatki bieżące, w tym:</t>
  </si>
  <si>
    <t>z tytułu poręczeń i gwarancji,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</si>
  <si>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</si>
  <si>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wydatki na obsługę długu, w tym:</t>
  </si>
  <si>
    <t>Wynik budżetu</t>
  </si>
  <si>
    <t>Przychody budżetu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</si>
  <si>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</si>
  <si>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</si>
  <si>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</si>
  <si>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</si>
  <si>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</si>
  <si>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Rozchody budżetu</t>
  </si>
  <si>
    <t>Spłaty rat kapitałowych kredytów i pożyczek oraz wykup papierów wartościowych, w tym:</t>
  </si>
  <si>
    <t>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</si>
  <si>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</si>
  <si>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finansów publicznych</t>
  </si>
  <si>
    <t>Relacja zrównoważenia wydatków bieżących, o której mowa w art. 242 ustawy</t>
  </si>
  <si>
    <t>Różnica między dochodami bieżącymi a wydatkami bieżącymi</t>
  </si>
  <si>
    <t>Wskaźnik spłaty zobowiązań</t>
  </si>
  <si>
    <t xml:space="preserve">Kwota zobowiązań związku współtworzonego przez jednostkę samorządu terytorialnego przypadających do spłaty w danym roku budżetowym, podlegająca doliczeniu zgodnie z art. 244 ustawy </t>
  </si>
  <si>
    <t>gwarancje i poręczenia podlegające wyłączeniu z limitu spłaty zobowiązań, o których mowa w art. 243 ustawy</t>
  </si>
  <si>
    <t>odsetki i dyskonto określone w art. 243 ust. 1 ustawy, w tym:</t>
  </si>
  <si>
    <t>2.1.3.1.1</t>
  </si>
  <si>
    <t>2.1.3.1.2</t>
  </si>
  <si>
    <t>odsetki i dyskonto podlegające wyłączeniu z limitu spłaty zobowiązań, o których mowa w art. 243 ustawy, z tytułu zobowiązań zaciągniętych na wkład krajowy)</t>
  </si>
  <si>
    <t>kwota przypadających na dany rok kwot ustawowych wyłączeń określonych w art. 243 ust. 3 ustawy</t>
  </si>
  <si>
    <t>5.1.1.2</t>
  </si>
  <si>
    <t>kwota przypadających na dany rok kwot ustawowych wyłączeń określonych w art. 243 ust. 3a ustawy</t>
  </si>
  <si>
    <t>5.1.1.3</t>
  </si>
  <si>
    <t>kwota przypadających na dany rok kwot ustawowych wyłączeń innych niż określone w art. 243 ustawy</t>
  </si>
  <si>
    <t>Różnica między dochodami bieżącymi, skorygowanymi o środki a wydatkami bieżącymi pomniejszonymi o wydatki</t>
  </si>
  <si>
    <t>Wskaźnik planowanej łącznej spłaty zobowiązań, o której mowa w art. 243 ust. 1 ustawy do dochodów, bez uwzględnienia zobowiązań związku współtworzonego przez jednostkę samorządu terytorialnego i bez uwzględnienia ustawowych wyłączeń przypadających na dany rok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</si>
  <si>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</t>
  </si>
  <si>
    <t>Wskaźnik planowanej łącznej kwoty zobowiązań, o której mowa w art. 243 ust. 1 ustawy do dochodów, po uwzględnieniu zobowiązań związku współtworzonego przez jednostkę samorządu terytorialnego oraz po uwzględnieniu ustawowych wyłączeń przypadających na dany rok</t>
  </si>
  <si>
    <t>Wskaźnik dochodów bieżących powiększonych o dochody ze sprzedaży majątku oraz pomniejszonych o wydatki bieżące, do dochodów budżetu ustalony dla danego roku (wskaźnik jednoroczny)</t>
  </si>
  <si>
    <t>Dopuszczalny wskaźnik spłaty zobowiązań określony w art. 243 ustawy, po uwzględnieniu ustawowych wyłączeń, obliczony w oparciu o plan 3 kwartału roku poprzedzającego pierwszy rok prognozy (wskaźnik ustalony w oparciu o średnią arytmetyczną z 3 poprzednich lat)</t>
  </si>
  <si>
    <t>Informacja o spełnieniu wskaźnika spłaty zobowiązań określonego w art. 243 ustawy, po uwzględnieniu zobowiązań związku współtworzonego przez jednostkę samorządu terytorialnego oraz po uwzględnieniu wyłączeń, obliczonego w oparciu o wykonanie roku poprzedzającego rok budżetowy</t>
  </si>
  <si>
    <t>Wydatki objęte limitem, o którym mowa w art. 226 ust. 3 i 4 ustawy</t>
  </si>
  <si>
    <t>12.5</t>
  </si>
  <si>
    <t>12.6.1</t>
  </si>
  <si>
    <t>12.5.1</t>
  </si>
  <si>
    <t>w tym w związku z już zawartą umową na realizację programu, projektu lub zadania</t>
  </si>
  <si>
    <t>12.6</t>
  </si>
  <si>
    <t>Wydatki na wkład krajowy w związku z zawartą po dniu 1 stycznia 2013 r. umową na realizację programu, projektu lub zadania finansowanego co najmniej 60% środkami, o których mowa w art. 5 ust. 1 pkt 2 ustawy</t>
  </si>
  <si>
    <t>12.7</t>
  </si>
  <si>
    <t>Obowiązująca wieloletnia prognoza finansowa Województwa Kujawsko-Pomorskiego obejmuje lata 2018-2038.</t>
  </si>
  <si>
    <t>Szczegółowy zakres zmian budżetu województwa na 2018 r., które wpływają na załącznik nr 1 do wieloletniej prognozy finansowej przedstawia poniższa tabela:</t>
  </si>
  <si>
    <t>Plan na 2018 rok
(przed zmianą)</t>
  </si>
  <si>
    <t>Uchwała dotyczy zmiany wieloletniej prognozy finansowej Województwa Kujawsko-Pomorskiego na lata 2018-2038.</t>
  </si>
  <si>
    <t>Zmiany dochodów, wydatków, przychodów i rozchodów oraz wynik budżetowy i finansowy w latach 2018-2038</t>
  </si>
  <si>
    <t>Skutkiem uchwały jest zmiana wieloletniej prognozy finansowej Województwa Kujawsko-Pomorskiego na lata 2018-2038, zgodnie z załącznikami do niniejszej uchwały.</t>
  </si>
  <si>
    <t>Ponadto dokonuje się zmian w załączniku nr 2 do wieloletniej prognozy finansowej "Wykaz przedsięwzięć wieloletnich" wynikających:</t>
  </si>
  <si>
    <t xml:space="preserve"> - ze zmiany ogólnego kosztu zadań,</t>
  </si>
  <si>
    <t xml:space="preserve"> - z urealnienia poniesionych wydatków,</t>
  </si>
  <si>
    <t xml:space="preserve"> - z wprowadzenia nowych zadań,</t>
  </si>
  <si>
    <t xml:space="preserve"> - z przeniesienia planowanych wydatków między latami realizacji zadań.</t>
  </si>
  <si>
    <t>Zmiany dotyczą niżej wymienionych przedsięwzięć:</t>
  </si>
  <si>
    <t>Wyszczególnienie (nazwa zadania i cel)</t>
  </si>
  <si>
    <t>Łączne nakłady finansowe</t>
  </si>
  <si>
    <t>Przed zmianą</t>
  </si>
  <si>
    <t>Zwiększenia</t>
  </si>
  <si>
    <t>Zmniejszenia</t>
  </si>
  <si>
    <t>Po zmianie</t>
  </si>
  <si>
    <t xml:space="preserve">Wydatki na programy, projekty lub zadania związane z programami realizowanymi z udziałem środków, o których mowa w art. 5 ust. 1 pkt 2 i 3 ustawy z dnia 27 sierpnia 2009 r. o finansach publicznych </t>
  </si>
  <si>
    <t>Wydatki bieżące</t>
  </si>
  <si>
    <t>RPO 2020 - Dz. 1.5.2 - Invest in BiT City 2. Promocja potencjału gospodarczego oraz promocja atrakcyjności inwestycyjnej miast prezydenckich województwa kujawsko-pomorskiego - Zwiększenie rozpoznawalności województwa kujawsko-pomorskiego jako miejsca o wysokim potencjale inwestycyjnym</t>
  </si>
  <si>
    <t>(dokonuje się urealnienia poniesionych do końca 2017 r. wydatków, przeniesienia niewykorzystanej kwoty z roku 2017 do roku 2018 przy zachowaniu niezmienionej ogólnej wartości projektu)</t>
  </si>
  <si>
    <t>RPO 2020 - Dz. 2.2 - Kultura w zasięgu 2.0 - Wzrost dostępności zasobów dziedzictwa regionalnego poprzez ich digitalizację</t>
  </si>
  <si>
    <t>RPO 2020 - Dz. 4.5 - Utworzenie ośrodka edukacji przyrodniczej Krajeńskiego Parku Krajobrazowego  - Ochrona i promocja zasobów przyrodniczych oraz podniesienie świadomości edukacji ekologiczno-przyrodniczej</t>
  </si>
  <si>
    <t>(dokonuje się urealnienia poniesionych do końca 2017 r. wydatków, przeniesienia niewykorzystanej kwoty z roku 2017 do roku 2019 przy zachowaniu niezmienionej ogólnej wartości projektu)</t>
  </si>
  <si>
    <t>RPO 2020 - Dz. 4.5 - Utworzenie Centrum Czynnej Ochrony Przyrody Wdeckiego Parku Krajobrazowego - Wzrost świadomości społeczeństwa w zakresie ochrony przyrody</t>
  </si>
  <si>
    <t>RPO 2020 - Dz. 4.5 - Budowa stacji terenowo-badawczej "Podmoście" - Ochrona i promocja zasobów przyrodniczych oraz podniesienie świadomości edukacji ekologiczno-przyrodniczej</t>
  </si>
  <si>
    <t>RPO 2020 - Dz. 9.2.2 - Trampolina - Zwiększenie zdolności funkcjonowania w społeczeństwie młodzieży zagrożonej wykluczeniem społecznym</t>
  </si>
  <si>
    <t>IZ - Punkty Informacyjne Funduszy Europejskich - Zapewnienie dostępu do informacji na temat funduszy unijnych</t>
  </si>
  <si>
    <t>RPO 2020 - Dz. 5.1 - Przebudowa wraz z rozbudową drogi wojewódzkiej Nr 266 Ciechocinek-Służewo-Radziejów-Sompolno-Konin - Zwiększenie bezpieczeństwa ruchu drogowego</t>
  </si>
  <si>
    <t xml:space="preserve">Wydatki na programy, projekty lub zadania pozostałe </t>
  </si>
  <si>
    <t>Modernizacja Opery Nova w Bydgoszczy - Poprawa infrastruktury kulturalnej</t>
  </si>
  <si>
    <t>IW - Modernizacja Opery Nova w Bydgoszczy - Poprawa infrastruktury kulturalnej</t>
  </si>
  <si>
    <t>Pozostałe zmiany</t>
  </si>
  <si>
    <t>Dokonuje się zmiany w wieloletniej prognozie finansowej Województwa Kujawsko-Pomorskiego na lata 2018-2038. Zmiany wynikają:</t>
  </si>
  <si>
    <t xml:space="preserve"> - ze zmiany budżetu województwa na 2018 r.;</t>
  </si>
  <si>
    <t xml:space="preserve"> - ze zmian w planowanych przedsięwzięciach;</t>
  </si>
  <si>
    <t xml:space="preserve"> - z aktualizacji wielkości dochodów i wydatków w poszczególnych latach.</t>
  </si>
  <si>
    <t>PROW 2020 - PT Schemat II - Wsparcie funkcjonowania krajowej sieci obszarów wiejskich oraz realizacja działań informacyjno-promocyjnych PROW 2014-2020 (KSOW) - Wsparcie wdrażania i oceny polityki w zakresie rozwoju obszarów wiejskich</t>
  </si>
  <si>
    <t>(dokonuje się urealnienia poniesionych do końca 2017 r. wydatków, przeniesienia części niewykorzystanej kwoty z roku 2017 na lata następne oraz zmniejszenia ogólnej wartości projektu)</t>
  </si>
  <si>
    <r>
      <t xml:space="preserve">W powyższej uchwale wprowadzone są zmiany ujęte w uchwale Zarządu Województwa Kujawsko-Pomorskiego Nr 21/945/18 z dnia 30 maja 2018 r. </t>
    </r>
    <r>
      <rPr>
        <i/>
        <sz val="12"/>
        <color indexed="8"/>
        <rFont val="Times New Roman"/>
        <family val="1"/>
      </rPr>
      <t>zmieniającej uchwałę w sprawie budżetu województwa na rok 2018</t>
    </r>
    <r>
      <rPr>
        <sz val="12"/>
        <color indexed="8"/>
        <rFont val="Times New Roman"/>
        <family val="1"/>
      </rPr>
      <t xml:space="preserve"> oraz zmiany ujęte w projekcie uchwały Sejmiku Województwa Kujawsko-Pomorskiego </t>
    </r>
    <r>
      <rPr>
        <i/>
        <sz val="12"/>
        <color indexed="8"/>
        <rFont val="Times New Roman"/>
        <family val="1"/>
      </rPr>
      <t xml:space="preserve">w sprawie zmiany budżetu województwa na rok 2018. </t>
    </r>
  </si>
  <si>
    <t>IZ - POWER, Dz. 4.1 - Kujawsko-Pomorskie Środowiskowe Centrum Opieki Psychogeriatrycznej w Otępieniach - Poprawa jakości usług świadczonych na rzecz pacjentów otępiennych</t>
  </si>
  <si>
    <t>RPO 2020 - Dz. 9.3.2 - Rodzina w Centrum 2 - Zwiększenie dostępu do usług wsparcia rodziny i pieczy zastępczej</t>
  </si>
  <si>
    <t>(wprowadza się nowy projekt przewidziany do realizacji w latach 2018-2020, który uzyskał dofinansowanie w dniu 28 marca 2018 r.)</t>
  </si>
  <si>
    <t>RPO 2020 - Dz. 3.5.2 - Poprawa bezpieczeństwa i komfortu życia mieszkańców oraz wsparcie niskoemisyjnego transportu drogowego poprzez wybudowanie dróg dla rowerów (lider: powiat toruński) - Ograniczenie emisji spalin poprzez rozbudowę sieci dróg rowerowych</t>
  </si>
  <si>
    <t>RPO 2020 - Dz. 10.2.2 - Region Nauk Ścisłych II - edukacja przyszłości - Wzmocnienie kompetencji uczniów w zakresie przedmiotów ścisłych oraz umiejętności językowych a także wzrost kompetencji nauczycieli w zakresie zindywidualizowanego podejścia do ucznia</t>
  </si>
  <si>
    <t>RPO 2020 - Dz. 1.5.2 - Wsparcie umiędzynarodowienia kujawsko-pomorskich MŚP oraz promocja potencjału gospodarczego regionu - Zwiększenie poziomu handlu zagranicznego sektora MŚP</t>
  </si>
  <si>
    <t>LiterObrazki - Festiwal Książki Obrazkowej dla Dzieci - Zwiększenie atrakcyjności kulturalnej regionu kujawsko-pomorskiego</t>
  </si>
  <si>
    <t>(wprowadza się nowe zadanie przewidziane do realizacji w latach 2018-2019 w związku z koniecznością zabezpieczenia wkładu własnego do projektu, na który Wojewódzka i Miejska Biblioteka im. dr W. Bełzy w Bydgoszczy pozyskała dofinansowanie z Ministerstwa Kultury i Dziedzictwa Narodowego w ramach programu "Promocja czytelnictwa")</t>
  </si>
  <si>
    <t>Kultura cyfrowa - Od skarbów renesansu do dwudziestowiecznej Bydgoszczy - Zwiększenie atrakcyjności kulturalnej regionu kujawsko-pomorskiego</t>
  </si>
  <si>
    <t>(wprowadza się nowe zadanie przewidziane do realizacji w latach 2018-2019 w związku z koniecznością zabezpieczenia wkładu własnego do projektu, na który Wojewódzka i Miejska Biblioteka im. dr W. Bełzy w Bydgoszczy pozyskała dofinansowanie z Ministerstwa Kultury i Dziedzictwa Narodowego w ramach programu "Kultura cyfrowa 2018")</t>
  </si>
  <si>
    <t>IW - Opracowanie studium-techniczno-ekonomiczno-środowiskowego inwestycji pn. "Budowa obwodnicy Tucholi" - Przygotowanie inwestycji do realizacji poprzez uzyskanie decyzji środowiskowych uwarunkowań</t>
  </si>
  <si>
    <t>IW - Kultura w zasięgu 2.0 - wkład własny wojewódzkich jednostek organizacyjnych - Zwiększenie dostępności do wojewódzkich instytucji kultury poprzez digitalizację zbiorów i rozwój usług elektronicznych</t>
  </si>
  <si>
    <t>(dokonuje się zwiększenia planowanych na 2018 r. wydatków oraz ogólnej wartości projektu w związku z przesunięciem części planowanych wydatków z zadania pn. "Kultura w zasięgu 2.0 - wkład własny wojewódzkich jednostek organizacyjnych" celem zabezpieczenia wkładu własnego dla wojewódzkich instytucji kultury. Płatności za wojewódzkie instytucje kultury za przeprowadzenie szkoleń, opracowanie przewodników i stworzenie wirtualnego muzeum pokryje Lider)</t>
  </si>
  <si>
    <t>(dokonuje się zwiększenia planowanych na 2018 r. wydatków oraz ogólnej wartości zadania w związku ze wzrostem wartości zakupu sceny obrotowej)</t>
  </si>
  <si>
    <t>(wydłuża się okres realizacji projektu do roku 2021, zwiększa się planowane wydatki w poszczególnych latach oraz ogólną wartość projektu w związku ze zmianą sposobu zatrudnienia nauczycieli oraz zmianą stawki  ich wynagrodzenia)</t>
  </si>
  <si>
    <t>RPO 2020 - Dz. 5.1- zmiana z: Przebudowa i rozbudowa drogi wojewódzkiej Nr 255 Pakość-Strzelno od km 0+005 do km 21+910. Etap II - Rozbudowa drogi wojewódzkiej Nr 255 na odc. od km  2+220 do km 21+910, dł. 19,690 km na"Przebudowa i rozbudowa drogi wojewódzkiej Nr 255 Pakość-Strzelno od km 0+005 do km 21+910. Etap II - Przebudowa drogi wojewódzkiej Nr 255 na odc. od km  2+220 do km 21+910, dł. 19,690 km" - Zwiększenie bezpieczeństwa ruchu drogowego</t>
  </si>
  <si>
    <t>RPO 2020 - Dz. 5.1- Przebudowa wraz z rozbudową drogi wojewódzkiej Nr 241 Tuchola-Rogoźno od km 0+005 do km 26+360 na odc. Tuchola-Sępólno Krajeńskie- Zwiększenie bezpieczeństwa ruchu drogowego</t>
  </si>
  <si>
    <t>(wydłuża się okres realizacji projektu do roku 2020, przenosi się część planowanych wydatków z roku 2018 na lata następne oraz zwiększa się ogólną wartość projektu w celu dostosowania do zaktualizowanej dokumentacji aplikacyjnej)</t>
  </si>
  <si>
    <t>(wydłuża się okres realizacji projektu do roku 2020, zwiększa się planowane wydatki na poszczególne lata oraz zwiększa się ogólną wartość projektu w związku ze zwiększeniem zakresu rzeczowego projektu o działania informacyjno-edukacyjne podnoszące świadomość mieszkańców w zakresie właściwych zachowań społecznych w odniesieniu do dziedzictwa przyrodniczego regionu)</t>
  </si>
  <si>
    <t>(dokonuje się zmniejszenia planowanych na 2018 r. wydatków oraz ogólnej wartości projektu w związku z oszczędnościami w realizacji projektu)</t>
  </si>
  <si>
    <t>Natomiast art. 226, 227 i 228 ustawy z dnia 27 sierpnia 2009 r. o finansach publicznych (Dz. U. z 2018 r. poz. 913 i 1000) określają szczegółowość wieloletniej prognozy finansowej jednostki samorządu terytorialnego, tj. minimalny zakres informacji i danych jakie powinny się w niej znaleźć.</t>
  </si>
  <si>
    <t>RPO 2020 - Dz. 9.2.2 - Trampolina 2 - Zwiększenie zdolności funkcjonowania w społeczeństwie młodzieży zagrożonej wykluczeniem społecznym</t>
  </si>
  <si>
    <t>(wprowadza się nowy projekt przewidziany do realizacji w latach 2018-2020, który realizowany będzie w partnerstwie ze Stowarzyszeniem Wsparcia Społecznego "ADITUS". Realizatorem projektu w imieniu Województwa Kujawsko-Pomorskiego będzie Regionalny Ośrodek Polityki Społecznej w Toruniu pełniący rolę Partnera wiodącego w projekcie)</t>
  </si>
  <si>
    <t>(wydłuża się okres realizacji projektu do roku 2020, przenosi się planowane wydatki z roku 2018 na lata następne oraz zwiększa się ogólną wartość projektu w celu dostosowania do zaktualizowanej wyceny robót budowlanych)</t>
  </si>
  <si>
    <t>RPO 2020 - Dz. 2.1 - Infostrada Kujaw i Pomorza v2.0 - Wzrost efektywności działań administracji samorządowej oraz jakości usług publicznych</t>
  </si>
  <si>
    <t>Promocja Województwa Kujawsko-Pomorskiego w ramach współpracy z przewoźnikami lotniczymi - Upowszechnianie wiedzy o województwie kujawsko-pomorskim</t>
  </si>
  <si>
    <t>RPO 2020 - Pomoc Techniczna RPO 2014-2020 (pula) - Zapewnienie technicznego i finansowego wsparcia procesu zarządzania, wdrażania, monitorowania i kontroli w celu sprawnego wdrażania oraz efektywnego wykorzystania środków (Urząd Marszałkowski w Toruniu)</t>
  </si>
  <si>
    <t>RPO 2020 - Pomoc Techniczna RPO 2014-2020 - WPD PT "Sprawne zarządzanie i wdrażanie RPO WK-P w latach 2018-2020" - Zapewnienie technicznego i finansowego wsparcia w celu sprawnego wdrażania oraz efektywnego wykorzystania środków (Urząd Marszałkowski w Toruniu)</t>
  </si>
  <si>
    <t>RPO 2020 - Pomoc Techniczna RPO 2014-2020 (pula) - Zapewnienie technicznego i finansowego wsparcia procesu zarządzania, wdrażania, monitorowania i kontroli w celu sprawnego wdrażania oraz efektywnego wykorzystania środków (Wojewódzki Urząd Pracy w Toruniu)</t>
  </si>
  <si>
    <t>RPO 2020 - Pomoc Techniczna RPO 2014-2020 - WPD PT "Sprawne zarządzanie i wdrażanie RPO WK-P w latach 2018-2020" - Zapewnienie technicznego i finansowego wsparcia w celu sprawnego wdrażania oraz efektywnego wykorzystania środków (Wojewódzki Urząd Pracy w Toruniu)</t>
  </si>
  <si>
    <t>IW - Podwyższenie kapitału spółki Kujawsko-Pomorskie Inwestycje Medyczne - budowa hospicjum - Podniesienie jakości opieki paliatywnej</t>
  </si>
  <si>
    <t>IW - Rozbudowa Opery NOVA o IV krąg wraz z infrastrukturą parkingową - Poprawa infrastruktury kulturalnej</t>
  </si>
  <si>
    <t>RPO 2020 - RPO WKP 2014-2020 (współfinansowanie krajowe dla beneficjentów środków EFS) - Ułatwienie absorpcji środków (Urząd Marszałkowski w Toruniu)</t>
  </si>
  <si>
    <t>IZ - POWER, Dz. 1.2.2 - Wsparcie udzielane z Inicjatywy na rzecz zatrudnienia ludzi młodych - Zwiększenie możliwości zatrudnienia osób młodych do 29 roku życia pozostających bez pracy</t>
  </si>
  <si>
    <t>IZ - POPC Dz. 3.2 - Buduję, koduję, programuję - Wzrost wiedzy i umiejętności nauczycieli w zakresie nauk programowania w nauczaniu wczesnoszkolnym</t>
  </si>
  <si>
    <t>(dokonuje się zmiany nazwy zadania)</t>
  </si>
  <si>
    <t>RPO 2020 - Dz. 9.2.2 - Wykluczenie - nie ma MOWy! - Zwiększenie zdolności funkcjonowania w społeczności młodzieży zagrożonej wykluczeniem społecznym</t>
  </si>
  <si>
    <t>(dokonuje się zmniejszenia planowanych na 2018 r. wydatków w związku z włączeniem zakresu rzeczowo-finansowego zadania do projektu pn. "Kujawy+Pomorze - promocja potencjału gospodarczego" realizowanego w ramach RPO WK-P, Poddziałanie 1.5.2. Ogólny koszt zadania ulega zmniejszeniu)</t>
  </si>
  <si>
    <t>Dokonuje się zmian w zakresie planowanych dochodów i wydatków w poszczególnych latach. Zmiany wynikają przede wszystkim ze zmian w planowanych przedsięwzięciach.</t>
  </si>
  <si>
    <t>Zestawienie zmian w planowanych dochodach i wydatkach w latach 2018-2038 przedstawia załączona tabela.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</si>
  <si>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</si>
  <si>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</si>
  <si>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</si>
  <si>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</si>
  <si>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</si>
  <si>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</si>
  <si>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</si>
  <si>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</si>
  <si>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</si>
  <si>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</si>
  <si>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</si>
  <si>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</si>
  <si>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</si>
  <si>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</si>
  <si>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</si>
  <si>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</si>
  <si>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</si>
  <si>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RPO 2020 - Dz. 3.3 - Termomodernizacja obiektów użyteczności publicznej, budynki: RDW Inowrocław, RDW Żołędowo - Poprawa efektywności energetycznej budynków użyteczności publicznej</t>
  </si>
  <si>
    <t>1.2.3</t>
  </si>
  <si>
    <t>1.2.4</t>
  </si>
  <si>
    <t>1.2.5</t>
  </si>
  <si>
    <t>1.2.6</t>
  </si>
  <si>
    <t>1.2.7</t>
  </si>
  <si>
    <t>1.2.8</t>
  </si>
  <si>
    <t>1.2.9.</t>
  </si>
  <si>
    <t>1.2.10</t>
  </si>
  <si>
    <t>1.2.11</t>
  </si>
  <si>
    <t>1.2.12</t>
  </si>
  <si>
    <t>2.1.4</t>
  </si>
  <si>
    <t>2.2.1</t>
  </si>
  <si>
    <t>2.2.2</t>
  </si>
  <si>
    <t>2.2.3</t>
  </si>
  <si>
    <t>2.2.4</t>
  </si>
  <si>
    <t>2.2.5</t>
  </si>
  <si>
    <t>(wprowadza się zadanie przewidziane do realizacji w latach 2013-2018. W związku z wezwaniem Regionalnej Dyrekcji Ochrony Środowiska do uzupełnienia raportu o oddziaływaniu na środowisko niemożliwym stało się wydatkowanie w wyznaczonym terminie, tj. do dnia 30 czerwca 2018 r. kwoty 46.188 zł ujętej w wykazie wydatków niewygasających z upływem 2017 r. W wyniku powyższego w/w kwota wprowadzona została do budżetu na 2018 r.)</t>
  </si>
  <si>
    <t>(dokonuje się przeniesienia części planowanych wydatków z roku 2019 do roku 2018 w związku z przesunięciem na 2018 r. płatności dotyczących promocji w liniach lotniczych w części przypadającej na Województwo Kujawsko-Pomorskie. Ogólna wartość projektu nie ulega zmianie)</t>
  </si>
  <si>
    <t>(dokonuje się przeniesienia planowanych wydatków między latami realizacji oraz zwiększenia ogólnej wartości projektu o wkład własny Partnerów projektu na realizację zadań związanych z promocją projektu)</t>
  </si>
  <si>
    <t>(wydłuża się okres realizacji projektu do roku 2020, przenosi się planowane wydatki między latami realizacji oraz przenosi się wydatki bieżące do wydatków inwestycyjnych w celu dostosowania do zaktualizowanej dokumentacji aplikacyjnej)</t>
  </si>
  <si>
    <t>(dokonuje się zwiększenia planowanych wydatków na 2021 r. oraz zwiększenia ogólnej wartości projektu o wkład własny Partnerów projektu w celu dostosowania do wniosku o dofinansowanie projektu)</t>
  </si>
  <si>
    <t>(dokonuje się zwiększenia planowanych na 2018 r. wydatków oraz ogólnej wartości projektu w związku ze zwiększeniem wartości robót, w tym wydatków niekwalifikowalnych)</t>
  </si>
  <si>
    <t>(wydłuża się okres realizacji projektu do roku 2020, przenosi się planowane wydatki z roku 2018 na lata następne oraz zwiększa się ogólną wartość projektu w celu dostosowania do zaktualizowanej wyceny robót)</t>
  </si>
  <si>
    <t>(wydłuża się okres realizacji projektu do roku 2020, przenosi się planowane wydatki z roku 2018 na lata następne oraz zwiększa się łączne wydatki inwestycyjne na realizację projektu w celu dostosowania do zaktualizowanej wyceny robót)</t>
  </si>
  <si>
    <t>(dokonuje się zwiększenia planowanych na 2018 r. wydatków oraz ogólnej wartości zadania w związku z zakwalifikowaniem do wydatków bieżących zakupu części zamiennych do systemu sterowania urządzeniami mechanicznymi sceny)</t>
  </si>
  <si>
    <t>(dokonuje się zmniejszenia planowanych na 2018 r. wydatków oraz ogólnej wartości zadania w związku z przesunięciem części planowanych wydatków do projektu pn. "Kultura w zasięgu 2.0" RPO Działanie 2.2 celem zabezpieczenia wkładu własnego dla wojewódzkich instytucji kultury. Płatności za wojewódzkie instytucje kultury za przeprowadzenie szkoleń, opracowanie przewodników i stworzenie wirtualnego muzeum pokryje Lider)</t>
  </si>
  <si>
    <t>(wprowadza się nowe zadanie przewidziane do realizacji w latach 2018-2019 z przeznaczeniem na dofinansowanie budowy obiektu hospicjum na potrzeby opieki paliatywnej nad przewlekle i nieuleczalnie chorymi w Toruniu)</t>
  </si>
  <si>
    <t>(dokonuje się zmniejszenia puli środków przeznaczonej na finansowanie PT RPO w związku z wyodrębnieniem projektu wieloletniego. Kwota zmniejszenia przeznaczona została na realizację Wieloletniego Planu Działania PT "Sprawne zarządzanie i wdrażanie RPO WK-P w latach 2018-2020")</t>
  </si>
  <si>
    <t>(dokonuje się zwiększenia planowanych na 2018 r. wydatków oraz ogólnej wartości projektu w związku z aktualizacją wniosku o przyznanie dotacji celowej na 2018 r. i przyznaniem przez Ministerstwo Inwestycji i Rozwoju dodatkowych środków na nagrody pieniężne dla pracowników PIFE)</t>
  </si>
  <si>
    <t>(wprowadza się nowe zadanie przewidziane do realizacji w latach 2018-2019, które zostało przekwalifikowane z jednorocznego na wieloletnie z przeznaczeniem na opracowanie dokumentacji technicznej)</t>
  </si>
  <si>
    <t>(zmniejsza się pulę środków przeznaczonych na współfinansowanie projektów zgodnie z prognozą przekazaną w maju 2018 r. do Ministerstwa Rozwoju i Infrastruktury)</t>
  </si>
  <si>
    <t>(dokonuje się przeniesienia części planowanych wydatków z roku 2019 do roku 2018 z przeznaczeniem na program funkcjonalno-użytkowy. Ogólna wartość projektu nie ulega zmianie)</t>
  </si>
  <si>
    <t>(dokonuje się urealnienia poniesionych do końca 2017 r. wydatków. Niewykorzystaną w wyznaczonym terminie, tj. do dnia 30 czerwca 2018 r. kwotę 639.600 zł ujętą w wykazie wydatków niewygasających z upływem 2017 r. przeniesiono do planu wydatków na 2018 r. z przeznaczeniem na program funkcjonalno-użytkowy. Ogólna wartość projektu nie ulega zmianie)</t>
  </si>
  <si>
    <t>(wprowadza się nowy projekt przewidziany do realizacji w latach 2018-2020. W dniu 25 stycznia 2018 r. Zarząd Województwa Kujawsko-Pomorskiego podjął uchwałę w sprawie akceptacji założeń. W dniu 26 stycznia 2018 r.  złożono do oceny wniosek o dofinansowanie. Projekt planowany jest do realizacji w partnerstwie z Toruńską Agencją Rozwoju Regionalnego)</t>
  </si>
  <si>
    <t>(wprowadza się nowy projekt przewidziany do realizacji w latach 2018-2020, który uzyskał dofinansowanie w ramach Programu Operacyjnego Polska Cyfrowa 2014-2020. Projekt realizowany będzie przez Kujawsko-Pomorskie Centrum Edukacji Nauczycieli w Toruniu i polegać ma na przeprowadzeniu szkoleń dla nauczycieli z zakresu kompetencji cyfrowych i medialnych, programowania i nauczania programowania)</t>
  </si>
  <si>
    <t>(wprowadza się nowy projekt przewidziany do realizacji w latach 2018-2021, który realizowany będzie w partnerstwie z czterema partnerami z sektora finansów publicznych. Realizatorem projektu w imieniu Województwa Kujawsko-Pomorskiego będzie Regionalny Ośrodek Polityki Społecznej w Toruniu pełniący rolę Partnera wiodącego w projekcie)</t>
  </si>
  <si>
    <t>(dokonuje się zmniejszenia puli środków przeznaczonych na współfinansowanie krajowe projektów w związku z przesunięciem środków na projekty własne województwa)</t>
  </si>
  <si>
    <t>(w związku z przyznaniem dofinansowania wyodrębnia się Wieloletni Plan Działania Pomocy Technicznej "Sprawne zarządzanie i wdrażanie RPO WK-P w latach 2018-2020")</t>
  </si>
  <si>
    <t>(dokonuje się zmniejszenia puli środków przeznaczonych na finansowanie PT RPO w związku z wyodrębnieniem projektu wieloletniego. Kwota zmniejszenia przeznaczona została na realizację Wieloletniego Planu Działania PT "Sprawne zarządzanie i wdrażanie RPO WK-P w latach 2018-2020")</t>
  </si>
  <si>
    <t>Zgodnie z art. 18 pkt 20 ustawy z dnia 5 czerwca 1998 r. o samorządzie województwa  (Dz. U. z 2018 r. poz. 913 i 1000) do kompetencji sejmiku województwa należy podejmowanie uchwał w innych sprawach zastrzeżonych ustawami. Ustawa z dnia 27 sierpnia 2009 r. o finansach publicznych (Dz.U. z 2017 r. poz. 2077 oraz z 2018 r. poz. 62 i 1000) w art. 231 uprawnia jedynie organ stanowiący do zmiany kwot wydatków na zaplanowane w wieloletniej prognozie finansowej przedsięwzięcia.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</si>
</sst>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[$€]* #,##0.00_);_([$€]* \(#,##0.00\);_([$€]* &quot;-&quot;??_);_(@_)"/>
    <numFmt numFmtId="165" formatCode="#,##0_ ;[Red]\-#,##0\ "/>
    <numFmt numFmtId="166" formatCode="0.0%"/>
    <numFmt numFmtId="167" formatCode="0##"/>
    <numFmt numFmtId="168" formatCode="[$-415]d\ mmmm\ yyyy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_ ;[Red]\-#,##0.00\ "/>
    <numFmt numFmtId="175" formatCode="0.00%;[Red]\-0.00%"/>
    <numFmt numFmtId="176" formatCode="0.0000%"/>
    <numFmt numFmtId="177" formatCode="#,##0.0"/>
    <numFmt numFmtId="178" formatCode="#,##0.000"/>
    <numFmt numFmtId="179" formatCode="#,##0.0000"/>
    <numFmt numFmtId="180" formatCode="0.000%"/>
  </numFmts>
  <fonts count="9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10"/>
      <name val="Arial P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2"/>
      <name val="Times New Roman"/>
      <family val="1"/>
    </font>
    <font>
      <b/>
      <sz val="11"/>
      <color indexed="8"/>
      <name val="Czcionka tekstu podstawowego"/>
      <family val="2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zcionka tekstu podstawowego"/>
      <family val="2"/>
    </font>
    <font>
      <b/>
      <i/>
      <sz val="12"/>
      <color indexed="8"/>
      <name val="Times New Roman"/>
      <family val="1"/>
    </font>
    <font>
      <b/>
      <i/>
      <sz val="10"/>
      <color indexed="8"/>
      <name val="Czcionka tekstu podstawowego"/>
      <family val="2"/>
    </font>
    <font>
      <i/>
      <sz val="12"/>
      <color indexed="8"/>
      <name val="Times New Roman"/>
      <family val="1"/>
    </font>
    <font>
      <i/>
      <sz val="12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9.25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9.25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u val="single"/>
      <sz val="9.2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u val="single"/>
      <sz val="9.2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9C0006"/>
      <name val="Czcionka tekstu podstawowego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1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57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57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57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57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57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57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57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57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57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57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57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7" fillId="22" borderId="0" applyNumberFormat="0" applyBorder="0" applyAlignment="0" applyProtection="0"/>
    <xf numFmtId="0" fontId="58" fillId="24" borderId="0" applyNumberFormat="0" applyBorder="0" applyAlignment="0" applyProtection="0"/>
    <xf numFmtId="0" fontId="20" fillId="25" borderId="0" applyNumberFormat="0" applyBorder="0" applyAlignment="0" applyProtection="0"/>
    <xf numFmtId="0" fontId="59" fillId="24" borderId="0" applyNumberFormat="0" applyBorder="0" applyAlignment="0" applyProtection="0"/>
    <xf numFmtId="0" fontId="58" fillId="26" borderId="0" applyNumberFormat="0" applyBorder="0" applyAlignment="0" applyProtection="0"/>
    <xf numFmtId="0" fontId="20" fillId="17" borderId="0" applyNumberFormat="0" applyBorder="0" applyAlignment="0" applyProtection="0"/>
    <xf numFmtId="0" fontId="59" fillId="26" borderId="0" applyNumberFormat="0" applyBorder="0" applyAlignment="0" applyProtection="0"/>
    <xf numFmtId="0" fontId="58" fillId="27" borderId="0" applyNumberFormat="0" applyBorder="0" applyAlignment="0" applyProtection="0"/>
    <xf numFmtId="0" fontId="20" fillId="19" borderId="0" applyNumberFormat="0" applyBorder="0" applyAlignment="0" applyProtection="0"/>
    <xf numFmtId="0" fontId="59" fillId="27" borderId="0" applyNumberFormat="0" applyBorder="0" applyAlignment="0" applyProtection="0"/>
    <xf numFmtId="0" fontId="58" fillId="28" borderId="0" applyNumberFormat="0" applyBorder="0" applyAlignment="0" applyProtection="0"/>
    <xf numFmtId="0" fontId="20" fillId="29" borderId="0" applyNumberFormat="0" applyBorder="0" applyAlignment="0" applyProtection="0"/>
    <xf numFmtId="0" fontId="59" fillId="28" borderId="0" applyNumberFormat="0" applyBorder="0" applyAlignment="0" applyProtection="0"/>
    <xf numFmtId="0" fontId="58" fillId="30" borderId="0" applyNumberFormat="0" applyBorder="0" applyAlignment="0" applyProtection="0"/>
    <xf numFmtId="0" fontId="20" fillId="31" borderId="0" applyNumberFormat="0" applyBorder="0" applyAlignment="0" applyProtection="0"/>
    <xf numFmtId="0" fontId="59" fillId="30" borderId="0" applyNumberFormat="0" applyBorder="0" applyAlignment="0" applyProtection="0"/>
    <xf numFmtId="0" fontId="58" fillId="32" borderId="0" applyNumberFormat="0" applyBorder="0" applyAlignment="0" applyProtection="0"/>
    <xf numFmtId="0" fontId="20" fillId="33" borderId="0" applyNumberFormat="0" applyBorder="0" applyAlignment="0" applyProtection="0"/>
    <xf numFmtId="0" fontId="59" fillId="32" borderId="0" applyNumberFormat="0" applyBorder="0" applyAlignment="0" applyProtection="0"/>
    <xf numFmtId="0" fontId="58" fillId="34" borderId="0" applyNumberFormat="0" applyBorder="0" applyAlignment="0" applyProtection="0"/>
    <xf numFmtId="0" fontId="20" fillId="35" borderId="0" applyNumberFormat="0" applyBorder="0" applyAlignment="0" applyProtection="0"/>
    <xf numFmtId="0" fontId="59" fillId="34" borderId="0" applyNumberFormat="0" applyBorder="0" applyAlignment="0" applyProtection="0"/>
    <xf numFmtId="0" fontId="58" fillId="36" borderId="0" applyNumberFormat="0" applyBorder="0" applyAlignment="0" applyProtection="0"/>
    <xf numFmtId="0" fontId="20" fillId="37" borderId="0" applyNumberFormat="0" applyBorder="0" applyAlignment="0" applyProtection="0"/>
    <xf numFmtId="0" fontId="59" fillId="36" borderId="0" applyNumberFormat="0" applyBorder="0" applyAlignment="0" applyProtection="0"/>
    <xf numFmtId="0" fontId="58" fillId="38" borderId="0" applyNumberFormat="0" applyBorder="0" applyAlignment="0" applyProtection="0"/>
    <xf numFmtId="0" fontId="20" fillId="39" borderId="0" applyNumberFormat="0" applyBorder="0" applyAlignment="0" applyProtection="0"/>
    <xf numFmtId="0" fontId="59" fillId="38" borderId="0" applyNumberFormat="0" applyBorder="0" applyAlignment="0" applyProtection="0"/>
    <xf numFmtId="0" fontId="58" fillId="40" borderId="0" applyNumberFormat="0" applyBorder="0" applyAlignment="0" applyProtection="0"/>
    <xf numFmtId="0" fontId="20" fillId="29" borderId="0" applyNumberFormat="0" applyBorder="0" applyAlignment="0" applyProtection="0"/>
    <xf numFmtId="0" fontId="59" fillId="40" borderId="0" applyNumberFormat="0" applyBorder="0" applyAlignment="0" applyProtection="0"/>
    <xf numFmtId="0" fontId="58" fillId="41" borderId="0" applyNumberFormat="0" applyBorder="0" applyAlignment="0" applyProtection="0"/>
    <xf numFmtId="0" fontId="20" fillId="31" borderId="0" applyNumberFormat="0" applyBorder="0" applyAlignment="0" applyProtection="0"/>
    <xf numFmtId="0" fontId="59" fillId="41" borderId="0" applyNumberFormat="0" applyBorder="0" applyAlignment="0" applyProtection="0"/>
    <xf numFmtId="0" fontId="58" fillId="42" borderId="0" applyNumberFormat="0" applyBorder="0" applyAlignment="0" applyProtection="0"/>
    <xf numFmtId="0" fontId="20" fillId="43" borderId="0" applyNumberFormat="0" applyBorder="0" applyAlignment="0" applyProtection="0"/>
    <xf numFmtId="0" fontId="59" fillId="42" borderId="0" applyNumberFormat="0" applyBorder="0" applyAlignment="0" applyProtection="0"/>
    <xf numFmtId="0" fontId="60" fillId="44" borderId="1" applyNumberFormat="0" applyAlignment="0" applyProtection="0"/>
    <xf numFmtId="0" fontId="21" fillId="13" borderId="2" applyNumberFormat="0" applyAlignment="0" applyProtection="0"/>
    <xf numFmtId="0" fontId="61" fillId="44" borderId="1" applyNumberFormat="0" applyAlignment="0" applyProtection="0"/>
    <xf numFmtId="0" fontId="62" fillId="45" borderId="3" applyNumberFormat="0" applyAlignment="0" applyProtection="0"/>
    <xf numFmtId="0" fontId="22" fillId="46" borderId="4" applyNumberFormat="0" applyAlignment="0" applyProtection="0"/>
    <xf numFmtId="0" fontId="63" fillId="45" borderId="3" applyNumberFormat="0" applyAlignment="0" applyProtection="0"/>
    <xf numFmtId="0" fontId="23" fillId="7" borderId="0" applyNumberFormat="0" applyBorder="0" applyAlignment="0" applyProtection="0"/>
    <xf numFmtId="0" fontId="64" fillId="47" borderId="0" applyNumberFormat="0" applyBorder="0" applyAlignment="0" applyProtection="0"/>
    <xf numFmtId="0" fontId="65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24" fillId="0" borderId="6" applyNumberFormat="0" applyFill="0" applyAlignment="0" applyProtection="0"/>
    <xf numFmtId="0" fontId="68" fillId="0" borderId="5" applyNumberFormat="0" applyFill="0" applyAlignment="0" applyProtection="0"/>
    <xf numFmtId="0" fontId="69" fillId="48" borderId="7" applyNumberFormat="0" applyAlignment="0" applyProtection="0"/>
    <xf numFmtId="0" fontId="25" fillId="49" borderId="8" applyNumberFormat="0" applyAlignment="0" applyProtection="0"/>
    <xf numFmtId="0" fontId="70" fillId="48" borderId="7" applyNumberFormat="0" applyAlignment="0" applyProtection="0"/>
    <xf numFmtId="0" fontId="71" fillId="0" borderId="9" applyNumberFormat="0" applyFill="0" applyAlignment="0" applyProtection="0"/>
    <xf numFmtId="0" fontId="26" fillId="0" borderId="10" applyNumberFormat="0" applyFill="0" applyAlignment="0" applyProtection="0"/>
    <xf numFmtId="0" fontId="72" fillId="0" borderId="9" applyNumberFormat="0" applyFill="0" applyAlignment="0" applyProtection="0"/>
    <xf numFmtId="0" fontId="73" fillId="0" borderId="11" applyNumberFormat="0" applyFill="0" applyAlignment="0" applyProtection="0"/>
    <xf numFmtId="0" fontId="27" fillId="0" borderId="12" applyNumberFormat="0" applyFill="0" applyAlignment="0" applyProtection="0"/>
    <xf numFmtId="0" fontId="74" fillId="0" borderId="11" applyNumberFormat="0" applyFill="0" applyAlignment="0" applyProtection="0"/>
    <xf numFmtId="0" fontId="75" fillId="0" borderId="13" applyNumberFormat="0" applyFill="0" applyAlignment="0" applyProtection="0"/>
    <xf numFmtId="0" fontId="28" fillId="0" borderId="14" applyNumberFormat="0" applyFill="0" applyAlignment="0" applyProtection="0"/>
    <xf numFmtId="0" fontId="76" fillId="0" borderId="13" applyNumberFormat="0" applyFill="0" applyAlignment="0" applyProtection="0"/>
    <xf numFmtId="0" fontId="7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50" borderId="0" applyNumberFormat="0" applyBorder="0" applyAlignment="0" applyProtection="0"/>
    <xf numFmtId="0" fontId="77" fillId="51" borderId="0" applyNumberFormat="0" applyBorder="0" applyAlignment="0" applyProtection="0"/>
    <xf numFmtId="0" fontId="78" fillId="5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79" fillId="45" borderId="1" applyNumberFormat="0" applyAlignment="0" applyProtection="0"/>
    <xf numFmtId="0" fontId="30" fillId="46" borderId="2" applyNumberFormat="0" applyAlignment="0" applyProtection="0"/>
    <xf numFmtId="0" fontId="80" fillId="45" borderId="1" applyNumberFormat="0" applyAlignment="0" applyProtection="0"/>
    <xf numFmtId="0" fontId="8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>
      <alignment/>
      <protection/>
    </xf>
    <xf numFmtId="0" fontId="82" fillId="0" borderId="15" applyNumberFormat="0" applyFill="0" applyAlignment="0" applyProtection="0"/>
    <xf numFmtId="0" fontId="15" fillId="0" borderId="16" applyNumberFormat="0" applyFill="0" applyAlignment="0" applyProtection="0"/>
    <xf numFmtId="0" fontId="83" fillId="0" borderId="15" applyNumberFormat="0" applyFill="0" applyAlignment="0" applyProtection="0"/>
    <xf numFmtId="0" fontId="8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2" fillId="53" borderId="18" applyNumberFormat="0" applyFont="0" applyAlignment="0" applyProtection="0"/>
    <xf numFmtId="0" fontId="5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5" borderId="0" applyNumberFormat="0" applyBorder="0" applyAlignment="0" applyProtection="0"/>
    <xf numFmtId="0" fontId="89" fillId="54" borderId="0" applyNumberFormat="0" applyBorder="0" applyAlignment="0" applyProtection="0"/>
    <xf numFmtId="0" fontId="90" fillId="5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7" fillId="0" borderId="0" xfId="0" applyFont="1" applyFill="1" applyAlignment="1" applyProtection="1">
      <alignment horizontal="center" wrapText="1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8" fillId="0" borderId="22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9" fillId="0" borderId="26" xfId="0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vertical="center"/>
    </xf>
    <xf numFmtId="3" fontId="9" fillId="0" borderId="28" xfId="0" applyNumberFormat="1" applyFont="1" applyFill="1" applyBorder="1" applyAlignment="1">
      <alignment vertical="center"/>
    </xf>
    <xf numFmtId="3" fontId="9" fillId="0" borderId="29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3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31" xfId="0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vertical="center"/>
    </xf>
    <xf numFmtId="3" fontId="9" fillId="0" borderId="33" xfId="0" applyNumberFormat="1" applyFont="1" applyFill="1" applyBorder="1" applyAlignment="1">
      <alignment vertical="center"/>
    </xf>
    <xf numFmtId="3" fontId="9" fillId="0" borderId="34" xfId="0" applyNumberFormat="1" applyFont="1" applyFill="1" applyBorder="1" applyAlignment="1">
      <alignment vertical="center"/>
    </xf>
    <xf numFmtId="3" fontId="9" fillId="0" borderId="35" xfId="0" applyNumberFormat="1" applyFont="1" applyFill="1" applyBorder="1" applyAlignment="1">
      <alignment vertical="center"/>
    </xf>
    <xf numFmtId="0" fontId="9" fillId="0" borderId="36" xfId="0" applyFont="1" applyFill="1" applyBorder="1" applyAlignment="1">
      <alignment horizontal="center" vertical="center"/>
    </xf>
    <xf numFmtId="3" fontId="9" fillId="0" borderId="37" xfId="0" applyNumberFormat="1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vertical="center"/>
    </xf>
    <xf numFmtId="3" fontId="9" fillId="0" borderId="21" xfId="0" applyNumberFormat="1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 vertical="center"/>
    </xf>
    <xf numFmtId="0" fontId="9" fillId="0" borderId="38" xfId="0" applyFont="1" applyFill="1" applyBorder="1" applyAlignment="1">
      <alignment horizontal="center" vertical="center"/>
    </xf>
    <xf numFmtId="3" fontId="9" fillId="0" borderId="39" xfId="0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3" fontId="9" fillId="0" borderId="40" xfId="0" applyNumberFormat="1" applyFont="1" applyFill="1" applyBorder="1" applyAlignment="1">
      <alignment vertical="center"/>
    </xf>
    <xf numFmtId="0" fontId="9" fillId="0" borderId="37" xfId="0" applyFont="1" applyFill="1" applyBorder="1" applyAlignment="1">
      <alignment horizontal="center" vertical="center"/>
    </xf>
    <xf numFmtId="3" fontId="9" fillId="0" borderId="41" xfId="0" applyNumberFormat="1" applyFont="1" applyFill="1" applyBorder="1" applyAlignment="1">
      <alignment vertical="center"/>
    </xf>
    <xf numFmtId="0" fontId="13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6" fillId="0" borderId="33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42" xfId="0" applyFont="1" applyFill="1" applyBorder="1" applyAlignment="1" applyProtection="1">
      <alignment horizontal="left" vertical="center" wrapText="1"/>
      <protection/>
    </xf>
    <xf numFmtId="0" fontId="10" fillId="0" borderId="33" xfId="0" applyFont="1" applyFill="1" applyBorder="1" applyAlignment="1" applyProtection="1">
      <alignment horizontal="left" vertical="center"/>
      <protection/>
    </xf>
    <xf numFmtId="0" fontId="10" fillId="0" borderId="42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0" fillId="0" borderId="40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horizontal="left" vertical="center"/>
      <protection/>
    </xf>
    <xf numFmtId="0" fontId="7" fillId="0" borderId="40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vertical="center" wrapText="1"/>
      <protection/>
    </xf>
    <xf numFmtId="0" fontId="7" fillId="0" borderId="4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0" fillId="0" borderId="42" xfId="0" applyFont="1" applyFill="1" applyBorder="1" applyAlignment="1" applyProtection="1">
      <alignment horizontal="left" vertical="center" wrapText="1"/>
      <protection/>
    </xf>
    <xf numFmtId="0" fontId="7" fillId="0" borderId="42" xfId="0" applyFont="1" applyFill="1" applyBorder="1" applyAlignment="1" applyProtection="1">
      <alignment vertical="center" wrapText="1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 wrapText="1"/>
      <protection/>
    </xf>
    <xf numFmtId="0" fontId="12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right" vertical="center" wrapText="1"/>
      <protection/>
    </xf>
    <xf numFmtId="0" fontId="13" fillId="0" borderId="0" xfId="0" applyFont="1" applyFill="1" applyAlignment="1" applyProtection="1">
      <alignment wrapText="1"/>
      <protection/>
    </xf>
    <xf numFmtId="4" fontId="7" fillId="0" borderId="33" xfId="0" applyNumberFormat="1" applyFont="1" applyFill="1" applyBorder="1" applyAlignment="1" applyProtection="1">
      <alignment horizontal="right" vertical="center" wrapText="1"/>
      <protection/>
    </xf>
    <xf numFmtId="4" fontId="10" fillId="0" borderId="33" xfId="0" applyNumberFormat="1" applyFont="1" applyFill="1" applyBorder="1" applyAlignment="1" applyProtection="1">
      <alignment horizontal="right" vertical="center" wrapText="1"/>
      <protection/>
    </xf>
    <xf numFmtId="10" fontId="10" fillId="0" borderId="33" xfId="0" applyNumberFormat="1" applyFont="1" applyFill="1" applyBorder="1" applyAlignment="1" applyProtection="1">
      <alignment horizontal="right" vertical="center" wrapText="1"/>
      <protection/>
    </xf>
    <xf numFmtId="3" fontId="16" fillId="0" borderId="33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6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wrapText="1"/>
      <protection/>
    </xf>
    <xf numFmtId="0" fontId="7" fillId="0" borderId="0" xfId="0" applyFont="1" applyFill="1" applyAlignment="1" applyProtection="1">
      <alignment wrapText="1"/>
      <protection/>
    </xf>
    <xf numFmtId="0" fontId="16" fillId="0" borderId="0" xfId="0" applyFont="1" applyFill="1" applyAlignment="1" applyProtection="1">
      <alignment wrapText="1"/>
      <protection/>
    </xf>
    <xf numFmtId="0" fontId="12" fillId="0" borderId="0" xfId="0" applyFont="1" applyFill="1" applyAlignment="1" applyProtection="1">
      <alignment wrapText="1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center"/>
      <protection/>
    </xf>
    <xf numFmtId="2" fontId="6" fillId="0" borderId="43" xfId="0" applyNumberFormat="1" applyFont="1" applyFill="1" applyBorder="1" applyAlignment="1" applyProtection="1">
      <alignment horizontal="center" vertical="center" wrapText="1"/>
      <protection/>
    </xf>
    <xf numFmtId="2" fontId="6" fillId="0" borderId="44" xfId="0" applyNumberFormat="1" applyFont="1" applyFill="1" applyBorder="1" applyAlignment="1" applyProtection="1">
      <alignment horizontal="center" vertical="center" wrapText="1"/>
      <protection/>
    </xf>
    <xf numFmtId="2" fontId="6" fillId="0" borderId="45" xfId="0" applyNumberFormat="1" applyFont="1" applyFill="1" applyBorder="1" applyAlignment="1" applyProtection="1">
      <alignment horizontal="center" vertical="center" wrapText="1"/>
      <protection/>
    </xf>
    <xf numFmtId="2" fontId="6" fillId="0" borderId="46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6" fillId="0" borderId="19" xfId="0" applyNumberFormat="1" applyFont="1" applyFill="1" applyBorder="1" applyAlignment="1" applyProtection="1">
      <alignment horizontal="center" vertical="center" wrapText="1"/>
      <protection/>
    </xf>
    <xf numFmtId="2" fontId="6" fillId="0" borderId="20" xfId="0" applyNumberFormat="1" applyFont="1" applyFill="1" applyBorder="1" applyAlignment="1" applyProtection="1">
      <alignment horizontal="center" vertical="center" wrapText="1"/>
      <protection/>
    </xf>
    <xf numFmtId="2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/>
      <protection/>
    </xf>
    <xf numFmtId="0" fontId="18" fillId="0" borderId="47" xfId="0" applyFont="1" applyFill="1" applyBorder="1" applyAlignment="1" applyProtection="1">
      <alignment horizontal="center"/>
      <protection/>
    </xf>
    <xf numFmtId="0" fontId="18" fillId="0" borderId="48" xfId="0" applyFont="1" applyFill="1" applyBorder="1" applyAlignment="1" applyProtection="1">
      <alignment horizontal="center"/>
      <protection/>
    </xf>
    <xf numFmtId="0" fontId="18" fillId="0" borderId="49" xfId="0" applyFont="1" applyFill="1" applyBorder="1" applyAlignment="1" applyProtection="1">
      <alignment horizontal="center"/>
      <protection/>
    </xf>
    <xf numFmtId="0" fontId="18" fillId="0" borderId="50" xfId="0" applyFont="1" applyFill="1" applyBorder="1" applyAlignment="1" applyProtection="1">
      <alignment horizontal="center"/>
      <protection/>
    </xf>
    <xf numFmtId="0" fontId="18" fillId="0" borderId="51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/>
      <protection/>
    </xf>
    <xf numFmtId="0" fontId="9" fillId="0" borderId="31" xfId="0" applyFont="1" applyFill="1" applyBorder="1" applyAlignment="1" applyProtection="1">
      <alignment horizontal="center" vertical="center"/>
      <protection/>
    </xf>
    <xf numFmtId="4" fontId="9" fillId="0" borderId="35" xfId="0" applyNumberFormat="1" applyFont="1" applyFill="1" applyBorder="1" applyAlignment="1" applyProtection="1">
      <alignment vertical="center"/>
      <protection/>
    </xf>
    <xf numFmtId="4" fontId="9" fillId="0" borderId="52" xfId="0" applyNumberFormat="1" applyFont="1" applyFill="1" applyBorder="1" applyAlignment="1" applyProtection="1">
      <alignment vertical="center"/>
      <protection/>
    </xf>
    <xf numFmtId="4" fontId="9" fillId="0" borderId="34" xfId="0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Fill="1" applyBorder="1" applyAlignment="1" applyProtection="1">
      <alignment vertical="center"/>
      <protection/>
    </xf>
    <xf numFmtId="4" fontId="9" fillId="0" borderId="33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53" xfId="0" applyFont="1" applyFill="1" applyBorder="1" applyAlignment="1" applyProtection="1">
      <alignment horizontal="center" vertical="center"/>
      <protection/>
    </xf>
    <xf numFmtId="4" fontId="9" fillId="0" borderId="43" xfId="0" applyNumberFormat="1" applyFont="1" applyFill="1" applyBorder="1" applyAlignment="1" applyProtection="1">
      <alignment vertical="center"/>
      <protection/>
    </xf>
    <xf numFmtId="4" fontId="9" fillId="0" borderId="45" xfId="0" applyNumberFormat="1" applyFont="1" applyFill="1" applyBorder="1" applyAlignment="1" applyProtection="1">
      <alignment vertical="center"/>
      <protection/>
    </xf>
    <xf numFmtId="0" fontId="9" fillId="0" borderId="36" xfId="0" applyFont="1" applyFill="1" applyBorder="1" applyAlignment="1" applyProtection="1">
      <alignment horizontal="center" vertical="center"/>
      <protection/>
    </xf>
    <xf numFmtId="4" fontId="9" fillId="0" borderId="19" xfId="0" applyNumberFormat="1" applyFont="1" applyFill="1" applyBorder="1" applyAlignment="1" applyProtection="1">
      <alignment vertical="center"/>
      <protection/>
    </xf>
    <xf numFmtId="4" fontId="9" fillId="0" borderId="54" xfId="0" applyNumberFormat="1" applyFont="1" applyFill="1" applyBorder="1" applyAlignment="1" applyProtection="1">
      <alignment vertical="center"/>
      <protection/>
    </xf>
    <xf numFmtId="4" fontId="9" fillId="0" borderId="21" xfId="0" applyNumberFormat="1" applyFont="1" applyFill="1" applyBorder="1" applyAlignment="1" applyProtection="1">
      <alignment vertical="center"/>
      <protection/>
    </xf>
    <xf numFmtId="4" fontId="9" fillId="0" borderId="20" xfId="0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Fill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18" fillId="0" borderId="22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wrapText="1"/>
      <protection/>
    </xf>
    <xf numFmtId="3" fontId="7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center" vertical="top"/>
      <protection/>
    </xf>
    <xf numFmtId="0" fontId="38" fillId="0" borderId="0" xfId="0" applyFont="1" applyFill="1" applyAlignment="1" applyProtection="1">
      <alignment horizontal="center" vertical="top"/>
      <protection/>
    </xf>
    <xf numFmtId="3" fontId="38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0" fillId="0" borderId="0" xfId="0" applyFont="1" applyFill="1" applyAlignment="1" applyProtection="1">
      <alignment horizontal="justify" wrapText="1"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0" fontId="10" fillId="0" borderId="0" xfId="0" applyFont="1" applyFill="1" applyBorder="1" applyAlignment="1" applyProtection="1">
      <alignment horizontal="justify" wrapText="1"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38" fillId="0" borderId="0" xfId="0" applyFont="1" applyFill="1" applyBorder="1" applyAlignment="1" applyProtection="1">
      <alignment horizontal="center" vertical="top"/>
      <protection/>
    </xf>
    <xf numFmtId="3" fontId="38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 horizontal="justify" wrapText="1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top"/>
      <protection/>
    </xf>
    <xf numFmtId="0" fontId="36" fillId="0" borderId="0" xfId="0" applyFont="1" applyFill="1" applyBorder="1" applyAlignment="1" applyProtection="1">
      <alignment wrapText="1"/>
      <protection/>
    </xf>
    <xf numFmtId="3" fontId="36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 applyProtection="1">
      <alignment horizontal="justify" wrapText="1"/>
      <protection/>
    </xf>
    <xf numFmtId="0" fontId="37" fillId="0" borderId="0" xfId="0" applyFont="1" applyFill="1" applyAlignment="1" applyProtection="1">
      <alignment vertical="center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39" fillId="0" borderId="0" xfId="136" applyFont="1" applyFill="1" applyBorder="1" applyAlignment="1" applyProtection="1">
      <alignment horizontal="left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justify" wrapText="1"/>
      <protection/>
    </xf>
    <xf numFmtId="0" fontId="10" fillId="0" borderId="0" xfId="0" applyFont="1" applyFill="1" applyBorder="1" applyAlignment="1" applyProtection="1">
      <alignment horizontal="justify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horizontal="justify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justify" wrapText="1"/>
      <protection/>
    </xf>
    <xf numFmtId="0" fontId="10" fillId="0" borderId="0" xfId="0" applyFont="1" applyFill="1" applyAlignment="1" applyProtection="1">
      <alignment horizontal="left" wrapText="1"/>
      <protection/>
    </xf>
    <xf numFmtId="0" fontId="14" fillId="0" borderId="0" xfId="0" applyFont="1" applyFill="1" applyAlignment="1" applyProtection="1">
      <alignment horizontal="left" wrapText="1"/>
      <protection/>
    </xf>
    <xf numFmtId="0" fontId="10" fillId="0" borderId="0" xfId="0" applyFont="1" applyFill="1" applyAlignment="1" applyProtection="1">
      <alignment horizontal="left"/>
      <protection/>
    </xf>
    <xf numFmtId="0" fontId="17" fillId="0" borderId="56" xfId="0" applyFont="1" applyFill="1" applyBorder="1" applyAlignment="1" applyProtection="1">
      <alignment horizontal="center" vertical="center" wrapText="1"/>
      <protection/>
    </xf>
    <xf numFmtId="0" fontId="17" fillId="0" borderId="53" xfId="0" applyFont="1" applyFill="1" applyBorder="1" applyAlignment="1" applyProtection="1">
      <alignment horizontal="center" vertical="center" wrapText="1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8" fillId="0" borderId="29" xfId="0" applyFont="1" applyFill="1" applyBorder="1" applyAlignment="1" applyProtection="1">
      <alignment horizontal="center" vertical="center"/>
      <protection/>
    </xf>
    <xf numFmtId="0" fontId="8" fillId="0" borderId="5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wrapText="1"/>
      <protection/>
    </xf>
    <xf numFmtId="0" fontId="0" fillId="0" borderId="0" xfId="0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center"/>
      <protection/>
    </xf>
    <xf numFmtId="0" fontId="17" fillId="0" borderId="27" xfId="0" applyFont="1" applyFill="1" applyBorder="1" applyAlignment="1" applyProtection="1">
      <alignment horizontal="center" vertical="center" wrapText="1"/>
      <protection/>
    </xf>
    <xf numFmtId="0" fontId="17" fillId="0" borderId="37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center"/>
    </xf>
    <xf numFmtId="0" fontId="17" fillId="0" borderId="56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</cellXfs>
  <cellStyles count="155">
    <cellStyle name="Normal" xfId="0"/>
    <cellStyle name="20% — akcent 1" xfId="15"/>
    <cellStyle name="20% - akcent 1 2" xfId="16"/>
    <cellStyle name="20% - akcent 1 3" xfId="17"/>
    <cellStyle name="20% — akcent 2" xfId="18"/>
    <cellStyle name="20% - akcent 2 2" xfId="19"/>
    <cellStyle name="20% - akcent 2 3" xfId="20"/>
    <cellStyle name="20% — akcent 3" xfId="21"/>
    <cellStyle name="20% - akcent 3 2" xfId="22"/>
    <cellStyle name="20% - akcent 3 3" xfId="23"/>
    <cellStyle name="20% — akcent 4" xfId="24"/>
    <cellStyle name="20% - akcent 4 2" xfId="25"/>
    <cellStyle name="20% - akcent 4 3" xfId="26"/>
    <cellStyle name="20% — akcent 5" xfId="27"/>
    <cellStyle name="20% - akcent 5 2" xfId="28"/>
    <cellStyle name="20% - akcent 5 3" xfId="29"/>
    <cellStyle name="20% — akcent 6" xfId="30"/>
    <cellStyle name="20% - akcent 6 2" xfId="31"/>
    <cellStyle name="20% - akcent 6 3" xfId="32"/>
    <cellStyle name="40% — akcent 1" xfId="33"/>
    <cellStyle name="40% - akcent 1 2" xfId="34"/>
    <cellStyle name="40% - akcent 1 3" xfId="35"/>
    <cellStyle name="40% — akcent 2" xfId="36"/>
    <cellStyle name="40% - akcent 2 2" xfId="37"/>
    <cellStyle name="40% - akcent 2 3" xfId="38"/>
    <cellStyle name="40% — akcent 3" xfId="39"/>
    <cellStyle name="40% - akcent 3 2" xfId="40"/>
    <cellStyle name="40% - akcent 3 3" xfId="41"/>
    <cellStyle name="40% — akcent 4" xfId="42"/>
    <cellStyle name="40% - akcent 4 2" xfId="43"/>
    <cellStyle name="40% - akcent 4 3" xfId="44"/>
    <cellStyle name="40% — akcent 5" xfId="45"/>
    <cellStyle name="40% - akcent 5 2" xfId="46"/>
    <cellStyle name="40% - akcent 5 3" xfId="47"/>
    <cellStyle name="40% — akcent 6" xfId="48"/>
    <cellStyle name="40% - akcent 6 2" xfId="49"/>
    <cellStyle name="40% - akcent 6 3" xfId="50"/>
    <cellStyle name="60% — akcent 1" xfId="51"/>
    <cellStyle name="60% - akcent 1 2" xfId="52"/>
    <cellStyle name="60% - akcent 1 3" xfId="53"/>
    <cellStyle name="60% — akcent 2" xfId="54"/>
    <cellStyle name="60% - akcent 2 2" xfId="55"/>
    <cellStyle name="60% - akcent 2 3" xfId="56"/>
    <cellStyle name="60% — akcent 3" xfId="57"/>
    <cellStyle name="60% - akcent 3 2" xfId="58"/>
    <cellStyle name="60% - akcent 3 3" xfId="59"/>
    <cellStyle name="60% — akcent 4" xfId="60"/>
    <cellStyle name="60% - akcent 4 2" xfId="61"/>
    <cellStyle name="60% - akcent 4 3" xfId="62"/>
    <cellStyle name="60% — akcent 5" xfId="63"/>
    <cellStyle name="60% - akcent 5 2" xfId="64"/>
    <cellStyle name="60% - akcent 5 3" xfId="65"/>
    <cellStyle name="60% —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 2" xfId="93"/>
    <cellStyle name="Dobre 3" xfId="94"/>
    <cellStyle name="Dobry" xfId="95"/>
    <cellStyle name="Comma" xfId="96"/>
    <cellStyle name="Comma [0]" xfId="97"/>
    <cellStyle name="Dziesiętny 2" xfId="98"/>
    <cellStyle name="Hyperlink" xfId="99"/>
    <cellStyle name="Komórka połączona" xfId="100"/>
    <cellStyle name="Komórka połączona 2" xfId="101"/>
    <cellStyle name="Komórka połączona 3" xfId="102"/>
    <cellStyle name="Komórka zaznaczona" xfId="103"/>
    <cellStyle name="Komórka zaznaczona 2" xfId="104"/>
    <cellStyle name="Komórka zaznaczona 3" xfId="105"/>
    <cellStyle name="Nagłówek 1" xfId="106"/>
    <cellStyle name="Nagłówek 1 2" xfId="107"/>
    <cellStyle name="Nagłówek 1 3" xfId="108"/>
    <cellStyle name="Nagłówek 2" xfId="109"/>
    <cellStyle name="Nagłówek 2 2" xfId="110"/>
    <cellStyle name="Nagłówek 2 3" xfId="111"/>
    <cellStyle name="Nagłówek 3" xfId="112"/>
    <cellStyle name="Nagłówek 3 2" xfId="113"/>
    <cellStyle name="Nagłówek 3 3" xfId="114"/>
    <cellStyle name="Nagłówek 4" xfId="115"/>
    <cellStyle name="Nagłówek 4 2" xfId="116"/>
    <cellStyle name="Nagłówek 4 3" xfId="117"/>
    <cellStyle name="Neutralne 2" xfId="118"/>
    <cellStyle name="Neutralne 3" xfId="119"/>
    <cellStyle name="Neutralny" xfId="120"/>
    <cellStyle name="Normalny 2" xfId="121"/>
    <cellStyle name="Normalny 2 2" xfId="122"/>
    <cellStyle name="Normalny 2 3" xfId="123"/>
    <cellStyle name="Normalny 2 4" xfId="124"/>
    <cellStyle name="Normalny 2 5" xfId="125"/>
    <cellStyle name="Normalny 2 6" xfId="126"/>
    <cellStyle name="Normalny 2 7" xfId="127"/>
    <cellStyle name="Normalny 3" xfId="128"/>
    <cellStyle name="Normalny 4" xfId="129"/>
    <cellStyle name="Normalny 5" xfId="130"/>
    <cellStyle name="Normalny 6" xfId="131"/>
    <cellStyle name="Normalny 6 2" xfId="132"/>
    <cellStyle name="Normalny 7" xfId="133"/>
    <cellStyle name="Normalny 7 2" xfId="134"/>
    <cellStyle name="Normalny 8" xfId="135"/>
    <cellStyle name="Normalny_Załącznik nr 10 IZ na 2010" xfId="136"/>
    <cellStyle name="Obliczenia" xfId="137"/>
    <cellStyle name="Obliczenia 2" xfId="138"/>
    <cellStyle name="Obliczenia 3" xfId="139"/>
    <cellStyle name="Followed Hyperlink" xfId="140"/>
    <cellStyle name="Percent" xfId="141"/>
    <cellStyle name="Procentowy 2" xfId="142"/>
    <cellStyle name="Procentowy 2 2" xfId="143"/>
    <cellStyle name="Procentowy 2 3" xfId="144"/>
    <cellStyle name="Procentowy 3" xfId="145"/>
    <cellStyle name="Procentowy 3 2" xfId="146"/>
    <cellStyle name="Procentowy 4" xfId="147"/>
    <cellStyle name="Procentowy 5" xfId="148"/>
    <cellStyle name="Styl 1" xfId="149"/>
    <cellStyle name="Suma" xfId="150"/>
    <cellStyle name="Suma 2" xfId="151"/>
    <cellStyle name="Suma 3" xfId="152"/>
    <cellStyle name="Tekst objaśnienia" xfId="153"/>
    <cellStyle name="Tekst objaśnienia 2" xfId="154"/>
    <cellStyle name="Tekst objaśnienia 3" xfId="155"/>
    <cellStyle name="Tekst ostrzeżenia" xfId="156"/>
    <cellStyle name="Tekst ostrzeżenia 2" xfId="157"/>
    <cellStyle name="Tekst ostrzeżenia 3" xfId="158"/>
    <cellStyle name="Tytuł" xfId="159"/>
    <cellStyle name="Tytuł 2" xfId="160"/>
    <cellStyle name="Uwaga" xfId="161"/>
    <cellStyle name="Uwaga 2" xfId="162"/>
    <cellStyle name="Uwaga 3" xfId="163"/>
    <cellStyle name="Currency" xfId="164"/>
    <cellStyle name="Currency [0]" xfId="165"/>
    <cellStyle name="Złe 2" xfId="166"/>
    <cellStyle name="Złe 3" xfId="167"/>
    <cellStyle name="Zły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view="pageBreakPreview" zoomScaleSheetLayoutView="100" workbookViewId="0" topLeftCell="A1">
      <selection activeCell="B24" sqref="B24"/>
    </sheetView>
  </sheetViews>
  <sheetFormatPr defaultColWidth="8.796875" defaultRowHeight="21.75" customHeight="1"/>
  <cols>
    <col min="1" max="1" width="7.5" style="64" customWidth="1"/>
    <col min="2" max="2" width="60.19921875" style="41" customWidth="1"/>
    <col min="3" max="3" width="15" style="65" customWidth="1"/>
    <col min="4" max="4" width="15.3984375" style="65" customWidth="1"/>
    <col min="5" max="5" width="16.59765625" style="65" customWidth="1"/>
    <col min="6" max="6" width="11.59765625" style="41" customWidth="1"/>
    <col min="7" max="16384" width="9" style="41" customWidth="1"/>
  </cols>
  <sheetData>
    <row r="1" spans="1:6" ht="18.75" customHeight="1">
      <c r="A1" s="150" t="s">
        <v>95</v>
      </c>
      <c r="B1" s="150"/>
      <c r="C1" s="150"/>
      <c r="D1" s="150"/>
      <c r="E1" s="150"/>
      <c r="F1" s="150"/>
    </row>
    <row r="2" spans="1:6" ht="18.75">
      <c r="A2" s="58"/>
      <c r="B2" s="58"/>
      <c r="C2" s="58"/>
      <c r="D2" s="58"/>
      <c r="E2" s="58"/>
      <c r="F2" s="59"/>
    </row>
    <row r="3" spans="1:6" s="60" customFormat="1" ht="15.75">
      <c r="A3" s="151" t="s">
        <v>96</v>
      </c>
      <c r="B3" s="151"/>
      <c r="C3" s="151"/>
      <c r="D3" s="151"/>
      <c r="E3" s="151"/>
      <c r="F3" s="151"/>
    </row>
    <row r="4" spans="1:6" s="61" customFormat="1" ht="21" customHeight="1">
      <c r="A4" s="145" t="s">
        <v>236</v>
      </c>
      <c r="B4" s="145"/>
      <c r="C4" s="145"/>
      <c r="D4" s="145"/>
      <c r="E4" s="145"/>
      <c r="F4" s="145"/>
    </row>
    <row r="5" spans="1:6" s="60" customFormat="1" ht="17.25" customHeight="1">
      <c r="A5" s="151" t="s">
        <v>97</v>
      </c>
      <c r="B5" s="151"/>
      <c r="C5" s="151"/>
      <c r="D5" s="151"/>
      <c r="E5" s="151"/>
      <c r="F5" s="151"/>
    </row>
    <row r="6" spans="1:6" s="61" customFormat="1" ht="63.75" customHeight="1">
      <c r="A6" s="145" t="s">
        <v>371</v>
      </c>
      <c r="B6" s="145"/>
      <c r="C6" s="145"/>
      <c r="D6" s="145"/>
      <c r="E6" s="145"/>
      <c r="F6" s="145"/>
    </row>
    <row r="7" spans="1:6" s="61" customFormat="1" ht="36" customHeight="1">
      <c r="A7" s="145" t="s">
        <v>294</v>
      </c>
      <c r="B7" s="145"/>
      <c r="C7" s="145"/>
      <c r="D7" s="145"/>
      <c r="E7" s="145"/>
      <c r="F7" s="145"/>
    </row>
    <row r="8" spans="1:6" s="60" customFormat="1" ht="24.75" customHeight="1">
      <c r="A8" s="151" t="s">
        <v>0</v>
      </c>
      <c r="B8" s="151"/>
      <c r="C8" s="151"/>
      <c r="D8" s="151"/>
      <c r="E8" s="151"/>
      <c r="F8" s="151"/>
    </row>
    <row r="9" spans="1:8" s="62" customFormat="1" ht="15.75">
      <c r="A9" s="153" t="s">
        <v>16</v>
      </c>
      <c r="B9" s="153"/>
      <c r="C9" s="153"/>
      <c r="D9" s="153"/>
      <c r="E9" s="153"/>
      <c r="F9" s="153"/>
      <c r="G9" s="71"/>
      <c r="H9" s="71"/>
    </row>
    <row r="10" spans="1:6" s="60" customFormat="1" ht="24" customHeight="1">
      <c r="A10" s="151" t="s">
        <v>98</v>
      </c>
      <c r="B10" s="151"/>
      <c r="C10" s="151"/>
      <c r="D10" s="151"/>
      <c r="E10" s="151"/>
      <c r="F10" s="151"/>
    </row>
    <row r="11" spans="1:6" s="62" customFormat="1" ht="15.75">
      <c r="A11" s="145" t="s">
        <v>233</v>
      </c>
      <c r="B11" s="145"/>
      <c r="C11" s="145"/>
      <c r="D11" s="145"/>
      <c r="E11" s="145"/>
      <c r="F11" s="145"/>
    </row>
    <row r="12" spans="1:6" s="62" customFormat="1" ht="50.25" customHeight="1">
      <c r="A12" s="145" t="s">
        <v>273</v>
      </c>
      <c r="B12" s="145"/>
      <c r="C12" s="145"/>
      <c r="D12" s="145"/>
      <c r="E12" s="145"/>
      <c r="F12" s="145"/>
    </row>
    <row r="13" spans="1:6" s="66" customFormat="1" ht="22.5" customHeight="1">
      <c r="A13" s="152" t="s">
        <v>267</v>
      </c>
      <c r="B13" s="152"/>
      <c r="C13" s="152"/>
      <c r="D13" s="152"/>
      <c r="E13" s="152"/>
      <c r="F13" s="127"/>
    </row>
    <row r="14" spans="1:6" s="66" customFormat="1" ht="15.75">
      <c r="A14" s="152" t="s">
        <v>268</v>
      </c>
      <c r="B14" s="152"/>
      <c r="C14" s="152"/>
      <c r="D14" s="152"/>
      <c r="E14" s="152"/>
      <c r="F14" s="72"/>
    </row>
    <row r="15" spans="1:6" s="66" customFormat="1" ht="15.75">
      <c r="A15" s="152" t="s">
        <v>269</v>
      </c>
      <c r="B15" s="152"/>
      <c r="C15" s="152"/>
      <c r="D15" s="152"/>
      <c r="E15" s="152"/>
      <c r="F15" s="72"/>
    </row>
    <row r="16" spans="1:6" s="66" customFormat="1" ht="15.75">
      <c r="A16" s="152" t="s">
        <v>270</v>
      </c>
      <c r="B16" s="152"/>
      <c r="C16" s="152"/>
      <c r="D16" s="152"/>
      <c r="E16" s="152"/>
      <c r="F16" s="72"/>
    </row>
    <row r="17" spans="1:6" s="66" customFormat="1" ht="33.75" customHeight="1">
      <c r="A17" s="152" t="s">
        <v>234</v>
      </c>
      <c r="B17" s="152"/>
      <c r="C17" s="152"/>
      <c r="D17" s="152"/>
      <c r="E17" s="152"/>
      <c r="F17" s="152"/>
    </row>
    <row r="18" spans="1:6" ht="29.25" customHeight="1">
      <c r="A18" s="63"/>
      <c r="B18" s="63"/>
      <c r="C18" s="63"/>
      <c r="D18" s="63"/>
      <c r="E18" s="63"/>
      <c r="F18" s="73"/>
    </row>
    <row r="19" spans="1:6" s="42" customFormat="1" ht="18.75" customHeight="1">
      <c r="A19" s="144" t="s">
        <v>100</v>
      </c>
      <c r="B19" s="144" t="s">
        <v>64</v>
      </c>
      <c r="C19" s="144" t="s">
        <v>235</v>
      </c>
      <c r="D19" s="144" t="s">
        <v>66</v>
      </c>
      <c r="E19" s="144" t="s">
        <v>67</v>
      </c>
      <c r="F19" s="74"/>
    </row>
    <row r="20" spans="1:6" s="42" customFormat="1" ht="18.75" customHeight="1">
      <c r="A20" s="144"/>
      <c r="B20" s="144"/>
      <c r="C20" s="144"/>
      <c r="D20" s="144"/>
      <c r="E20" s="144"/>
      <c r="F20" s="74"/>
    </row>
    <row r="21" spans="1:6" s="44" customFormat="1" ht="15">
      <c r="A21" s="43">
        <v>1</v>
      </c>
      <c r="B21" s="43">
        <v>2</v>
      </c>
      <c r="C21" s="43">
        <v>3</v>
      </c>
      <c r="D21" s="43">
        <v>4</v>
      </c>
      <c r="E21" s="43">
        <v>5</v>
      </c>
      <c r="F21" s="75"/>
    </row>
    <row r="22" spans="1:6" s="42" customFormat="1" ht="15.75">
      <c r="A22" s="45">
        <v>1</v>
      </c>
      <c r="B22" s="46" t="s">
        <v>176</v>
      </c>
      <c r="C22" s="67">
        <f>C23+C30</f>
        <v>996655445</v>
      </c>
      <c r="D22" s="67">
        <f>D23+D30</f>
        <v>5428318</v>
      </c>
      <c r="E22" s="67">
        <f>E23+E30</f>
        <v>1002083763</v>
      </c>
      <c r="F22" s="74"/>
    </row>
    <row r="23" spans="1:6" s="49" customFormat="1" ht="15.75">
      <c r="A23" s="47" t="s">
        <v>101</v>
      </c>
      <c r="B23" s="48" t="s">
        <v>177</v>
      </c>
      <c r="C23" s="68">
        <v>700617469</v>
      </c>
      <c r="D23" s="68">
        <f>E23-C23</f>
        <v>5231398</v>
      </c>
      <c r="E23" s="68">
        <v>705848867</v>
      </c>
      <c r="F23" s="73"/>
    </row>
    <row r="24" spans="1:6" s="49" customFormat="1" ht="31.5">
      <c r="A24" s="47" t="s">
        <v>102</v>
      </c>
      <c r="B24" s="50" t="s">
        <v>178</v>
      </c>
      <c r="C24" s="68">
        <v>68191216</v>
      </c>
      <c r="D24" s="68">
        <f aca="true" t="shared" si="0" ref="D24:D32">E24-C24</f>
        <v>0</v>
      </c>
      <c r="E24" s="68">
        <v>68191216</v>
      </c>
      <c r="F24" s="73"/>
    </row>
    <row r="25" spans="1:6" s="49" customFormat="1" ht="31.5">
      <c r="A25" s="47" t="s">
        <v>103</v>
      </c>
      <c r="B25" s="50" t="s">
        <v>179</v>
      </c>
      <c r="C25" s="68">
        <v>208500000</v>
      </c>
      <c r="D25" s="68">
        <f t="shared" si="0"/>
        <v>0</v>
      </c>
      <c r="E25" s="68">
        <v>208500000</v>
      </c>
      <c r="F25" s="73"/>
    </row>
    <row r="26" spans="1:6" s="49" customFormat="1" ht="17.25" customHeight="1">
      <c r="A26" s="47" t="s">
        <v>104</v>
      </c>
      <c r="B26" s="50" t="s">
        <v>180</v>
      </c>
      <c r="C26" s="68">
        <v>14647532</v>
      </c>
      <c r="D26" s="68">
        <f>E26-C26</f>
        <v>0</v>
      </c>
      <c r="E26" s="68">
        <v>14647532</v>
      </c>
      <c r="F26" s="73"/>
    </row>
    <row r="27" spans="1:6" s="49" customFormat="1" ht="15.75">
      <c r="A27" s="47" t="s">
        <v>105</v>
      </c>
      <c r="B27" s="50" t="s">
        <v>181</v>
      </c>
      <c r="C27" s="68">
        <v>0</v>
      </c>
      <c r="D27" s="68">
        <f t="shared" si="0"/>
        <v>0</v>
      </c>
      <c r="E27" s="68">
        <v>0</v>
      </c>
      <c r="F27" s="73"/>
    </row>
    <row r="28" spans="1:6" s="49" customFormat="1" ht="15.75">
      <c r="A28" s="47" t="s">
        <v>106</v>
      </c>
      <c r="B28" s="50" t="s">
        <v>182</v>
      </c>
      <c r="C28" s="68">
        <v>190461095</v>
      </c>
      <c r="D28" s="68">
        <f t="shared" si="0"/>
        <v>0</v>
      </c>
      <c r="E28" s="68">
        <v>190461095</v>
      </c>
      <c r="F28" s="73"/>
    </row>
    <row r="29" spans="1:6" s="49" customFormat="1" ht="17.25" customHeight="1">
      <c r="A29" s="47" t="s">
        <v>107</v>
      </c>
      <c r="B29" s="50" t="s">
        <v>183</v>
      </c>
      <c r="C29" s="68">
        <v>209318650</v>
      </c>
      <c r="D29" s="68">
        <f t="shared" si="0"/>
        <v>5136276</v>
      </c>
      <c r="E29" s="68">
        <v>214454926</v>
      </c>
      <c r="F29" s="73"/>
    </row>
    <row r="30" spans="1:6" s="49" customFormat="1" ht="17.25" customHeight="1">
      <c r="A30" s="47" t="s">
        <v>108</v>
      </c>
      <c r="B30" s="50" t="s">
        <v>184</v>
      </c>
      <c r="C30" s="68">
        <v>296037976</v>
      </c>
      <c r="D30" s="68">
        <f t="shared" si="0"/>
        <v>196920</v>
      </c>
      <c r="E30" s="68">
        <v>296234896</v>
      </c>
      <c r="F30" s="73"/>
    </row>
    <row r="31" spans="1:6" s="49" customFormat="1" ht="17.25" customHeight="1">
      <c r="A31" s="47" t="s">
        <v>109</v>
      </c>
      <c r="B31" s="50" t="s">
        <v>185</v>
      </c>
      <c r="C31" s="68">
        <v>3560000</v>
      </c>
      <c r="D31" s="68">
        <f t="shared" si="0"/>
        <v>0</v>
      </c>
      <c r="E31" s="68">
        <v>3560000</v>
      </c>
      <c r="F31" s="73"/>
    </row>
    <row r="32" spans="1:6" s="49" customFormat="1" ht="17.25" customHeight="1">
      <c r="A32" s="47" t="s">
        <v>110</v>
      </c>
      <c r="B32" s="50" t="s">
        <v>186</v>
      </c>
      <c r="C32" s="68">
        <v>291477976</v>
      </c>
      <c r="D32" s="68">
        <f t="shared" si="0"/>
        <v>-497015</v>
      </c>
      <c r="E32" s="68">
        <v>290980961</v>
      </c>
      <c r="F32" s="73"/>
    </row>
    <row r="33" spans="1:6" s="53" customFormat="1" ht="15.75">
      <c r="A33" s="51">
        <v>2</v>
      </c>
      <c r="B33" s="52" t="s">
        <v>187</v>
      </c>
      <c r="C33" s="67">
        <f>C34+C42</f>
        <v>1057655445</v>
      </c>
      <c r="D33" s="67">
        <f>D34+D42</f>
        <v>5428318</v>
      </c>
      <c r="E33" s="67">
        <f>E34+E42</f>
        <v>1063083763</v>
      </c>
      <c r="F33" s="76"/>
    </row>
    <row r="34" spans="1:6" s="49" customFormat="1" ht="17.25" customHeight="1">
      <c r="A34" s="47" t="s">
        <v>111</v>
      </c>
      <c r="B34" s="48" t="s">
        <v>188</v>
      </c>
      <c r="C34" s="68">
        <v>622385005</v>
      </c>
      <c r="D34" s="68">
        <f>E34-C34</f>
        <v>3031173</v>
      </c>
      <c r="E34" s="68">
        <v>625416178</v>
      </c>
      <c r="F34" s="73"/>
    </row>
    <row r="35" spans="1:6" s="49" customFormat="1" ht="17.25" customHeight="1">
      <c r="A35" s="47" t="s">
        <v>112</v>
      </c>
      <c r="B35" s="50" t="s">
        <v>189</v>
      </c>
      <c r="C35" s="68">
        <v>21928912</v>
      </c>
      <c r="D35" s="68">
        <f aca="true" t="shared" si="1" ref="D35:D42">E35-C35</f>
        <v>-2250000</v>
      </c>
      <c r="E35" s="68">
        <v>19678912</v>
      </c>
      <c r="F35" s="73"/>
    </row>
    <row r="36" spans="1:6" s="49" customFormat="1" ht="31.5">
      <c r="A36" s="47" t="s">
        <v>113</v>
      </c>
      <c r="B36" s="50" t="s">
        <v>208</v>
      </c>
      <c r="C36" s="68">
        <v>0</v>
      </c>
      <c r="D36" s="68">
        <f t="shared" si="1"/>
        <v>0</v>
      </c>
      <c r="E36" s="68">
        <v>0</v>
      </c>
      <c r="F36" s="73"/>
    </row>
    <row r="37" spans="1:6" s="49" customFormat="1" ht="63">
      <c r="A37" s="47" t="s">
        <v>114</v>
      </c>
      <c r="B37" s="50" t="s">
        <v>190</v>
      </c>
      <c r="C37" s="68">
        <v>0</v>
      </c>
      <c r="D37" s="68">
        <f t="shared" si="1"/>
        <v>0</v>
      </c>
      <c r="E37" s="68">
        <v>0</v>
      </c>
      <c r="F37" s="73"/>
    </row>
    <row r="38" spans="1:6" s="49" customFormat="1" ht="15.75">
      <c r="A38" s="47" t="s">
        <v>115</v>
      </c>
      <c r="B38" s="50" t="s">
        <v>191</v>
      </c>
      <c r="C38" s="68">
        <v>7271960</v>
      </c>
      <c r="D38" s="68">
        <f t="shared" si="1"/>
        <v>0</v>
      </c>
      <c r="E38" s="68">
        <v>7271960</v>
      </c>
      <c r="F38" s="73"/>
    </row>
    <row r="39" spans="1:6" s="49" customFormat="1" ht="15.75">
      <c r="A39" s="47" t="s">
        <v>116</v>
      </c>
      <c r="B39" s="50" t="s">
        <v>209</v>
      </c>
      <c r="C39" s="68">
        <v>7271960</v>
      </c>
      <c r="D39" s="68">
        <f t="shared" si="1"/>
        <v>0</v>
      </c>
      <c r="E39" s="68">
        <v>7271960</v>
      </c>
      <c r="F39" s="73"/>
    </row>
    <row r="40" spans="1:6" s="49" customFormat="1" ht="63">
      <c r="A40" s="47" t="s">
        <v>210</v>
      </c>
      <c r="B40" s="48" t="s">
        <v>14</v>
      </c>
      <c r="C40" s="68">
        <v>0</v>
      </c>
      <c r="D40" s="68">
        <f t="shared" si="1"/>
        <v>0</v>
      </c>
      <c r="E40" s="68">
        <v>0</v>
      </c>
      <c r="F40" s="73"/>
    </row>
    <row r="41" spans="1:6" s="49" customFormat="1" ht="47.25">
      <c r="A41" s="47" t="s">
        <v>211</v>
      </c>
      <c r="B41" s="48" t="s">
        <v>212</v>
      </c>
      <c r="C41" s="68">
        <v>0</v>
      </c>
      <c r="D41" s="68">
        <f t="shared" si="1"/>
        <v>0</v>
      </c>
      <c r="E41" s="68">
        <v>0</v>
      </c>
      <c r="F41" s="73"/>
    </row>
    <row r="42" spans="1:6" s="49" customFormat="1" ht="15.75">
      <c r="A42" s="47" t="s">
        <v>117</v>
      </c>
      <c r="B42" s="48" t="s">
        <v>99</v>
      </c>
      <c r="C42" s="68">
        <v>435270440</v>
      </c>
      <c r="D42" s="68">
        <f t="shared" si="1"/>
        <v>2397145</v>
      </c>
      <c r="E42" s="68">
        <v>437667585</v>
      </c>
      <c r="F42" s="73"/>
    </row>
    <row r="43" spans="1:6" s="49" customFormat="1" ht="18" customHeight="1">
      <c r="A43" s="51">
        <v>3</v>
      </c>
      <c r="B43" s="54" t="s">
        <v>192</v>
      </c>
      <c r="C43" s="67">
        <f>C22-C33</f>
        <v>-61000000</v>
      </c>
      <c r="D43" s="67">
        <f>D22-D33</f>
        <v>0</v>
      </c>
      <c r="E43" s="67">
        <f>E22-E33</f>
        <v>-61000000</v>
      </c>
      <c r="F43" s="73"/>
    </row>
    <row r="44" spans="1:6" s="49" customFormat="1" ht="18" customHeight="1">
      <c r="A44" s="51">
        <v>4</v>
      </c>
      <c r="B44" s="54" t="s">
        <v>193</v>
      </c>
      <c r="C44" s="67">
        <f>C45+C47+C49+C51</f>
        <v>95480952</v>
      </c>
      <c r="D44" s="67">
        <f>D45+D47+D49+D51</f>
        <v>0</v>
      </c>
      <c r="E44" s="67">
        <f>E45+E47+E49+E51</f>
        <v>95480952</v>
      </c>
      <c r="F44" s="73"/>
    </row>
    <row r="45" spans="1:6" s="49" customFormat="1" ht="15.75">
      <c r="A45" s="47" t="s">
        <v>118</v>
      </c>
      <c r="B45" s="50" t="s">
        <v>194</v>
      </c>
      <c r="C45" s="68">
        <v>0</v>
      </c>
      <c r="D45" s="68">
        <f>E45-C45</f>
        <v>0</v>
      </c>
      <c r="E45" s="68">
        <v>0</v>
      </c>
      <c r="F45" s="73"/>
    </row>
    <row r="46" spans="1:6" s="49" customFormat="1" ht="15.75">
      <c r="A46" s="47" t="s">
        <v>119</v>
      </c>
      <c r="B46" s="48" t="s">
        <v>195</v>
      </c>
      <c r="C46" s="68">
        <v>0</v>
      </c>
      <c r="D46" s="68">
        <f>E46-C46</f>
        <v>0</v>
      </c>
      <c r="E46" s="68">
        <v>0</v>
      </c>
      <c r="F46" s="73"/>
    </row>
    <row r="47" spans="1:6" s="49" customFormat="1" ht="18" customHeight="1">
      <c r="A47" s="47" t="s">
        <v>120</v>
      </c>
      <c r="B47" s="50" t="s">
        <v>196</v>
      </c>
      <c r="C47" s="68">
        <v>41677610</v>
      </c>
      <c r="D47" s="68">
        <f aca="true" t="shared" si="2" ref="D47:D55">E47-C47</f>
        <v>0</v>
      </c>
      <c r="E47" s="68">
        <v>41677610</v>
      </c>
      <c r="F47" s="73"/>
    </row>
    <row r="48" spans="1:6" s="49" customFormat="1" ht="15.75">
      <c r="A48" s="47" t="s">
        <v>121</v>
      </c>
      <c r="B48" s="50" t="s">
        <v>195</v>
      </c>
      <c r="C48" s="68">
        <v>26000000</v>
      </c>
      <c r="D48" s="68">
        <f t="shared" si="2"/>
        <v>0</v>
      </c>
      <c r="E48" s="68">
        <v>26000000</v>
      </c>
      <c r="F48" s="73"/>
    </row>
    <row r="49" spans="1:6" s="49" customFormat="1" ht="15.75">
      <c r="A49" s="47" t="s">
        <v>122</v>
      </c>
      <c r="B49" s="50" t="s">
        <v>197</v>
      </c>
      <c r="C49" s="68">
        <v>53803342</v>
      </c>
      <c r="D49" s="68">
        <f t="shared" si="2"/>
        <v>0</v>
      </c>
      <c r="E49" s="68">
        <v>53803342</v>
      </c>
      <c r="F49" s="73"/>
    </row>
    <row r="50" spans="1:6" s="49" customFormat="1" ht="15.75">
      <c r="A50" s="47" t="s">
        <v>123</v>
      </c>
      <c r="B50" s="50" t="s">
        <v>195</v>
      </c>
      <c r="C50" s="68">
        <v>35000000</v>
      </c>
      <c r="D50" s="68">
        <f t="shared" si="2"/>
        <v>0</v>
      </c>
      <c r="E50" s="68">
        <v>35000000</v>
      </c>
      <c r="F50" s="73"/>
    </row>
    <row r="51" spans="1:6" s="49" customFormat="1" ht="15.75">
      <c r="A51" s="47" t="s">
        <v>124</v>
      </c>
      <c r="B51" s="48" t="s">
        <v>198</v>
      </c>
      <c r="C51" s="68">
        <v>0</v>
      </c>
      <c r="D51" s="68">
        <f t="shared" si="2"/>
        <v>0</v>
      </c>
      <c r="E51" s="68">
        <v>0</v>
      </c>
      <c r="F51" s="73"/>
    </row>
    <row r="52" spans="1:6" s="42" customFormat="1" ht="18.75" customHeight="1">
      <c r="A52" s="144" t="s">
        <v>100</v>
      </c>
      <c r="B52" s="144" t="s">
        <v>64</v>
      </c>
      <c r="C52" s="144" t="s">
        <v>67</v>
      </c>
      <c r="D52" s="144" t="s">
        <v>66</v>
      </c>
      <c r="E52" s="144" t="s">
        <v>67</v>
      </c>
      <c r="F52" s="74"/>
    </row>
    <row r="53" spans="1:6" s="42" customFormat="1" ht="18.75" customHeight="1">
      <c r="A53" s="144"/>
      <c r="B53" s="144"/>
      <c r="C53" s="144"/>
      <c r="D53" s="144"/>
      <c r="E53" s="144"/>
      <c r="F53" s="74"/>
    </row>
    <row r="54" spans="1:6" s="44" customFormat="1" ht="15">
      <c r="A54" s="43">
        <v>1</v>
      </c>
      <c r="B54" s="43">
        <v>2</v>
      </c>
      <c r="C54" s="70">
        <v>5</v>
      </c>
      <c r="D54" s="70">
        <v>4</v>
      </c>
      <c r="E54" s="70">
        <v>5</v>
      </c>
      <c r="F54" s="75"/>
    </row>
    <row r="55" spans="1:6" s="49" customFormat="1" ht="15.75">
      <c r="A55" s="47" t="s">
        <v>125</v>
      </c>
      <c r="B55" s="50" t="s">
        <v>195</v>
      </c>
      <c r="C55" s="68">
        <v>0</v>
      </c>
      <c r="D55" s="68">
        <f t="shared" si="2"/>
        <v>0</v>
      </c>
      <c r="E55" s="68">
        <v>0</v>
      </c>
      <c r="F55" s="73"/>
    </row>
    <row r="56" spans="1:6" s="49" customFormat="1" ht="15.75">
      <c r="A56" s="51">
        <v>5</v>
      </c>
      <c r="B56" s="54" t="s">
        <v>199</v>
      </c>
      <c r="C56" s="67">
        <f>C57+C62</f>
        <v>34480952</v>
      </c>
      <c r="D56" s="67">
        <f>D57+D62</f>
        <v>0</v>
      </c>
      <c r="E56" s="67">
        <f>E57+E62</f>
        <v>34480952</v>
      </c>
      <c r="F56" s="73"/>
    </row>
    <row r="57" spans="1:6" s="49" customFormat="1" ht="31.5">
      <c r="A57" s="47" t="s">
        <v>126</v>
      </c>
      <c r="B57" s="50" t="s">
        <v>200</v>
      </c>
      <c r="C57" s="68">
        <v>34480952</v>
      </c>
      <c r="D57" s="68">
        <f aca="true" t="shared" si="3" ref="D57:D64">E57-C57</f>
        <v>0</v>
      </c>
      <c r="E57" s="68">
        <v>34480952</v>
      </c>
      <c r="F57" s="73"/>
    </row>
    <row r="58" spans="1:6" s="49" customFormat="1" ht="31.5">
      <c r="A58" s="47" t="s">
        <v>127</v>
      </c>
      <c r="B58" s="50" t="s">
        <v>15</v>
      </c>
      <c r="C58" s="68">
        <v>0</v>
      </c>
      <c r="D58" s="68">
        <f t="shared" si="3"/>
        <v>0</v>
      </c>
      <c r="E58" s="68">
        <v>0</v>
      </c>
      <c r="F58" s="73"/>
    </row>
    <row r="59" spans="1:6" s="49" customFormat="1" ht="31.5">
      <c r="A59" s="47" t="s">
        <v>128</v>
      </c>
      <c r="B59" s="50" t="s">
        <v>213</v>
      </c>
      <c r="C59" s="68">
        <v>0</v>
      </c>
      <c r="D59" s="68">
        <f t="shared" si="3"/>
        <v>0</v>
      </c>
      <c r="E59" s="68">
        <v>0</v>
      </c>
      <c r="F59" s="73"/>
    </row>
    <row r="60" spans="1:6" s="49" customFormat="1" ht="31.5">
      <c r="A60" s="47" t="s">
        <v>214</v>
      </c>
      <c r="B60" s="48" t="s">
        <v>215</v>
      </c>
      <c r="C60" s="68">
        <v>0</v>
      </c>
      <c r="D60" s="68">
        <f t="shared" si="3"/>
        <v>0</v>
      </c>
      <c r="E60" s="68">
        <v>0</v>
      </c>
      <c r="F60" s="73"/>
    </row>
    <row r="61" spans="1:6" s="49" customFormat="1" ht="31.5">
      <c r="A61" s="47" t="s">
        <v>216</v>
      </c>
      <c r="B61" s="48" t="s">
        <v>217</v>
      </c>
      <c r="C61" s="68">
        <v>0</v>
      </c>
      <c r="D61" s="68">
        <f t="shared" si="3"/>
        <v>0</v>
      </c>
      <c r="E61" s="68">
        <v>0</v>
      </c>
      <c r="F61" s="73"/>
    </row>
    <row r="62" spans="1:6" s="49" customFormat="1" ht="15.75">
      <c r="A62" s="47" t="s">
        <v>129</v>
      </c>
      <c r="B62" s="48" t="s">
        <v>201</v>
      </c>
      <c r="C62" s="68">
        <v>0</v>
      </c>
      <c r="D62" s="68">
        <f t="shared" si="3"/>
        <v>0</v>
      </c>
      <c r="E62" s="68">
        <v>0</v>
      </c>
      <c r="F62" s="73"/>
    </row>
    <row r="63" spans="1:6" s="49" customFormat="1" ht="15.75">
      <c r="A63" s="51">
        <v>6</v>
      </c>
      <c r="B63" s="54" t="s">
        <v>202</v>
      </c>
      <c r="C63" s="67">
        <v>291444933</v>
      </c>
      <c r="D63" s="67">
        <f t="shared" si="3"/>
        <v>0</v>
      </c>
      <c r="E63" s="67">
        <v>291444933</v>
      </c>
      <c r="F63" s="73"/>
    </row>
    <row r="64" spans="1:6" s="49" customFormat="1" ht="63">
      <c r="A64" s="51">
        <v>7</v>
      </c>
      <c r="B64" s="54" t="s">
        <v>203</v>
      </c>
      <c r="C64" s="67">
        <v>0</v>
      </c>
      <c r="D64" s="67">
        <f t="shared" si="3"/>
        <v>0</v>
      </c>
      <c r="E64" s="67">
        <v>0</v>
      </c>
      <c r="F64" s="73"/>
    </row>
    <row r="65" spans="1:6" s="49" customFormat="1" ht="31.5">
      <c r="A65" s="51">
        <v>8</v>
      </c>
      <c r="B65" s="54" t="s">
        <v>204</v>
      </c>
      <c r="C65" s="67" t="s">
        <v>65</v>
      </c>
      <c r="D65" s="67" t="s">
        <v>65</v>
      </c>
      <c r="E65" s="67" t="s">
        <v>65</v>
      </c>
      <c r="F65" s="73"/>
    </row>
    <row r="66" spans="1:6" s="49" customFormat="1" ht="15.75">
      <c r="A66" s="47" t="s">
        <v>130</v>
      </c>
      <c r="B66" s="50" t="s">
        <v>205</v>
      </c>
      <c r="C66" s="68">
        <v>78232646</v>
      </c>
      <c r="D66" s="68">
        <f>E66-C66</f>
        <v>2200043</v>
      </c>
      <c r="E66" s="68">
        <v>80432689</v>
      </c>
      <c r="F66" s="73"/>
    </row>
    <row r="67" spans="1:6" s="49" customFormat="1" ht="31.5">
      <c r="A67" s="47" t="s">
        <v>131</v>
      </c>
      <c r="B67" s="50" t="s">
        <v>218</v>
      </c>
      <c r="C67" s="68">
        <v>119910074</v>
      </c>
      <c r="D67" s="68">
        <f>E67-C67</f>
        <v>2200225</v>
      </c>
      <c r="E67" s="68">
        <v>122110299</v>
      </c>
      <c r="F67" s="73"/>
    </row>
    <row r="68" spans="1:6" s="49" customFormat="1" ht="15.75">
      <c r="A68" s="51">
        <v>9</v>
      </c>
      <c r="B68" s="54" t="s">
        <v>206</v>
      </c>
      <c r="C68" s="67" t="s">
        <v>65</v>
      </c>
      <c r="D68" s="67" t="s">
        <v>65</v>
      </c>
      <c r="E68" s="67" t="s">
        <v>65</v>
      </c>
      <c r="F68" s="73"/>
    </row>
    <row r="69" spans="1:6" s="49" customFormat="1" ht="66" customHeight="1">
      <c r="A69" s="47" t="s">
        <v>132</v>
      </c>
      <c r="B69" s="50" t="s">
        <v>219</v>
      </c>
      <c r="C69" s="69">
        <v>0.0639</v>
      </c>
      <c r="D69" s="69">
        <f>E69-C69</f>
        <v>-0.0026</v>
      </c>
      <c r="E69" s="69">
        <v>0.0613</v>
      </c>
      <c r="F69" s="73"/>
    </row>
    <row r="70" spans="1:6" s="49" customFormat="1" ht="66" customHeight="1">
      <c r="A70" s="47" t="s">
        <v>133</v>
      </c>
      <c r="B70" s="50" t="s">
        <v>220</v>
      </c>
      <c r="C70" s="69">
        <v>0.0639</v>
      </c>
      <c r="D70" s="69">
        <f aca="true" t="shared" si="4" ref="D70:D75">E70-C70</f>
        <v>-0.0026</v>
      </c>
      <c r="E70" s="69">
        <v>0.0613</v>
      </c>
      <c r="F70" s="73"/>
    </row>
    <row r="71" spans="1:6" s="49" customFormat="1" ht="55.5" customHeight="1">
      <c r="A71" s="47" t="s">
        <v>134</v>
      </c>
      <c r="B71" s="50" t="s">
        <v>207</v>
      </c>
      <c r="C71" s="69">
        <v>0</v>
      </c>
      <c r="D71" s="69">
        <f t="shared" si="4"/>
        <v>0</v>
      </c>
      <c r="E71" s="69">
        <v>0</v>
      </c>
      <c r="F71" s="73"/>
    </row>
    <row r="72" spans="1:6" s="49" customFormat="1" ht="70.5" customHeight="1">
      <c r="A72" s="47" t="s">
        <v>135</v>
      </c>
      <c r="B72" s="50" t="s">
        <v>221</v>
      </c>
      <c r="C72" s="69">
        <v>0.0639</v>
      </c>
      <c r="D72" s="69">
        <f t="shared" si="4"/>
        <v>-0.0026</v>
      </c>
      <c r="E72" s="69">
        <v>0.0613</v>
      </c>
      <c r="F72" s="73"/>
    </row>
    <row r="73" spans="1:6" s="49" customFormat="1" ht="54.75" customHeight="1">
      <c r="A73" s="47" t="s">
        <v>136</v>
      </c>
      <c r="B73" s="55" t="s">
        <v>222</v>
      </c>
      <c r="C73" s="69">
        <v>0.0821</v>
      </c>
      <c r="D73" s="69">
        <f t="shared" si="4"/>
        <v>0.0017</v>
      </c>
      <c r="E73" s="69">
        <v>0.0838</v>
      </c>
      <c r="F73" s="73"/>
    </row>
    <row r="74" spans="1:6" s="49" customFormat="1" ht="66.75" customHeight="1">
      <c r="A74" s="47" t="s">
        <v>137</v>
      </c>
      <c r="B74" s="50" t="s">
        <v>223</v>
      </c>
      <c r="C74" s="69">
        <v>0.0994</v>
      </c>
      <c r="D74" s="69">
        <f t="shared" si="4"/>
        <v>0</v>
      </c>
      <c r="E74" s="69">
        <v>0.0994</v>
      </c>
      <c r="F74" s="73"/>
    </row>
    <row r="75" spans="1:6" s="49" customFormat="1" ht="75.75" customHeight="1">
      <c r="A75" s="47" t="s">
        <v>138</v>
      </c>
      <c r="B75" s="50" t="s">
        <v>26</v>
      </c>
      <c r="C75" s="69">
        <v>0.1168</v>
      </c>
      <c r="D75" s="69">
        <f t="shared" si="4"/>
        <v>0</v>
      </c>
      <c r="E75" s="69">
        <v>0.1168</v>
      </c>
      <c r="F75" s="73"/>
    </row>
    <row r="76" spans="1:6" s="49" customFormat="1" ht="81" customHeight="1">
      <c r="A76" s="47" t="s">
        <v>139</v>
      </c>
      <c r="B76" s="50" t="s">
        <v>17</v>
      </c>
      <c r="C76" s="68" t="s">
        <v>68</v>
      </c>
      <c r="D76" s="68"/>
      <c r="E76" s="68" t="s">
        <v>68</v>
      </c>
      <c r="F76" s="73"/>
    </row>
    <row r="77" spans="1:6" s="49" customFormat="1" ht="71.25" customHeight="1">
      <c r="A77" s="47" t="s">
        <v>140</v>
      </c>
      <c r="B77" s="50" t="s">
        <v>224</v>
      </c>
      <c r="C77" s="68" t="s">
        <v>68</v>
      </c>
      <c r="D77" s="68"/>
      <c r="E77" s="68" t="s">
        <v>68</v>
      </c>
      <c r="F77" s="73"/>
    </row>
    <row r="78" spans="1:6" s="49" customFormat="1" ht="18" customHeight="1">
      <c r="A78" s="51">
        <v>10</v>
      </c>
      <c r="B78" s="54" t="s">
        <v>27</v>
      </c>
      <c r="C78" s="67">
        <v>0</v>
      </c>
      <c r="D78" s="67">
        <f>E78-C78</f>
        <v>0</v>
      </c>
      <c r="E78" s="67">
        <v>0</v>
      </c>
      <c r="F78" s="73"/>
    </row>
    <row r="79" spans="1:6" s="49" customFormat="1" ht="23.25" customHeight="1">
      <c r="A79" s="47" t="s">
        <v>141</v>
      </c>
      <c r="B79" s="50" t="s">
        <v>28</v>
      </c>
      <c r="C79" s="68">
        <v>0</v>
      </c>
      <c r="D79" s="68">
        <f>E79-C79</f>
        <v>0</v>
      </c>
      <c r="E79" s="68">
        <v>0</v>
      </c>
      <c r="F79" s="73"/>
    </row>
    <row r="80" spans="1:6" s="49" customFormat="1" ht="31.5">
      <c r="A80" s="51">
        <v>11</v>
      </c>
      <c r="B80" s="54" t="s">
        <v>29</v>
      </c>
      <c r="C80" s="67" t="s">
        <v>65</v>
      </c>
      <c r="D80" s="67" t="s">
        <v>65</v>
      </c>
      <c r="E80" s="67" t="s">
        <v>65</v>
      </c>
      <c r="F80" s="73"/>
    </row>
    <row r="81" spans="1:6" s="49" customFormat="1" ht="15.75">
      <c r="A81" s="47" t="s">
        <v>142</v>
      </c>
      <c r="B81" s="50" t="s">
        <v>30</v>
      </c>
      <c r="C81" s="68">
        <v>189367738</v>
      </c>
      <c r="D81" s="68">
        <f>E81-C81</f>
        <v>426614</v>
      </c>
      <c r="E81" s="68">
        <v>189794352</v>
      </c>
      <c r="F81" s="73"/>
    </row>
    <row r="82" spans="1:6" s="49" customFormat="1" ht="44.25" customHeight="1">
      <c r="A82" s="47" t="s">
        <v>143</v>
      </c>
      <c r="B82" s="50" t="s">
        <v>31</v>
      </c>
      <c r="C82" s="68">
        <v>76661399</v>
      </c>
      <c r="D82" s="68">
        <f aca="true" t="shared" si="5" ref="D82:D91">E82-C82</f>
        <v>307831</v>
      </c>
      <c r="E82" s="68">
        <v>76969230</v>
      </c>
      <c r="F82" s="73"/>
    </row>
    <row r="83" spans="1:6" s="42" customFormat="1" ht="18.75" customHeight="1">
      <c r="A83" s="144" t="s">
        <v>100</v>
      </c>
      <c r="B83" s="144" t="s">
        <v>64</v>
      </c>
      <c r="C83" s="144" t="s">
        <v>67</v>
      </c>
      <c r="D83" s="144" t="s">
        <v>66</v>
      </c>
      <c r="E83" s="144" t="s">
        <v>67</v>
      </c>
      <c r="F83" s="74"/>
    </row>
    <row r="84" spans="1:6" s="42" customFormat="1" ht="18.75" customHeight="1">
      <c r="A84" s="144"/>
      <c r="B84" s="144"/>
      <c r="C84" s="144"/>
      <c r="D84" s="144"/>
      <c r="E84" s="144"/>
      <c r="F84" s="74"/>
    </row>
    <row r="85" spans="1:6" s="44" customFormat="1" ht="15">
      <c r="A85" s="43">
        <v>1</v>
      </c>
      <c r="B85" s="43">
        <v>2</v>
      </c>
      <c r="C85" s="70">
        <v>5</v>
      </c>
      <c r="D85" s="70">
        <v>4</v>
      </c>
      <c r="E85" s="70">
        <v>5</v>
      </c>
      <c r="F85" s="75"/>
    </row>
    <row r="86" spans="1:6" s="49" customFormat="1" ht="15.75">
      <c r="A86" s="47" t="s">
        <v>144</v>
      </c>
      <c r="B86" s="50" t="s">
        <v>225</v>
      </c>
      <c r="C86" s="68">
        <v>643634340</v>
      </c>
      <c r="D86" s="68">
        <f t="shared" si="5"/>
        <v>4169902</v>
      </c>
      <c r="E86" s="68">
        <v>647804242</v>
      </c>
      <c r="F86" s="73"/>
    </row>
    <row r="87" spans="1:6" s="49" customFormat="1" ht="15.75">
      <c r="A87" s="47" t="s">
        <v>145</v>
      </c>
      <c r="B87" s="50" t="s">
        <v>32</v>
      </c>
      <c r="C87" s="68">
        <v>256906549</v>
      </c>
      <c r="D87" s="68">
        <f t="shared" si="5"/>
        <v>4076002</v>
      </c>
      <c r="E87" s="68">
        <v>260982551</v>
      </c>
      <c r="F87" s="73"/>
    </row>
    <row r="88" spans="1:6" s="49" customFormat="1" ht="15.75">
      <c r="A88" s="47" t="s">
        <v>146</v>
      </c>
      <c r="B88" s="50" t="s">
        <v>33</v>
      </c>
      <c r="C88" s="68">
        <v>386727791</v>
      </c>
      <c r="D88" s="68">
        <f t="shared" si="5"/>
        <v>93900</v>
      </c>
      <c r="E88" s="68">
        <v>386821691</v>
      </c>
      <c r="F88" s="73"/>
    </row>
    <row r="89" spans="1:6" s="49" customFormat="1" ht="15.75">
      <c r="A89" s="47" t="s">
        <v>147</v>
      </c>
      <c r="B89" s="48" t="s">
        <v>34</v>
      </c>
      <c r="C89" s="68">
        <v>314709661</v>
      </c>
      <c r="D89" s="68">
        <f t="shared" si="5"/>
        <v>-645460</v>
      </c>
      <c r="E89" s="68">
        <v>314064201</v>
      </c>
      <c r="F89" s="73"/>
    </row>
    <row r="90" spans="1:6" s="49" customFormat="1" ht="18" customHeight="1">
      <c r="A90" s="47" t="s">
        <v>148</v>
      </c>
      <c r="B90" s="48" t="s">
        <v>35</v>
      </c>
      <c r="C90" s="68">
        <v>30530950</v>
      </c>
      <c r="D90" s="68">
        <f t="shared" si="5"/>
        <v>2309653</v>
      </c>
      <c r="E90" s="68">
        <v>32840603</v>
      </c>
      <c r="F90" s="73"/>
    </row>
    <row r="91" spans="1:6" s="49" customFormat="1" ht="21" customHeight="1">
      <c r="A91" s="47" t="s">
        <v>149</v>
      </c>
      <c r="B91" s="48" t="s">
        <v>36</v>
      </c>
      <c r="C91" s="68">
        <v>62418757</v>
      </c>
      <c r="D91" s="68">
        <f t="shared" si="5"/>
        <v>148452</v>
      </c>
      <c r="E91" s="68">
        <v>62567209</v>
      </c>
      <c r="F91" s="73"/>
    </row>
    <row r="92" spans="1:6" s="49" customFormat="1" ht="37.5" customHeight="1">
      <c r="A92" s="51">
        <v>12</v>
      </c>
      <c r="B92" s="54" t="s">
        <v>37</v>
      </c>
      <c r="C92" s="67" t="s">
        <v>65</v>
      </c>
      <c r="D92" s="67" t="s">
        <v>65</v>
      </c>
      <c r="E92" s="67" t="s">
        <v>65</v>
      </c>
      <c r="F92" s="73"/>
    </row>
    <row r="93" spans="1:6" s="49" customFormat="1" ht="39" customHeight="1">
      <c r="A93" s="47" t="s">
        <v>150</v>
      </c>
      <c r="B93" s="48" t="s">
        <v>38</v>
      </c>
      <c r="C93" s="68">
        <v>121346109</v>
      </c>
      <c r="D93" s="68">
        <f>E93-C93</f>
        <v>6468086</v>
      </c>
      <c r="E93" s="68">
        <v>127814195</v>
      </c>
      <c r="F93" s="73"/>
    </row>
    <row r="94" spans="1:6" s="49" customFormat="1" ht="30" customHeight="1">
      <c r="A94" s="47" t="s">
        <v>151</v>
      </c>
      <c r="B94" s="48" t="s">
        <v>39</v>
      </c>
      <c r="C94" s="68">
        <v>91314877</v>
      </c>
      <c r="D94" s="68">
        <f aca="true" t="shared" si="6" ref="D94:D112">E94-C94</f>
        <v>6348349</v>
      </c>
      <c r="E94" s="68">
        <v>97663226</v>
      </c>
      <c r="F94" s="73"/>
    </row>
    <row r="95" spans="1:6" s="49" customFormat="1" ht="36" customHeight="1">
      <c r="A95" s="47" t="s">
        <v>152</v>
      </c>
      <c r="B95" s="56" t="s">
        <v>40</v>
      </c>
      <c r="C95" s="68">
        <v>80946934</v>
      </c>
      <c r="D95" s="68">
        <f t="shared" si="6"/>
        <v>9003155</v>
      </c>
      <c r="E95" s="68">
        <v>89950089</v>
      </c>
      <c r="F95" s="73"/>
    </row>
    <row r="96" spans="1:6" s="49" customFormat="1" ht="38.25" customHeight="1">
      <c r="A96" s="47" t="s">
        <v>153</v>
      </c>
      <c r="B96" s="48" t="s">
        <v>41</v>
      </c>
      <c r="C96" s="68">
        <v>282438642</v>
      </c>
      <c r="D96" s="68">
        <f t="shared" si="6"/>
        <v>-1467197</v>
      </c>
      <c r="E96" s="68">
        <v>280971445</v>
      </c>
      <c r="F96" s="73"/>
    </row>
    <row r="97" spans="1:6" s="49" customFormat="1" ht="26.25" customHeight="1">
      <c r="A97" s="47" t="s">
        <v>154</v>
      </c>
      <c r="B97" s="48" t="s">
        <v>39</v>
      </c>
      <c r="C97" s="68">
        <v>272551030</v>
      </c>
      <c r="D97" s="68">
        <f t="shared" si="6"/>
        <v>-1540442</v>
      </c>
      <c r="E97" s="68">
        <v>271010588</v>
      </c>
      <c r="F97" s="73"/>
    </row>
    <row r="98" spans="1:6" s="49" customFormat="1" ht="42" customHeight="1">
      <c r="A98" s="47" t="s">
        <v>155</v>
      </c>
      <c r="B98" s="48" t="s">
        <v>42</v>
      </c>
      <c r="C98" s="68">
        <v>226187333</v>
      </c>
      <c r="D98" s="68">
        <f>E98-C98</f>
        <v>13543992</v>
      </c>
      <c r="E98" s="68">
        <v>239731325</v>
      </c>
      <c r="F98" s="73"/>
    </row>
    <row r="99" spans="1:6" s="49" customFormat="1" ht="38.25" customHeight="1">
      <c r="A99" s="47" t="s">
        <v>156</v>
      </c>
      <c r="B99" s="48" t="s">
        <v>43</v>
      </c>
      <c r="C99" s="68">
        <v>132325077</v>
      </c>
      <c r="D99" s="68">
        <f t="shared" si="6"/>
        <v>6999848</v>
      </c>
      <c r="E99" s="68">
        <v>139324925</v>
      </c>
      <c r="F99" s="73"/>
    </row>
    <row r="100" spans="1:6" s="49" customFormat="1" ht="21.75" customHeight="1">
      <c r="A100" s="47" t="s">
        <v>157</v>
      </c>
      <c r="B100" s="48" t="s">
        <v>44</v>
      </c>
      <c r="C100" s="68">
        <v>92717605</v>
      </c>
      <c r="D100" s="68">
        <f t="shared" si="6"/>
        <v>6348349</v>
      </c>
      <c r="E100" s="68">
        <v>99065954</v>
      </c>
      <c r="F100" s="73"/>
    </row>
    <row r="101" spans="1:6" s="49" customFormat="1" ht="54.75" customHeight="1">
      <c r="A101" s="47" t="s">
        <v>158</v>
      </c>
      <c r="B101" s="48" t="s">
        <v>45</v>
      </c>
      <c r="C101" s="68">
        <v>119802773</v>
      </c>
      <c r="D101" s="68">
        <f t="shared" si="6"/>
        <v>10127558</v>
      </c>
      <c r="E101" s="68">
        <v>129930331</v>
      </c>
      <c r="F101" s="73"/>
    </row>
    <row r="102" spans="1:6" s="49" customFormat="1" ht="42" customHeight="1">
      <c r="A102" s="47" t="s">
        <v>159</v>
      </c>
      <c r="B102" s="48" t="s">
        <v>46</v>
      </c>
      <c r="C102" s="68">
        <v>350555928</v>
      </c>
      <c r="D102" s="68">
        <f t="shared" si="6"/>
        <v>-20301802</v>
      </c>
      <c r="E102" s="68">
        <v>330254126</v>
      </c>
      <c r="F102" s="73"/>
    </row>
    <row r="103" spans="1:6" s="49" customFormat="1" ht="22.5" customHeight="1">
      <c r="A103" s="47" t="s">
        <v>160</v>
      </c>
      <c r="B103" s="48" t="s">
        <v>47</v>
      </c>
      <c r="C103" s="68">
        <v>272551030</v>
      </c>
      <c r="D103" s="68">
        <f t="shared" si="6"/>
        <v>-1540442</v>
      </c>
      <c r="E103" s="68">
        <v>271010588</v>
      </c>
      <c r="F103" s="73"/>
    </row>
    <row r="104" spans="1:6" s="49" customFormat="1" ht="52.5" customHeight="1">
      <c r="A104" s="47" t="s">
        <v>161</v>
      </c>
      <c r="B104" s="48" t="s">
        <v>48</v>
      </c>
      <c r="C104" s="68">
        <v>271450474</v>
      </c>
      <c r="D104" s="68">
        <f t="shared" si="6"/>
        <v>17562151</v>
      </c>
      <c r="E104" s="68">
        <v>289012625</v>
      </c>
      <c r="F104" s="73"/>
    </row>
    <row r="105" spans="1:6" s="49" customFormat="1" ht="63">
      <c r="A105" s="47" t="s">
        <v>226</v>
      </c>
      <c r="B105" s="48" t="s">
        <v>18</v>
      </c>
      <c r="C105" s="68">
        <v>44659963</v>
      </c>
      <c r="D105" s="68">
        <f t="shared" si="6"/>
        <v>5028714</v>
      </c>
      <c r="E105" s="68">
        <v>49688677</v>
      </c>
      <c r="F105" s="73"/>
    </row>
    <row r="106" spans="1:6" s="49" customFormat="1" ht="39" customHeight="1">
      <c r="A106" s="47" t="s">
        <v>228</v>
      </c>
      <c r="B106" s="48" t="s">
        <v>229</v>
      </c>
      <c r="C106" s="68">
        <v>44659963</v>
      </c>
      <c r="D106" s="68">
        <f t="shared" si="6"/>
        <v>5028714</v>
      </c>
      <c r="E106" s="68">
        <v>49688677</v>
      </c>
      <c r="F106" s="73"/>
    </row>
    <row r="107" spans="1:6" s="49" customFormat="1" ht="57.75" customHeight="1">
      <c r="A107" s="47" t="s">
        <v>230</v>
      </c>
      <c r="B107" s="48" t="s">
        <v>231</v>
      </c>
      <c r="C107" s="68">
        <v>44659963</v>
      </c>
      <c r="D107" s="68">
        <f t="shared" si="6"/>
        <v>5028714</v>
      </c>
      <c r="E107" s="68">
        <v>49688677</v>
      </c>
      <c r="F107" s="73"/>
    </row>
    <row r="108" spans="1:6" s="49" customFormat="1" ht="45" customHeight="1">
      <c r="A108" s="47" t="s">
        <v>227</v>
      </c>
      <c r="B108" s="48" t="s">
        <v>229</v>
      </c>
      <c r="C108" s="68">
        <v>44659963</v>
      </c>
      <c r="D108" s="68">
        <f t="shared" si="6"/>
        <v>5028714</v>
      </c>
      <c r="E108" s="68">
        <v>49688677</v>
      </c>
      <c r="F108" s="73"/>
    </row>
    <row r="109" spans="1:6" s="49" customFormat="1" ht="73.5" customHeight="1">
      <c r="A109" s="47" t="s">
        <v>232</v>
      </c>
      <c r="B109" s="48" t="s">
        <v>1</v>
      </c>
      <c r="C109" s="68">
        <v>30000000</v>
      </c>
      <c r="D109" s="68">
        <f t="shared" si="6"/>
        <v>0</v>
      </c>
      <c r="E109" s="68">
        <v>30000000</v>
      </c>
      <c r="F109" s="73"/>
    </row>
    <row r="110" spans="1:6" s="49" customFormat="1" ht="38.25" customHeight="1">
      <c r="A110" s="47" t="s">
        <v>2</v>
      </c>
      <c r="B110" s="48" t="s">
        <v>229</v>
      </c>
      <c r="C110" s="68">
        <v>30000000</v>
      </c>
      <c r="D110" s="68">
        <f t="shared" si="6"/>
        <v>0</v>
      </c>
      <c r="E110" s="68">
        <v>30000000</v>
      </c>
      <c r="F110" s="73"/>
    </row>
    <row r="111" spans="1:6" s="49" customFormat="1" ht="69" customHeight="1">
      <c r="A111" s="47" t="s">
        <v>3</v>
      </c>
      <c r="B111" s="48" t="s">
        <v>4</v>
      </c>
      <c r="C111" s="68">
        <v>30000000</v>
      </c>
      <c r="D111" s="68">
        <f t="shared" si="6"/>
        <v>0</v>
      </c>
      <c r="E111" s="68">
        <v>30000000</v>
      </c>
      <c r="F111" s="73"/>
    </row>
    <row r="112" spans="1:6" s="49" customFormat="1" ht="36" customHeight="1">
      <c r="A112" s="47" t="s">
        <v>5</v>
      </c>
      <c r="B112" s="48" t="s">
        <v>229</v>
      </c>
      <c r="C112" s="68">
        <v>30000000</v>
      </c>
      <c r="D112" s="68">
        <f t="shared" si="6"/>
        <v>0</v>
      </c>
      <c r="E112" s="68">
        <v>30000000</v>
      </c>
      <c r="F112" s="73"/>
    </row>
    <row r="113" spans="1:6" s="49" customFormat="1" ht="55.5" customHeight="1">
      <c r="A113" s="51">
        <v>13</v>
      </c>
      <c r="B113" s="54" t="s">
        <v>49</v>
      </c>
      <c r="C113" s="67" t="s">
        <v>65</v>
      </c>
      <c r="D113" s="67" t="s">
        <v>65</v>
      </c>
      <c r="E113" s="67" t="s">
        <v>65</v>
      </c>
      <c r="F113" s="73"/>
    </row>
    <row r="114" spans="1:6" s="49" customFormat="1" ht="54" customHeight="1">
      <c r="A114" s="47" t="s">
        <v>162</v>
      </c>
      <c r="B114" s="48" t="s">
        <v>50</v>
      </c>
      <c r="C114" s="68">
        <v>0</v>
      </c>
      <c r="D114" s="68">
        <f>E114-C114</f>
        <v>0</v>
      </c>
      <c r="E114" s="68">
        <v>0</v>
      </c>
      <c r="F114" s="73"/>
    </row>
    <row r="115" spans="1:6" s="42" customFormat="1" ht="18.75" customHeight="1">
      <c r="A115" s="144" t="s">
        <v>100</v>
      </c>
      <c r="B115" s="144" t="s">
        <v>64</v>
      </c>
      <c r="C115" s="144" t="s">
        <v>67</v>
      </c>
      <c r="D115" s="144" t="s">
        <v>66</v>
      </c>
      <c r="E115" s="144" t="s">
        <v>67</v>
      </c>
      <c r="F115" s="74"/>
    </row>
    <row r="116" spans="1:6" s="42" customFormat="1" ht="18.75" customHeight="1">
      <c r="A116" s="144"/>
      <c r="B116" s="144"/>
      <c r="C116" s="144"/>
      <c r="D116" s="144"/>
      <c r="E116" s="144"/>
      <c r="F116" s="74"/>
    </row>
    <row r="117" spans="1:6" s="44" customFormat="1" ht="15">
      <c r="A117" s="43">
        <v>1</v>
      </c>
      <c r="B117" s="43">
        <v>2</v>
      </c>
      <c r="C117" s="70">
        <v>5</v>
      </c>
      <c r="D117" s="70">
        <v>4</v>
      </c>
      <c r="E117" s="70">
        <v>5</v>
      </c>
      <c r="F117" s="75"/>
    </row>
    <row r="118" spans="1:6" s="49" customFormat="1" ht="50.25" customHeight="1">
      <c r="A118" s="47" t="s">
        <v>163</v>
      </c>
      <c r="B118" s="48" t="s">
        <v>51</v>
      </c>
      <c r="C118" s="68">
        <v>0</v>
      </c>
      <c r="D118" s="68">
        <f aca="true" t="shared" si="7" ref="D118:D123">E118-C118</f>
        <v>0</v>
      </c>
      <c r="E118" s="68">
        <v>0</v>
      </c>
      <c r="F118" s="73"/>
    </row>
    <row r="119" spans="1:6" s="49" customFormat="1" ht="39.75" customHeight="1">
      <c r="A119" s="47" t="s">
        <v>164</v>
      </c>
      <c r="B119" s="48" t="s">
        <v>52</v>
      </c>
      <c r="C119" s="68">
        <v>0</v>
      </c>
      <c r="D119" s="68">
        <f t="shared" si="7"/>
        <v>0</v>
      </c>
      <c r="E119" s="68">
        <v>0</v>
      </c>
      <c r="F119" s="73"/>
    </row>
    <row r="120" spans="1:6" s="49" customFormat="1" ht="51" customHeight="1">
      <c r="A120" s="47" t="s">
        <v>165</v>
      </c>
      <c r="B120" s="48" t="s">
        <v>53</v>
      </c>
      <c r="C120" s="68">
        <v>0</v>
      </c>
      <c r="D120" s="68">
        <f t="shared" si="7"/>
        <v>0</v>
      </c>
      <c r="E120" s="68">
        <v>0</v>
      </c>
      <c r="F120" s="73"/>
    </row>
    <row r="121" spans="1:6" s="49" customFormat="1" ht="56.25" customHeight="1">
      <c r="A121" s="47" t="s">
        <v>166</v>
      </c>
      <c r="B121" s="48" t="s">
        <v>54</v>
      </c>
      <c r="C121" s="68">
        <v>0</v>
      </c>
      <c r="D121" s="68">
        <f t="shared" si="7"/>
        <v>0</v>
      </c>
      <c r="E121" s="68">
        <v>0</v>
      </c>
      <c r="F121" s="73"/>
    </row>
    <row r="122" spans="1:6" s="49" customFormat="1" ht="47.25">
      <c r="A122" s="47" t="s">
        <v>167</v>
      </c>
      <c r="B122" s="48" t="s">
        <v>55</v>
      </c>
      <c r="C122" s="68">
        <v>0</v>
      </c>
      <c r="D122" s="68">
        <f t="shared" si="7"/>
        <v>0</v>
      </c>
      <c r="E122" s="68">
        <v>0</v>
      </c>
      <c r="F122" s="73"/>
    </row>
    <row r="123" spans="1:6" s="49" customFormat="1" ht="31.5">
      <c r="A123" s="47" t="s">
        <v>168</v>
      </c>
      <c r="B123" s="48" t="s">
        <v>56</v>
      </c>
      <c r="C123" s="68">
        <v>0</v>
      </c>
      <c r="D123" s="68">
        <f t="shared" si="7"/>
        <v>0</v>
      </c>
      <c r="E123" s="68">
        <v>0</v>
      </c>
      <c r="F123" s="73"/>
    </row>
    <row r="124" spans="1:6" s="49" customFormat="1" ht="20.25" customHeight="1">
      <c r="A124" s="51">
        <v>14</v>
      </c>
      <c r="B124" s="54" t="s">
        <v>57</v>
      </c>
      <c r="C124" s="67" t="s">
        <v>65</v>
      </c>
      <c r="D124" s="67" t="s">
        <v>65</v>
      </c>
      <c r="E124" s="67" t="s">
        <v>65</v>
      </c>
      <c r="F124" s="73"/>
    </row>
    <row r="125" spans="1:6" s="49" customFormat="1" ht="47.25">
      <c r="A125" s="47" t="s">
        <v>169</v>
      </c>
      <c r="B125" s="48" t="s">
        <v>58</v>
      </c>
      <c r="C125" s="68">
        <v>34480952</v>
      </c>
      <c r="D125" s="68">
        <f>E125-C125</f>
        <v>0</v>
      </c>
      <c r="E125" s="68">
        <v>34480952</v>
      </c>
      <c r="F125" s="73"/>
    </row>
    <row r="126" spans="1:6" s="49" customFormat="1" ht="15.75">
      <c r="A126" s="47" t="s">
        <v>170</v>
      </c>
      <c r="B126" s="48" t="s">
        <v>59</v>
      </c>
      <c r="C126" s="68">
        <v>149930</v>
      </c>
      <c r="D126" s="68">
        <f aca="true" t="shared" si="8" ref="D126:D131">E126-C126</f>
        <v>0</v>
      </c>
      <c r="E126" s="68">
        <v>149930</v>
      </c>
      <c r="F126" s="73"/>
    </row>
    <row r="127" spans="1:6" s="49" customFormat="1" ht="15.75">
      <c r="A127" s="47" t="s">
        <v>171</v>
      </c>
      <c r="B127" s="48" t="s">
        <v>60</v>
      </c>
      <c r="C127" s="68">
        <v>1422606</v>
      </c>
      <c r="D127" s="68">
        <f t="shared" si="8"/>
        <v>0</v>
      </c>
      <c r="E127" s="68">
        <v>1422606</v>
      </c>
      <c r="F127" s="73"/>
    </row>
    <row r="128" spans="1:6" s="49" customFormat="1" ht="21.75" customHeight="1">
      <c r="A128" s="47" t="s">
        <v>172</v>
      </c>
      <c r="B128" s="48" t="s">
        <v>61</v>
      </c>
      <c r="C128" s="68">
        <v>1063276</v>
      </c>
      <c r="D128" s="68">
        <f t="shared" si="8"/>
        <v>0</v>
      </c>
      <c r="E128" s="68">
        <v>1063276</v>
      </c>
      <c r="F128" s="73"/>
    </row>
    <row r="129" spans="1:6" s="49" customFormat="1" ht="31.5">
      <c r="A129" s="47" t="s">
        <v>173</v>
      </c>
      <c r="B129" s="48" t="s">
        <v>6</v>
      </c>
      <c r="C129" s="68">
        <v>359330</v>
      </c>
      <c r="D129" s="68">
        <f t="shared" si="8"/>
        <v>0</v>
      </c>
      <c r="E129" s="68">
        <v>359330</v>
      </c>
      <c r="F129" s="73"/>
    </row>
    <row r="130" spans="1:6" s="49" customFormat="1" ht="15.75">
      <c r="A130" s="47" t="s">
        <v>174</v>
      </c>
      <c r="B130" s="48" t="s">
        <v>62</v>
      </c>
      <c r="C130" s="68">
        <v>0</v>
      </c>
      <c r="D130" s="68">
        <f t="shared" si="8"/>
        <v>0</v>
      </c>
      <c r="E130" s="68">
        <v>0</v>
      </c>
      <c r="F130" s="73"/>
    </row>
    <row r="131" spans="1:6" s="49" customFormat="1" ht="31.5">
      <c r="A131" s="47" t="s">
        <v>175</v>
      </c>
      <c r="B131" s="48" t="s">
        <v>63</v>
      </c>
      <c r="C131" s="68">
        <v>0</v>
      </c>
      <c r="D131" s="68">
        <f t="shared" si="8"/>
        <v>0</v>
      </c>
      <c r="E131" s="68">
        <v>0</v>
      </c>
      <c r="F131" s="73"/>
    </row>
    <row r="132" spans="1:6" s="53" customFormat="1" ht="15.75">
      <c r="A132" s="51">
        <v>15</v>
      </c>
      <c r="B132" s="57" t="s">
        <v>7</v>
      </c>
      <c r="C132" s="67" t="s">
        <v>65</v>
      </c>
      <c r="D132" s="67" t="s">
        <v>65</v>
      </c>
      <c r="E132" s="67" t="s">
        <v>65</v>
      </c>
      <c r="F132" s="76"/>
    </row>
    <row r="133" spans="1:6" s="49" customFormat="1" ht="15.75">
      <c r="A133" s="47" t="s">
        <v>8</v>
      </c>
      <c r="B133" s="48" t="s">
        <v>9</v>
      </c>
      <c r="C133" s="68">
        <v>0</v>
      </c>
      <c r="D133" s="68">
        <f>E133-C133</f>
        <v>0</v>
      </c>
      <c r="E133" s="68">
        <v>0</v>
      </c>
      <c r="F133" s="73"/>
    </row>
    <row r="134" spans="1:6" s="49" customFormat="1" ht="15.75">
      <c r="A134" s="47" t="s">
        <v>10</v>
      </c>
      <c r="B134" s="48" t="s">
        <v>11</v>
      </c>
      <c r="C134" s="68">
        <v>0</v>
      </c>
      <c r="D134" s="68">
        <f>E134-C134</f>
        <v>0</v>
      </c>
      <c r="E134" s="68">
        <v>0</v>
      </c>
      <c r="F134" s="73"/>
    </row>
    <row r="135" spans="1:6" s="49" customFormat="1" ht="47.25">
      <c r="A135" s="47" t="s">
        <v>12</v>
      </c>
      <c r="B135" s="48" t="s">
        <v>13</v>
      </c>
      <c r="C135" s="68">
        <v>0</v>
      </c>
      <c r="D135" s="68">
        <f>E135-C135</f>
        <v>0</v>
      </c>
      <c r="E135" s="68">
        <v>0</v>
      </c>
      <c r="F135" s="73"/>
    </row>
    <row r="136" spans="1:6" s="53" customFormat="1" ht="31.5">
      <c r="A136" s="51">
        <v>16</v>
      </c>
      <c r="B136" s="57" t="s">
        <v>22</v>
      </c>
      <c r="C136" s="67" t="s">
        <v>65</v>
      </c>
      <c r="D136" s="67" t="s">
        <v>65</v>
      </c>
      <c r="E136" s="67" t="s">
        <v>65</v>
      </c>
      <c r="F136" s="76"/>
    </row>
    <row r="137" spans="1:6" s="49" customFormat="1" ht="31.5">
      <c r="A137" s="47" t="s">
        <v>19</v>
      </c>
      <c r="B137" s="48" t="s">
        <v>23</v>
      </c>
      <c r="C137" s="68" t="s">
        <v>65</v>
      </c>
      <c r="D137" s="68" t="s">
        <v>65</v>
      </c>
      <c r="E137" s="68" t="s">
        <v>65</v>
      </c>
      <c r="F137" s="73"/>
    </row>
    <row r="138" spans="1:6" s="49" customFormat="1" ht="31.5">
      <c r="A138" s="47" t="s">
        <v>20</v>
      </c>
      <c r="B138" s="48" t="s">
        <v>24</v>
      </c>
      <c r="C138" s="68" t="s">
        <v>65</v>
      </c>
      <c r="D138" s="68" t="s">
        <v>65</v>
      </c>
      <c r="E138" s="68" t="s">
        <v>65</v>
      </c>
      <c r="F138" s="73"/>
    </row>
    <row r="139" spans="1:6" s="49" customFormat="1" ht="31.5">
      <c r="A139" s="47" t="s">
        <v>21</v>
      </c>
      <c r="B139" s="48" t="s">
        <v>25</v>
      </c>
      <c r="C139" s="68" t="s">
        <v>65</v>
      </c>
      <c r="D139" s="68" t="s">
        <v>65</v>
      </c>
      <c r="E139" s="68" t="s">
        <v>65</v>
      </c>
      <c r="F139" s="73"/>
    </row>
    <row r="140" ht="12.75"/>
    <row r="141" spans="1:6" ht="15.75">
      <c r="A141" s="145" t="s">
        <v>239</v>
      </c>
      <c r="B141" s="145"/>
      <c r="C141" s="145"/>
      <c r="D141" s="145"/>
      <c r="E141" s="145"/>
      <c r="F141" s="61"/>
    </row>
    <row r="142" spans="1:6" ht="15.75">
      <c r="A142" s="116"/>
      <c r="B142" s="117" t="s">
        <v>240</v>
      </c>
      <c r="C142" s="117"/>
      <c r="D142" s="117"/>
      <c r="E142" s="117"/>
      <c r="F142" s="117"/>
    </row>
    <row r="143" spans="1:6" ht="15.75">
      <c r="A143" s="116"/>
      <c r="B143" s="117" t="s">
        <v>241</v>
      </c>
      <c r="C143" s="117"/>
      <c r="D143" s="117"/>
      <c r="E143" s="117"/>
      <c r="F143" s="117"/>
    </row>
    <row r="144" spans="1:6" ht="15.75">
      <c r="A144" s="116"/>
      <c r="B144" s="117" t="s">
        <v>242</v>
      </c>
      <c r="C144" s="117"/>
      <c r="D144" s="117"/>
      <c r="E144" s="117"/>
      <c r="F144" s="117"/>
    </row>
    <row r="145" spans="1:6" ht="15.75">
      <c r="A145" s="116"/>
      <c r="B145" s="117" t="s">
        <v>243</v>
      </c>
      <c r="C145" s="117"/>
      <c r="D145" s="117"/>
      <c r="E145" s="117"/>
      <c r="F145" s="117"/>
    </row>
    <row r="146" spans="1:6" ht="15.75">
      <c r="A146" s="154" t="s">
        <v>244</v>
      </c>
      <c r="B146" s="154"/>
      <c r="C146" s="154"/>
      <c r="D146" s="154"/>
      <c r="E146" s="154"/>
      <c r="F146" s="154"/>
    </row>
    <row r="147" spans="1:6" ht="15.75">
      <c r="A147" s="118"/>
      <c r="B147" s="118"/>
      <c r="C147" s="118"/>
      <c r="D147" s="118"/>
      <c r="E147" s="118"/>
      <c r="F147" s="118"/>
    </row>
    <row r="148" spans="1:6" ht="17.25" customHeight="1">
      <c r="A148" s="147" t="s">
        <v>100</v>
      </c>
      <c r="B148" s="147" t="s">
        <v>245</v>
      </c>
      <c r="C148" s="148" t="s">
        <v>246</v>
      </c>
      <c r="D148" s="148"/>
      <c r="E148" s="148"/>
      <c r="F148" s="148"/>
    </row>
    <row r="149" spans="1:6" ht="15.75">
      <c r="A149" s="147"/>
      <c r="B149" s="147"/>
      <c r="C149" s="1" t="s">
        <v>247</v>
      </c>
      <c r="D149" s="1" t="s">
        <v>248</v>
      </c>
      <c r="E149" s="1" t="s">
        <v>249</v>
      </c>
      <c r="F149" s="1" t="s">
        <v>250</v>
      </c>
    </row>
    <row r="150" spans="1:6" ht="9.75" customHeight="1">
      <c r="A150" s="1"/>
      <c r="B150" s="119"/>
      <c r="C150" s="1"/>
      <c r="D150" s="1"/>
      <c r="E150" s="1"/>
      <c r="F150" s="1"/>
    </row>
    <row r="151" spans="1:6" s="123" customFormat="1" ht="51.75" customHeight="1">
      <c r="A151" s="120" t="s">
        <v>94</v>
      </c>
      <c r="B151" s="121" t="s">
        <v>251</v>
      </c>
      <c r="C151" s="122"/>
      <c r="D151" s="122"/>
      <c r="E151" s="122"/>
      <c r="F151" s="122"/>
    </row>
    <row r="152" spans="1:6" ht="6.75" customHeight="1">
      <c r="A152" s="124"/>
      <c r="B152" s="145"/>
      <c r="C152" s="145"/>
      <c r="D152" s="145"/>
      <c r="E152" s="145"/>
      <c r="F152" s="145"/>
    </row>
    <row r="153" spans="1:6" s="141" customFormat="1" ht="15.75">
      <c r="A153" s="137" t="s">
        <v>101</v>
      </c>
      <c r="B153" s="140" t="s">
        <v>252</v>
      </c>
      <c r="C153" s="140"/>
      <c r="D153" s="140"/>
      <c r="E153" s="140"/>
      <c r="F153" s="140"/>
    </row>
    <row r="154" spans="1:6" ht="10.5" customHeight="1">
      <c r="A154" s="124"/>
      <c r="B154" s="128"/>
      <c r="C154" s="128"/>
      <c r="D154" s="128"/>
      <c r="E154" s="128"/>
      <c r="F154" s="128"/>
    </row>
    <row r="155" spans="1:6" ht="78.75">
      <c r="A155" s="125" t="s">
        <v>102</v>
      </c>
      <c r="B155" s="142" t="s">
        <v>253</v>
      </c>
      <c r="C155" s="126">
        <v>23433538</v>
      </c>
      <c r="D155" s="126">
        <v>0</v>
      </c>
      <c r="E155" s="126">
        <v>0</v>
      </c>
      <c r="F155" s="126">
        <f>C155+D155-E155</f>
        <v>23433538</v>
      </c>
    </row>
    <row r="156" spans="1:6" ht="33.75" customHeight="1">
      <c r="A156" s="124"/>
      <c r="B156" s="145" t="s">
        <v>349</v>
      </c>
      <c r="C156" s="145"/>
      <c r="D156" s="145"/>
      <c r="E156" s="145"/>
      <c r="F156" s="145"/>
    </row>
    <row r="157" spans="1:6" ht="33.75" customHeight="1">
      <c r="A157" s="124"/>
      <c r="B157" s="128"/>
      <c r="C157" s="128"/>
      <c r="D157" s="128"/>
      <c r="E157" s="128"/>
      <c r="F157" s="128"/>
    </row>
    <row r="158" spans="1:6" ht="25.5" customHeight="1">
      <c r="A158" s="124"/>
      <c r="B158" s="128"/>
      <c r="C158" s="128"/>
      <c r="D158" s="128"/>
      <c r="E158" s="128"/>
      <c r="F158" s="128"/>
    </row>
    <row r="159" spans="1:6" ht="17.25" customHeight="1">
      <c r="A159" s="147" t="s">
        <v>100</v>
      </c>
      <c r="B159" s="147" t="s">
        <v>245</v>
      </c>
      <c r="C159" s="148" t="s">
        <v>246</v>
      </c>
      <c r="D159" s="148"/>
      <c r="E159" s="148"/>
      <c r="F159" s="148"/>
    </row>
    <row r="160" spans="1:6" ht="15.75">
      <c r="A160" s="147"/>
      <c r="B160" s="147"/>
      <c r="C160" s="1" t="s">
        <v>247</v>
      </c>
      <c r="D160" s="1" t="s">
        <v>248</v>
      </c>
      <c r="E160" s="1" t="s">
        <v>249</v>
      </c>
      <c r="F160" s="1" t="s">
        <v>250</v>
      </c>
    </row>
    <row r="161" spans="1:6" ht="9.75" customHeight="1">
      <c r="A161" s="124"/>
      <c r="B161" s="128"/>
      <c r="C161" s="128"/>
      <c r="D161" s="128"/>
      <c r="E161" s="128"/>
      <c r="F161" s="128"/>
    </row>
    <row r="162" spans="1:6" ht="47.25">
      <c r="A162" s="125" t="s">
        <v>103</v>
      </c>
      <c r="B162" s="142" t="s">
        <v>279</v>
      </c>
      <c r="C162" s="126">
        <v>0</v>
      </c>
      <c r="D162" s="126">
        <v>9743979</v>
      </c>
      <c r="E162" s="126">
        <v>0</v>
      </c>
      <c r="F162" s="126">
        <f>C162+D162-E162</f>
        <v>9743979</v>
      </c>
    </row>
    <row r="163" spans="1:6" ht="49.5" customHeight="1">
      <c r="A163" s="124"/>
      <c r="B163" s="145" t="s">
        <v>365</v>
      </c>
      <c r="C163" s="145"/>
      <c r="D163" s="145"/>
      <c r="E163" s="145"/>
      <c r="F163" s="145"/>
    </row>
    <row r="164" spans="1:6" ht="9" customHeight="1">
      <c r="A164" s="124"/>
      <c r="B164" s="128"/>
      <c r="C164" s="128"/>
      <c r="D164" s="128"/>
      <c r="E164" s="128"/>
      <c r="F164" s="128"/>
    </row>
    <row r="165" spans="1:6" ht="47.25">
      <c r="A165" s="125" t="s">
        <v>104</v>
      </c>
      <c r="B165" s="142" t="s">
        <v>298</v>
      </c>
      <c r="C165" s="126">
        <v>12226443</v>
      </c>
      <c r="D165" s="126">
        <v>228557</v>
      </c>
      <c r="E165" s="126">
        <v>0</v>
      </c>
      <c r="F165" s="126">
        <f>C165+D165-E165</f>
        <v>12455000</v>
      </c>
    </row>
    <row r="166" spans="1:6" ht="31.5" customHeight="1">
      <c r="A166" s="124"/>
      <c r="B166" s="145" t="s">
        <v>350</v>
      </c>
      <c r="C166" s="145"/>
      <c r="D166" s="145"/>
      <c r="E166" s="145"/>
      <c r="F166" s="145"/>
    </row>
    <row r="167" spans="1:6" ht="10.5" customHeight="1">
      <c r="A167" s="124"/>
      <c r="B167" s="128"/>
      <c r="C167" s="128"/>
      <c r="D167" s="128"/>
      <c r="E167" s="128"/>
      <c r="F167" s="128"/>
    </row>
    <row r="168" spans="1:6" ht="63">
      <c r="A168" s="125" t="s">
        <v>106</v>
      </c>
      <c r="B168" s="142" t="s">
        <v>256</v>
      </c>
      <c r="C168" s="126">
        <v>68000</v>
      </c>
      <c r="D168" s="126">
        <v>20986</v>
      </c>
      <c r="E168" s="126">
        <v>0</v>
      </c>
      <c r="F168" s="126">
        <f>C168+D168-E168</f>
        <v>88986</v>
      </c>
    </row>
    <row r="169" spans="1:6" ht="33" customHeight="1">
      <c r="A169" s="124"/>
      <c r="B169" s="145" t="s">
        <v>291</v>
      </c>
      <c r="C169" s="145"/>
      <c r="D169" s="145"/>
      <c r="E169" s="145"/>
      <c r="F169" s="145"/>
    </row>
    <row r="170" spans="1:6" ht="10.5" customHeight="1">
      <c r="A170" s="124"/>
      <c r="B170" s="128"/>
      <c r="C170" s="128"/>
      <c r="D170" s="128"/>
      <c r="E170" s="128"/>
      <c r="F170" s="128"/>
    </row>
    <row r="171" spans="1:6" ht="47.25">
      <c r="A171" s="125" t="s">
        <v>107</v>
      </c>
      <c r="B171" s="142" t="s">
        <v>258</v>
      </c>
      <c r="C171" s="126">
        <v>549000</v>
      </c>
      <c r="D171" s="126">
        <v>0</v>
      </c>
      <c r="E171" s="126">
        <v>187273</v>
      </c>
      <c r="F171" s="126">
        <f>C171+D171-E171</f>
        <v>361727</v>
      </c>
    </row>
    <row r="172" spans="1:6" ht="33.75" customHeight="1">
      <c r="A172" s="124"/>
      <c r="B172" s="145" t="s">
        <v>351</v>
      </c>
      <c r="C172" s="145"/>
      <c r="D172" s="145"/>
      <c r="E172" s="145"/>
      <c r="F172" s="145"/>
    </row>
    <row r="173" spans="1:6" ht="9.75" customHeight="1">
      <c r="A173" s="124"/>
      <c r="B173" s="128"/>
      <c r="C173" s="128"/>
      <c r="D173" s="128"/>
      <c r="E173" s="128"/>
      <c r="F173" s="128"/>
    </row>
    <row r="174" spans="1:6" ht="47.25">
      <c r="A174" s="125" t="s">
        <v>314</v>
      </c>
      <c r="B174" s="142" t="s">
        <v>259</v>
      </c>
      <c r="C174" s="126">
        <v>36000</v>
      </c>
      <c r="D174" s="126">
        <v>48774</v>
      </c>
      <c r="E174" s="126">
        <v>0</v>
      </c>
      <c r="F174" s="126">
        <f>C174+D174-E174</f>
        <v>84774</v>
      </c>
    </row>
    <row r="175" spans="1:6" ht="50.25" customHeight="1">
      <c r="A175" s="124"/>
      <c r="B175" s="145" t="s">
        <v>292</v>
      </c>
      <c r="C175" s="145"/>
      <c r="D175" s="145"/>
      <c r="E175" s="145"/>
      <c r="F175" s="145"/>
    </row>
    <row r="176" spans="1:6" ht="10.5" customHeight="1">
      <c r="A176" s="124"/>
      <c r="B176" s="128"/>
      <c r="C176" s="128"/>
      <c r="D176" s="128"/>
      <c r="E176" s="128"/>
      <c r="F176" s="128"/>
    </row>
    <row r="177" spans="1:6" ht="111" customHeight="1">
      <c r="A177" s="125" t="s">
        <v>315</v>
      </c>
      <c r="B177" s="142" t="s">
        <v>289</v>
      </c>
      <c r="C177" s="126">
        <v>450000</v>
      </c>
      <c r="D177" s="126">
        <v>0</v>
      </c>
      <c r="E177" s="126">
        <v>0</v>
      </c>
      <c r="F177" s="126">
        <f>C177+D177-E177</f>
        <v>450000</v>
      </c>
    </row>
    <row r="178" spans="1:6" ht="15.75">
      <c r="A178" s="124"/>
      <c r="B178" s="145" t="s">
        <v>309</v>
      </c>
      <c r="C178" s="145"/>
      <c r="D178" s="145"/>
      <c r="E178" s="145"/>
      <c r="F178" s="145"/>
    </row>
    <row r="179" spans="1:6" ht="9" customHeight="1">
      <c r="A179" s="124"/>
      <c r="B179" s="128"/>
      <c r="C179" s="128"/>
      <c r="D179" s="128"/>
      <c r="E179" s="128"/>
      <c r="F179" s="128"/>
    </row>
    <row r="180" spans="1:6" ht="47.25">
      <c r="A180" s="125" t="s">
        <v>316</v>
      </c>
      <c r="B180" s="142" t="s">
        <v>260</v>
      </c>
      <c r="C180" s="126">
        <v>7954538</v>
      </c>
      <c r="D180" s="126">
        <v>0</v>
      </c>
      <c r="E180" s="126">
        <v>646821</v>
      </c>
      <c r="F180" s="126">
        <f>C180+D180-E180</f>
        <v>7307717</v>
      </c>
    </row>
    <row r="181" spans="1:6" ht="15.75">
      <c r="A181" s="124"/>
      <c r="B181" s="145" t="s">
        <v>293</v>
      </c>
      <c r="C181" s="145"/>
      <c r="D181" s="145"/>
      <c r="E181" s="145"/>
      <c r="F181" s="145"/>
    </row>
    <row r="182" spans="1:6" ht="9" customHeight="1">
      <c r="A182" s="124"/>
      <c r="B182" s="128"/>
      <c r="C182" s="128"/>
      <c r="D182" s="128"/>
      <c r="E182" s="128"/>
      <c r="F182" s="128"/>
    </row>
    <row r="183" spans="1:6" ht="47.25">
      <c r="A183" s="125" t="s">
        <v>317</v>
      </c>
      <c r="B183" s="142" t="s">
        <v>295</v>
      </c>
      <c r="C183" s="126">
        <v>0</v>
      </c>
      <c r="D183" s="126">
        <v>7790000</v>
      </c>
      <c r="E183" s="126">
        <v>0</v>
      </c>
      <c r="F183" s="126">
        <f>C183+D183-E183</f>
        <v>7790000</v>
      </c>
    </row>
    <row r="184" spans="1:6" ht="48" customHeight="1">
      <c r="A184" s="124"/>
      <c r="B184" s="145" t="s">
        <v>296</v>
      </c>
      <c r="C184" s="145"/>
      <c r="D184" s="145"/>
      <c r="E184" s="145"/>
      <c r="F184" s="145"/>
    </row>
    <row r="185" spans="1:6" ht="9" customHeight="1">
      <c r="A185" s="124"/>
      <c r="B185" s="128"/>
      <c r="C185" s="128"/>
      <c r="D185" s="128"/>
      <c r="E185" s="128"/>
      <c r="F185" s="128"/>
    </row>
    <row r="186" spans="1:6" ht="47.25">
      <c r="A186" s="125" t="s">
        <v>318</v>
      </c>
      <c r="B186" s="142" t="s">
        <v>310</v>
      </c>
      <c r="C186" s="126">
        <v>0</v>
      </c>
      <c r="D186" s="126">
        <v>4706762</v>
      </c>
      <c r="E186" s="126">
        <v>0</v>
      </c>
      <c r="F186" s="126">
        <f>C186+D186-E186</f>
        <v>4706762</v>
      </c>
    </row>
    <row r="187" spans="1:6" ht="50.25" customHeight="1">
      <c r="A187" s="124"/>
      <c r="B187" s="145" t="s">
        <v>367</v>
      </c>
      <c r="C187" s="145"/>
      <c r="D187" s="145"/>
      <c r="E187" s="145"/>
      <c r="F187" s="145"/>
    </row>
    <row r="188" spans="1:6" ht="9.75" customHeight="1">
      <c r="A188" s="124"/>
      <c r="B188" s="128"/>
      <c r="C188" s="128"/>
      <c r="D188" s="128"/>
      <c r="E188" s="128"/>
      <c r="F188" s="128"/>
    </row>
    <row r="189" spans="1:6" ht="31.5">
      <c r="A189" s="125" t="s">
        <v>319</v>
      </c>
      <c r="B189" s="142" t="s">
        <v>275</v>
      </c>
      <c r="C189" s="126">
        <v>0</v>
      </c>
      <c r="D189" s="126">
        <v>11332725</v>
      </c>
      <c r="E189" s="126">
        <v>0</v>
      </c>
      <c r="F189" s="126">
        <f>C189+D189-E189</f>
        <v>11332725</v>
      </c>
    </row>
    <row r="190" spans="1:6" ht="15.75">
      <c r="A190" s="124"/>
      <c r="B190" s="145" t="s">
        <v>276</v>
      </c>
      <c r="C190" s="145"/>
      <c r="D190" s="145"/>
      <c r="E190" s="145"/>
      <c r="F190" s="145"/>
    </row>
    <row r="191" spans="1:6" ht="12" customHeight="1">
      <c r="A191" s="124"/>
      <c r="B191" s="128"/>
      <c r="C191" s="128"/>
      <c r="D191" s="128"/>
      <c r="E191" s="128"/>
      <c r="F191" s="128"/>
    </row>
    <row r="192" spans="1:6" ht="66" customHeight="1">
      <c r="A192" s="125" t="s">
        <v>320</v>
      </c>
      <c r="B192" s="142" t="s">
        <v>278</v>
      </c>
      <c r="C192" s="126">
        <v>2664751</v>
      </c>
      <c r="D192" s="126">
        <v>99732</v>
      </c>
      <c r="E192" s="126">
        <v>0</v>
      </c>
      <c r="F192" s="126">
        <f>C192+D192-E192</f>
        <v>2764483</v>
      </c>
    </row>
    <row r="193" spans="1:6" ht="32.25" customHeight="1">
      <c r="A193" s="124"/>
      <c r="B193" s="145" t="s">
        <v>288</v>
      </c>
      <c r="C193" s="145"/>
      <c r="D193" s="145"/>
      <c r="E193" s="145"/>
      <c r="F193" s="145"/>
    </row>
    <row r="194" spans="1:6" ht="32.25" customHeight="1">
      <c r="A194" s="124"/>
      <c r="B194" s="128"/>
      <c r="C194" s="128"/>
      <c r="D194" s="128"/>
      <c r="E194" s="128"/>
      <c r="F194" s="128"/>
    </row>
    <row r="195" spans="1:6" ht="15.75">
      <c r="A195" s="124"/>
      <c r="B195" s="128"/>
      <c r="C195" s="128"/>
      <c r="D195" s="128"/>
      <c r="E195" s="128"/>
      <c r="F195" s="128"/>
    </row>
    <row r="196" spans="1:6" ht="17.25" customHeight="1">
      <c r="A196" s="147" t="s">
        <v>100</v>
      </c>
      <c r="B196" s="147" t="s">
        <v>245</v>
      </c>
      <c r="C196" s="148" t="s">
        <v>246</v>
      </c>
      <c r="D196" s="148"/>
      <c r="E196" s="148"/>
      <c r="F196" s="148"/>
    </row>
    <row r="197" spans="1:6" ht="15.75">
      <c r="A197" s="147"/>
      <c r="B197" s="147"/>
      <c r="C197" s="1" t="s">
        <v>247</v>
      </c>
      <c r="D197" s="1" t="s">
        <v>248</v>
      </c>
      <c r="E197" s="1" t="s">
        <v>249</v>
      </c>
      <c r="F197" s="1" t="s">
        <v>250</v>
      </c>
    </row>
    <row r="198" spans="1:6" ht="6.75" customHeight="1">
      <c r="A198" s="124"/>
      <c r="B198" s="128"/>
      <c r="C198" s="128"/>
      <c r="D198" s="128"/>
      <c r="E198" s="128"/>
      <c r="F198" s="128"/>
    </row>
    <row r="199" spans="1:6" ht="47.25">
      <c r="A199" s="125" t="s">
        <v>321</v>
      </c>
      <c r="B199" s="142" t="s">
        <v>306</v>
      </c>
      <c r="C199" s="126">
        <v>85151694</v>
      </c>
      <c r="D199" s="126">
        <v>0</v>
      </c>
      <c r="E199" s="126">
        <v>2120282</v>
      </c>
      <c r="F199" s="126">
        <f>C199+D199-E199</f>
        <v>83031412</v>
      </c>
    </row>
    <row r="200" spans="1:6" ht="33" customHeight="1">
      <c r="A200" s="124"/>
      <c r="B200" s="149" t="s">
        <v>368</v>
      </c>
      <c r="C200" s="149"/>
      <c r="D200" s="149"/>
      <c r="E200" s="149"/>
      <c r="F200" s="149"/>
    </row>
    <row r="201" spans="1:6" ht="7.5" customHeight="1">
      <c r="A201" s="124"/>
      <c r="B201" s="128"/>
      <c r="C201" s="128"/>
      <c r="D201" s="128"/>
      <c r="E201" s="128"/>
      <c r="F201" s="128"/>
    </row>
    <row r="202" spans="1:6" ht="61.5" customHeight="1">
      <c r="A202" s="125" t="s">
        <v>322</v>
      </c>
      <c r="B202" s="142" t="s">
        <v>301</v>
      </c>
      <c r="C202" s="126">
        <v>0</v>
      </c>
      <c r="D202" s="126">
        <v>99907005</v>
      </c>
      <c r="E202" s="126">
        <v>0</v>
      </c>
      <c r="F202" s="126">
        <f>C202+D202-E202</f>
        <v>99907005</v>
      </c>
    </row>
    <row r="203" spans="1:6" ht="34.5" customHeight="1">
      <c r="A203" s="124"/>
      <c r="B203" s="145" t="s">
        <v>369</v>
      </c>
      <c r="C203" s="145"/>
      <c r="D203" s="145"/>
      <c r="E203" s="145"/>
      <c r="F203" s="145"/>
    </row>
    <row r="204" spans="1:6" ht="6" customHeight="1">
      <c r="A204" s="124"/>
      <c r="B204" s="128"/>
      <c r="C204" s="128"/>
      <c r="D204" s="128"/>
      <c r="E204" s="128"/>
      <c r="F204" s="128"/>
    </row>
    <row r="205" spans="1:6" ht="66.75" customHeight="1">
      <c r="A205" s="125" t="s">
        <v>323</v>
      </c>
      <c r="B205" s="142" t="s">
        <v>303</v>
      </c>
      <c r="C205" s="126">
        <v>0</v>
      </c>
      <c r="D205" s="126">
        <v>4309329</v>
      </c>
      <c r="E205" s="126">
        <v>0</v>
      </c>
      <c r="F205" s="126">
        <f>C205+D205-E205</f>
        <v>4309329</v>
      </c>
    </row>
    <row r="206" spans="1:6" ht="34.5" customHeight="1">
      <c r="A206" s="124"/>
      <c r="B206" s="145" t="s">
        <v>369</v>
      </c>
      <c r="C206" s="145"/>
      <c r="D206" s="145"/>
      <c r="E206" s="145"/>
      <c r="F206" s="145"/>
    </row>
    <row r="207" spans="1:6" ht="6" customHeight="1">
      <c r="A207" s="124"/>
      <c r="B207" s="128"/>
      <c r="C207" s="128"/>
      <c r="D207" s="128"/>
      <c r="E207" s="128"/>
      <c r="F207" s="128"/>
    </row>
    <row r="208" spans="1:6" ht="63">
      <c r="A208" s="125" t="s">
        <v>324</v>
      </c>
      <c r="B208" s="142" t="s">
        <v>300</v>
      </c>
      <c r="C208" s="126">
        <v>267304266</v>
      </c>
      <c r="D208" s="126">
        <v>0</v>
      </c>
      <c r="E208" s="126">
        <v>99674705</v>
      </c>
      <c r="F208" s="126">
        <f>C208+D208-E208</f>
        <v>167629561</v>
      </c>
    </row>
    <row r="209" spans="1:6" ht="48" customHeight="1">
      <c r="A209" s="124"/>
      <c r="B209" s="145" t="s">
        <v>370</v>
      </c>
      <c r="C209" s="145"/>
      <c r="D209" s="145"/>
      <c r="E209" s="145"/>
      <c r="F209" s="145"/>
    </row>
    <row r="210" spans="1:6" ht="7.5" customHeight="1">
      <c r="A210" s="124"/>
      <c r="B210" s="128"/>
      <c r="C210" s="128"/>
      <c r="D210" s="128"/>
      <c r="E210" s="128"/>
      <c r="F210" s="128"/>
    </row>
    <row r="211" spans="1:6" ht="60.75" customHeight="1">
      <c r="A211" s="125" t="s">
        <v>325</v>
      </c>
      <c r="B211" s="142" t="s">
        <v>302</v>
      </c>
      <c r="C211" s="126">
        <v>11228951</v>
      </c>
      <c r="D211" s="126">
        <v>0</v>
      </c>
      <c r="E211" s="126">
        <v>4309329</v>
      </c>
      <c r="F211" s="126">
        <f>C211+D211-E211</f>
        <v>6919622</v>
      </c>
    </row>
    <row r="212" spans="1:6" ht="48" customHeight="1">
      <c r="A212" s="124"/>
      <c r="B212" s="145" t="s">
        <v>359</v>
      </c>
      <c r="C212" s="145"/>
      <c r="D212" s="145"/>
      <c r="E212" s="145"/>
      <c r="F212" s="145"/>
    </row>
    <row r="213" spans="1:6" ht="6.75" customHeight="1">
      <c r="A213" s="124"/>
      <c r="B213" s="128"/>
      <c r="C213" s="128"/>
      <c r="D213" s="128"/>
      <c r="E213" s="128"/>
      <c r="F213" s="128"/>
    </row>
    <row r="214" spans="1:6" ht="47.25">
      <c r="A214" s="125" t="s">
        <v>326</v>
      </c>
      <c r="B214" s="143" t="s">
        <v>307</v>
      </c>
      <c r="C214" s="126">
        <v>5970809</v>
      </c>
      <c r="D214" s="126">
        <v>0</v>
      </c>
      <c r="E214" s="126">
        <v>580302</v>
      </c>
      <c r="F214" s="126">
        <f>C214+D214-E214</f>
        <v>5390507</v>
      </c>
    </row>
    <row r="215" spans="1:6" ht="33" customHeight="1">
      <c r="A215" s="124"/>
      <c r="B215" s="145" t="s">
        <v>362</v>
      </c>
      <c r="C215" s="145"/>
      <c r="D215" s="145"/>
      <c r="E215" s="145"/>
      <c r="F215" s="145"/>
    </row>
    <row r="216" spans="1:6" ht="6.75" customHeight="1">
      <c r="A216" s="124"/>
      <c r="B216" s="128"/>
      <c r="C216" s="128"/>
      <c r="D216" s="128"/>
      <c r="E216" s="128"/>
      <c r="F216" s="128"/>
    </row>
    <row r="217" spans="1:6" ht="47.25">
      <c r="A217" s="125" t="s">
        <v>327</v>
      </c>
      <c r="B217" s="143" t="s">
        <v>274</v>
      </c>
      <c r="C217" s="126">
        <v>78300</v>
      </c>
      <c r="D217" s="126">
        <v>0</v>
      </c>
      <c r="E217" s="126">
        <v>0</v>
      </c>
      <c r="F217" s="126">
        <f>C217+D217-E217</f>
        <v>78300</v>
      </c>
    </row>
    <row r="218" spans="1:6" ht="31.5" customHeight="1">
      <c r="A218" s="124"/>
      <c r="B218" s="145" t="s">
        <v>257</v>
      </c>
      <c r="C218" s="145"/>
      <c r="D218" s="145"/>
      <c r="E218" s="145"/>
      <c r="F218" s="145"/>
    </row>
    <row r="219" spans="1:6" ht="8.25" customHeight="1">
      <c r="A219" s="124"/>
      <c r="B219" s="128"/>
      <c r="C219" s="128"/>
      <c r="D219" s="128"/>
      <c r="E219" s="128"/>
      <c r="F219" s="128"/>
    </row>
    <row r="220" spans="1:6" ht="47.25">
      <c r="A220" s="125" t="s">
        <v>328</v>
      </c>
      <c r="B220" s="143" t="s">
        <v>308</v>
      </c>
      <c r="C220" s="126">
        <v>0</v>
      </c>
      <c r="D220" s="126">
        <v>814907</v>
      </c>
      <c r="E220" s="126">
        <v>0</v>
      </c>
      <c r="F220" s="126">
        <f>C220+D220-E220</f>
        <v>814907</v>
      </c>
    </row>
    <row r="221" spans="1:6" ht="51.75" customHeight="1">
      <c r="A221" s="124"/>
      <c r="B221" s="145" t="s">
        <v>366</v>
      </c>
      <c r="C221" s="145"/>
      <c r="D221" s="145"/>
      <c r="E221" s="145"/>
      <c r="F221" s="145"/>
    </row>
    <row r="222" spans="1:6" ht="6.75" customHeight="1">
      <c r="A222" s="124"/>
      <c r="B222" s="128"/>
      <c r="C222" s="128"/>
      <c r="D222" s="128"/>
      <c r="E222" s="128"/>
      <c r="F222" s="128"/>
    </row>
    <row r="223" spans="1:6" ht="31.5">
      <c r="A223" s="125" t="s">
        <v>329</v>
      </c>
      <c r="B223" s="143" t="s">
        <v>261</v>
      </c>
      <c r="C223" s="126">
        <v>8504144</v>
      </c>
      <c r="D223" s="126">
        <v>34200</v>
      </c>
      <c r="E223" s="126">
        <v>0</v>
      </c>
      <c r="F223" s="126">
        <f>C223+D223-E223</f>
        <v>8538344</v>
      </c>
    </row>
    <row r="224" spans="1:6" ht="31.5" customHeight="1">
      <c r="A224" s="124"/>
      <c r="B224" s="145" t="s">
        <v>360</v>
      </c>
      <c r="C224" s="145"/>
      <c r="D224" s="145"/>
      <c r="E224" s="145"/>
      <c r="F224" s="145"/>
    </row>
    <row r="225" spans="1:6" ht="7.5" customHeight="1">
      <c r="A225" s="124"/>
      <c r="B225" s="128"/>
      <c r="C225" s="128"/>
      <c r="D225" s="128"/>
      <c r="E225" s="128"/>
      <c r="F225" s="128"/>
    </row>
    <row r="226" spans="1:6" ht="63">
      <c r="A226" s="125" t="s">
        <v>330</v>
      </c>
      <c r="B226" s="143" t="s">
        <v>271</v>
      </c>
      <c r="C226" s="126">
        <v>9818734</v>
      </c>
      <c r="D226" s="126">
        <v>0</v>
      </c>
      <c r="E226" s="126">
        <v>40795</v>
      </c>
      <c r="F226" s="126">
        <f>C226+D226-E226</f>
        <v>9777939</v>
      </c>
    </row>
    <row r="227" spans="1:6" ht="32.25" customHeight="1">
      <c r="A227" s="124"/>
      <c r="B227" s="145" t="s">
        <v>272</v>
      </c>
      <c r="C227" s="145"/>
      <c r="D227" s="145"/>
      <c r="E227" s="145"/>
      <c r="F227" s="145"/>
    </row>
    <row r="228" spans="1:6" ht="9" customHeight="1">
      <c r="A228" s="124"/>
      <c r="B228" s="128"/>
      <c r="C228" s="128"/>
      <c r="D228" s="128"/>
      <c r="E228" s="128"/>
      <c r="F228" s="128"/>
    </row>
    <row r="229" spans="1:6" s="123" customFormat="1" ht="15.75">
      <c r="A229" s="137" t="s">
        <v>108</v>
      </c>
      <c r="B229" s="138" t="s">
        <v>99</v>
      </c>
      <c r="C229" s="139"/>
      <c r="D229" s="139"/>
      <c r="E229" s="139"/>
      <c r="F229" s="139"/>
    </row>
    <row r="230" spans="1:6" ht="15.75">
      <c r="A230" s="124"/>
      <c r="B230" s="130"/>
      <c r="C230" s="130"/>
      <c r="D230" s="130"/>
      <c r="E230" s="130"/>
      <c r="F230" s="130"/>
    </row>
    <row r="231" spans="1:6" ht="47.25">
      <c r="A231" s="125" t="s">
        <v>109</v>
      </c>
      <c r="B231" s="142" t="s">
        <v>298</v>
      </c>
      <c r="C231" s="126">
        <v>100568303</v>
      </c>
      <c r="D231" s="126">
        <v>46198</v>
      </c>
      <c r="E231" s="126">
        <v>0</v>
      </c>
      <c r="F231" s="126">
        <f>C231+D231-E231</f>
        <v>100614501</v>
      </c>
    </row>
    <row r="232" spans="1:6" ht="31.5" customHeight="1">
      <c r="A232" s="124"/>
      <c r="B232" s="145" t="s">
        <v>352</v>
      </c>
      <c r="C232" s="145"/>
      <c r="D232" s="145"/>
      <c r="E232" s="145"/>
      <c r="F232" s="145"/>
    </row>
    <row r="233" spans="1:6" ht="31.5" customHeight="1">
      <c r="A233" s="124"/>
      <c r="B233" s="128"/>
      <c r="C233" s="128"/>
      <c r="D233" s="128"/>
      <c r="E233" s="128"/>
      <c r="F233" s="128"/>
    </row>
    <row r="234" spans="1:6" ht="17.25" customHeight="1">
      <c r="A234" s="147" t="s">
        <v>100</v>
      </c>
      <c r="B234" s="147" t="s">
        <v>245</v>
      </c>
      <c r="C234" s="148" t="s">
        <v>246</v>
      </c>
      <c r="D234" s="148"/>
      <c r="E234" s="148"/>
      <c r="F234" s="148"/>
    </row>
    <row r="235" spans="1:6" ht="15.75">
      <c r="A235" s="147"/>
      <c r="B235" s="147"/>
      <c r="C235" s="1" t="s">
        <v>247</v>
      </c>
      <c r="D235" s="1" t="s">
        <v>248</v>
      </c>
      <c r="E235" s="1" t="s">
        <v>249</v>
      </c>
      <c r="F235" s="1" t="s">
        <v>250</v>
      </c>
    </row>
    <row r="236" spans="1:6" ht="6.75" customHeight="1">
      <c r="A236" s="124"/>
      <c r="B236" s="130"/>
      <c r="C236" s="130"/>
      <c r="D236" s="130"/>
      <c r="E236" s="130"/>
      <c r="F236" s="130"/>
    </row>
    <row r="237" spans="1:6" ht="31.5">
      <c r="A237" s="125" t="s">
        <v>110</v>
      </c>
      <c r="B237" s="142" t="s">
        <v>255</v>
      </c>
      <c r="C237" s="126">
        <v>20026505</v>
      </c>
      <c r="D237" s="126">
        <v>12180</v>
      </c>
      <c r="E237" s="126">
        <v>0</v>
      </c>
      <c r="F237" s="126">
        <f>C237+D237-E237</f>
        <v>20038685</v>
      </c>
    </row>
    <row r="238" spans="1:6" ht="66" customHeight="1">
      <c r="A238" s="124"/>
      <c r="B238" s="145" t="s">
        <v>286</v>
      </c>
      <c r="C238" s="145"/>
      <c r="D238" s="145"/>
      <c r="E238" s="145"/>
      <c r="F238" s="145"/>
    </row>
    <row r="239" spans="1:6" ht="9" customHeight="1">
      <c r="A239" s="124"/>
      <c r="B239" s="130"/>
      <c r="C239" s="130"/>
      <c r="D239" s="130"/>
      <c r="E239" s="130"/>
      <c r="F239" s="130"/>
    </row>
    <row r="240" spans="1:6" ht="47.25">
      <c r="A240" s="125" t="s">
        <v>332</v>
      </c>
      <c r="B240" s="142" t="s">
        <v>331</v>
      </c>
      <c r="C240" s="126">
        <v>397216</v>
      </c>
      <c r="D240" s="126">
        <v>690</v>
      </c>
      <c r="E240" s="126">
        <v>0</v>
      </c>
      <c r="F240" s="126">
        <f>C240+D240-E240</f>
        <v>397906</v>
      </c>
    </row>
    <row r="241" spans="1:6" ht="33.75" customHeight="1">
      <c r="A241" s="124"/>
      <c r="B241" s="145" t="s">
        <v>353</v>
      </c>
      <c r="C241" s="145"/>
      <c r="D241" s="145"/>
      <c r="E241" s="145"/>
      <c r="F241" s="145"/>
    </row>
    <row r="242" spans="1:6" ht="6.75" customHeight="1">
      <c r="A242" s="124"/>
      <c r="B242" s="128"/>
      <c r="C242" s="128"/>
      <c r="D242" s="128"/>
      <c r="E242" s="128"/>
      <c r="F242" s="128"/>
    </row>
    <row r="243" spans="1:6" ht="63">
      <c r="A243" s="125" t="s">
        <v>333</v>
      </c>
      <c r="B243" s="142" t="s">
        <v>277</v>
      </c>
      <c r="C243" s="126">
        <v>523648</v>
      </c>
      <c r="D243" s="126">
        <v>0</v>
      </c>
      <c r="E243" s="126">
        <v>0</v>
      </c>
      <c r="F243" s="126">
        <f>C243+D243-E243</f>
        <v>523648</v>
      </c>
    </row>
    <row r="244" spans="1:6" ht="32.25" customHeight="1">
      <c r="A244" s="124"/>
      <c r="B244" s="145" t="s">
        <v>254</v>
      </c>
      <c r="C244" s="145"/>
      <c r="D244" s="145"/>
      <c r="E244" s="145"/>
      <c r="F244" s="145"/>
    </row>
    <row r="245" spans="1:6" ht="5.25" customHeight="1">
      <c r="A245" s="124"/>
      <c r="B245" s="128"/>
      <c r="C245" s="128"/>
      <c r="D245" s="128"/>
      <c r="E245" s="128"/>
      <c r="F245" s="128"/>
    </row>
    <row r="246" spans="1:6" ht="47.25">
      <c r="A246" s="125" t="s">
        <v>334</v>
      </c>
      <c r="B246" s="142" t="s">
        <v>258</v>
      </c>
      <c r="C246" s="126">
        <v>1828000</v>
      </c>
      <c r="D246" s="126">
        <v>1160901</v>
      </c>
      <c r="E246" s="126">
        <v>0</v>
      </c>
      <c r="F246" s="126">
        <f>C246+D246-E246</f>
        <v>2988901</v>
      </c>
    </row>
    <row r="247" spans="1:6" ht="33" customHeight="1">
      <c r="A247" s="124"/>
      <c r="B247" s="145" t="s">
        <v>355</v>
      </c>
      <c r="C247" s="145"/>
      <c r="D247" s="145"/>
      <c r="E247" s="145"/>
      <c r="F247" s="145"/>
    </row>
    <row r="248" spans="1:6" ht="3.75" customHeight="1">
      <c r="A248" s="124"/>
      <c r="B248" s="128"/>
      <c r="C248" s="128"/>
      <c r="D248" s="128"/>
      <c r="E248" s="128"/>
      <c r="F248" s="128"/>
    </row>
    <row r="249" spans="1:6" ht="47.25">
      <c r="A249" s="125" t="s">
        <v>335</v>
      </c>
      <c r="B249" s="142" t="s">
        <v>259</v>
      </c>
      <c r="C249" s="126">
        <v>777400</v>
      </c>
      <c r="D249" s="126">
        <v>60322</v>
      </c>
      <c r="E249" s="126">
        <v>0</v>
      </c>
      <c r="F249" s="126">
        <f>C249+D249-E249</f>
        <v>837722</v>
      </c>
    </row>
    <row r="250" spans="1:6" ht="33.75" customHeight="1">
      <c r="A250" s="124"/>
      <c r="B250" s="145" t="s">
        <v>354</v>
      </c>
      <c r="C250" s="145"/>
      <c r="D250" s="145"/>
      <c r="E250" s="145"/>
      <c r="F250" s="145"/>
    </row>
    <row r="251" spans="1:6" ht="6.75" customHeight="1">
      <c r="A251" s="124"/>
      <c r="B251" s="128"/>
      <c r="C251" s="128"/>
      <c r="D251" s="128"/>
      <c r="E251" s="128"/>
      <c r="F251" s="128"/>
    </row>
    <row r="252" spans="1:6" ht="47.25">
      <c r="A252" s="125" t="s">
        <v>335</v>
      </c>
      <c r="B252" s="142" t="s">
        <v>258</v>
      </c>
      <c r="C252" s="126">
        <v>1828000</v>
      </c>
      <c r="D252" s="126">
        <v>1160901</v>
      </c>
      <c r="E252" s="126">
        <v>0</v>
      </c>
      <c r="F252" s="126">
        <f>C252+D252-E252</f>
        <v>2988901</v>
      </c>
    </row>
    <row r="253" spans="1:6" ht="33" customHeight="1">
      <c r="A253" s="124"/>
      <c r="B253" s="145" t="s">
        <v>355</v>
      </c>
      <c r="C253" s="145"/>
      <c r="D253" s="145"/>
      <c r="E253" s="145"/>
      <c r="F253" s="145"/>
    </row>
    <row r="254" spans="1:6" ht="4.5" customHeight="1">
      <c r="A254" s="124"/>
      <c r="B254" s="128"/>
      <c r="C254" s="128"/>
      <c r="D254" s="128"/>
      <c r="E254" s="128"/>
      <c r="F254" s="128"/>
    </row>
    <row r="255" spans="1:6" ht="63">
      <c r="A255" s="125" t="s">
        <v>336</v>
      </c>
      <c r="B255" s="142" t="s">
        <v>256</v>
      </c>
      <c r="C255" s="126">
        <v>782000</v>
      </c>
      <c r="D255" s="126">
        <v>375330</v>
      </c>
      <c r="E255" s="126">
        <v>0</v>
      </c>
      <c r="F255" s="126">
        <f>C255+D255-E255</f>
        <v>1157330</v>
      </c>
    </row>
    <row r="256" spans="1:6" ht="33" customHeight="1">
      <c r="A256" s="124"/>
      <c r="B256" s="145" t="s">
        <v>297</v>
      </c>
      <c r="C256" s="145"/>
      <c r="D256" s="145"/>
      <c r="E256" s="145"/>
      <c r="F256" s="145"/>
    </row>
    <row r="257" spans="1:6" ht="5.25" customHeight="1">
      <c r="A257" s="124"/>
      <c r="B257" s="128"/>
      <c r="C257" s="128"/>
      <c r="D257" s="128"/>
      <c r="E257" s="128"/>
      <c r="F257" s="128"/>
    </row>
    <row r="258" spans="1:6" ht="45" customHeight="1">
      <c r="A258" s="125" t="s">
        <v>337</v>
      </c>
      <c r="B258" s="142" t="s">
        <v>290</v>
      </c>
      <c r="C258" s="126">
        <v>40871837</v>
      </c>
      <c r="D258" s="126">
        <v>0</v>
      </c>
      <c r="E258" s="126">
        <v>0</v>
      </c>
      <c r="F258" s="126">
        <f>C258+D258-E258</f>
        <v>40871837</v>
      </c>
    </row>
    <row r="259" spans="1:6" ht="33.75" customHeight="1">
      <c r="A259" s="124"/>
      <c r="B259" s="145" t="s">
        <v>363</v>
      </c>
      <c r="C259" s="145"/>
      <c r="D259" s="145"/>
      <c r="E259" s="145"/>
      <c r="F259" s="145"/>
    </row>
    <row r="260" spans="1:6" ht="6.75" customHeight="1">
      <c r="A260" s="124"/>
      <c r="B260" s="128"/>
      <c r="C260" s="128"/>
      <c r="D260" s="128"/>
      <c r="E260" s="128"/>
      <c r="F260" s="128"/>
    </row>
    <row r="261" spans="1:6" ht="111" customHeight="1">
      <c r="A261" s="125" t="s">
        <v>338</v>
      </c>
      <c r="B261" s="142" t="s">
        <v>289</v>
      </c>
      <c r="C261" s="126">
        <v>18270730</v>
      </c>
      <c r="D261" s="126">
        <v>0</v>
      </c>
      <c r="E261" s="126">
        <v>0</v>
      </c>
      <c r="F261" s="126">
        <f>C261+D261-E261</f>
        <v>18270730</v>
      </c>
    </row>
    <row r="262" spans="1:6" ht="48" customHeight="1">
      <c r="A262" s="124"/>
      <c r="B262" s="145" t="s">
        <v>364</v>
      </c>
      <c r="C262" s="145"/>
      <c r="D262" s="145"/>
      <c r="E262" s="145"/>
      <c r="F262" s="145"/>
    </row>
    <row r="263" spans="1:6" ht="5.25" customHeight="1">
      <c r="A263" s="124"/>
      <c r="B263" s="128"/>
      <c r="C263" s="128"/>
      <c r="D263" s="128"/>
      <c r="E263" s="128"/>
      <c r="F263" s="128"/>
    </row>
    <row r="264" spans="1:6" ht="47.25">
      <c r="A264" s="125" t="s">
        <v>339</v>
      </c>
      <c r="B264" s="142" t="s">
        <v>262</v>
      </c>
      <c r="C264" s="126">
        <v>75566538</v>
      </c>
      <c r="D264" s="126">
        <v>0</v>
      </c>
      <c r="E264" s="126">
        <v>0</v>
      </c>
      <c r="F264" s="126">
        <f>C264+D264-E264</f>
        <v>75566538</v>
      </c>
    </row>
    <row r="265" spans="1:6" ht="33" customHeight="1">
      <c r="A265" s="124"/>
      <c r="B265" s="145" t="s">
        <v>363</v>
      </c>
      <c r="C265" s="145"/>
      <c r="D265" s="145"/>
      <c r="E265" s="145"/>
      <c r="F265" s="145"/>
    </row>
    <row r="266" spans="1:6" ht="8.25" customHeight="1">
      <c r="A266" s="124"/>
      <c r="B266" s="130"/>
      <c r="C266" s="130"/>
      <c r="D266" s="130"/>
      <c r="E266" s="130"/>
      <c r="F266" s="130"/>
    </row>
    <row r="267" spans="1:6" ht="63">
      <c r="A267" s="125" t="s">
        <v>340</v>
      </c>
      <c r="B267" s="142" t="s">
        <v>300</v>
      </c>
      <c r="C267" s="126">
        <v>3447064</v>
      </c>
      <c r="D267" s="126">
        <v>0</v>
      </c>
      <c r="E267" s="126">
        <v>1708236</v>
      </c>
      <c r="F267" s="126">
        <f>C267+D267-E267</f>
        <v>1738828</v>
      </c>
    </row>
    <row r="268" spans="1:6" ht="48" customHeight="1">
      <c r="A268" s="124"/>
      <c r="B268" s="145" t="s">
        <v>370</v>
      </c>
      <c r="C268" s="145"/>
      <c r="D268" s="145"/>
      <c r="E268" s="145"/>
      <c r="F268" s="145"/>
    </row>
    <row r="269" spans="1:6" ht="21" customHeight="1">
      <c r="A269" s="124"/>
      <c r="B269" s="128"/>
      <c r="C269" s="128"/>
      <c r="D269" s="128"/>
      <c r="E269" s="128"/>
      <c r="F269" s="128"/>
    </row>
    <row r="270" spans="1:6" ht="17.25" customHeight="1">
      <c r="A270" s="147" t="s">
        <v>100</v>
      </c>
      <c r="B270" s="147" t="s">
        <v>245</v>
      </c>
      <c r="C270" s="148" t="s">
        <v>246</v>
      </c>
      <c r="D270" s="148"/>
      <c r="E270" s="148"/>
      <c r="F270" s="148"/>
    </row>
    <row r="271" spans="1:6" ht="15.75">
      <c r="A271" s="147"/>
      <c r="B271" s="147"/>
      <c r="C271" s="1" t="s">
        <v>247</v>
      </c>
      <c r="D271" s="1" t="s">
        <v>248</v>
      </c>
      <c r="E271" s="1" t="s">
        <v>249</v>
      </c>
      <c r="F271" s="1" t="s">
        <v>250</v>
      </c>
    </row>
    <row r="272" spans="1:6" ht="11.25" customHeight="1">
      <c r="A272" s="124"/>
      <c r="B272" s="130"/>
      <c r="C272" s="130"/>
      <c r="D272" s="130"/>
      <c r="E272" s="130"/>
      <c r="F272" s="130"/>
    </row>
    <row r="273" spans="1:6" ht="61.5" customHeight="1">
      <c r="A273" s="125" t="s">
        <v>341</v>
      </c>
      <c r="B273" s="142" t="s">
        <v>301</v>
      </c>
      <c r="C273" s="126">
        <v>0</v>
      </c>
      <c r="D273" s="126">
        <v>1475936</v>
      </c>
      <c r="E273" s="126">
        <v>0</v>
      </c>
      <c r="F273" s="126">
        <f>C273+D273-E273</f>
        <v>1475936</v>
      </c>
    </row>
    <row r="274" spans="1:6" ht="34.5" customHeight="1">
      <c r="A274" s="124"/>
      <c r="B274" s="145" t="s">
        <v>369</v>
      </c>
      <c r="C274" s="145"/>
      <c r="D274" s="145"/>
      <c r="E274" s="145"/>
      <c r="F274" s="145"/>
    </row>
    <row r="275" spans="1:6" ht="11.25" customHeight="1">
      <c r="A275" s="124"/>
      <c r="B275" s="130"/>
      <c r="C275" s="130"/>
      <c r="D275" s="130"/>
      <c r="E275" s="130"/>
      <c r="F275" s="130"/>
    </row>
    <row r="276" spans="1:6" s="123" customFormat="1" ht="15.75">
      <c r="A276" s="120">
        <v>2</v>
      </c>
      <c r="B276" s="134" t="s">
        <v>263</v>
      </c>
      <c r="C276" s="134"/>
      <c r="D276" s="134"/>
      <c r="E276" s="134"/>
      <c r="F276" s="134"/>
    </row>
    <row r="277" spans="1:6" s="123" customFormat="1" ht="6" customHeight="1">
      <c r="A277" s="120"/>
      <c r="B277" s="134"/>
      <c r="C277" s="134"/>
      <c r="D277" s="134"/>
      <c r="E277" s="134"/>
      <c r="F277" s="134"/>
    </row>
    <row r="278" spans="1:6" s="123" customFormat="1" ht="15.75">
      <c r="A278" s="137" t="s">
        <v>111</v>
      </c>
      <c r="B278" s="138" t="s">
        <v>252</v>
      </c>
      <c r="C278" s="139"/>
      <c r="D278" s="139"/>
      <c r="E278" s="139"/>
      <c r="F278" s="139"/>
    </row>
    <row r="279" spans="1:6" s="131" customFormat="1" ht="7.5" customHeight="1">
      <c r="A279" s="129"/>
      <c r="B279" s="130"/>
      <c r="C279" s="130"/>
      <c r="D279" s="130"/>
      <c r="E279" s="130"/>
      <c r="F279" s="130"/>
    </row>
    <row r="280" spans="1:6" s="131" customFormat="1" ht="31.5">
      <c r="A280" s="132" t="s">
        <v>112</v>
      </c>
      <c r="B280" s="143" t="s">
        <v>264</v>
      </c>
      <c r="C280" s="133">
        <v>59180</v>
      </c>
      <c r="D280" s="133">
        <v>5354</v>
      </c>
      <c r="E280" s="133">
        <v>0</v>
      </c>
      <c r="F280" s="133">
        <f>C280+D280-E280</f>
        <v>64534</v>
      </c>
    </row>
    <row r="281" spans="1:6" s="131" customFormat="1" ht="33" customHeight="1">
      <c r="A281" s="129"/>
      <c r="B281" s="146" t="s">
        <v>356</v>
      </c>
      <c r="C281" s="146"/>
      <c r="D281" s="146"/>
      <c r="E281" s="146"/>
      <c r="F281" s="146"/>
    </row>
    <row r="282" spans="1:6" s="131" customFormat="1" ht="9" customHeight="1">
      <c r="A282" s="129"/>
      <c r="B282" s="130"/>
      <c r="C282" s="130"/>
      <c r="D282" s="130"/>
      <c r="E282" s="130"/>
      <c r="F282" s="130"/>
    </row>
    <row r="283" spans="1:6" s="131" customFormat="1" ht="47.25">
      <c r="A283" s="132" t="s">
        <v>114</v>
      </c>
      <c r="B283" s="142" t="s">
        <v>299</v>
      </c>
      <c r="C283" s="133">
        <v>9000000</v>
      </c>
      <c r="D283" s="133">
        <v>0</v>
      </c>
      <c r="E283" s="133">
        <v>3000000</v>
      </c>
      <c r="F283" s="133">
        <f>C283+D283-E283</f>
        <v>6000000</v>
      </c>
    </row>
    <row r="284" spans="1:6" s="131" customFormat="1" ht="48.75" customHeight="1">
      <c r="A284" s="129"/>
      <c r="B284" s="146" t="s">
        <v>311</v>
      </c>
      <c r="C284" s="146"/>
      <c r="D284" s="146"/>
      <c r="E284" s="146"/>
      <c r="F284" s="146"/>
    </row>
    <row r="285" spans="1:6" s="131" customFormat="1" ht="9" customHeight="1">
      <c r="A285" s="129"/>
      <c r="B285" s="130"/>
      <c r="C285" s="130"/>
      <c r="D285" s="130"/>
      <c r="E285" s="130"/>
      <c r="F285" s="130"/>
    </row>
    <row r="286" spans="1:6" s="131" customFormat="1" ht="31.5">
      <c r="A286" s="132" t="s">
        <v>115</v>
      </c>
      <c r="B286" s="142" t="s">
        <v>280</v>
      </c>
      <c r="C286" s="133">
        <v>0</v>
      </c>
      <c r="D286" s="133">
        <v>101000</v>
      </c>
      <c r="E286" s="133">
        <v>0</v>
      </c>
      <c r="F286" s="133">
        <f>C286+D286-E286</f>
        <v>101000</v>
      </c>
    </row>
    <row r="287" spans="1:6" s="131" customFormat="1" ht="47.25" customHeight="1">
      <c r="A287" s="129"/>
      <c r="B287" s="146" t="s">
        <v>281</v>
      </c>
      <c r="C287" s="146"/>
      <c r="D287" s="146"/>
      <c r="E287" s="146"/>
      <c r="F287" s="146"/>
    </row>
    <row r="288" spans="1:6" s="131" customFormat="1" ht="6.75" customHeight="1">
      <c r="A288" s="129"/>
      <c r="B288" s="130"/>
      <c r="C288" s="130"/>
      <c r="D288" s="130"/>
      <c r="E288" s="130"/>
      <c r="F288" s="130"/>
    </row>
    <row r="289" spans="1:6" s="131" customFormat="1" ht="47.25">
      <c r="A289" s="132" t="s">
        <v>342</v>
      </c>
      <c r="B289" s="142" t="s">
        <v>282</v>
      </c>
      <c r="C289" s="133">
        <v>0</v>
      </c>
      <c r="D289" s="133">
        <v>22900</v>
      </c>
      <c r="E289" s="133">
        <v>0</v>
      </c>
      <c r="F289" s="133">
        <f>C289+D289-E289</f>
        <v>22900</v>
      </c>
    </row>
    <row r="290" spans="1:6" s="131" customFormat="1" ht="47.25" customHeight="1">
      <c r="A290" s="129"/>
      <c r="B290" s="146" t="s">
        <v>283</v>
      </c>
      <c r="C290" s="146"/>
      <c r="D290" s="146"/>
      <c r="E290" s="146"/>
      <c r="F290" s="146"/>
    </row>
    <row r="291" spans="1:6" s="131" customFormat="1" ht="4.5" customHeight="1">
      <c r="A291" s="129"/>
      <c r="B291" s="130"/>
      <c r="C291" s="130"/>
      <c r="D291" s="130"/>
      <c r="E291" s="130"/>
      <c r="F291" s="130"/>
    </row>
    <row r="292" spans="1:6" s="123" customFormat="1" ht="15.75">
      <c r="A292" s="137" t="s">
        <v>117</v>
      </c>
      <c r="B292" s="138" t="s">
        <v>99</v>
      </c>
      <c r="C292" s="139"/>
      <c r="D292" s="139"/>
      <c r="E292" s="139"/>
      <c r="F292" s="139"/>
    </row>
    <row r="293" spans="1:6" ht="11.25" customHeight="1">
      <c r="A293" s="124"/>
      <c r="B293" s="128"/>
      <c r="C293" s="128"/>
      <c r="D293" s="128"/>
      <c r="E293" s="128"/>
      <c r="F293" s="128"/>
    </row>
    <row r="294" spans="1:6" ht="31.5">
      <c r="A294" s="125" t="s">
        <v>343</v>
      </c>
      <c r="B294" s="143" t="s">
        <v>265</v>
      </c>
      <c r="C294" s="126">
        <v>2123375</v>
      </c>
      <c r="D294" s="126">
        <v>11694</v>
      </c>
      <c r="E294" s="126">
        <v>0</v>
      </c>
      <c r="F294" s="126">
        <f>C294+D294-E294</f>
        <v>2135069</v>
      </c>
    </row>
    <row r="295" spans="1:6" ht="33" customHeight="1">
      <c r="A295" s="124"/>
      <c r="B295" s="145" t="s">
        <v>287</v>
      </c>
      <c r="C295" s="145"/>
      <c r="D295" s="145"/>
      <c r="E295" s="145"/>
      <c r="F295" s="145"/>
    </row>
    <row r="296" spans="1:6" ht="8.25" customHeight="1">
      <c r="A296" s="124"/>
      <c r="B296" s="128"/>
      <c r="C296" s="128"/>
      <c r="D296" s="128"/>
      <c r="E296" s="128"/>
      <c r="F296" s="128"/>
    </row>
    <row r="297" spans="1:6" ht="48" customHeight="1">
      <c r="A297" s="125" t="s">
        <v>344</v>
      </c>
      <c r="B297" s="143" t="s">
        <v>285</v>
      </c>
      <c r="C297" s="126">
        <v>930443</v>
      </c>
      <c r="D297" s="126">
        <v>0</v>
      </c>
      <c r="E297" s="126">
        <v>12180</v>
      </c>
      <c r="F297" s="126">
        <f>C297+D297-E297</f>
        <v>918263</v>
      </c>
    </row>
    <row r="298" spans="1:6" ht="65.25" customHeight="1">
      <c r="A298" s="124"/>
      <c r="B298" s="145" t="s">
        <v>357</v>
      </c>
      <c r="C298" s="145"/>
      <c r="D298" s="145"/>
      <c r="E298" s="145"/>
      <c r="F298" s="145"/>
    </row>
    <row r="299" spans="1:6" ht="6" customHeight="1">
      <c r="A299" s="124"/>
      <c r="B299" s="128"/>
      <c r="C299" s="128"/>
      <c r="D299" s="128"/>
      <c r="E299" s="128"/>
      <c r="F299" s="128"/>
    </row>
    <row r="300" spans="1:6" ht="48" customHeight="1">
      <c r="A300" s="125" t="s">
        <v>345</v>
      </c>
      <c r="B300" s="142" t="s">
        <v>284</v>
      </c>
      <c r="C300" s="126">
        <v>0</v>
      </c>
      <c r="D300" s="126">
        <v>129765</v>
      </c>
      <c r="E300" s="126">
        <v>0</v>
      </c>
      <c r="F300" s="126">
        <f>C300+D300-E300</f>
        <v>129765</v>
      </c>
    </row>
    <row r="301" spans="1:6" ht="63" customHeight="1">
      <c r="A301" s="124"/>
      <c r="B301" s="145" t="s">
        <v>348</v>
      </c>
      <c r="C301" s="145"/>
      <c r="D301" s="145"/>
      <c r="E301" s="145"/>
      <c r="F301" s="145"/>
    </row>
    <row r="302" spans="1:6" ht="8.25" customHeight="1">
      <c r="A302" s="124"/>
      <c r="B302" s="128"/>
      <c r="C302" s="128"/>
      <c r="D302" s="128"/>
      <c r="E302" s="128"/>
      <c r="F302" s="128"/>
    </row>
    <row r="303" spans="1:6" ht="31.5" customHeight="1">
      <c r="A303" s="125" t="s">
        <v>346</v>
      </c>
      <c r="B303" s="142" t="s">
        <v>305</v>
      </c>
      <c r="C303" s="126">
        <v>0</v>
      </c>
      <c r="D303" s="126">
        <v>1350000</v>
      </c>
      <c r="E303" s="126">
        <v>0</v>
      </c>
      <c r="F303" s="126">
        <f>C303+D303-E303</f>
        <v>1350000</v>
      </c>
    </row>
    <row r="304" spans="1:6" ht="35.25" customHeight="1">
      <c r="A304" s="124"/>
      <c r="B304" s="145" t="s">
        <v>361</v>
      </c>
      <c r="C304" s="145"/>
      <c r="D304" s="145"/>
      <c r="E304" s="145"/>
      <c r="F304" s="145"/>
    </row>
    <row r="305" spans="1:6" ht="8.25" customHeight="1">
      <c r="A305" s="124"/>
      <c r="B305" s="128"/>
      <c r="C305" s="128"/>
      <c r="D305" s="128"/>
      <c r="E305" s="128"/>
      <c r="F305" s="128"/>
    </row>
    <row r="306" spans="1:6" ht="31.5" customHeight="1">
      <c r="A306" s="125" t="s">
        <v>347</v>
      </c>
      <c r="B306" s="142" t="s">
        <v>304</v>
      </c>
      <c r="C306" s="126">
        <v>0</v>
      </c>
      <c r="D306" s="126">
        <v>2000000</v>
      </c>
      <c r="E306" s="126">
        <v>0</v>
      </c>
      <c r="F306" s="126">
        <f>C306+D306-E306</f>
        <v>2000000</v>
      </c>
    </row>
    <row r="307" spans="1:6" ht="29.25" customHeight="1">
      <c r="A307" s="124"/>
      <c r="B307" s="145" t="s">
        <v>358</v>
      </c>
      <c r="C307" s="145"/>
      <c r="D307" s="145"/>
      <c r="E307" s="145"/>
      <c r="F307" s="145"/>
    </row>
    <row r="308" spans="1:6" ht="8.25" customHeight="1">
      <c r="A308" s="124"/>
      <c r="B308" s="128"/>
      <c r="C308" s="128"/>
      <c r="D308" s="128"/>
      <c r="E308" s="128"/>
      <c r="F308" s="128"/>
    </row>
    <row r="309" spans="1:6" s="123" customFormat="1" ht="15.75">
      <c r="A309" s="135" t="s">
        <v>70</v>
      </c>
      <c r="B309" s="136" t="s">
        <v>266</v>
      </c>
      <c r="C309" s="136"/>
      <c r="D309" s="136"/>
      <c r="E309" s="136"/>
      <c r="F309" s="136"/>
    </row>
    <row r="310" spans="1:6" s="59" customFormat="1" ht="35.25" customHeight="1">
      <c r="A310" s="145" t="s">
        <v>312</v>
      </c>
      <c r="B310" s="145"/>
      <c r="C310" s="145"/>
      <c r="D310" s="145"/>
      <c r="E310" s="145"/>
      <c r="F310" s="145"/>
    </row>
    <row r="311" spans="1:6" ht="18" customHeight="1">
      <c r="A311" s="145" t="s">
        <v>313</v>
      </c>
      <c r="B311" s="145"/>
      <c r="C311" s="145"/>
      <c r="D311" s="145"/>
      <c r="E311" s="145"/>
      <c r="F311" s="145"/>
    </row>
    <row r="312" ht="12.75"/>
    <row r="313" spans="1:6" s="59" customFormat="1" ht="15.75">
      <c r="A313" s="145"/>
      <c r="B313" s="145"/>
      <c r="C313" s="145"/>
      <c r="D313" s="145"/>
      <c r="E313" s="145"/>
      <c r="F313" s="145"/>
    </row>
    <row r="314" spans="1:6" s="59" customFormat="1" ht="15.75">
      <c r="A314" s="145"/>
      <c r="B314" s="145"/>
      <c r="C314" s="145"/>
      <c r="D314" s="145"/>
      <c r="E314" s="145"/>
      <c r="F314" s="145"/>
    </row>
    <row r="315" spans="1:6" s="59" customFormat="1" ht="15.75">
      <c r="A315" s="145"/>
      <c r="B315" s="145"/>
      <c r="C315" s="145"/>
      <c r="D315" s="145"/>
      <c r="E315" s="145"/>
      <c r="F315" s="145"/>
    </row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</sheetData>
  <sheetProtection password="C25B" sheet="1"/>
  <mergeCells count="103">
    <mergeCell ref="A270:A271"/>
    <mergeCell ref="B270:B271"/>
    <mergeCell ref="C270:F270"/>
    <mergeCell ref="A196:A197"/>
    <mergeCell ref="B196:B197"/>
    <mergeCell ref="C196:F196"/>
    <mergeCell ref="B218:F218"/>
    <mergeCell ref="B224:F224"/>
    <mergeCell ref="B268:F268"/>
    <mergeCell ref="B203:F203"/>
    <mergeCell ref="B159:B160"/>
    <mergeCell ref="C159:F159"/>
    <mergeCell ref="B274:F274"/>
    <mergeCell ref="B212:F212"/>
    <mergeCell ref="B206:F206"/>
    <mergeCell ref="B234:B235"/>
    <mergeCell ref="C234:F234"/>
    <mergeCell ref="B184:F184"/>
    <mergeCell ref="B227:F227"/>
    <mergeCell ref="E52:E53"/>
    <mergeCell ref="E83:E84"/>
    <mergeCell ref="B115:B116"/>
    <mergeCell ref="A141:E141"/>
    <mergeCell ref="A146:F146"/>
    <mergeCell ref="A83:A84"/>
    <mergeCell ref="B166:F166"/>
    <mergeCell ref="A159:A160"/>
    <mergeCell ref="A8:F8"/>
    <mergeCell ref="C83:C84"/>
    <mergeCell ref="D52:D53"/>
    <mergeCell ref="E19:E20"/>
    <mergeCell ref="A10:F10"/>
    <mergeCell ref="A19:A20"/>
    <mergeCell ref="C52:C53"/>
    <mergeCell ref="A14:E14"/>
    <mergeCell ref="C19:C20"/>
    <mergeCell ref="D83:D84"/>
    <mergeCell ref="A115:A116"/>
    <mergeCell ref="B19:B20"/>
    <mergeCell ref="A52:A53"/>
    <mergeCell ref="A5:F5"/>
    <mergeCell ref="A11:F11"/>
    <mergeCell ref="A9:F9"/>
    <mergeCell ref="A17:F17"/>
    <mergeCell ref="A15:E15"/>
    <mergeCell ref="A16:E16"/>
    <mergeCell ref="B52:B53"/>
    <mergeCell ref="A1:F1"/>
    <mergeCell ref="A7:F7"/>
    <mergeCell ref="A3:F3"/>
    <mergeCell ref="A12:F12"/>
    <mergeCell ref="A13:E13"/>
    <mergeCell ref="E115:E116"/>
    <mergeCell ref="D19:D20"/>
    <mergeCell ref="A6:F6"/>
    <mergeCell ref="D115:D116"/>
    <mergeCell ref="A4:F4"/>
    <mergeCell ref="A310:F310"/>
    <mergeCell ref="A311:F311"/>
    <mergeCell ref="A313:F313"/>
    <mergeCell ref="A314:F314"/>
    <mergeCell ref="A315:F315"/>
    <mergeCell ref="B287:F287"/>
    <mergeCell ref="B298:F298"/>
    <mergeCell ref="B304:F304"/>
    <mergeCell ref="B307:F307"/>
    <mergeCell ref="B301:F301"/>
    <mergeCell ref="B181:F181"/>
    <mergeCell ref="B169:F169"/>
    <mergeCell ref="B256:F256"/>
    <mergeCell ref="B152:F152"/>
    <mergeCell ref="B200:F200"/>
    <mergeCell ref="B215:F215"/>
    <mergeCell ref="B241:F241"/>
    <mergeCell ref="B187:F187"/>
    <mergeCell ref="B178:F178"/>
    <mergeCell ref="B232:F232"/>
    <mergeCell ref="B295:F295"/>
    <mergeCell ref="B284:F284"/>
    <mergeCell ref="B290:F290"/>
    <mergeCell ref="B247:F247"/>
    <mergeCell ref="B262:F262"/>
    <mergeCell ref="B259:F259"/>
    <mergeCell ref="A148:A149"/>
    <mergeCell ref="B148:B149"/>
    <mergeCell ref="C148:F148"/>
    <mergeCell ref="B244:F244"/>
    <mergeCell ref="A234:A235"/>
    <mergeCell ref="B209:F209"/>
    <mergeCell ref="B193:F193"/>
    <mergeCell ref="B163:F163"/>
    <mergeCell ref="B190:F190"/>
    <mergeCell ref="B221:F221"/>
    <mergeCell ref="B83:B84"/>
    <mergeCell ref="B156:F156"/>
    <mergeCell ref="B238:F238"/>
    <mergeCell ref="B281:F281"/>
    <mergeCell ref="B172:F172"/>
    <mergeCell ref="B253:F253"/>
    <mergeCell ref="B175:F175"/>
    <mergeCell ref="B250:F250"/>
    <mergeCell ref="C115:C116"/>
    <mergeCell ref="B265:F265"/>
  </mergeCells>
  <printOptions horizontalCentered="1"/>
  <pageMargins left="0.5905511811023623" right="0.5905511811023623" top="0.7086614173228347" bottom="0.7086614173228347" header="0.11811023622047245" footer="0.11811023622047245"/>
  <pageSetup fitToHeight="2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tabSelected="1" view="pageBreakPreview" zoomScaleSheetLayoutView="100" zoomScalePageLayoutView="0" workbookViewId="0" topLeftCell="A20">
      <selection activeCell="E38" sqref="E38"/>
    </sheetView>
  </sheetViews>
  <sheetFormatPr defaultColWidth="8.796875" defaultRowHeight="14.25"/>
  <cols>
    <col min="1" max="1" width="8.19921875" style="78" customWidth="1"/>
    <col min="2" max="2" width="14.19921875" style="77" customWidth="1"/>
    <col min="3" max="3" width="12.69921875" style="77" customWidth="1"/>
    <col min="4" max="4" width="13.59765625" style="77" customWidth="1"/>
    <col min="5" max="7" width="14" style="77" customWidth="1"/>
    <col min="8" max="8" width="1.69921875" style="79" customWidth="1"/>
    <col min="9" max="9" width="14.3984375" style="77" customWidth="1"/>
    <col min="10" max="10" width="13.5" style="77" customWidth="1"/>
    <col min="11" max="11" width="13.09765625" style="77" customWidth="1"/>
    <col min="12" max="16384" width="9" style="77" customWidth="1"/>
  </cols>
  <sheetData>
    <row r="1" spans="1:11" ht="30" customHeight="1">
      <c r="A1" s="163" t="s">
        <v>237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ht="15.75" thickBot="1"/>
    <row r="3" spans="1:11" s="81" customFormat="1" ht="27.75" customHeight="1">
      <c r="A3" s="164" t="s">
        <v>72</v>
      </c>
      <c r="B3" s="157" t="s">
        <v>73</v>
      </c>
      <c r="C3" s="158"/>
      <c r="D3" s="159"/>
      <c r="E3" s="160" t="s">
        <v>74</v>
      </c>
      <c r="F3" s="158"/>
      <c r="G3" s="159"/>
      <c r="H3" s="80"/>
      <c r="I3" s="157" t="s">
        <v>75</v>
      </c>
      <c r="J3" s="158"/>
      <c r="K3" s="159"/>
    </row>
    <row r="4" spans="1:11" s="90" customFormat="1" ht="31.5" customHeight="1" thickBot="1">
      <c r="A4" s="165"/>
      <c r="B4" s="82" t="s">
        <v>76</v>
      </c>
      <c r="C4" s="83" t="s">
        <v>77</v>
      </c>
      <c r="D4" s="84" t="s">
        <v>78</v>
      </c>
      <c r="E4" s="85" t="s">
        <v>76</v>
      </c>
      <c r="F4" s="83" t="s">
        <v>77</v>
      </c>
      <c r="G4" s="84" t="s">
        <v>78</v>
      </c>
      <c r="H4" s="86"/>
      <c r="I4" s="87" t="s">
        <v>76</v>
      </c>
      <c r="J4" s="88" t="s">
        <v>77</v>
      </c>
      <c r="K4" s="89" t="s">
        <v>78</v>
      </c>
    </row>
    <row r="5" spans="1:11" s="97" customFormat="1" ht="12" thickBot="1">
      <c r="A5" s="91" t="s">
        <v>94</v>
      </c>
      <c r="B5" s="92" t="s">
        <v>69</v>
      </c>
      <c r="C5" s="93" t="s">
        <v>70</v>
      </c>
      <c r="D5" s="94" t="s">
        <v>79</v>
      </c>
      <c r="E5" s="95" t="s">
        <v>80</v>
      </c>
      <c r="F5" s="93" t="s">
        <v>81</v>
      </c>
      <c r="G5" s="94" t="s">
        <v>82</v>
      </c>
      <c r="H5" s="96"/>
      <c r="I5" s="92" t="s">
        <v>83</v>
      </c>
      <c r="J5" s="93" t="s">
        <v>84</v>
      </c>
      <c r="K5" s="94" t="s">
        <v>85</v>
      </c>
    </row>
    <row r="6" spans="1:11" s="104" customFormat="1" ht="18" customHeight="1">
      <c r="A6" s="98">
        <v>2018</v>
      </c>
      <c r="B6" s="99">
        <v>996655445</v>
      </c>
      <c r="C6" s="100">
        <f aca="true" t="shared" si="0" ref="C6:C26">D6-B6</f>
        <v>5428318</v>
      </c>
      <c r="D6" s="101">
        <v>1002083763</v>
      </c>
      <c r="E6" s="99">
        <v>1057655445</v>
      </c>
      <c r="F6" s="100">
        <f aca="true" t="shared" si="1" ref="F6:F26">G6-E6</f>
        <v>5428318</v>
      </c>
      <c r="G6" s="101">
        <v>1063083763</v>
      </c>
      <c r="H6" s="102"/>
      <c r="I6" s="99">
        <f>B6-E6</f>
        <v>-61000000</v>
      </c>
      <c r="J6" s="103">
        <f>K6-I6</f>
        <v>0</v>
      </c>
      <c r="K6" s="101">
        <f>D6-G6</f>
        <v>-61000000</v>
      </c>
    </row>
    <row r="7" spans="1:11" s="104" customFormat="1" ht="18" customHeight="1">
      <c r="A7" s="98">
        <f aca="true" t="shared" si="2" ref="A7:A13">A6+1</f>
        <v>2019</v>
      </c>
      <c r="B7" s="99">
        <v>1017429654</v>
      </c>
      <c r="C7" s="100">
        <f t="shared" si="0"/>
        <v>14454455</v>
      </c>
      <c r="D7" s="101">
        <v>1031884109</v>
      </c>
      <c r="E7" s="99">
        <v>1023848702</v>
      </c>
      <c r="F7" s="100">
        <f t="shared" si="1"/>
        <v>14454455</v>
      </c>
      <c r="G7" s="101">
        <v>1038303157</v>
      </c>
      <c r="H7" s="102"/>
      <c r="I7" s="99">
        <f aca="true" t="shared" si="3" ref="I7:I13">B7-E7</f>
        <v>-6419048</v>
      </c>
      <c r="J7" s="103">
        <f aca="true" t="shared" si="4" ref="J7:J13">K7-I7</f>
        <v>0</v>
      </c>
      <c r="K7" s="101">
        <f aca="true" t="shared" si="5" ref="K7:K13">D7-G7</f>
        <v>-6419048</v>
      </c>
    </row>
    <row r="8" spans="1:11" s="104" customFormat="1" ht="18" customHeight="1">
      <c r="A8" s="98">
        <f t="shared" si="2"/>
        <v>2020</v>
      </c>
      <c r="B8" s="99">
        <v>954771621</v>
      </c>
      <c r="C8" s="100">
        <f t="shared" si="0"/>
        <v>12051838</v>
      </c>
      <c r="D8" s="101">
        <v>966823459</v>
      </c>
      <c r="E8" s="99">
        <v>929190669</v>
      </c>
      <c r="F8" s="100">
        <f t="shared" si="1"/>
        <v>12051838</v>
      </c>
      <c r="G8" s="101">
        <v>941242507</v>
      </c>
      <c r="H8" s="102"/>
      <c r="I8" s="99">
        <f t="shared" si="3"/>
        <v>25580952</v>
      </c>
      <c r="J8" s="103">
        <f t="shared" si="4"/>
        <v>0</v>
      </c>
      <c r="K8" s="101">
        <f t="shared" si="5"/>
        <v>25580952</v>
      </c>
    </row>
    <row r="9" spans="1:11" s="104" customFormat="1" ht="18" customHeight="1">
      <c r="A9" s="98">
        <f t="shared" si="2"/>
        <v>2021</v>
      </c>
      <c r="B9" s="99">
        <v>835528296</v>
      </c>
      <c r="C9" s="100">
        <f t="shared" si="0"/>
        <v>1178673</v>
      </c>
      <c r="D9" s="101">
        <v>836706969</v>
      </c>
      <c r="E9" s="99">
        <v>798984345</v>
      </c>
      <c r="F9" s="100">
        <f t="shared" si="1"/>
        <v>1178673</v>
      </c>
      <c r="G9" s="101">
        <v>800163018</v>
      </c>
      <c r="H9" s="102"/>
      <c r="I9" s="99">
        <f t="shared" si="3"/>
        <v>36543951</v>
      </c>
      <c r="J9" s="103">
        <f t="shared" si="4"/>
        <v>0</v>
      </c>
      <c r="K9" s="101">
        <f t="shared" si="5"/>
        <v>36543951</v>
      </c>
    </row>
    <row r="10" spans="1:11" s="104" customFormat="1" ht="18" customHeight="1">
      <c r="A10" s="98">
        <f t="shared" si="2"/>
        <v>2022</v>
      </c>
      <c r="B10" s="99">
        <v>714663161</v>
      </c>
      <c r="C10" s="100">
        <f t="shared" si="0"/>
        <v>-295417</v>
      </c>
      <c r="D10" s="101">
        <v>714367744</v>
      </c>
      <c r="E10" s="99">
        <v>693163161</v>
      </c>
      <c r="F10" s="100">
        <f t="shared" si="1"/>
        <v>-295417</v>
      </c>
      <c r="G10" s="101">
        <v>692867744</v>
      </c>
      <c r="H10" s="102"/>
      <c r="I10" s="99">
        <f t="shared" si="3"/>
        <v>21500000</v>
      </c>
      <c r="J10" s="103">
        <f t="shared" si="4"/>
        <v>0</v>
      </c>
      <c r="K10" s="101">
        <f t="shared" si="5"/>
        <v>21500000</v>
      </c>
    </row>
    <row r="11" spans="1:11" s="104" customFormat="1" ht="18" customHeight="1">
      <c r="A11" s="98">
        <f t="shared" si="2"/>
        <v>2023</v>
      </c>
      <c r="B11" s="99">
        <v>672965711</v>
      </c>
      <c r="C11" s="100">
        <f t="shared" si="0"/>
        <v>-501606</v>
      </c>
      <c r="D11" s="101">
        <v>672464105</v>
      </c>
      <c r="E11" s="99">
        <v>650965711</v>
      </c>
      <c r="F11" s="100">
        <f t="shared" si="1"/>
        <v>-501606</v>
      </c>
      <c r="G11" s="101">
        <v>650464105</v>
      </c>
      <c r="H11" s="102"/>
      <c r="I11" s="99">
        <f t="shared" si="3"/>
        <v>22000000</v>
      </c>
      <c r="J11" s="103">
        <f t="shared" si="4"/>
        <v>0</v>
      </c>
      <c r="K11" s="101">
        <f t="shared" si="5"/>
        <v>22000000</v>
      </c>
    </row>
    <row r="12" spans="1:11" s="104" customFormat="1" ht="18" customHeight="1">
      <c r="A12" s="98">
        <f t="shared" si="2"/>
        <v>2024</v>
      </c>
      <c r="B12" s="99">
        <v>639726302</v>
      </c>
      <c r="C12" s="100">
        <f t="shared" si="0"/>
        <v>0</v>
      </c>
      <c r="D12" s="101">
        <v>639726302</v>
      </c>
      <c r="E12" s="99">
        <v>617245350</v>
      </c>
      <c r="F12" s="100">
        <f t="shared" si="1"/>
        <v>0</v>
      </c>
      <c r="G12" s="101">
        <v>617245350</v>
      </c>
      <c r="H12" s="102"/>
      <c r="I12" s="99">
        <f t="shared" si="3"/>
        <v>22480952</v>
      </c>
      <c r="J12" s="103">
        <f t="shared" si="4"/>
        <v>0</v>
      </c>
      <c r="K12" s="101">
        <f t="shared" si="5"/>
        <v>22480952</v>
      </c>
    </row>
    <row r="13" spans="1:11" s="104" customFormat="1" ht="18" customHeight="1">
      <c r="A13" s="98">
        <f t="shared" si="2"/>
        <v>2025</v>
      </c>
      <c r="B13" s="99">
        <v>648715237</v>
      </c>
      <c r="C13" s="100">
        <f t="shared" si="0"/>
        <v>0</v>
      </c>
      <c r="D13" s="101">
        <v>648715237</v>
      </c>
      <c r="E13" s="99">
        <v>625715237</v>
      </c>
      <c r="F13" s="100">
        <f t="shared" si="1"/>
        <v>0</v>
      </c>
      <c r="G13" s="101">
        <v>625715237</v>
      </c>
      <c r="H13" s="102"/>
      <c r="I13" s="99">
        <f t="shared" si="3"/>
        <v>23000000</v>
      </c>
      <c r="J13" s="103">
        <f t="shared" si="4"/>
        <v>0</v>
      </c>
      <c r="K13" s="101">
        <f t="shared" si="5"/>
        <v>23000000</v>
      </c>
    </row>
    <row r="14" spans="1:11" s="104" customFormat="1" ht="18" customHeight="1">
      <c r="A14" s="105">
        <v>2026</v>
      </c>
      <c r="B14" s="106">
        <v>657719302</v>
      </c>
      <c r="C14" s="100">
        <f t="shared" si="0"/>
        <v>0</v>
      </c>
      <c r="D14" s="107">
        <v>657719302</v>
      </c>
      <c r="E14" s="106">
        <v>635419302</v>
      </c>
      <c r="F14" s="100">
        <f t="shared" si="1"/>
        <v>0</v>
      </c>
      <c r="G14" s="107">
        <v>635419302</v>
      </c>
      <c r="H14" s="102"/>
      <c r="I14" s="99">
        <f>B14-E14</f>
        <v>22300000</v>
      </c>
      <c r="J14" s="103">
        <f>K14-I14</f>
        <v>0</v>
      </c>
      <c r="K14" s="101">
        <f>D14-G14</f>
        <v>22300000</v>
      </c>
    </row>
    <row r="15" spans="1:11" s="104" customFormat="1" ht="18" customHeight="1">
      <c r="A15" s="105">
        <v>2027</v>
      </c>
      <c r="B15" s="106">
        <v>666735153</v>
      </c>
      <c r="C15" s="100">
        <f t="shared" si="0"/>
        <v>0</v>
      </c>
      <c r="D15" s="107">
        <v>666735153</v>
      </c>
      <c r="E15" s="106">
        <v>646066829</v>
      </c>
      <c r="F15" s="100">
        <f t="shared" si="1"/>
        <v>0</v>
      </c>
      <c r="G15" s="107">
        <v>646066829</v>
      </c>
      <c r="H15" s="102"/>
      <c r="I15" s="99">
        <f aca="true" t="shared" si="6" ref="I15:I26">B15-E15</f>
        <v>20668324</v>
      </c>
      <c r="J15" s="103">
        <f aca="true" t="shared" si="7" ref="J15:J26">K15-I15</f>
        <v>0</v>
      </c>
      <c r="K15" s="101">
        <f aca="true" t="shared" si="8" ref="K15:K26">D15-G15</f>
        <v>20668324</v>
      </c>
    </row>
    <row r="16" spans="1:11" s="104" customFormat="1" ht="18" customHeight="1">
      <c r="A16" s="105">
        <v>2028</v>
      </c>
      <c r="B16" s="106">
        <v>675887376</v>
      </c>
      <c r="C16" s="100">
        <f t="shared" si="0"/>
        <v>0</v>
      </c>
      <c r="D16" s="107">
        <v>675887376</v>
      </c>
      <c r="E16" s="106">
        <v>656050846</v>
      </c>
      <c r="F16" s="100">
        <f t="shared" si="1"/>
        <v>0</v>
      </c>
      <c r="G16" s="107">
        <v>656050846</v>
      </c>
      <c r="H16" s="102"/>
      <c r="I16" s="99">
        <f t="shared" si="6"/>
        <v>19836530</v>
      </c>
      <c r="J16" s="103">
        <f t="shared" si="7"/>
        <v>0</v>
      </c>
      <c r="K16" s="101">
        <f t="shared" si="8"/>
        <v>19836530</v>
      </c>
    </row>
    <row r="17" spans="1:11" s="104" customFormat="1" ht="18" customHeight="1">
      <c r="A17" s="105">
        <v>2029</v>
      </c>
      <c r="B17" s="106">
        <v>675887376</v>
      </c>
      <c r="C17" s="100">
        <f t="shared" si="0"/>
        <v>0</v>
      </c>
      <c r="D17" s="107">
        <v>675887376</v>
      </c>
      <c r="E17" s="106">
        <v>662887376</v>
      </c>
      <c r="F17" s="100">
        <f t="shared" si="1"/>
        <v>0</v>
      </c>
      <c r="G17" s="107">
        <v>662887376</v>
      </c>
      <c r="H17" s="102"/>
      <c r="I17" s="99">
        <f t="shared" si="6"/>
        <v>13000000</v>
      </c>
      <c r="J17" s="103">
        <f t="shared" si="7"/>
        <v>0</v>
      </c>
      <c r="K17" s="101">
        <f t="shared" si="8"/>
        <v>13000000</v>
      </c>
    </row>
    <row r="18" spans="1:11" s="104" customFormat="1" ht="18" customHeight="1">
      <c r="A18" s="105">
        <v>2030</v>
      </c>
      <c r="B18" s="106">
        <v>675887376</v>
      </c>
      <c r="C18" s="100">
        <f t="shared" si="0"/>
        <v>0</v>
      </c>
      <c r="D18" s="107">
        <v>675887376</v>
      </c>
      <c r="E18" s="106">
        <v>662887376</v>
      </c>
      <c r="F18" s="100">
        <f t="shared" si="1"/>
        <v>0</v>
      </c>
      <c r="G18" s="107">
        <v>662887376</v>
      </c>
      <c r="H18" s="102"/>
      <c r="I18" s="99">
        <f t="shared" si="6"/>
        <v>13000000</v>
      </c>
      <c r="J18" s="103">
        <f t="shared" si="7"/>
        <v>0</v>
      </c>
      <c r="K18" s="101">
        <f t="shared" si="8"/>
        <v>13000000</v>
      </c>
    </row>
    <row r="19" spans="1:11" s="104" customFormat="1" ht="18" customHeight="1">
      <c r="A19" s="105">
        <v>2031</v>
      </c>
      <c r="B19" s="106">
        <v>675887376</v>
      </c>
      <c r="C19" s="100">
        <f t="shared" si="0"/>
        <v>0</v>
      </c>
      <c r="D19" s="107">
        <v>675887376</v>
      </c>
      <c r="E19" s="106">
        <v>662887376</v>
      </c>
      <c r="F19" s="100">
        <f t="shared" si="1"/>
        <v>0</v>
      </c>
      <c r="G19" s="107">
        <v>662887376</v>
      </c>
      <c r="H19" s="102"/>
      <c r="I19" s="99">
        <f t="shared" si="6"/>
        <v>13000000</v>
      </c>
      <c r="J19" s="103">
        <f t="shared" si="7"/>
        <v>0</v>
      </c>
      <c r="K19" s="101">
        <f t="shared" si="8"/>
        <v>13000000</v>
      </c>
    </row>
    <row r="20" spans="1:11" s="104" customFormat="1" ht="18" customHeight="1">
      <c r="A20" s="105">
        <v>2032</v>
      </c>
      <c r="B20" s="106">
        <v>675887376</v>
      </c>
      <c r="C20" s="100">
        <f t="shared" si="0"/>
        <v>0</v>
      </c>
      <c r="D20" s="107">
        <v>675887376</v>
      </c>
      <c r="E20" s="106">
        <v>662887376</v>
      </c>
      <c r="F20" s="100">
        <f t="shared" si="1"/>
        <v>0</v>
      </c>
      <c r="G20" s="107">
        <v>662887376</v>
      </c>
      <c r="H20" s="102"/>
      <c r="I20" s="99">
        <f t="shared" si="6"/>
        <v>13000000</v>
      </c>
      <c r="J20" s="103">
        <f t="shared" si="7"/>
        <v>0</v>
      </c>
      <c r="K20" s="101">
        <f t="shared" si="8"/>
        <v>13000000</v>
      </c>
    </row>
    <row r="21" spans="1:11" s="104" customFormat="1" ht="18" customHeight="1">
      <c r="A21" s="105">
        <v>2033</v>
      </c>
      <c r="B21" s="106">
        <v>675887376</v>
      </c>
      <c r="C21" s="100">
        <f t="shared" si="0"/>
        <v>0</v>
      </c>
      <c r="D21" s="107">
        <v>675887376</v>
      </c>
      <c r="E21" s="106">
        <v>662887376</v>
      </c>
      <c r="F21" s="100">
        <f t="shared" si="1"/>
        <v>0</v>
      </c>
      <c r="G21" s="107">
        <v>662887376</v>
      </c>
      <c r="H21" s="102"/>
      <c r="I21" s="99">
        <f t="shared" si="6"/>
        <v>13000000</v>
      </c>
      <c r="J21" s="103">
        <f t="shared" si="7"/>
        <v>0</v>
      </c>
      <c r="K21" s="101">
        <f t="shared" si="8"/>
        <v>13000000</v>
      </c>
    </row>
    <row r="22" spans="1:11" s="104" customFormat="1" ht="18" customHeight="1">
      <c r="A22" s="105">
        <v>2034</v>
      </c>
      <c r="B22" s="106">
        <v>675887376</v>
      </c>
      <c r="C22" s="100">
        <f t="shared" si="0"/>
        <v>0</v>
      </c>
      <c r="D22" s="107">
        <v>675887376</v>
      </c>
      <c r="E22" s="106">
        <v>662887376</v>
      </c>
      <c r="F22" s="100">
        <f t="shared" si="1"/>
        <v>0</v>
      </c>
      <c r="G22" s="107">
        <v>662887376</v>
      </c>
      <c r="H22" s="102"/>
      <c r="I22" s="99">
        <f t="shared" si="6"/>
        <v>13000000</v>
      </c>
      <c r="J22" s="103">
        <f t="shared" si="7"/>
        <v>0</v>
      </c>
      <c r="K22" s="101">
        <f t="shared" si="8"/>
        <v>13000000</v>
      </c>
    </row>
    <row r="23" spans="1:11" s="104" customFormat="1" ht="18" customHeight="1">
      <c r="A23" s="105">
        <v>2035</v>
      </c>
      <c r="B23" s="106">
        <v>675887376</v>
      </c>
      <c r="C23" s="100">
        <f t="shared" si="0"/>
        <v>0</v>
      </c>
      <c r="D23" s="107">
        <v>675887376</v>
      </c>
      <c r="E23" s="106">
        <v>670084034</v>
      </c>
      <c r="F23" s="100">
        <f t="shared" si="1"/>
        <v>0</v>
      </c>
      <c r="G23" s="107">
        <v>670084034</v>
      </c>
      <c r="H23" s="102"/>
      <c r="I23" s="99">
        <f t="shared" si="6"/>
        <v>5803342</v>
      </c>
      <c r="J23" s="103">
        <f t="shared" si="7"/>
        <v>0</v>
      </c>
      <c r="K23" s="101">
        <f t="shared" si="8"/>
        <v>5803342</v>
      </c>
    </row>
    <row r="24" spans="1:11" s="104" customFormat="1" ht="18" customHeight="1">
      <c r="A24" s="105">
        <v>2036</v>
      </c>
      <c r="B24" s="106">
        <v>675887376</v>
      </c>
      <c r="C24" s="100">
        <f t="shared" si="0"/>
        <v>0</v>
      </c>
      <c r="D24" s="107">
        <v>675887376</v>
      </c>
      <c r="E24" s="106">
        <v>675887376</v>
      </c>
      <c r="F24" s="100">
        <f t="shared" si="1"/>
        <v>0</v>
      </c>
      <c r="G24" s="107">
        <v>675887376</v>
      </c>
      <c r="H24" s="102"/>
      <c r="I24" s="99">
        <f t="shared" si="6"/>
        <v>0</v>
      </c>
      <c r="J24" s="103">
        <f t="shared" si="7"/>
        <v>0</v>
      </c>
      <c r="K24" s="101">
        <f t="shared" si="8"/>
        <v>0</v>
      </c>
    </row>
    <row r="25" spans="1:11" s="104" customFormat="1" ht="18" customHeight="1">
      <c r="A25" s="105">
        <v>2037</v>
      </c>
      <c r="B25" s="106">
        <v>675887376</v>
      </c>
      <c r="C25" s="100">
        <f t="shared" si="0"/>
        <v>0</v>
      </c>
      <c r="D25" s="107">
        <v>675887376</v>
      </c>
      <c r="E25" s="106">
        <v>675887376</v>
      </c>
      <c r="F25" s="100">
        <f t="shared" si="1"/>
        <v>0</v>
      </c>
      <c r="G25" s="107">
        <v>675887376</v>
      </c>
      <c r="H25" s="102"/>
      <c r="I25" s="99">
        <f t="shared" si="6"/>
        <v>0</v>
      </c>
      <c r="J25" s="103">
        <f t="shared" si="7"/>
        <v>0</v>
      </c>
      <c r="K25" s="101">
        <f t="shared" si="8"/>
        <v>0</v>
      </c>
    </row>
    <row r="26" spans="1:11" s="104" customFormat="1" ht="18" customHeight="1" thickBot="1">
      <c r="A26" s="108">
        <v>2038</v>
      </c>
      <c r="B26" s="109">
        <v>675887376</v>
      </c>
      <c r="C26" s="110">
        <f t="shared" si="0"/>
        <v>0</v>
      </c>
      <c r="D26" s="111">
        <v>675887376</v>
      </c>
      <c r="E26" s="109">
        <v>675887376</v>
      </c>
      <c r="F26" s="110">
        <f t="shared" si="1"/>
        <v>0</v>
      </c>
      <c r="G26" s="111">
        <v>675887376</v>
      </c>
      <c r="H26" s="102"/>
      <c r="I26" s="109">
        <f t="shared" si="6"/>
        <v>0</v>
      </c>
      <c r="J26" s="112">
        <f t="shared" si="7"/>
        <v>0</v>
      </c>
      <c r="K26" s="111">
        <f t="shared" si="8"/>
        <v>0</v>
      </c>
    </row>
    <row r="27" spans="2:11" ht="15">
      <c r="B27" s="113"/>
      <c r="C27" s="113"/>
      <c r="D27" s="113"/>
      <c r="E27" s="113"/>
      <c r="F27" s="113"/>
      <c r="G27" s="113"/>
      <c r="H27" s="114"/>
      <c r="I27" s="113"/>
      <c r="J27" s="113"/>
      <c r="K27" s="113"/>
    </row>
    <row r="29" ht="15.75" thickBot="1"/>
    <row r="30" spans="1:11" s="81" customFormat="1" ht="27.75" customHeight="1">
      <c r="A30" s="155" t="s">
        <v>72</v>
      </c>
      <c r="B30" s="157" t="s">
        <v>86</v>
      </c>
      <c r="C30" s="158"/>
      <c r="D30" s="159"/>
      <c r="E30" s="160" t="s">
        <v>87</v>
      </c>
      <c r="F30" s="158"/>
      <c r="G30" s="159"/>
      <c r="H30" s="80"/>
      <c r="I30" s="157" t="s">
        <v>88</v>
      </c>
      <c r="J30" s="158"/>
      <c r="K30" s="159"/>
    </row>
    <row r="31" spans="1:11" s="90" customFormat="1" ht="31.5" customHeight="1" thickBot="1">
      <c r="A31" s="156"/>
      <c r="B31" s="82" t="s">
        <v>76</v>
      </c>
      <c r="C31" s="83" t="s">
        <v>77</v>
      </c>
      <c r="D31" s="84" t="s">
        <v>78</v>
      </c>
      <c r="E31" s="85" t="s">
        <v>76</v>
      </c>
      <c r="F31" s="83" t="s">
        <v>77</v>
      </c>
      <c r="G31" s="84" t="s">
        <v>78</v>
      </c>
      <c r="H31" s="86"/>
      <c r="I31" s="87" t="s">
        <v>76</v>
      </c>
      <c r="J31" s="88" t="s">
        <v>77</v>
      </c>
      <c r="K31" s="89" t="s">
        <v>78</v>
      </c>
    </row>
    <row r="32" spans="1:11" s="97" customFormat="1" ht="12" thickBot="1">
      <c r="A32" s="115" t="s">
        <v>94</v>
      </c>
      <c r="B32" s="92" t="s">
        <v>69</v>
      </c>
      <c r="C32" s="93" t="s">
        <v>70</v>
      </c>
      <c r="D32" s="94" t="s">
        <v>79</v>
      </c>
      <c r="E32" s="95" t="s">
        <v>80</v>
      </c>
      <c r="F32" s="93" t="s">
        <v>81</v>
      </c>
      <c r="G32" s="94" t="s">
        <v>82</v>
      </c>
      <c r="H32" s="96"/>
      <c r="I32" s="92" t="s">
        <v>83</v>
      </c>
      <c r="J32" s="93" t="s">
        <v>84</v>
      </c>
      <c r="K32" s="94" t="s">
        <v>85</v>
      </c>
    </row>
    <row r="33" spans="1:11" s="104" customFormat="1" ht="18" customHeight="1">
      <c r="A33" s="98">
        <v>2018</v>
      </c>
      <c r="B33" s="99">
        <v>95480952</v>
      </c>
      <c r="C33" s="100">
        <f aca="true" t="shared" si="9" ref="C33:C53">D33-B33</f>
        <v>0</v>
      </c>
      <c r="D33" s="101">
        <v>95480952</v>
      </c>
      <c r="E33" s="99">
        <v>34480952</v>
      </c>
      <c r="F33" s="100">
        <f aca="true" t="shared" si="10" ref="F33:F53">G33-E33</f>
        <v>0</v>
      </c>
      <c r="G33" s="101">
        <v>34480952</v>
      </c>
      <c r="H33" s="102"/>
      <c r="I33" s="99">
        <f>B6+B33-E6-E33</f>
        <v>0</v>
      </c>
      <c r="J33" s="103">
        <f aca="true" t="shared" si="11" ref="J33:J40">K33-I33</f>
        <v>0</v>
      </c>
      <c r="K33" s="101">
        <f aca="true" t="shared" si="12" ref="K33:K53">D6+D33-G6-G33</f>
        <v>0</v>
      </c>
    </row>
    <row r="34" spans="1:11" s="104" customFormat="1" ht="18" customHeight="1">
      <c r="A34" s="98">
        <f aca="true" t="shared" si="13" ref="A34:A40">A33+1</f>
        <v>2019</v>
      </c>
      <c r="B34" s="99">
        <v>50000000</v>
      </c>
      <c r="C34" s="100">
        <f t="shared" si="9"/>
        <v>0</v>
      </c>
      <c r="D34" s="101">
        <v>50000000</v>
      </c>
      <c r="E34" s="99">
        <v>43580952</v>
      </c>
      <c r="F34" s="100">
        <f t="shared" si="10"/>
        <v>0</v>
      </c>
      <c r="G34" s="101">
        <v>43580952</v>
      </c>
      <c r="H34" s="102"/>
      <c r="I34" s="99">
        <f aca="true" t="shared" si="14" ref="I34:I53">B7+B34-E7-E34</f>
        <v>0</v>
      </c>
      <c r="J34" s="103">
        <f t="shared" si="11"/>
        <v>0</v>
      </c>
      <c r="K34" s="101">
        <f t="shared" si="12"/>
        <v>0</v>
      </c>
    </row>
    <row r="35" spans="1:11" s="104" customFormat="1" ht="18" customHeight="1">
      <c r="A35" s="98">
        <f t="shared" si="13"/>
        <v>2020</v>
      </c>
      <c r="B35" s="99">
        <v>18000000</v>
      </c>
      <c r="C35" s="100">
        <f t="shared" si="9"/>
        <v>0</v>
      </c>
      <c r="D35" s="101">
        <v>18000000</v>
      </c>
      <c r="E35" s="99">
        <v>43580952</v>
      </c>
      <c r="F35" s="100">
        <f t="shared" si="10"/>
        <v>0</v>
      </c>
      <c r="G35" s="101">
        <v>43580952</v>
      </c>
      <c r="H35" s="102"/>
      <c r="I35" s="99">
        <f t="shared" si="14"/>
        <v>0</v>
      </c>
      <c r="J35" s="103">
        <f t="shared" si="11"/>
        <v>0</v>
      </c>
      <c r="K35" s="101">
        <f t="shared" si="12"/>
        <v>0</v>
      </c>
    </row>
    <row r="36" spans="1:11" s="104" customFormat="1" ht="18" customHeight="1">
      <c r="A36" s="98">
        <f t="shared" si="13"/>
        <v>2021</v>
      </c>
      <c r="B36" s="99">
        <v>0</v>
      </c>
      <c r="C36" s="100">
        <f t="shared" si="9"/>
        <v>0</v>
      </c>
      <c r="D36" s="101">
        <v>0</v>
      </c>
      <c r="E36" s="99">
        <v>36543951</v>
      </c>
      <c r="F36" s="100">
        <f t="shared" si="10"/>
        <v>0</v>
      </c>
      <c r="G36" s="101">
        <v>36543951</v>
      </c>
      <c r="H36" s="102"/>
      <c r="I36" s="99">
        <f t="shared" si="14"/>
        <v>0</v>
      </c>
      <c r="J36" s="103">
        <f t="shared" si="11"/>
        <v>0</v>
      </c>
      <c r="K36" s="101">
        <f t="shared" si="12"/>
        <v>0</v>
      </c>
    </row>
    <row r="37" spans="1:11" s="104" customFormat="1" ht="18" customHeight="1">
      <c r="A37" s="98">
        <f t="shared" si="13"/>
        <v>2022</v>
      </c>
      <c r="B37" s="99">
        <v>0</v>
      </c>
      <c r="C37" s="100">
        <f t="shared" si="9"/>
        <v>0</v>
      </c>
      <c r="D37" s="101">
        <v>0</v>
      </c>
      <c r="E37" s="99">
        <v>21500000</v>
      </c>
      <c r="F37" s="100">
        <f t="shared" si="10"/>
        <v>0</v>
      </c>
      <c r="G37" s="101">
        <v>21500000</v>
      </c>
      <c r="H37" s="102"/>
      <c r="I37" s="99">
        <f t="shared" si="14"/>
        <v>0</v>
      </c>
      <c r="J37" s="103">
        <f t="shared" si="11"/>
        <v>0</v>
      </c>
      <c r="K37" s="101">
        <f t="shared" si="12"/>
        <v>0</v>
      </c>
    </row>
    <row r="38" spans="1:11" s="104" customFormat="1" ht="18" customHeight="1">
      <c r="A38" s="98">
        <f t="shared" si="13"/>
        <v>2023</v>
      </c>
      <c r="B38" s="99">
        <v>0</v>
      </c>
      <c r="C38" s="100">
        <f t="shared" si="9"/>
        <v>0</v>
      </c>
      <c r="D38" s="101">
        <v>0</v>
      </c>
      <c r="E38" s="99">
        <v>22000000</v>
      </c>
      <c r="F38" s="100">
        <f t="shared" si="10"/>
        <v>0</v>
      </c>
      <c r="G38" s="101">
        <v>22000000</v>
      </c>
      <c r="H38" s="102"/>
      <c r="I38" s="99">
        <f t="shared" si="14"/>
        <v>0</v>
      </c>
      <c r="J38" s="103">
        <f t="shared" si="11"/>
        <v>0</v>
      </c>
      <c r="K38" s="101">
        <f t="shared" si="12"/>
        <v>0</v>
      </c>
    </row>
    <row r="39" spans="1:11" s="104" customFormat="1" ht="18" customHeight="1">
      <c r="A39" s="98">
        <f t="shared" si="13"/>
        <v>2024</v>
      </c>
      <c r="B39" s="99">
        <v>0</v>
      </c>
      <c r="C39" s="100">
        <f t="shared" si="9"/>
        <v>0</v>
      </c>
      <c r="D39" s="101">
        <v>0</v>
      </c>
      <c r="E39" s="99">
        <v>22480952</v>
      </c>
      <c r="F39" s="100">
        <f t="shared" si="10"/>
        <v>0</v>
      </c>
      <c r="G39" s="101">
        <v>22480952</v>
      </c>
      <c r="H39" s="102"/>
      <c r="I39" s="99">
        <f t="shared" si="14"/>
        <v>0</v>
      </c>
      <c r="J39" s="103">
        <f t="shared" si="11"/>
        <v>0</v>
      </c>
      <c r="K39" s="101">
        <f t="shared" si="12"/>
        <v>0</v>
      </c>
    </row>
    <row r="40" spans="1:11" s="104" customFormat="1" ht="18" customHeight="1">
      <c r="A40" s="98">
        <f t="shared" si="13"/>
        <v>2025</v>
      </c>
      <c r="B40" s="99">
        <v>0</v>
      </c>
      <c r="C40" s="100">
        <f t="shared" si="9"/>
        <v>0</v>
      </c>
      <c r="D40" s="101">
        <v>0</v>
      </c>
      <c r="E40" s="99">
        <v>23000000</v>
      </c>
      <c r="F40" s="100">
        <f t="shared" si="10"/>
        <v>0</v>
      </c>
      <c r="G40" s="101">
        <v>23000000</v>
      </c>
      <c r="H40" s="102"/>
      <c r="I40" s="99">
        <f t="shared" si="14"/>
        <v>0</v>
      </c>
      <c r="J40" s="103">
        <f t="shared" si="11"/>
        <v>0</v>
      </c>
      <c r="K40" s="101">
        <f t="shared" si="12"/>
        <v>0</v>
      </c>
    </row>
    <row r="41" spans="1:11" s="104" customFormat="1" ht="18" customHeight="1">
      <c r="A41" s="105">
        <v>2026</v>
      </c>
      <c r="B41" s="106">
        <v>0</v>
      </c>
      <c r="C41" s="100">
        <f t="shared" si="9"/>
        <v>0</v>
      </c>
      <c r="D41" s="107">
        <v>0</v>
      </c>
      <c r="E41" s="106">
        <v>22300000</v>
      </c>
      <c r="F41" s="100">
        <f t="shared" si="10"/>
        <v>0</v>
      </c>
      <c r="G41" s="107">
        <v>22300000</v>
      </c>
      <c r="H41" s="102"/>
      <c r="I41" s="99">
        <f t="shared" si="14"/>
        <v>0</v>
      </c>
      <c r="J41" s="103">
        <f>K41-I41</f>
        <v>0</v>
      </c>
      <c r="K41" s="101">
        <f t="shared" si="12"/>
        <v>0</v>
      </c>
    </row>
    <row r="42" spans="1:11" s="104" customFormat="1" ht="18" customHeight="1">
      <c r="A42" s="105">
        <v>2027</v>
      </c>
      <c r="B42" s="106">
        <v>0</v>
      </c>
      <c r="C42" s="100">
        <f t="shared" si="9"/>
        <v>0</v>
      </c>
      <c r="D42" s="107">
        <v>0</v>
      </c>
      <c r="E42" s="106">
        <v>20668324</v>
      </c>
      <c r="F42" s="100">
        <f t="shared" si="10"/>
        <v>0</v>
      </c>
      <c r="G42" s="107">
        <v>20668324</v>
      </c>
      <c r="H42" s="102"/>
      <c r="I42" s="99">
        <f t="shared" si="14"/>
        <v>0</v>
      </c>
      <c r="J42" s="103">
        <f aca="true" t="shared" si="15" ref="J42:J53">K42-I42</f>
        <v>0</v>
      </c>
      <c r="K42" s="101">
        <f t="shared" si="12"/>
        <v>0</v>
      </c>
    </row>
    <row r="43" spans="1:11" s="104" customFormat="1" ht="18" customHeight="1">
      <c r="A43" s="105">
        <v>2028</v>
      </c>
      <c r="B43" s="106">
        <v>0</v>
      </c>
      <c r="C43" s="100">
        <f t="shared" si="9"/>
        <v>0</v>
      </c>
      <c r="D43" s="107">
        <v>0</v>
      </c>
      <c r="E43" s="106">
        <v>19836530</v>
      </c>
      <c r="F43" s="100">
        <f t="shared" si="10"/>
        <v>0</v>
      </c>
      <c r="G43" s="107">
        <v>19836530</v>
      </c>
      <c r="H43" s="102"/>
      <c r="I43" s="99">
        <f t="shared" si="14"/>
        <v>0</v>
      </c>
      <c r="J43" s="103">
        <f t="shared" si="15"/>
        <v>0</v>
      </c>
      <c r="K43" s="101">
        <f t="shared" si="12"/>
        <v>0</v>
      </c>
    </row>
    <row r="44" spans="1:11" s="104" customFormat="1" ht="18" customHeight="1">
      <c r="A44" s="105">
        <v>2029</v>
      </c>
      <c r="B44" s="106">
        <v>0</v>
      </c>
      <c r="C44" s="100">
        <f t="shared" si="9"/>
        <v>0</v>
      </c>
      <c r="D44" s="107">
        <v>0</v>
      </c>
      <c r="E44" s="106">
        <v>13000000</v>
      </c>
      <c r="F44" s="100">
        <f t="shared" si="10"/>
        <v>0</v>
      </c>
      <c r="G44" s="107">
        <v>13000000</v>
      </c>
      <c r="H44" s="102"/>
      <c r="I44" s="99">
        <f t="shared" si="14"/>
        <v>0</v>
      </c>
      <c r="J44" s="103">
        <f t="shared" si="15"/>
        <v>0</v>
      </c>
      <c r="K44" s="101">
        <f t="shared" si="12"/>
        <v>0</v>
      </c>
    </row>
    <row r="45" spans="1:11" s="104" customFormat="1" ht="18" customHeight="1">
      <c r="A45" s="105">
        <v>2030</v>
      </c>
      <c r="B45" s="106">
        <v>0</v>
      </c>
      <c r="C45" s="100">
        <f t="shared" si="9"/>
        <v>0</v>
      </c>
      <c r="D45" s="107">
        <v>0</v>
      </c>
      <c r="E45" s="106">
        <v>13000000</v>
      </c>
      <c r="F45" s="100">
        <f t="shared" si="10"/>
        <v>0</v>
      </c>
      <c r="G45" s="107">
        <v>13000000</v>
      </c>
      <c r="H45" s="102"/>
      <c r="I45" s="99">
        <f t="shared" si="14"/>
        <v>0</v>
      </c>
      <c r="J45" s="103">
        <f t="shared" si="15"/>
        <v>0</v>
      </c>
      <c r="K45" s="101">
        <f t="shared" si="12"/>
        <v>0</v>
      </c>
    </row>
    <row r="46" spans="1:11" s="104" customFormat="1" ht="18" customHeight="1">
      <c r="A46" s="105">
        <v>2031</v>
      </c>
      <c r="B46" s="106">
        <v>0</v>
      </c>
      <c r="C46" s="100">
        <f t="shared" si="9"/>
        <v>0</v>
      </c>
      <c r="D46" s="107">
        <v>0</v>
      </c>
      <c r="E46" s="106">
        <v>13000000</v>
      </c>
      <c r="F46" s="100">
        <f t="shared" si="10"/>
        <v>0</v>
      </c>
      <c r="G46" s="107">
        <v>13000000</v>
      </c>
      <c r="H46" s="102"/>
      <c r="I46" s="99">
        <f t="shared" si="14"/>
        <v>0</v>
      </c>
      <c r="J46" s="103">
        <f t="shared" si="15"/>
        <v>0</v>
      </c>
      <c r="K46" s="101">
        <f t="shared" si="12"/>
        <v>0</v>
      </c>
    </row>
    <row r="47" spans="1:11" s="104" customFormat="1" ht="18" customHeight="1">
      <c r="A47" s="105">
        <v>2032</v>
      </c>
      <c r="B47" s="106">
        <v>0</v>
      </c>
      <c r="C47" s="100">
        <f t="shared" si="9"/>
        <v>0</v>
      </c>
      <c r="D47" s="107">
        <v>0</v>
      </c>
      <c r="E47" s="106">
        <v>13000000</v>
      </c>
      <c r="F47" s="100">
        <f t="shared" si="10"/>
        <v>0</v>
      </c>
      <c r="G47" s="107">
        <v>13000000</v>
      </c>
      <c r="H47" s="102"/>
      <c r="I47" s="99">
        <f t="shared" si="14"/>
        <v>0</v>
      </c>
      <c r="J47" s="103">
        <f t="shared" si="15"/>
        <v>0</v>
      </c>
      <c r="K47" s="101">
        <f t="shared" si="12"/>
        <v>0</v>
      </c>
    </row>
    <row r="48" spans="1:11" s="104" customFormat="1" ht="18" customHeight="1">
      <c r="A48" s="105">
        <v>2033</v>
      </c>
      <c r="B48" s="106">
        <v>0</v>
      </c>
      <c r="C48" s="100">
        <f t="shared" si="9"/>
        <v>0</v>
      </c>
      <c r="D48" s="107">
        <v>0</v>
      </c>
      <c r="E48" s="106">
        <v>13000000</v>
      </c>
      <c r="F48" s="100">
        <f t="shared" si="10"/>
        <v>0</v>
      </c>
      <c r="G48" s="107">
        <v>13000000</v>
      </c>
      <c r="H48" s="102"/>
      <c r="I48" s="99">
        <f t="shared" si="14"/>
        <v>0</v>
      </c>
      <c r="J48" s="103">
        <f t="shared" si="15"/>
        <v>0</v>
      </c>
      <c r="K48" s="101">
        <f t="shared" si="12"/>
        <v>0</v>
      </c>
    </row>
    <row r="49" spans="1:11" s="104" customFormat="1" ht="18" customHeight="1">
      <c r="A49" s="105">
        <v>2034</v>
      </c>
      <c r="B49" s="106">
        <v>0</v>
      </c>
      <c r="C49" s="100">
        <f t="shared" si="9"/>
        <v>0</v>
      </c>
      <c r="D49" s="107">
        <v>0</v>
      </c>
      <c r="E49" s="106">
        <v>13000000</v>
      </c>
      <c r="F49" s="100">
        <f t="shared" si="10"/>
        <v>0</v>
      </c>
      <c r="G49" s="107">
        <v>13000000</v>
      </c>
      <c r="H49" s="102"/>
      <c r="I49" s="99">
        <f t="shared" si="14"/>
        <v>0</v>
      </c>
      <c r="J49" s="103">
        <f t="shared" si="15"/>
        <v>0</v>
      </c>
      <c r="K49" s="101">
        <f t="shared" si="12"/>
        <v>0</v>
      </c>
    </row>
    <row r="50" spans="1:11" s="104" customFormat="1" ht="18" customHeight="1">
      <c r="A50" s="105">
        <v>2035</v>
      </c>
      <c r="B50" s="106">
        <v>0</v>
      </c>
      <c r="C50" s="100">
        <f t="shared" si="9"/>
        <v>0</v>
      </c>
      <c r="D50" s="107">
        <v>0</v>
      </c>
      <c r="E50" s="106">
        <v>5803342</v>
      </c>
      <c r="F50" s="100">
        <f t="shared" si="10"/>
        <v>0</v>
      </c>
      <c r="G50" s="107">
        <v>5803342</v>
      </c>
      <c r="H50" s="102"/>
      <c r="I50" s="99">
        <f t="shared" si="14"/>
        <v>0</v>
      </c>
      <c r="J50" s="103">
        <f t="shared" si="15"/>
        <v>0</v>
      </c>
      <c r="K50" s="101">
        <f t="shared" si="12"/>
        <v>0</v>
      </c>
    </row>
    <row r="51" spans="1:11" s="104" customFormat="1" ht="18" customHeight="1">
      <c r="A51" s="105">
        <v>2036</v>
      </c>
      <c r="B51" s="106">
        <v>0</v>
      </c>
      <c r="C51" s="100">
        <f t="shared" si="9"/>
        <v>0</v>
      </c>
      <c r="D51" s="107">
        <v>0</v>
      </c>
      <c r="E51" s="106">
        <v>0</v>
      </c>
      <c r="F51" s="100">
        <f t="shared" si="10"/>
        <v>0</v>
      </c>
      <c r="G51" s="107">
        <v>0</v>
      </c>
      <c r="H51" s="102"/>
      <c r="I51" s="99">
        <f t="shared" si="14"/>
        <v>0</v>
      </c>
      <c r="J51" s="103">
        <f t="shared" si="15"/>
        <v>0</v>
      </c>
      <c r="K51" s="101">
        <f t="shared" si="12"/>
        <v>0</v>
      </c>
    </row>
    <row r="52" spans="1:11" s="104" customFormat="1" ht="18" customHeight="1">
      <c r="A52" s="105">
        <v>2037</v>
      </c>
      <c r="B52" s="106">
        <v>0</v>
      </c>
      <c r="C52" s="100">
        <f t="shared" si="9"/>
        <v>0</v>
      </c>
      <c r="D52" s="107">
        <v>0</v>
      </c>
      <c r="E52" s="106">
        <v>0</v>
      </c>
      <c r="F52" s="100">
        <f t="shared" si="10"/>
        <v>0</v>
      </c>
      <c r="G52" s="107">
        <v>0</v>
      </c>
      <c r="H52" s="102"/>
      <c r="I52" s="99">
        <f t="shared" si="14"/>
        <v>0</v>
      </c>
      <c r="J52" s="103">
        <f t="shared" si="15"/>
        <v>0</v>
      </c>
      <c r="K52" s="101">
        <f t="shared" si="12"/>
        <v>0</v>
      </c>
    </row>
    <row r="53" spans="1:11" s="104" customFormat="1" ht="18" customHeight="1" thickBot="1">
      <c r="A53" s="108">
        <v>2038</v>
      </c>
      <c r="B53" s="109">
        <v>0</v>
      </c>
      <c r="C53" s="110">
        <f t="shared" si="9"/>
        <v>0</v>
      </c>
      <c r="D53" s="111">
        <v>0</v>
      </c>
      <c r="E53" s="109">
        <v>0</v>
      </c>
      <c r="F53" s="110">
        <f t="shared" si="10"/>
        <v>0</v>
      </c>
      <c r="G53" s="111">
        <v>0</v>
      </c>
      <c r="H53" s="102"/>
      <c r="I53" s="109">
        <f t="shared" si="14"/>
        <v>0</v>
      </c>
      <c r="J53" s="112">
        <f t="shared" si="15"/>
        <v>0</v>
      </c>
      <c r="K53" s="111">
        <f t="shared" si="12"/>
        <v>0</v>
      </c>
    </row>
    <row r="56" spans="1:11" ht="15.75">
      <c r="A56" s="1" t="s">
        <v>80</v>
      </c>
      <c r="B56" s="161" t="s">
        <v>92</v>
      </c>
      <c r="C56" s="162"/>
      <c r="D56" s="162"/>
      <c r="E56" s="162"/>
      <c r="F56" s="162"/>
      <c r="G56" s="162"/>
      <c r="H56" s="162"/>
      <c r="I56" s="162"/>
      <c r="J56" s="162"/>
      <c r="K56" s="162"/>
    </row>
    <row r="57" spans="1:11" ht="33" customHeight="1">
      <c r="A57" s="145" t="s">
        <v>238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</row>
  </sheetData>
  <sheetProtection password="C25B" sheet="1"/>
  <mergeCells count="11">
    <mergeCell ref="A1:K1"/>
    <mergeCell ref="A3:A4"/>
    <mergeCell ref="B3:D3"/>
    <mergeCell ref="E3:G3"/>
    <mergeCell ref="I3:K3"/>
    <mergeCell ref="A30:A31"/>
    <mergeCell ref="B30:D30"/>
    <mergeCell ref="E30:G30"/>
    <mergeCell ref="I30:K30"/>
    <mergeCell ref="B56:K56"/>
    <mergeCell ref="A57:K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D21" sqref="D21"/>
    </sheetView>
  </sheetViews>
  <sheetFormatPr defaultColWidth="8.796875" defaultRowHeight="14.25"/>
  <cols>
    <col min="1" max="1" width="8.19921875" style="3" customWidth="1"/>
    <col min="2" max="2" width="11.19921875" style="2" customWidth="1"/>
    <col min="3" max="3" width="11.09765625" style="2" customWidth="1"/>
    <col min="4" max="5" width="11.19921875" style="2" customWidth="1"/>
    <col min="6" max="6" width="11.09765625" style="2" customWidth="1"/>
    <col min="7" max="7" width="11.19921875" style="2" customWidth="1"/>
    <col min="8" max="8" width="1.69921875" style="4" customWidth="1"/>
    <col min="9" max="9" width="11.19921875" style="2" customWidth="1"/>
    <col min="10" max="10" width="9.8984375" style="2" customWidth="1"/>
    <col min="11" max="11" width="11.19921875" style="2" customWidth="1"/>
    <col min="12" max="16384" width="9" style="2" customWidth="1"/>
  </cols>
  <sheetData>
    <row r="1" spans="1:11" ht="30" customHeight="1">
      <c r="A1" s="167" t="s">
        <v>71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ht="15.75" thickBot="1"/>
    <row r="3" spans="1:11" s="6" customFormat="1" ht="27.75" customHeight="1">
      <c r="A3" s="168" t="s">
        <v>72</v>
      </c>
      <c r="B3" s="170" t="s">
        <v>73</v>
      </c>
      <c r="C3" s="171"/>
      <c r="D3" s="172"/>
      <c r="E3" s="170" t="s">
        <v>74</v>
      </c>
      <c r="F3" s="171"/>
      <c r="G3" s="172"/>
      <c r="H3" s="5"/>
      <c r="I3" s="170" t="s">
        <v>75</v>
      </c>
      <c r="J3" s="171"/>
      <c r="K3" s="172"/>
    </row>
    <row r="4" spans="1:11" s="11" customFormat="1" ht="31.5" customHeight="1" thickBot="1">
      <c r="A4" s="169"/>
      <c r="B4" s="7" t="s">
        <v>76</v>
      </c>
      <c r="C4" s="8" t="s">
        <v>77</v>
      </c>
      <c r="D4" s="9" t="s">
        <v>78</v>
      </c>
      <c r="E4" s="7" t="s">
        <v>76</v>
      </c>
      <c r="F4" s="8" t="s">
        <v>77</v>
      </c>
      <c r="G4" s="9" t="s">
        <v>78</v>
      </c>
      <c r="H4" s="10"/>
      <c r="I4" s="7" t="s">
        <v>76</v>
      </c>
      <c r="J4" s="8" t="s">
        <v>77</v>
      </c>
      <c r="K4" s="9" t="s">
        <v>78</v>
      </c>
    </row>
    <row r="5" spans="1:11" s="17" customFormat="1" ht="12" thickBot="1">
      <c r="A5" s="12" t="s">
        <v>94</v>
      </c>
      <c r="B5" s="13" t="s">
        <v>69</v>
      </c>
      <c r="C5" s="14" t="s">
        <v>70</v>
      </c>
      <c r="D5" s="15" t="s">
        <v>79</v>
      </c>
      <c r="E5" s="13" t="s">
        <v>80</v>
      </c>
      <c r="F5" s="14" t="s">
        <v>81</v>
      </c>
      <c r="G5" s="15" t="s">
        <v>82</v>
      </c>
      <c r="H5" s="16"/>
      <c r="I5" s="13" t="s">
        <v>83</v>
      </c>
      <c r="J5" s="14" t="s">
        <v>84</v>
      </c>
      <c r="K5" s="15" t="s">
        <v>85</v>
      </c>
    </row>
    <row r="6" spans="1:11" s="24" customFormat="1" ht="18" customHeight="1">
      <c r="A6" s="18">
        <v>2011</v>
      </c>
      <c r="B6" s="21">
        <v>736629732</v>
      </c>
      <c r="C6" s="20">
        <f>D6-B6</f>
        <v>0</v>
      </c>
      <c r="D6" s="21">
        <v>736629732</v>
      </c>
      <c r="E6" s="19">
        <v>774997440</v>
      </c>
      <c r="F6" s="20">
        <f>G6-E6</f>
        <v>0</v>
      </c>
      <c r="G6" s="21">
        <v>774997440</v>
      </c>
      <c r="H6" s="22"/>
      <c r="I6" s="23">
        <f>B6-E6</f>
        <v>-38367708</v>
      </c>
      <c r="J6" s="20">
        <f>K6-I6</f>
        <v>0</v>
      </c>
      <c r="K6" s="21">
        <f>D6-G6</f>
        <v>-38367708</v>
      </c>
    </row>
    <row r="7" spans="1:11" s="24" customFormat="1" ht="18" customHeight="1">
      <c r="A7" s="25">
        <f>A6+1</f>
        <v>2012</v>
      </c>
      <c r="B7" s="28">
        <v>759814698</v>
      </c>
      <c r="C7" s="27">
        <f aca="true" t="shared" si="0" ref="C7:C21">D7-B7</f>
        <v>0</v>
      </c>
      <c r="D7" s="28">
        <v>759814698</v>
      </c>
      <c r="E7" s="26">
        <v>766102070</v>
      </c>
      <c r="F7" s="27">
        <f aca="true" t="shared" si="1" ref="F7:F21">G7-E7</f>
        <v>0</v>
      </c>
      <c r="G7" s="28">
        <v>766102070</v>
      </c>
      <c r="H7" s="22"/>
      <c r="I7" s="29">
        <f aca="true" t="shared" si="2" ref="I7:I21">B7-E7</f>
        <v>-6287372</v>
      </c>
      <c r="J7" s="27">
        <f aca="true" t="shared" si="3" ref="J7:J21">K7-I7</f>
        <v>0</v>
      </c>
      <c r="K7" s="28">
        <f aca="true" t="shared" si="4" ref="K7:K21">D7-G7</f>
        <v>-6287372</v>
      </c>
    </row>
    <row r="8" spans="1:11" s="24" customFormat="1" ht="18" customHeight="1">
      <c r="A8" s="25">
        <f aca="true" t="shared" si="5" ref="A8:A21">A7+1</f>
        <v>2013</v>
      </c>
      <c r="B8" s="28">
        <v>828053919</v>
      </c>
      <c r="C8" s="27">
        <f t="shared" si="0"/>
        <v>12897522</v>
      </c>
      <c r="D8" s="28">
        <v>840951441</v>
      </c>
      <c r="E8" s="26">
        <v>868053919</v>
      </c>
      <c r="F8" s="27">
        <f t="shared" si="1"/>
        <v>12897522</v>
      </c>
      <c r="G8" s="28">
        <v>880951441</v>
      </c>
      <c r="H8" s="22"/>
      <c r="I8" s="29">
        <f t="shared" si="2"/>
        <v>-40000000</v>
      </c>
      <c r="J8" s="27">
        <f t="shared" si="3"/>
        <v>0</v>
      </c>
      <c r="K8" s="28">
        <f t="shared" si="4"/>
        <v>-40000000</v>
      </c>
    </row>
    <row r="9" spans="1:11" s="24" customFormat="1" ht="18" customHeight="1">
      <c r="A9" s="25">
        <f t="shared" si="5"/>
        <v>2014</v>
      </c>
      <c r="B9" s="28">
        <v>1008729660</v>
      </c>
      <c r="C9" s="27">
        <f t="shared" si="0"/>
        <v>31874934</v>
      </c>
      <c r="D9" s="28">
        <v>1040604594</v>
      </c>
      <c r="E9" s="26">
        <v>994661336</v>
      </c>
      <c r="F9" s="27">
        <f t="shared" si="1"/>
        <v>31874934</v>
      </c>
      <c r="G9" s="28">
        <v>1026536270</v>
      </c>
      <c r="H9" s="22"/>
      <c r="I9" s="29">
        <f t="shared" si="2"/>
        <v>14068324</v>
      </c>
      <c r="J9" s="27">
        <f t="shared" si="3"/>
        <v>0</v>
      </c>
      <c r="K9" s="28">
        <f t="shared" si="4"/>
        <v>14068324</v>
      </c>
    </row>
    <row r="10" spans="1:11" s="24" customFormat="1" ht="18" customHeight="1">
      <c r="A10" s="25">
        <f t="shared" si="5"/>
        <v>2015</v>
      </c>
      <c r="B10" s="28">
        <v>724373840</v>
      </c>
      <c r="C10" s="27">
        <f t="shared" si="0"/>
        <v>2641871</v>
      </c>
      <c r="D10" s="28">
        <v>727015711</v>
      </c>
      <c r="E10" s="26">
        <v>681792888</v>
      </c>
      <c r="F10" s="27">
        <f t="shared" si="1"/>
        <v>2641871</v>
      </c>
      <c r="G10" s="28">
        <v>684434759</v>
      </c>
      <c r="H10" s="22"/>
      <c r="I10" s="29">
        <f t="shared" si="2"/>
        <v>42580952</v>
      </c>
      <c r="J10" s="27">
        <f t="shared" si="3"/>
        <v>0</v>
      </c>
      <c r="K10" s="28">
        <f t="shared" si="4"/>
        <v>42580952</v>
      </c>
    </row>
    <row r="11" spans="1:11" s="24" customFormat="1" ht="18" customHeight="1">
      <c r="A11" s="25">
        <f t="shared" si="5"/>
        <v>2016</v>
      </c>
      <c r="B11" s="28">
        <v>569097963</v>
      </c>
      <c r="C11" s="27">
        <f t="shared" si="0"/>
        <v>1500000</v>
      </c>
      <c r="D11" s="28">
        <v>570597963</v>
      </c>
      <c r="E11" s="26">
        <v>524817011</v>
      </c>
      <c r="F11" s="27">
        <f t="shared" si="1"/>
        <v>1500000</v>
      </c>
      <c r="G11" s="28">
        <v>526317011</v>
      </c>
      <c r="H11" s="22"/>
      <c r="I11" s="29">
        <f>B11-E11</f>
        <v>44280952</v>
      </c>
      <c r="J11" s="27">
        <f t="shared" si="3"/>
        <v>0</v>
      </c>
      <c r="K11" s="28">
        <f t="shared" si="4"/>
        <v>44280952</v>
      </c>
    </row>
    <row r="12" spans="1:11" s="24" customFormat="1" ht="18" customHeight="1">
      <c r="A12" s="25">
        <f t="shared" si="5"/>
        <v>2017</v>
      </c>
      <c r="B12" s="28">
        <v>565060690</v>
      </c>
      <c r="C12" s="27">
        <f t="shared" si="0"/>
        <v>0</v>
      </c>
      <c r="D12" s="28">
        <v>565060690</v>
      </c>
      <c r="E12" s="26">
        <v>521479738</v>
      </c>
      <c r="F12" s="27">
        <f t="shared" si="1"/>
        <v>0</v>
      </c>
      <c r="G12" s="28">
        <v>521479738</v>
      </c>
      <c r="H12" s="22"/>
      <c r="I12" s="29">
        <f t="shared" si="2"/>
        <v>43580952</v>
      </c>
      <c r="J12" s="27">
        <f t="shared" si="3"/>
        <v>0</v>
      </c>
      <c r="K12" s="28">
        <f>D12-G12</f>
        <v>43580952</v>
      </c>
    </row>
    <row r="13" spans="1:11" s="24" customFormat="1" ht="18" customHeight="1">
      <c r="A13" s="25">
        <f t="shared" si="5"/>
        <v>2018</v>
      </c>
      <c r="B13" s="28">
        <v>572686089</v>
      </c>
      <c r="C13" s="27">
        <f t="shared" si="0"/>
        <v>0</v>
      </c>
      <c r="D13" s="28">
        <v>572686089</v>
      </c>
      <c r="E13" s="26">
        <v>528105137</v>
      </c>
      <c r="F13" s="27">
        <f t="shared" si="1"/>
        <v>0</v>
      </c>
      <c r="G13" s="28">
        <v>528105137</v>
      </c>
      <c r="H13" s="22"/>
      <c r="I13" s="29">
        <f t="shared" si="2"/>
        <v>44580952</v>
      </c>
      <c r="J13" s="27">
        <f t="shared" si="3"/>
        <v>0</v>
      </c>
      <c r="K13" s="28">
        <f t="shared" si="4"/>
        <v>44580952</v>
      </c>
    </row>
    <row r="14" spans="1:11" s="24" customFormat="1" ht="18" customHeight="1">
      <c r="A14" s="25">
        <f t="shared" si="5"/>
        <v>2019</v>
      </c>
      <c r="B14" s="28">
        <v>580923590</v>
      </c>
      <c r="C14" s="27">
        <f t="shared" si="0"/>
        <v>0</v>
      </c>
      <c r="D14" s="28">
        <v>580923590</v>
      </c>
      <c r="E14" s="26">
        <v>536342638</v>
      </c>
      <c r="F14" s="27">
        <f t="shared" si="1"/>
        <v>0</v>
      </c>
      <c r="G14" s="28">
        <v>536342638</v>
      </c>
      <c r="H14" s="22"/>
      <c r="I14" s="29">
        <f t="shared" si="2"/>
        <v>44580952</v>
      </c>
      <c r="J14" s="27">
        <f t="shared" si="3"/>
        <v>0</v>
      </c>
      <c r="K14" s="28">
        <f t="shared" si="4"/>
        <v>44580952</v>
      </c>
    </row>
    <row r="15" spans="1:11" s="24" customFormat="1" ht="18" customHeight="1">
      <c r="A15" s="25">
        <f t="shared" si="5"/>
        <v>2020</v>
      </c>
      <c r="B15" s="28">
        <v>587098279</v>
      </c>
      <c r="C15" s="27">
        <f t="shared" si="0"/>
        <v>0</v>
      </c>
      <c r="D15" s="28">
        <v>587098279</v>
      </c>
      <c r="E15" s="26">
        <v>549054329</v>
      </c>
      <c r="F15" s="27">
        <f t="shared" si="1"/>
        <v>0</v>
      </c>
      <c r="G15" s="28">
        <v>549054329</v>
      </c>
      <c r="H15" s="22"/>
      <c r="I15" s="29">
        <f t="shared" si="2"/>
        <v>38043950</v>
      </c>
      <c r="J15" s="27">
        <f t="shared" si="3"/>
        <v>0</v>
      </c>
      <c r="K15" s="28">
        <f t="shared" si="4"/>
        <v>38043950</v>
      </c>
    </row>
    <row r="16" spans="1:11" s="24" customFormat="1" ht="18" customHeight="1">
      <c r="A16" s="25">
        <f t="shared" si="5"/>
        <v>2021</v>
      </c>
      <c r="B16" s="28">
        <v>590579723</v>
      </c>
      <c r="C16" s="27">
        <f t="shared" si="0"/>
        <v>0</v>
      </c>
      <c r="D16" s="28">
        <v>590579723</v>
      </c>
      <c r="E16" s="26">
        <v>569579723</v>
      </c>
      <c r="F16" s="27">
        <f t="shared" si="1"/>
        <v>0</v>
      </c>
      <c r="G16" s="28">
        <v>569579723</v>
      </c>
      <c r="H16" s="22"/>
      <c r="I16" s="29">
        <f t="shared" si="2"/>
        <v>21000000</v>
      </c>
      <c r="J16" s="27">
        <f t="shared" si="3"/>
        <v>0</v>
      </c>
      <c r="K16" s="28">
        <f t="shared" si="4"/>
        <v>21000000</v>
      </c>
    </row>
    <row r="17" spans="1:11" s="24" customFormat="1" ht="18" customHeight="1">
      <c r="A17" s="25">
        <f t="shared" si="5"/>
        <v>2022</v>
      </c>
      <c r="B17" s="28">
        <v>597380286</v>
      </c>
      <c r="C17" s="27">
        <f t="shared" si="0"/>
        <v>0</v>
      </c>
      <c r="D17" s="28">
        <v>597380286</v>
      </c>
      <c r="E17" s="26">
        <v>576380286</v>
      </c>
      <c r="F17" s="27">
        <f t="shared" si="1"/>
        <v>0</v>
      </c>
      <c r="G17" s="28">
        <v>576380286</v>
      </c>
      <c r="H17" s="22"/>
      <c r="I17" s="29">
        <f t="shared" si="2"/>
        <v>21000000</v>
      </c>
      <c r="J17" s="27">
        <f t="shared" si="3"/>
        <v>0</v>
      </c>
      <c r="K17" s="28">
        <f t="shared" si="4"/>
        <v>21000000</v>
      </c>
    </row>
    <row r="18" spans="1:11" s="24" customFormat="1" ht="18" customHeight="1">
      <c r="A18" s="25">
        <f t="shared" si="5"/>
        <v>2023</v>
      </c>
      <c r="B18" s="28">
        <v>600752653</v>
      </c>
      <c r="C18" s="27">
        <f t="shared" si="0"/>
        <v>0</v>
      </c>
      <c r="D18" s="28">
        <v>600752653</v>
      </c>
      <c r="E18" s="26">
        <v>580771701</v>
      </c>
      <c r="F18" s="27">
        <f t="shared" si="1"/>
        <v>0</v>
      </c>
      <c r="G18" s="28">
        <v>580771701</v>
      </c>
      <c r="H18" s="22"/>
      <c r="I18" s="29">
        <f t="shared" si="2"/>
        <v>19980952</v>
      </c>
      <c r="J18" s="27">
        <f t="shared" si="3"/>
        <v>0</v>
      </c>
      <c r="K18" s="28">
        <f t="shared" si="4"/>
        <v>19980952</v>
      </c>
    </row>
    <row r="19" spans="1:11" s="24" customFormat="1" ht="18" customHeight="1">
      <c r="A19" s="25">
        <f t="shared" si="5"/>
        <v>2024</v>
      </c>
      <c r="B19" s="28">
        <v>607741610</v>
      </c>
      <c r="C19" s="27">
        <f t="shared" si="0"/>
        <v>0</v>
      </c>
      <c r="D19" s="28">
        <v>607741610</v>
      </c>
      <c r="E19" s="26">
        <v>595741610</v>
      </c>
      <c r="F19" s="27">
        <f t="shared" si="1"/>
        <v>0</v>
      </c>
      <c r="G19" s="28">
        <v>595741610</v>
      </c>
      <c r="H19" s="22"/>
      <c r="I19" s="29">
        <f t="shared" si="2"/>
        <v>12000000</v>
      </c>
      <c r="J19" s="27">
        <f t="shared" si="3"/>
        <v>0</v>
      </c>
      <c r="K19" s="28">
        <f t="shared" si="4"/>
        <v>12000000</v>
      </c>
    </row>
    <row r="20" spans="1:11" s="24" customFormat="1" ht="18" customHeight="1">
      <c r="A20" s="25">
        <f t="shared" si="5"/>
        <v>2025</v>
      </c>
      <c r="B20" s="28">
        <v>614638521</v>
      </c>
      <c r="C20" s="27">
        <f t="shared" si="0"/>
        <v>0</v>
      </c>
      <c r="D20" s="28">
        <v>614638521</v>
      </c>
      <c r="E20" s="26">
        <v>605167705</v>
      </c>
      <c r="F20" s="27">
        <f t="shared" si="1"/>
        <v>0</v>
      </c>
      <c r="G20" s="28">
        <v>605167705</v>
      </c>
      <c r="H20" s="22"/>
      <c r="I20" s="29">
        <f t="shared" si="2"/>
        <v>9470816</v>
      </c>
      <c r="J20" s="27">
        <f t="shared" si="3"/>
        <v>0</v>
      </c>
      <c r="K20" s="28">
        <f t="shared" si="4"/>
        <v>9470816</v>
      </c>
    </row>
    <row r="21" spans="1:11" s="24" customFormat="1" ht="18" customHeight="1" thickBot="1">
      <c r="A21" s="30">
        <f t="shared" si="5"/>
        <v>2026</v>
      </c>
      <c r="B21" s="33">
        <v>621858781</v>
      </c>
      <c r="C21" s="32">
        <f t="shared" si="0"/>
        <v>0</v>
      </c>
      <c r="D21" s="33">
        <v>621858781</v>
      </c>
      <c r="E21" s="31">
        <v>621858781</v>
      </c>
      <c r="F21" s="32">
        <f t="shared" si="1"/>
        <v>0</v>
      </c>
      <c r="G21" s="33">
        <v>621858781</v>
      </c>
      <c r="H21" s="22"/>
      <c r="I21" s="34">
        <f t="shared" si="2"/>
        <v>0</v>
      </c>
      <c r="J21" s="32">
        <f t="shared" si="3"/>
        <v>0</v>
      </c>
      <c r="K21" s="33">
        <f t="shared" si="4"/>
        <v>0</v>
      </c>
    </row>
    <row r="24" ht="15.75" thickBot="1"/>
    <row r="25" spans="1:11" s="6" customFormat="1" ht="27.75" customHeight="1">
      <c r="A25" s="168" t="s">
        <v>72</v>
      </c>
      <c r="B25" s="170" t="s">
        <v>86</v>
      </c>
      <c r="C25" s="171"/>
      <c r="D25" s="172"/>
      <c r="E25" s="170" t="s">
        <v>87</v>
      </c>
      <c r="F25" s="171"/>
      <c r="G25" s="172"/>
      <c r="H25" s="5"/>
      <c r="I25" s="170" t="s">
        <v>88</v>
      </c>
      <c r="J25" s="171"/>
      <c r="K25" s="172"/>
    </row>
    <row r="26" spans="1:11" s="11" customFormat="1" ht="31.5" customHeight="1" thickBot="1">
      <c r="A26" s="169"/>
      <c r="B26" s="7" t="s">
        <v>76</v>
      </c>
      <c r="C26" s="8" t="s">
        <v>77</v>
      </c>
      <c r="D26" s="9" t="s">
        <v>78</v>
      </c>
      <c r="E26" s="7" t="s">
        <v>76</v>
      </c>
      <c r="F26" s="8" t="s">
        <v>77</v>
      </c>
      <c r="G26" s="9" t="s">
        <v>78</v>
      </c>
      <c r="H26" s="10"/>
      <c r="I26" s="7" t="s">
        <v>76</v>
      </c>
      <c r="J26" s="8" t="s">
        <v>77</v>
      </c>
      <c r="K26" s="9" t="s">
        <v>78</v>
      </c>
    </row>
    <row r="27" spans="1:11" s="17" customFormat="1" ht="12" thickBot="1">
      <c r="A27" s="12" t="s">
        <v>94</v>
      </c>
      <c r="B27" s="13" t="s">
        <v>83</v>
      </c>
      <c r="C27" s="14" t="s">
        <v>84</v>
      </c>
      <c r="D27" s="15" t="s">
        <v>85</v>
      </c>
      <c r="E27" s="13" t="s">
        <v>89</v>
      </c>
      <c r="F27" s="14" t="s">
        <v>90</v>
      </c>
      <c r="G27" s="15" t="s">
        <v>91</v>
      </c>
      <c r="H27" s="16"/>
      <c r="I27" s="13" t="s">
        <v>83</v>
      </c>
      <c r="J27" s="14" t="s">
        <v>84</v>
      </c>
      <c r="K27" s="15" t="s">
        <v>85</v>
      </c>
    </row>
    <row r="28" spans="1:11" s="24" customFormat="1" ht="18" customHeight="1">
      <c r="A28" s="35">
        <v>2011</v>
      </c>
      <c r="B28" s="23">
        <v>133221710</v>
      </c>
      <c r="C28" s="20">
        <f>D28-B28</f>
        <v>0</v>
      </c>
      <c r="D28" s="36">
        <v>133221710</v>
      </c>
      <c r="E28" s="23">
        <v>31462914</v>
      </c>
      <c r="F28" s="20">
        <f>G28-E28</f>
        <v>0</v>
      </c>
      <c r="G28" s="21">
        <v>31462914</v>
      </c>
      <c r="H28" s="22"/>
      <c r="I28" s="23">
        <f>B6+B28-E6-E28</f>
        <v>63391088</v>
      </c>
      <c r="J28" s="20">
        <f>K28-I28</f>
        <v>0</v>
      </c>
      <c r="K28" s="21">
        <f>D6+D28-G6-G28</f>
        <v>63391088</v>
      </c>
    </row>
    <row r="29" spans="1:11" s="24" customFormat="1" ht="18" customHeight="1">
      <c r="A29" s="37">
        <f>A28+1</f>
        <v>2012</v>
      </c>
      <c r="B29" s="29">
        <v>104972040</v>
      </c>
      <c r="C29" s="27">
        <f aca="true" t="shared" si="6" ref="C29:C43">D29-B29</f>
        <v>0</v>
      </c>
      <c r="D29" s="38">
        <v>104972040</v>
      </c>
      <c r="E29" s="29">
        <v>31580952</v>
      </c>
      <c r="F29" s="27">
        <f aca="true" t="shared" si="7" ref="F29:F43">G29-E29</f>
        <v>0</v>
      </c>
      <c r="G29" s="28">
        <v>31580952</v>
      </c>
      <c r="H29" s="22"/>
      <c r="I29" s="29">
        <f aca="true" t="shared" si="8" ref="I29:I43">B7+B29-E7-E29</f>
        <v>67103716</v>
      </c>
      <c r="J29" s="27">
        <f aca="true" t="shared" si="9" ref="J29:J43">K29-I29</f>
        <v>0</v>
      </c>
      <c r="K29" s="28">
        <f aca="true" t="shared" si="10" ref="K29:K43">D7+D29-G7-G29</f>
        <v>67103716</v>
      </c>
    </row>
    <row r="30" spans="1:11" s="24" customFormat="1" ht="18" customHeight="1">
      <c r="A30" s="37">
        <f aca="true" t="shared" si="11" ref="A30:A43">A29+1</f>
        <v>2013</v>
      </c>
      <c r="B30" s="29">
        <v>74280952</v>
      </c>
      <c r="C30" s="27">
        <f t="shared" si="6"/>
        <v>0</v>
      </c>
      <c r="D30" s="38">
        <v>74280952</v>
      </c>
      <c r="E30" s="29">
        <v>34280952</v>
      </c>
      <c r="F30" s="27">
        <f t="shared" si="7"/>
        <v>0</v>
      </c>
      <c r="G30" s="28">
        <v>34280952</v>
      </c>
      <c r="H30" s="22"/>
      <c r="I30" s="29">
        <f t="shared" si="8"/>
        <v>0</v>
      </c>
      <c r="J30" s="27">
        <f t="shared" si="9"/>
        <v>0</v>
      </c>
      <c r="K30" s="28">
        <f t="shared" si="10"/>
        <v>0</v>
      </c>
    </row>
    <row r="31" spans="1:11" s="24" customFormat="1" ht="18" customHeight="1">
      <c r="A31" s="37">
        <f t="shared" si="11"/>
        <v>2014</v>
      </c>
      <c r="B31" s="29">
        <v>34280952</v>
      </c>
      <c r="C31" s="27">
        <f t="shared" si="6"/>
        <v>0</v>
      </c>
      <c r="D31" s="38">
        <v>34280952</v>
      </c>
      <c r="E31" s="29">
        <v>34280952</v>
      </c>
      <c r="F31" s="27">
        <f t="shared" si="7"/>
        <v>0</v>
      </c>
      <c r="G31" s="28">
        <v>34280952</v>
      </c>
      <c r="H31" s="22"/>
      <c r="I31" s="29">
        <f>B9+B31-E9-E31</f>
        <v>14068324</v>
      </c>
      <c r="J31" s="27">
        <f t="shared" si="9"/>
        <v>0</v>
      </c>
      <c r="K31" s="28">
        <f t="shared" si="10"/>
        <v>14068324</v>
      </c>
    </row>
    <row r="32" spans="1:11" s="24" customFormat="1" ht="18" customHeight="1">
      <c r="A32" s="37">
        <f t="shared" si="11"/>
        <v>2015</v>
      </c>
      <c r="B32" s="29">
        <v>42780952</v>
      </c>
      <c r="C32" s="27">
        <f t="shared" si="6"/>
        <v>0</v>
      </c>
      <c r="D32" s="38">
        <v>42780952</v>
      </c>
      <c r="E32" s="29">
        <v>42780952</v>
      </c>
      <c r="F32" s="27">
        <f t="shared" si="7"/>
        <v>0</v>
      </c>
      <c r="G32" s="28">
        <v>42780952</v>
      </c>
      <c r="H32" s="22"/>
      <c r="I32" s="29">
        <f t="shared" si="8"/>
        <v>42580952</v>
      </c>
      <c r="J32" s="27">
        <f t="shared" si="9"/>
        <v>0</v>
      </c>
      <c r="K32" s="28">
        <f t="shared" si="10"/>
        <v>42580952</v>
      </c>
    </row>
    <row r="33" spans="1:11" s="24" customFormat="1" ht="18" customHeight="1">
      <c r="A33" s="37">
        <f t="shared" si="11"/>
        <v>2016</v>
      </c>
      <c r="B33" s="29">
        <v>42580952</v>
      </c>
      <c r="C33" s="27">
        <f t="shared" si="6"/>
        <v>0</v>
      </c>
      <c r="D33" s="38">
        <v>42580952</v>
      </c>
      <c r="E33" s="29">
        <v>42580952</v>
      </c>
      <c r="F33" s="27">
        <f t="shared" si="7"/>
        <v>0</v>
      </c>
      <c r="G33" s="28">
        <v>42580952</v>
      </c>
      <c r="H33" s="22"/>
      <c r="I33" s="29">
        <f t="shared" si="8"/>
        <v>44280952</v>
      </c>
      <c r="J33" s="27">
        <f t="shared" si="9"/>
        <v>0</v>
      </c>
      <c r="K33" s="28">
        <f t="shared" si="10"/>
        <v>44280952</v>
      </c>
    </row>
    <row r="34" spans="1:11" s="24" customFormat="1" ht="18" customHeight="1">
      <c r="A34" s="37">
        <f t="shared" si="11"/>
        <v>2017</v>
      </c>
      <c r="B34" s="29">
        <v>44280952</v>
      </c>
      <c r="C34" s="27">
        <f t="shared" si="6"/>
        <v>0</v>
      </c>
      <c r="D34" s="38">
        <v>44280952</v>
      </c>
      <c r="E34" s="29">
        <v>44280952</v>
      </c>
      <c r="F34" s="27">
        <f t="shared" si="7"/>
        <v>0</v>
      </c>
      <c r="G34" s="28">
        <v>44280952</v>
      </c>
      <c r="H34" s="22"/>
      <c r="I34" s="29">
        <f t="shared" si="8"/>
        <v>43580952</v>
      </c>
      <c r="J34" s="27">
        <f t="shared" si="9"/>
        <v>0</v>
      </c>
      <c r="K34" s="28">
        <f t="shared" si="10"/>
        <v>43580952</v>
      </c>
    </row>
    <row r="35" spans="1:11" s="24" customFormat="1" ht="18" customHeight="1">
      <c r="A35" s="37">
        <f t="shared" si="11"/>
        <v>2018</v>
      </c>
      <c r="B35" s="29">
        <v>43580952</v>
      </c>
      <c r="C35" s="27">
        <f t="shared" si="6"/>
        <v>0</v>
      </c>
      <c r="D35" s="38">
        <v>43580952</v>
      </c>
      <c r="E35" s="29">
        <v>43580952</v>
      </c>
      <c r="F35" s="27">
        <f t="shared" si="7"/>
        <v>0</v>
      </c>
      <c r="G35" s="28">
        <v>43580952</v>
      </c>
      <c r="H35" s="22"/>
      <c r="I35" s="29">
        <f t="shared" si="8"/>
        <v>44580952</v>
      </c>
      <c r="J35" s="27">
        <f t="shared" si="9"/>
        <v>0</v>
      </c>
      <c r="K35" s="28">
        <f t="shared" si="10"/>
        <v>44580952</v>
      </c>
    </row>
    <row r="36" spans="1:11" s="24" customFormat="1" ht="18" customHeight="1">
      <c r="A36" s="37">
        <f t="shared" si="11"/>
        <v>2019</v>
      </c>
      <c r="B36" s="29">
        <v>44580952</v>
      </c>
      <c r="C36" s="27">
        <f t="shared" si="6"/>
        <v>0</v>
      </c>
      <c r="D36" s="38">
        <v>44580952</v>
      </c>
      <c r="E36" s="29">
        <v>44580952</v>
      </c>
      <c r="F36" s="27">
        <f t="shared" si="7"/>
        <v>0</v>
      </c>
      <c r="G36" s="28">
        <v>44580952</v>
      </c>
      <c r="H36" s="22"/>
      <c r="I36" s="29">
        <f t="shared" si="8"/>
        <v>44580952</v>
      </c>
      <c r="J36" s="27">
        <f t="shared" si="9"/>
        <v>0</v>
      </c>
      <c r="K36" s="28">
        <f t="shared" si="10"/>
        <v>44580952</v>
      </c>
    </row>
    <row r="37" spans="1:11" s="24" customFormat="1" ht="18" customHeight="1">
      <c r="A37" s="37">
        <f t="shared" si="11"/>
        <v>2020</v>
      </c>
      <c r="B37" s="29">
        <v>44580952</v>
      </c>
      <c r="C37" s="27">
        <f t="shared" si="6"/>
        <v>0</v>
      </c>
      <c r="D37" s="38">
        <v>44580952</v>
      </c>
      <c r="E37" s="29">
        <v>44580952</v>
      </c>
      <c r="F37" s="27">
        <f t="shared" si="7"/>
        <v>0</v>
      </c>
      <c r="G37" s="28">
        <v>44580952</v>
      </c>
      <c r="H37" s="22"/>
      <c r="I37" s="29">
        <f t="shared" si="8"/>
        <v>38043950</v>
      </c>
      <c r="J37" s="27">
        <f t="shared" si="9"/>
        <v>0</v>
      </c>
      <c r="K37" s="28">
        <f t="shared" si="10"/>
        <v>38043950</v>
      </c>
    </row>
    <row r="38" spans="1:11" s="24" customFormat="1" ht="18" customHeight="1">
      <c r="A38" s="37">
        <f t="shared" si="11"/>
        <v>2021</v>
      </c>
      <c r="B38" s="29">
        <v>38043950</v>
      </c>
      <c r="C38" s="27">
        <f t="shared" si="6"/>
        <v>0</v>
      </c>
      <c r="D38" s="38">
        <v>38043950</v>
      </c>
      <c r="E38" s="29">
        <v>38043950</v>
      </c>
      <c r="F38" s="27">
        <f t="shared" si="7"/>
        <v>0</v>
      </c>
      <c r="G38" s="28">
        <v>38043950</v>
      </c>
      <c r="H38" s="22"/>
      <c r="I38" s="29">
        <f t="shared" si="8"/>
        <v>21000000</v>
      </c>
      <c r="J38" s="27">
        <f t="shared" si="9"/>
        <v>0</v>
      </c>
      <c r="K38" s="28">
        <f t="shared" si="10"/>
        <v>21000000</v>
      </c>
    </row>
    <row r="39" spans="1:11" s="24" customFormat="1" ht="18" customHeight="1">
      <c r="A39" s="37">
        <f t="shared" si="11"/>
        <v>2022</v>
      </c>
      <c r="B39" s="29">
        <v>21000000</v>
      </c>
      <c r="C39" s="27">
        <f t="shared" si="6"/>
        <v>0</v>
      </c>
      <c r="D39" s="38">
        <v>21000000</v>
      </c>
      <c r="E39" s="29">
        <v>21000000</v>
      </c>
      <c r="F39" s="27">
        <f t="shared" si="7"/>
        <v>0</v>
      </c>
      <c r="G39" s="28">
        <v>21000000</v>
      </c>
      <c r="H39" s="22"/>
      <c r="I39" s="29">
        <f t="shared" si="8"/>
        <v>21000000</v>
      </c>
      <c r="J39" s="27">
        <f t="shared" si="9"/>
        <v>0</v>
      </c>
      <c r="K39" s="28">
        <f t="shared" si="10"/>
        <v>21000000</v>
      </c>
    </row>
    <row r="40" spans="1:11" s="24" customFormat="1" ht="18" customHeight="1">
      <c r="A40" s="37">
        <f t="shared" si="11"/>
        <v>2023</v>
      </c>
      <c r="B40" s="29">
        <v>21000000</v>
      </c>
      <c r="C40" s="27">
        <f t="shared" si="6"/>
        <v>0</v>
      </c>
      <c r="D40" s="38">
        <v>21000000</v>
      </c>
      <c r="E40" s="29">
        <v>21000000</v>
      </c>
      <c r="F40" s="27">
        <f t="shared" si="7"/>
        <v>0</v>
      </c>
      <c r="G40" s="28">
        <v>21000000</v>
      </c>
      <c r="H40" s="22"/>
      <c r="I40" s="29">
        <f t="shared" si="8"/>
        <v>19980952</v>
      </c>
      <c r="J40" s="27">
        <f t="shared" si="9"/>
        <v>0</v>
      </c>
      <c r="K40" s="28">
        <f t="shared" si="10"/>
        <v>19980952</v>
      </c>
    </row>
    <row r="41" spans="1:11" s="24" customFormat="1" ht="18" customHeight="1">
      <c r="A41" s="37">
        <f t="shared" si="11"/>
        <v>2024</v>
      </c>
      <c r="B41" s="29">
        <v>19980952</v>
      </c>
      <c r="C41" s="27">
        <f t="shared" si="6"/>
        <v>0</v>
      </c>
      <c r="D41" s="38">
        <v>19980952</v>
      </c>
      <c r="E41" s="29">
        <v>19980952</v>
      </c>
      <c r="F41" s="27">
        <f t="shared" si="7"/>
        <v>0</v>
      </c>
      <c r="G41" s="28">
        <v>19980952</v>
      </c>
      <c r="H41" s="22"/>
      <c r="I41" s="29">
        <f t="shared" si="8"/>
        <v>12000000</v>
      </c>
      <c r="J41" s="27">
        <f t="shared" si="9"/>
        <v>0</v>
      </c>
      <c r="K41" s="28">
        <f t="shared" si="10"/>
        <v>12000000</v>
      </c>
    </row>
    <row r="42" spans="1:11" s="24" customFormat="1" ht="18" customHeight="1">
      <c r="A42" s="37">
        <f t="shared" si="11"/>
        <v>2025</v>
      </c>
      <c r="B42" s="29">
        <v>12000000</v>
      </c>
      <c r="C42" s="27">
        <f t="shared" si="6"/>
        <v>0</v>
      </c>
      <c r="D42" s="38">
        <v>12000000</v>
      </c>
      <c r="E42" s="29">
        <v>12000000</v>
      </c>
      <c r="F42" s="27">
        <f t="shared" si="7"/>
        <v>0</v>
      </c>
      <c r="G42" s="28">
        <v>12000000</v>
      </c>
      <c r="H42" s="22"/>
      <c r="I42" s="29">
        <f>B20+B42-E20-E42</f>
        <v>9470816</v>
      </c>
      <c r="J42" s="27">
        <f t="shared" si="9"/>
        <v>0</v>
      </c>
      <c r="K42" s="28">
        <f t="shared" si="10"/>
        <v>9470816</v>
      </c>
    </row>
    <row r="43" spans="1:11" s="24" customFormat="1" ht="18" customHeight="1" thickBot="1">
      <c r="A43" s="39">
        <f t="shared" si="11"/>
        <v>2026</v>
      </c>
      <c r="B43" s="34">
        <v>9470816</v>
      </c>
      <c r="C43" s="32">
        <f t="shared" si="6"/>
        <v>0</v>
      </c>
      <c r="D43" s="40">
        <v>9470816</v>
      </c>
      <c r="E43" s="34">
        <v>9470816</v>
      </c>
      <c r="F43" s="32">
        <f t="shared" si="7"/>
        <v>0</v>
      </c>
      <c r="G43" s="33">
        <v>9470816</v>
      </c>
      <c r="H43" s="22"/>
      <c r="I43" s="34">
        <f t="shared" si="8"/>
        <v>0</v>
      </c>
      <c r="J43" s="32">
        <f t="shared" si="9"/>
        <v>0</v>
      </c>
      <c r="K43" s="33">
        <f t="shared" si="10"/>
        <v>0</v>
      </c>
    </row>
    <row r="46" spans="1:11" ht="15.75">
      <c r="A46" s="1" t="s">
        <v>79</v>
      </c>
      <c r="B46" s="161" t="s">
        <v>92</v>
      </c>
      <c r="C46" s="166"/>
      <c r="D46" s="166"/>
      <c r="E46" s="166"/>
      <c r="F46" s="166"/>
      <c r="G46" s="166"/>
      <c r="H46" s="166"/>
      <c r="I46" s="166"/>
      <c r="J46" s="166"/>
      <c r="K46" s="166"/>
    </row>
    <row r="47" spans="1:11" ht="33" customHeight="1">
      <c r="A47" s="145" t="s">
        <v>93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</row>
  </sheetData>
  <sheetProtection/>
  <mergeCells count="11">
    <mergeCell ref="A47:K47"/>
    <mergeCell ref="A25:A26"/>
    <mergeCell ref="B25:D25"/>
    <mergeCell ref="E25:G25"/>
    <mergeCell ref="I25:K25"/>
    <mergeCell ref="B46:K46"/>
    <mergeCell ref="A1:K1"/>
    <mergeCell ref="A3:A4"/>
    <mergeCell ref="B3:D3"/>
    <mergeCell ref="E3:G3"/>
    <mergeCell ref="I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mszczubial</dc:creator>
  <cp:keywords/>
  <dc:description/>
  <cp:lastModifiedBy>Anna Sobierajska</cp:lastModifiedBy>
  <cp:lastPrinted>2018-06-18T12:00:19Z</cp:lastPrinted>
  <dcterms:created xsi:type="dcterms:W3CDTF">2010-09-14T18:23:46Z</dcterms:created>
  <dcterms:modified xsi:type="dcterms:W3CDTF">2018-06-18T12:21:01Z</dcterms:modified>
  <cp:category/>
  <cp:version/>
  <cp:contentType/>
  <cp:contentStatus/>
</cp:coreProperties>
</file>