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975" yWindow="65296" windowWidth="12120" windowHeight="9120" activeTab="0"/>
  </bookViews>
  <sheets>
    <sheet name="Uzasadnienie" sheetId="1" r:id="rId1"/>
  </sheets>
  <definedNames>
    <definedName name="_xlfn.IFERROR" hidden="1">#NAME?</definedName>
    <definedName name="_xlnm.Print_Titles" localSheetId="0">'Uzasadnienie'!$11:$11</definedName>
  </definedNames>
  <calcPr fullCalcOnLoad="1"/>
</workbook>
</file>

<file path=xl/sharedStrings.xml><?xml version="1.0" encoding="utf-8"?>
<sst xmlns="http://schemas.openxmlformats.org/spreadsheetml/2006/main" count="780" uniqueCount="594">
  <si>
    <t>1. Przedmiot regulacji</t>
  </si>
  <si>
    <t>2. Omówienie podstawy prawnej</t>
  </si>
  <si>
    <t>5. Ocena skutków regulacji:</t>
  </si>
  <si>
    <t xml:space="preserve">Zgodnie z istniejącym stanem prawnym nie ma konieczności skierowania projektu uchwały do konsultacji.  </t>
  </si>
  <si>
    <t>Treść</t>
  </si>
  <si>
    <t>Plan przed zmianą</t>
  </si>
  <si>
    <t>Zmniejszenia</t>
  </si>
  <si>
    <t>Plan po zmianach</t>
  </si>
  <si>
    <t>Zwiększenia</t>
  </si>
  <si>
    <t>I.</t>
  </si>
  <si>
    <t>II.</t>
  </si>
  <si>
    <t>Zmiany załączników do uchwały budżetowej:</t>
  </si>
  <si>
    <t>Wydatki</t>
  </si>
  <si>
    <t>Lp.</t>
  </si>
  <si>
    <t>Przeniesienia między zadaniami  w ramach tej samej klasyfikacji budżetowej</t>
  </si>
  <si>
    <t>OGÓŁEM</t>
  </si>
  <si>
    <t>Zmiany w treści uchwały:</t>
  </si>
  <si>
    <t>1.</t>
  </si>
  <si>
    <t>2.</t>
  </si>
  <si>
    <t>3.</t>
  </si>
  <si>
    <t>III.</t>
  </si>
  <si>
    <t>Pozostała działalność</t>
  </si>
  <si>
    <t>Oświata i wychowanie</t>
  </si>
  <si>
    <t>UZASADNIENIE</t>
  </si>
  <si>
    <t>Dochody</t>
  </si>
  <si>
    <t>§ 1 ust. 1 dotyczący dochodów budżetowych</t>
  </si>
  <si>
    <t>§ 1 ust. 1 pkt 1 dotyczący dochodów bieżących</t>
  </si>
  <si>
    <t>4.</t>
  </si>
  <si>
    <t>5.</t>
  </si>
  <si>
    <t>6.</t>
  </si>
  <si>
    <t>7.</t>
  </si>
  <si>
    <t>1)</t>
  </si>
  <si>
    <t>2)</t>
  </si>
  <si>
    <t>010</t>
  </si>
  <si>
    <t>Rolnictwo i łowiectwo</t>
  </si>
  <si>
    <t>Transport i łączność</t>
  </si>
  <si>
    <t>Pozostałe zadania w zakresie polityki społecznej</t>
  </si>
  <si>
    <t>Edukacyjna opieka wychowawcza</t>
  </si>
  <si>
    <t>Kultura i ochrona dziedzictwa narodowego</t>
  </si>
  <si>
    <t>3. Konsultacje wymagane przepisami prawa (łącznie z przepisami wewnętrznymi)</t>
  </si>
  <si>
    <t>8.</t>
  </si>
  <si>
    <t>9.</t>
  </si>
  <si>
    <t>10.</t>
  </si>
  <si>
    <t>§ 7 ust. 1 dotyczący dotacji udzielanych z budżetu województwa</t>
  </si>
  <si>
    <t>§ 7 ust. 1 pkt 1 dotyczący dotacji udzielanych z budżetu województwa jednostkom sektora finansów publicznych</t>
  </si>
  <si>
    <t>§ 7 ust. 1 pkt 2 dotyczący dotacji udzielanych z budżetu województwa jednostkom spoza sektora finansów publicznych</t>
  </si>
  <si>
    <t>11.</t>
  </si>
  <si>
    <t>§ 1 ust. 1 pkt 2 dotyczący dochodów majątkowych</t>
  </si>
  <si>
    <t>12.</t>
  </si>
  <si>
    <t xml:space="preserve">Różne rozliczenia </t>
  </si>
  <si>
    <t>Informatyka</t>
  </si>
  <si>
    <t>§ 2 ust. 1 pkt 1 dotyczący wydatków bieżących</t>
  </si>
  <si>
    <t>§ 2 ust. 1 pkt 2 dotyczący wydatków majątkowych</t>
  </si>
  <si>
    <t>§ 2 ust. 1 dotyczący wydatków budżetowych</t>
  </si>
  <si>
    <t>Ogrody botaniczne i zoologiczne oraz naturalne obszary i obiekty chronionej przyrody</t>
  </si>
  <si>
    <t>Parki krajobrazowe</t>
  </si>
  <si>
    <t>Biblioteki</t>
  </si>
  <si>
    <t xml:space="preserve">Parki krajobrazowe </t>
  </si>
  <si>
    <t>Teatry</t>
  </si>
  <si>
    <t>Gospodarka komunalna i ochrona środowiska</t>
  </si>
  <si>
    <t xml:space="preserve">o kwotę </t>
  </si>
  <si>
    <t>Drogi publiczne wojewódzkie</t>
  </si>
  <si>
    <t>60013</t>
  </si>
  <si>
    <t>Regionalne Programy Operacyjne 2014-2020 finansowane z udziałem środków Europejskiego Funduszu Rozwoju Regionalnego</t>
  </si>
  <si>
    <t>Specjalne ośrodki szkolno-wychowawcze</t>
  </si>
  <si>
    <t>Ponadto art. 211, 212, 214, 215, 219 ust. 3, 222, 235-237 i 258 ustawy z dnia 27 sierpnia 2009 r. o finansach publicznych określają zakres i wymogi, które musi spełniać uchwała budżetowa jednostki samorządu terytorialnego.</t>
  </si>
  <si>
    <t>Dokonuje się zmian w planowanych dochodach z tytułu dotacji celowych z budżetu państwa (budżet środków europejskich) przeznaczonych na projekty przewidziane do realizacji w ramach Regionalnego Programu Operacyjnego Województwa Kujawsko-Pomorskiego 2014-2020, poprzez:</t>
  </si>
  <si>
    <t xml:space="preserve">   1) na zadania bieżące w ramach:</t>
  </si>
  <si>
    <t>Działalność usługowa</t>
  </si>
  <si>
    <t>Biura planowania przestrzennego</t>
  </si>
  <si>
    <t>Ochrona zabytków i opieka nad zabytkami</t>
  </si>
  <si>
    <t xml:space="preserve">Kultura fizyczna </t>
  </si>
  <si>
    <t>13.</t>
  </si>
  <si>
    <t>14.</t>
  </si>
  <si>
    <t>w kwocie</t>
  </si>
  <si>
    <t>Część oświatowa subwencji ogólnej dla jednostek samorządu terytorialnego</t>
  </si>
  <si>
    <t>Różne rozliczenia</t>
  </si>
  <si>
    <t>Rezerwy ogólne i celowe</t>
  </si>
  <si>
    <t>Państwowy Fundusz Rehabilitacji Osób Niepełnosprawnych</t>
  </si>
  <si>
    <t>§ 5 pkt 2 dotyczący rezerw celowych</t>
  </si>
  <si>
    <t>§ 5 pkt 2 lit. a dotyczący rezerwy celowej na wydatki związane z realizacją programów finansowanych z udziałem środków unijnych</t>
  </si>
  <si>
    <t xml:space="preserve">   2) na zadania inwestycyjne w ramach:</t>
  </si>
  <si>
    <r>
      <t>1) pn.</t>
    </r>
    <r>
      <rPr>
        <i/>
        <sz val="10"/>
        <rFont val="Times New Roman"/>
        <family val="1"/>
      </rPr>
      <t xml:space="preserve"> "Inwentaryzacja i waloryzacja przyrodnicza na terenie wszystkich parków krajobrazowych województwa kujawsko-pomorskiego wraz
    z przygotowaniem Planów Ochrony Parków Krajobrazowych":</t>
    </r>
  </si>
  <si>
    <r>
      <t>2) pn.</t>
    </r>
    <r>
      <rPr>
        <i/>
        <sz val="10"/>
        <rFont val="Times New Roman"/>
        <family val="1"/>
      </rPr>
      <t xml:space="preserve"> "Opracowanie dokumentacji w sprawie obszarów chronionego krajobrazu w zakresie oceny stanu zachowania i wartości krajobrazów
    wyróżnionych z elementami audytu krajobrazowego":</t>
    </r>
  </si>
  <si>
    <t>1. określenie planowanych dochodów:</t>
  </si>
  <si>
    <t xml:space="preserve">       - Działania 5.1 Infrastruktura drogowa, na projekty:</t>
  </si>
  <si>
    <t>3. zmniejszenie planowanych dochodów:</t>
  </si>
  <si>
    <r>
      <t xml:space="preserve">       - Poddziałania 3.5.2 Zrównoważona mobilność miejska i promowanie strategii niskoemisyjnych w ramach
         ZIT, na zadanie pn. </t>
    </r>
    <r>
      <rPr>
        <i/>
        <sz val="10"/>
        <rFont val="Times New Roman"/>
        <family val="1"/>
      </rPr>
      <t>"Poprawa bezpieczeństwa i komfortu mieszkańców oraz wsparcie niskoemisyjnego 
         transportu drogowego poprzez wybudowanie dróg dla rowerów (lider: województwo kujawsko-
         pomorskie)"</t>
    </r>
  </si>
  <si>
    <t>Uchwała dotyczy zmiany budżetu Województwa Kujawsko-Pomorskiego na 2018 r., przyjętego uchwałą Nr XL/660/17 Sejmiku Województwa Kujawsko-Pomorskiego z dnia 18 grudnia 2017 r., zmienionego uchwałami Nr 4/94/18 Zarządu Województwa Kujawsko-Pomorskiego z dnia 25 stycznia 2018 r., Nr 8/255/18 Zarządu Województwa Kujawsko-Pomorskiego z dnia 28 lutego 2018 r. oraz Nr 12/463/18 Zarządu Województwa Kujawsko-Pomorskiego z dnia 28 marca 2018 r.</t>
  </si>
  <si>
    <t xml:space="preserve">Zgodnie z art. 18 pkt 6 ustawy z dnia 5 czerwca 1998 r. o samorządzie województwa (Dz. U. z 2017 r. poz. 2096, z późn. zm.)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2017 r. poz. 2077, z późn. zm.). </t>
  </si>
  <si>
    <t>4. Uzasadnienie merytoryczne - uzasadnienie do zmian w uchwale budżetowej na 2018 rok</t>
  </si>
  <si>
    <t>Załącznik nr 1 "Dochody budżetu Województwa Kujawsko-Pomorskiego wg źródeł pochodzenia. Plan na 2018 rok";</t>
  </si>
  <si>
    <t>Załącznik nr 2 "Dochody budżetu Województwa Kujawsko-Pomorskiego wg klasyfikacji budżetowej. Plan na 2018 rok";</t>
  </si>
  <si>
    <t>Załącznik nr 3 "Wydatki budżetu Województwa Kujawsko-Pomorskiego wg grup wydatków. Plan na 2018 rok";</t>
  </si>
  <si>
    <t>Załącznik nr 4 "Wydatki budżetu Województwa Kujawsko-Pomorskiego wg klasyfikacji budżetowej. Plan na 2018 rok";</t>
  </si>
  <si>
    <t>Załącznik nr 5 "Wynik budżetowy i finansowy. Plan na 2018 rok";</t>
  </si>
  <si>
    <t>Załącznik nr 6 "Projekty i działania realizowane w ramach Regionalnego Programu Operacyjnego Województwa Kujawsko-Pomorskiego 2014-2020. Plan na 2018 rok";</t>
  </si>
  <si>
    <t>Załącznik nr 8 "Wydatki na zadania inwestycyjne. Plan na 2018 rok";</t>
  </si>
  <si>
    <t>Załącznik nr 9 "Dotacje udzielane z budżetu Województwa Kujawsko-Pomorskiego. Plan na 2018 rok";</t>
  </si>
  <si>
    <t>Załącznik nr 10 "Zadania z zakresu administracji rządowej zlecone ustawami Samorządowi Województwa. Plan na 2018 rok";</t>
  </si>
  <si>
    <t>Załącznik nr 12 "Dochody i wydatki na zadania realizowane w drodze umów i porozumień między jednostkami samorządu terytorialnego. Plan na 2018 rok";</t>
  </si>
  <si>
    <t>Załącznik nr 13 "Dochody gromadzone na wydzielonych rachunkach oraz wydatki nimi finansowane. Plan na 2018 rok".</t>
  </si>
  <si>
    <t>Wynik budżetowy i finansowy na 2018 rok</t>
  </si>
  <si>
    <t>Zmianie ulega załącznik nr 5 do uchwały budżetowej pn. "Wynik budżetowy i finansowy. Plan na 2018 rok" w związku ze:</t>
  </si>
  <si>
    <t>01095</t>
  </si>
  <si>
    <t>01006</t>
  </si>
  <si>
    <t>Zarządy melioracji i urządzeń wodnych</t>
  </si>
  <si>
    <t>Ochrona zdrowia</t>
  </si>
  <si>
    <t>Staże i specjalizacje medyczne</t>
  </si>
  <si>
    <t>Administracja publiczna</t>
  </si>
  <si>
    <t>Promocja jednostek samorządu terytorialnego</t>
  </si>
  <si>
    <t>Regionalne Programy Operacyjne 2014-2020 finansowane z udziałem środków Europejskiego Funduszu Społecznego</t>
  </si>
  <si>
    <t>Dokonuje się zmian w planowanych dochodach bieżących z tytułu dotacji celowych z budżetu państwa (budżet środków europejskich) przeznaczonych na projekty przewidziane do realizacji w ramach Regionalnego Programu Operacyjnego Województwa Kujawsko-Pomorskiego 2014-2020, poprzez:</t>
  </si>
  <si>
    <r>
      <t xml:space="preserve">  - Poddziałania 9.2.2 Aktywne włączenie społeczne młodzieży objętej sądowym środkiem wychowawczym 
    lub poprawczym, na projekt pn. </t>
    </r>
    <r>
      <rPr>
        <i/>
        <sz val="10"/>
        <rFont val="Times New Roman"/>
        <family val="1"/>
      </rPr>
      <t>"Trampolina"</t>
    </r>
  </si>
  <si>
    <r>
      <t xml:space="preserve">  - Poddziałania 9.3.2 Rozwój usług społecznych, na projekt pn. </t>
    </r>
    <r>
      <rPr>
        <i/>
        <sz val="10"/>
        <rFont val="Times New Roman"/>
        <family val="1"/>
      </rPr>
      <t>"Rodzina w Centrum"</t>
    </r>
  </si>
  <si>
    <r>
      <t xml:space="preserve">  - Poddziałania 9.4.2 Koordynacja sektora ekonomii społecznej, na projekt pn. </t>
    </r>
    <r>
      <rPr>
        <i/>
        <sz val="10"/>
        <rFont val="Times New Roman"/>
        <family val="1"/>
      </rPr>
      <t>"Koordynacja rozwoju 
    ekonomii społecznej w województwie kujawsko-pomorskim"</t>
    </r>
  </si>
  <si>
    <t>Powyższe zmiany dokonywane są w celu dostosowania planowanych dochodów do wielkości przewidywanych wpływów.</t>
  </si>
  <si>
    <t>2. zwiększenie planowanych dochodów w ramach:</t>
  </si>
  <si>
    <t xml:space="preserve">w kwocie </t>
  </si>
  <si>
    <t>Filharmonie, orkiestry, chóry i kapele</t>
  </si>
  <si>
    <t>Rozwój przedsiębiorczości</t>
  </si>
  <si>
    <t>Przetwórstwo przemysłowe</t>
  </si>
  <si>
    <t>W związku z otrzymaniem pisma od Ministra Finansów Nr ST8.4750.1.2018 z dnia 13 lutego 2018 r. o rocznych kwotach części subwencji ogólnej przyznanych dla województwa kujawsko-pomorskiego na 2018 r., zmniejsza się o kwotę 2.456.064 zł, tj. do kwoty 56.314.791 zł część oświatową subwencji ogólnej. Część oświatowa subwencji ogólnej wstępnie określona była w wysokości 58.770.855 zł.</t>
  </si>
  <si>
    <t>Zwiększa się o kwotę 450 zł dochody własne województwa z tytułu wpływów z opłat za członkostwo w regionalnej sieci Dziedzictwo Kulinarne Kujawy i Pomorze w związku ze zwiększeniem ilości podmiotów, które wnoszą roczne składki.</t>
  </si>
  <si>
    <t>Zwiększa się wydatki:</t>
  </si>
  <si>
    <t>Określa się dotacje celowe na zabezpieczenie wkładu własnego w projektach współfinansowanych środkami pochodzącymi z Instytutu Książki, tj. dla:</t>
  </si>
  <si>
    <r>
      <t xml:space="preserve">W związku z podziałem przez Zarząd PFRON środków przypadających według algorytmu dla poszczególnych województw na realizację zadań wynikających z ustawy z dnia 27 sierpnia 1997 r. o rehabilitacji zawodowej i społecznej oraz o zatrudnianiu osób niepełnosprawnych, zmniejsza się o kwotę 9.718 zł wydatki zaplanowane na zadanie własne pn. </t>
    </r>
    <r>
      <rPr>
        <i/>
        <sz val="10"/>
        <rFont val="Times New Roman"/>
        <family val="1"/>
      </rPr>
      <t>"Obsługa zadań finansowanych ze środków PFRON"</t>
    </r>
    <r>
      <rPr>
        <sz val="10"/>
        <rFont val="Times New Roman"/>
        <family val="1"/>
      </rPr>
      <t xml:space="preserve">, którego wydatki stanowią 2,5 % środków przeznaczonych dla Województwa Kujawsko-Pomorskiego na powyższy cel. </t>
    </r>
  </si>
  <si>
    <t xml:space="preserve"> - w kwocie 5.346 zł przez Zespół Parków Krajobrazowych Chełmińskiego i Nadwiślańskiego z tytułu płatności w ramach systemów wsparcia 
   bezpośredniego.</t>
  </si>
  <si>
    <t xml:space="preserve">Zwiększa się wydatki finansowane ze środków własnych województwa zaplanowane na bieżące utrzymanie: </t>
  </si>
  <si>
    <t xml:space="preserve"> - Tucholskiego Parku Krajobrazowego o kwotę 4.880 zł w celu zabezpieczenia środków na zakup paliwa oraz na usługi świadczone przez 
   kontrahentów zewnętrznych;</t>
  </si>
  <si>
    <t>01042</t>
  </si>
  <si>
    <t>Wyłączenie z produkcji gruntów rolnych</t>
  </si>
  <si>
    <t>Programy polityki zdrowotnej</t>
  </si>
  <si>
    <t>Zmniejsza się wydatki:</t>
  </si>
  <si>
    <t>90095</t>
  </si>
  <si>
    <t>Zadania w zakresie kultury fizycznej</t>
  </si>
  <si>
    <t>§ 12 pkt 1 dotyczący dochodów gromadzonych na wydzielonych rachunkach przez jednostki budżetowe prowadzące działalność określoną w ustawie Prawo oświatowe</t>
  </si>
  <si>
    <t>§ 12 pkt 2 dotyczący wydatków finansowanych dochodami gromadzonymi na wydzielonych rachunkach przez jednostki budżetowe prowadzące działalność określoną w ustawie Prawo oświatowe</t>
  </si>
  <si>
    <t>18.</t>
  </si>
  <si>
    <t>§ 8 ust. 5 dotyczący dochodów pochodzących z 2,5 % odpisu od środków przyznanych województwu z PFRON oraz wydatków na pokrycie kosztów obsługi zadań realizowanych na rzecz osób niepełnosprawnych</t>
  </si>
  <si>
    <t>§ 8 ust. 8 dotyczący dochodów pochodzących z 35,65% odpisu od wpływów z tytułu opłat rejestrowych za wpis do rejestru podmiotów wprowadzających produkty, produkty w opakowaniach i gospodarujących odpadami oraz z tytułu opłat rocznych uiszczanych przez podmioty wpisane do tego rejestru i wydatków na pokrycie kosztów prowadzenia rejestru podmiotów wprowadzających produkty, produkty w opakowaniach 
i gospodarujących odpadami oraz administrowanie i serwisowanie Bazy danych o produktach i opakowaniach oraz o gospodarce odpadami</t>
  </si>
  <si>
    <r>
      <t xml:space="preserve"> - o kwotę 100.000 zł na zadanie własne pn</t>
    </r>
    <r>
      <rPr>
        <i/>
        <sz val="10"/>
        <rFont val="Times New Roman"/>
        <family val="1"/>
      </rPr>
      <t xml:space="preserve">. "Granty - zadania w zakresie upowszechniania kultury fizycznej i sportu", </t>
    </r>
    <r>
      <rPr>
        <sz val="10"/>
        <rFont val="Times New Roman"/>
        <family val="1"/>
      </rPr>
      <t>tj. do kwoty wynikającej 
   z ogłoszonych w trybie ustawy o działalności pożytku publicznego i wolontariacie otwartych konkursów ofert;</t>
    </r>
  </si>
  <si>
    <r>
      <t xml:space="preserve"> - o kwotę 17.400 zł na zadanie własne pn</t>
    </r>
    <r>
      <rPr>
        <i/>
        <sz val="10"/>
        <rFont val="Times New Roman"/>
        <family val="1"/>
      </rPr>
      <t xml:space="preserve">. "Program Trener", </t>
    </r>
    <r>
      <rPr>
        <sz val="10"/>
        <rFont val="Times New Roman"/>
        <family val="1"/>
      </rPr>
      <t xml:space="preserve">tj. do łącznej kwoty nagród przyznanych dla trenerów prowadzących szkolenie 
   medalistów Mistrzostw Świata i Europy oraz złotych medalistów Młodzieżowych Mistrzostw Polski, Mistrzostw Polski Juniorów 
   i Ogólnopolskiej Olimpiady Młodzieży z 2017 r. </t>
    </r>
  </si>
  <si>
    <r>
      <t xml:space="preserve"> - o kwotę 4.100 zł na zadanie własne pn</t>
    </r>
    <r>
      <rPr>
        <i/>
        <sz val="10"/>
        <rFont val="Times New Roman"/>
        <family val="1"/>
      </rPr>
      <t>. "Stypendia sportowe"</t>
    </r>
    <r>
      <rPr>
        <sz val="10"/>
        <rFont val="Times New Roman"/>
        <family val="1"/>
      </rPr>
      <t xml:space="preserve"> w celu przyznania stypendium dla zawodnika, który zdobył w 2017 r. medal 
   Mistrzostw Europy oraz wypłatę zaległego stypendium za wyniki uzyskane w 2016 r.</t>
    </r>
  </si>
  <si>
    <r>
      <t xml:space="preserve"> - o kwotę 200 zł na zadanie własne pn</t>
    </r>
    <r>
      <rPr>
        <i/>
        <sz val="10"/>
        <rFont val="Times New Roman"/>
        <family val="1"/>
      </rPr>
      <t>. "Zadania w zakresie kultury fizycznej i sportu - pozostała działalność"</t>
    </r>
    <r>
      <rPr>
        <sz val="10"/>
        <rFont val="Times New Roman"/>
        <family val="1"/>
      </rPr>
      <t xml:space="preserve">  w związku z koniecznością 
   wyrównania nagrody przyznanej zawodnikowi Bydgoskiego Towarzystwa Wioślarskiego do wysokości nagród przyznanych za podobne 
   osiągnięcia;</t>
    </r>
  </si>
  <si>
    <t>W związku z podpisaniem umowy z Ministrem Zdrowia w sprawie przekazania w 2018 r. środków na finansowanie staży podyplomowych lekarzy i lekarzy dentystów, zwiększa się dochody własne województwa o kwotę 41.082 zł na pokrycie kosztu obsługi zadań Marszałka Województwa wynikających z ustawy z dnia 5 grudnia 1996 r. o zawodach lekarza i lekarza dentysty (Dz. U. z 2017 r. poz. 125, z późn. zm.).</t>
  </si>
  <si>
    <t>W związku z podpisaniem umowy z Ministrem Zdrowia w sprawie przekazania w 2018 r. środków na finansowanie staży podyplomowych lekarzy i lekarzy dentystów, określa się wydatki w kwocie 41.082 zł na pokrycie kosztów obsługi zadania Marszałka Województwa wynikającego z ustawy z dnia 5 grudnia 1996 r. o zawodach lekarza i lekarza dentysty (Dz. U. z 2017 r. poz.  125, z późn. zm.), tj. organizacji, finansowania i zapewnienia warunków odbywania stażu podyplomowego przez absolwentów studiów lekarskich i lekarsko-dentystycznych.</t>
  </si>
  <si>
    <t>Bezpieczeństwo publiczne i ochrona przeciwpożarowa</t>
  </si>
  <si>
    <r>
      <t>Nazwa zadania zleconego z zakresu administracji rządowej finansowanego z dotacji celowej z budżetu państwa pn</t>
    </r>
    <r>
      <rPr>
        <i/>
        <sz val="10"/>
        <rFont val="Times New Roman"/>
        <family val="1"/>
      </rPr>
      <t xml:space="preserve">. "Organizacja ruchu drogowego" </t>
    </r>
    <r>
      <rPr>
        <sz val="10"/>
        <rFont val="Times New Roman"/>
        <family val="1"/>
      </rPr>
      <t xml:space="preserve">realizowanego przez Urząd Marszałkowski w Toruniu otrzymuje brzmienie </t>
    </r>
    <r>
      <rPr>
        <i/>
        <sz val="10"/>
        <rFont val="Times New Roman"/>
        <family val="1"/>
      </rPr>
      <t>"Uprawnienia komunikacyjne".</t>
    </r>
  </si>
  <si>
    <t>§ 7 ust. 2 dotyczący dotacji przedmiotowych udzielanych z budżetu województwa dla przewoźników komunikacji kolejowej z tytułu świadczonych usług publicznych w zakresie regionalnych przewozów osób</t>
  </si>
  <si>
    <t>Krajowe pasażerskie przewozy kolejowe</t>
  </si>
  <si>
    <t>Zmniejsza się o kwotę 2.200.000 zł wydatki zaplanowane na dotowanie regionalnych przewozów pasażerskich realizowanych przez przewoźników, tj. do kwoty wynikającej z zawartych z operatorami kolejowymi umów o świadczenie usług publicznych w zakresie publicznego transportu zbiorowego w transporcie kolejowym.</t>
  </si>
  <si>
    <t>Wprowadza się zmiany w projektach realizowanych w ramach RPO WK-P 2014-2020, Działania 4.5 Ochrona przyrody:</t>
  </si>
  <si>
    <r>
      <t>W ramach zadania własnego pn.</t>
    </r>
    <r>
      <rPr>
        <i/>
        <sz val="10"/>
        <rFont val="Times New Roman"/>
        <family val="1"/>
      </rPr>
      <t xml:space="preserve"> "Prace pielęgnacyjne na terenach ochrony lęgowej ptaków będących w trwałym zarządzie Gostynińsko-Włocławskiego Parku Krajobrazowego" </t>
    </r>
    <r>
      <rPr>
        <sz val="10"/>
        <rFont val="Times New Roman"/>
        <family val="1"/>
      </rPr>
      <t>dokonuje się przeniesienia planowanych wydatków między podziałkami klasyfikacji budżetowej poprzez zmniejszenie wydatków bieżących o kwotę 27.000 zł przy jednoczesnym określeniu wydatków inwestycyjnych. Zmiana wynika z konieczności zabezpieczenia środków na zakup ładowacza czołowego do ciągnika rolniczego na potrzeby załadunku i transportu bel ściętego siana.</t>
    </r>
  </si>
  <si>
    <t>Pomoc społeczna</t>
  </si>
  <si>
    <r>
      <t xml:space="preserve">Określa się wydatki w kwocie 20.000 zł na nowe zadanie własne pn. </t>
    </r>
    <r>
      <rPr>
        <i/>
        <sz val="10"/>
        <rFont val="Times New Roman"/>
        <family val="1"/>
      </rPr>
      <t>"Wojewódzka Rada ds. Polityki Senioralnej"</t>
    </r>
    <r>
      <rPr>
        <sz val="10"/>
        <rFont val="Times New Roman"/>
        <family val="1"/>
      </rPr>
      <t xml:space="preserve"> z przeznaczeniem na pokrycie kosztów funkcjonowania Rady.</t>
    </r>
  </si>
  <si>
    <t>Wojewódzkie urzędy pracy</t>
  </si>
  <si>
    <t xml:space="preserve">Zwiększa się o kwotę 253.531 zł dotacje z budżetu środków krajowych zaplanowane na realizację Pomocy Technicznej Programu Operacyjnego Wiedza Edukacja Rozwój 2014-2020, tj. do kwoty wynikającej z zaakceptowanego przez Instytucję Zarządzającą PO WER harmonogramu płatności. </t>
  </si>
  <si>
    <t xml:space="preserve"> - o kwotę 206.025 zł na podzadanie Zatrudnienie;</t>
  </si>
  <si>
    <t xml:space="preserve"> - o kwotę 17.655 zł na podzadanie Podnoszenie kwalifikacji pracowników;</t>
  </si>
  <si>
    <t xml:space="preserve"> - o kwotę 1.587 zł na podzadanie Kontrola;</t>
  </si>
  <si>
    <t xml:space="preserve"> - o kwotę 1.663 zł na podzadanie Wsparcie procesu realizacji;</t>
  </si>
  <si>
    <t xml:space="preserve"> - o kwotę 73.887 zł na podzadanie Koszty organizacyjne, techniczne i administracyjne.</t>
  </si>
  <si>
    <t>Określa się wydatki:</t>
  </si>
  <si>
    <r>
      <t xml:space="preserve"> - w kwocie 5.000 zł na zadanie własne pn. </t>
    </r>
    <r>
      <rPr>
        <i/>
        <sz val="10"/>
        <rFont val="Times New Roman"/>
        <family val="1"/>
      </rPr>
      <t xml:space="preserve">"Przygotowanie dokumentacji dla projektów planowanych do realizacji w ramach RPO, Działania 
   4.5" </t>
    </r>
    <r>
      <rPr>
        <sz val="10"/>
        <rFont val="Times New Roman"/>
        <family val="1"/>
      </rPr>
      <t>przewidziane do realizacji przez Krajeński Park Krajobrazowy z przeznaczeniem na sfinansowanie kosztów związanych z aktualizacją 
   studium wykonalności dla projektu pn. "Utworzenie ośrodka edukacji przyrodniczej Krajeńskiego Parku Krajobrazowego".</t>
    </r>
  </si>
  <si>
    <t xml:space="preserve">   - zmniejszenie wydatków finansowanych z Wojewódzkiego Funduszu Ochrony Środowiska i Gospodarki Wodnej w Toruniu o kwotę 78.285 zł; </t>
  </si>
  <si>
    <t xml:space="preserve">   Przeniesienie planowanych wydatków pomiędzy źródłami finansowania oraz łączne zmniejszenie wydatków i ogólnej wartości projektu o kwotę
   2 zł wynika z konieczności zmiany poziomu źródeł finansowania na skutek braku zapewnienia finansowania zadania ze środków Funduszu;</t>
  </si>
  <si>
    <t xml:space="preserve">   - zmniejszenie wydatków finansowanych z Wojewódzkiego Funduszu Ochrony Środowiska i Gospodarki Wodnej w Toruniu o kwotę 193.153 zł
     oraz z budżetu środków europejskich o kwotę 144.861 zł; </t>
  </si>
  <si>
    <t xml:space="preserve">   - zwiększenie wydatków finansowanych z budżetu środków europejskich o kwotę 34.245 zł oraz ze środków własnych województwa o kwotę 
     44.038 zł;</t>
  </si>
  <si>
    <t xml:space="preserve">   - zwiększenie wydatków finansowanych ze środków własnych województwa o kwotę 453.741 zł;</t>
  </si>
  <si>
    <t xml:space="preserve">   - przeniesienie planowanych wydatków między podziałkami klasyfikacji budżetowej w kwocie 17.680 zł;</t>
  </si>
  <si>
    <r>
      <t xml:space="preserve">1) projekt pn. </t>
    </r>
    <r>
      <rPr>
        <i/>
        <sz val="10"/>
        <rFont val="Times New Roman"/>
        <family val="1"/>
      </rPr>
      <t>"Ochrona czynna i monitoring obszarów "Natura 2000" zlokalizowanych w granicach Brodnickiego Parku Krajobrazowego"</t>
    </r>
    <r>
      <rPr>
        <sz val="10"/>
        <rFont val="Times New Roman"/>
        <family val="1"/>
      </rPr>
      <t xml:space="preserve"> 
    realizowany przez Brodnicki Park Krajobrazowy:</t>
    </r>
  </si>
  <si>
    <t>Zmniejsza się dochody z tytułu dotacji z funduszy celowych zaplanowane na projekty realizowane przez parki krajobrazowe w ramach RPO WK-P 2014-2020, Działania 4.5 łącznie o kwotę 863.348 zł, w tym:</t>
  </si>
  <si>
    <r>
      <t xml:space="preserve"> - o kwotę 182.319 zł na projekt pn. </t>
    </r>
    <r>
      <rPr>
        <i/>
        <sz val="10"/>
        <rFont val="Times New Roman"/>
        <family val="1"/>
      </rPr>
      <t>"Doposażenie Pracowni Dydaktycznej Gostynińsko-Włocławskiego Parku Krajobrazowego"</t>
    </r>
    <r>
      <rPr>
        <sz val="10"/>
        <rFont val="Times New Roman"/>
        <family val="1"/>
      </rPr>
      <t xml:space="preserve"> przewidziany
   do realizacji przez  Gostynińsko-Włocławski Park Krajobrazowy;</t>
    </r>
  </si>
  <si>
    <r>
      <t xml:space="preserve"> - o kwotę 71.000 zł na projekt pn. </t>
    </r>
    <r>
      <rPr>
        <i/>
        <sz val="10"/>
        <rFont val="Times New Roman"/>
        <family val="1"/>
      </rPr>
      <t>"Budowa stacji terenowo-badawczej Gostynińsko-Włocławskiego Parku Krajobrazowego wraz z zapleczem 
   technicznym"</t>
    </r>
    <r>
      <rPr>
        <sz val="10"/>
        <rFont val="Times New Roman"/>
        <family val="1"/>
      </rPr>
      <t xml:space="preserve"> przewidziany do realizacji przez Gostynińsko-Włocławski Park Krajobrazowy;</t>
    </r>
  </si>
  <si>
    <r>
      <t xml:space="preserve"> - o kwotę 140.917 zł na projekt pn. </t>
    </r>
    <r>
      <rPr>
        <i/>
        <sz val="10"/>
        <rFont val="Times New Roman"/>
        <family val="1"/>
      </rPr>
      <t>"Utworzenie Centrum Czynnej Ochrony Przyrody Wdeckiego Parku Krajobrazowego"</t>
    </r>
    <r>
      <rPr>
        <sz val="10"/>
        <rFont val="Times New Roman"/>
        <family val="1"/>
      </rPr>
      <t xml:space="preserve"> realizowany przez 
   Wdecki Park Krajobrazowy;</t>
    </r>
  </si>
  <si>
    <r>
      <t xml:space="preserve"> - o kwotę 109.674 zł na projekt pn. </t>
    </r>
    <r>
      <rPr>
        <i/>
        <sz val="10"/>
        <rFont val="Times New Roman"/>
        <family val="1"/>
      </rPr>
      <t>"Budowa ścieżki ornitologicznej oraz parku dendrologicznego przy terenowym ośrodku edukacji 
   przyrodniczej i promocji Rezerwatu Biosfery Bory Tucholskie w m. Piła"</t>
    </r>
    <r>
      <rPr>
        <sz val="10"/>
        <rFont val="Times New Roman"/>
        <family val="1"/>
      </rPr>
      <t xml:space="preserve"> przewidziany do realizacji przez Tucholski Park Krajobrazowy;</t>
    </r>
  </si>
  <si>
    <r>
      <t xml:space="preserve"> - o kwotę 193.153 zł na projekt pn. </t>
    </r>
    <r>
      <rPr>
        <i/>
        <sz val="10"/>
        <rFont val="Times New Roman"/>
        <family val="1"/>
      </rPr>
      <t>"Ochrona czynna i monitoring obszarów "Natura 2000" zlokalizowanych w granicach Brodnickiego 
   Parku Krajobrazowego"</t>
    </r>
    <r>
      <rPr>
        <sz val="10"/>
        <rFont val="Times New Roman"/>
        <family val="1"/>
      </rPr>
      <t xml:space="preserve"> realizowany przez Brodnicki Park Krajobrazowy:</t>
    </r>
  </si>
  <si>
    <r>
      <t xml:space="preserve"> - o kwotę 88.000 zł na projekt pn. </t>
    </r>
    <r>
      <rPr>
        <i/>
        <sz val="10"/>
        <rFont val="Times New Roman"/>
        <family val="1"/>
      </rPr>
      <t>"Utworzenie ośrodka edukacji przyrodniczej Krajeńskiego Parku Krajobrazowego"</t>
    </r>
    <r>
      <rPr>
        <sz val="10"/>
        <rFont val="Times New Roman"/>
        <family val="1"/>
      </rPr>
      <t xml:space="preserve"> realizowany przez  
   Krajeński Park Krajobrazowy;</t>
    </r>
  </si>
  <si>
    <t>Zwiększa się łącznie o kwotę 10.226 zł planowane dochody własne województwa, w związku z uzyskaniem wpływów z Agencji Restrukturyzacji i Modernizacji Rolnictwa:</t>
  </si>
  <si>
    <t>na skutek braku zapewnienia finansowania zadań ze środków Funduszu.</t>
  </si>
  <si>
    <r>
      <t xml:space="preserve">Zwiększa się o kwotę 3.197 zł dochody z tytułu dotacji z funduszy celowych zaplanowane na projekt pn. </t>
    </r>
    <r>
      <rPr>
        <i/>
        <sz val="10"/>
        <rFont val="Times New Roman"/>
        <family val="1"/>
      </rPr>
      <t>"Poprawa różnorodności biologicznej poprzez zarybienie j.Gopło oraz rozbudowa obiektu o część ekspozycji przyrodniczo-historycznej"</t>
    </r>
    <r>
      <rPr>
        <sz val="10"/>
        <rFont val="Times New Roman"/>
        <family val="1"/>
      </rPr>
      <t xml:space="preserve"> realizowany przez Nadgoplański Park Tysiąclecia w ramach RPO WK-P 2014-2020, Działania 4.5 w związku z urealnieniem dofinansowania z Wojewódzkiego Funduszu Ochrony Środowiska i Gospodarki Wodnej do kwoty ujętej we wniosku o dofinansowanie.</t>
    </r>
  </si>
  <si>
    <t xml:space="preserve">       - Poddziałania 1.5.2 Wsparcie procesu umiędzynarodowienia przedsiębiorstw, na projekty:</t>
  </si>
  <si>
    <r>
      <t xml:space="preserve">         pn. </t>
    </r>
    <r>
      <rPr>
        <i/>
        <sz val="10"/>
        <rFont val="Times New Roman"/>
        <family val="1"/>
      </rPr>
      <t>"Expressway - promocja terenów inwestycyjnych"</t>
    </r>
  </si>
  <si>
    <t>2. zwiększenie planowanych dochodów:</t>
  </si>
  <si>
    <t xml:space="preserve">       - Działania 4.5 Ochrona przyrody, na projekty</t>
  </si>
  <si>
    <r>
      <t xml:space="preserve">         pn. </t>
    </r>
    <r>
      <rPr>
        <i/>
        <sz val="10"/>
        <rFont val="Times New Roman"/>
        <family val="1"/>
      </rPr>
      <t>"Ochrona czynna i monitoring obszarów Natura 2000 zlokalizowanych w granicach Brodnickiego 
         Parku Krajobrazowego"</t>
    </r>
  </si>
  <si>
    <r>
      <t xml:space="preserve">         pn. </t>
    </r>
    <r>
      <rPr>
        <i/>
        <sz val="10"/>
        <rFont val="Times New Roman"/>
        <family val="1"/>
      </rPr>
      <t>"Utworzenie ośrodka edukacji przyrodniczej Krajeńskiego Parku Krajobrazowego"</t>
    </r>
  </si>
  <si>
    <r>
      <t xml:space="preserve">         pn. </t>
    </r>
    <r>
      <rPr>
        <i/>
        <sz val="10"/>
        <rFont val="Times New Roman"/>
        <family val="1"/>
      </rPr>
      <t>"Invest in BiT CITY 2. Promocja potencjału gospodarczego oraz promocja atrakcyjności 
         inwestycyjnej miast prezydenckich województwa kujawsko-pomorskiego"</t>
    </r>
  </si>
  <si>
    <r>
      <t xml:space="preserve">         pn. </t>
    </r>
    <r>
      <rPr>
        <i/>
        <sz val="10"/>
        <rFont val="Times New Roman"/>
        <family val="1"/>
      </rPr>
      <t>"Utworzenie Centrum Czynnej Ochrony Przyrody Wdeckiego Parku Krajobrazowego"</t>
    </r>
  </si>
  <si>
    <r>
      <t xml:space="preserve">         pn. </t>
    </r>
    <r>
      <rPr>
        <i/>
        <sz val="10"/>
        <rFont val="Times New Roman"/>
        <family val="1"/>
      </rPr>
      <t>"Poprawa różnorodności biologicznej poprzez zarybienie  j.Gopło oraz rozbudowa obiektu o część 
         ekspozycji przyrodniczo-historycznej"</t>
    </r>
  </si>
  <si>
    <r>
      <t xml:space="preserve">       - Poddziałania 6.3.2 Inwestycje w infrastrukturę kształcenia zawodowego, na projekt pn. </t>
    </r>
    <r>
      <rPr>
        <i/>
        <sz val="10"/>
        <rFont val="Times New Roman"/>
        <family val="1"/>
      </rPr>
      <t>"Mistrz zawodu 
         w nowoczesnym warsztacie - modernizacja warsztatów kształcenia zawodowego w Specjalnym Ośrodku 
         Szkolno-Wychowawczym Nr 1 w Bydgoszczy"</t>
    </r>
  </si>
  <si>
    <r>
      <t xml:space="preserve">         pn. </t>
    </r>
    <r>
      <rPr>
        <i/>
        <sz val="10"/>
        <rFont val="Times New Roman"/>
        <family val="1"/>
      </rPr>
      <t>"Budowa stacji terenowo-badawczej Gostynińsko-Włocławskiego Parku Krajobrazowego wraz 
         z zapleczem technicznym"</t>
    </r>
  </si>
  <si>
    <r>
      <t xml:space="preserve">         pn. </t>
    </r>
    <r>
      <rPr>
        <i/>
        <sz val="10"/>
        <rFont val="Times New Roman"/>
        <family val="1"/>
      </rPr>
      <t>"Budowa ścieżki ornitologicznej oraz parku dendrologicznego przy terenowym ośrodku edukacji 
         przyrodniczej i promocji Rezerwatu Biosfery Bory Tucholskie w m. Piła"</t>
    </r>
  </si>
  <si>
    <r>
      <t xml:space="preserve">         pn. </t>
    </r>
    <r>
      <rPr>
        <i/>
        <sz val="10"/>
        <rFont val="Times New Roman"/>
        <family val="1"/>
      </rPr>
      <t>"Doposażenie Pracowni Dydaktycznej Gostynińsko-Włocławskiego Parku Krajobrazowego"</t>
    </r>
  </si>
  <si>
    <r>
      <t xml:space="preserve">Zwiększa się o kwotę 4.890.223 zł wydatki finansowane z Funduszu Kolejowego zaplanowane w ramach zadania własnego pn. </t>
    </r>
    <r>
      <rPr>
        <i/>
        <sz val="10"/>
        <rFont val="Times New Roman"/>
        <family val="1"/>
      </rPr>
      <t xml:space="preserve">"Zakup, modernizacja oraz naprawa pojazdów kolejowych (2016-2020)" </t>
    </r>
    <r>
      <rPr>
        <sz val="10"/>
        <rFont val="Times New Roman"/>
        <family val="1"/>
      </rPr>
      <t>w związku z przeniesieniem środków niewykorzystanych w roku 2017.</t>
    </r>
  </si>
  <si>
    <t>Wprowadza się zmiany w projektach realizowanych w ramach RPO WK-P 2014-2020, Podziałania 1.5.2:</t>
  </si>
  <si>
    <r>
      <t xml:space="preserve">1) projekt pn. </t>
    </r>
    <r>
      <rPr>
        <i/>
        <sz val="10"/>
        <rFont val="Times New Roman"/>
        <family val="1"/>
      </rPr>
      <t>"Invest in BiT CITY 2. Promocja potencjału gospodarczego oraz promocja atrakcyjności inwestycyjnej miast prezydenckich 
    województwa kujawsko-pomorskiego":</t>
    </r>
  </si>
  <si>
    <r>
      <t xml:space="preserve">Wprowadza się następujące zmiany w projekcie pn. </t>
    </r>
    <r>
      <rPr>
        <i/>
        <sz val="10"/>
        <rFont val="Times New Roman"/>
        <family val="1"/>
      </rPr>
      <t xml:space="preserve">"Mistrz zawodu w nowoczesnym warsztacie - modernizacja warsztatów kształcenia zawodowego w Specjalnym Ośrodku Szkolno-Wychowawczym Nr 1 im. L. Braille'a w Bydgoszczy" </t>
    </r>
    <r>
      <rPr>
        <sz val="10"/>
        <rFont val="Times New Roman"/>
        <family val="1"/>
      </rPr>
      <t xml:space="preserve">realizowanym w ramach RPO WK-P 2014-2020, Poddziałania 6.3.2: </t>
    </r>
  </si>
  <si>
    <t xml:space="preserve"> - zwiększenie planowanych wydatków o kwotę 53.193 zł w związku z przeniesieniem środków niewydatkowanych w roku 2017. Nie zmienia się 
   ogólna wartość projektu.  </t>
  </si>
  <si>
    <t>Zwiększa się wydatki na projekty realizowane przez Regionalny Ośrodek Polityki Społecznej w Toruniu w ramach RPO WK-P 2014-2020:</t>
  </si>
  <si>
    <r>
      <t xml:space="preserve"> - o kwotę 1.079.966 zł na projekt pn. </t>
    </r>
    <r>
      <rPr>
        <i/>
        <sz val="10"/>
        <rFont val="Times New Roman"/>
        <family val="1"/>
      </rPr>
      <t xml:space="preserve">"Rodzina w Centrum" </t>
    </r>
    <r>
      <rPr>
        <sz val="10"/>
        <rFont val="Times New Roman"/>
        <family val="1"/>
      </rPr>
      <t>(Poddziałanie 9.3.2):</t>
    </r>
  </si>
  <si>
    <r>
      <t xml:space="preserve"> - o kwotę 230.021 zł na projekt pn. </t>
    </r>
    <r>
      <rPr>
        <i/>
        <sz val="10"/>
        <rFont val="Times New Roman"/>
        <family val="1"/>
      </rPr>
      <t xml:space="preserve">"Koordynacja rozwoju ekonomii społecznej w województwie kujawsko-pomorskim" </t>
    </r>
    <r>
      <rPr>
        <sz val="10"/>
        <rFont val="Times New Roman"/>
        <family val="1"/>
      </rPr>
      <t>(Poddziałanie 9.4.2):</t>
    </r>
  </si>
  <si>
    <r>
      <t xml:space="preserve"> - o kwotę 1.216.475 zł na projekt pn. </t>
    </r>
    <r>
      <rPr>
        <i/>
        <sz val="10"/>
        <rFont val="Times New Roman"/>
        <family val="1"/>
      </rPr>
      <t xml:space="preserve">"Trampolina" </t>
    </r>
    <r>
      <rPr>
        <sz val="10"/>
        <rFont val="Times New Roman"/>
        <family val="1"/>
      </rPr>
      <t>(Poddziałanie 9.2.2):</t>
    </r>
  </si>
  <si>
    <t>w związku z przeniesieniem części zakresów rzeczowo-finansowych z roku 2017. Ogólna wartość powyższych projektów nie ulega zmianie.</t>
  </si>
  <si>
    <t xml:space="preserve"> - przeniesienie planowanych wydatków między podziałkami klasyfikacji budżetowej w kwocie 5.959 zł w związku z oszczędnościami powstałymi 
   po wypłacie dodatkowego wynagrodzenia rocznego pracownikom zaangażowanym w realizację zadania;</t>
  </si>
  <si>
    <t>Infrastruktura kolejowa</t>
  </si>
  <si>
    <t>Określa się dochody własne województwa przewidziane do uzyskania przez Kujawsko-Pomorski Zarząd Melioracji i Urządzeń Wodnych we Włocławku w likwidacji łącznie w kwocie 85.183 zł z tytułu:</t>
  </si>
  <si>
    <t xml:space="preserve"> - odsetek od środków zgromadzonych na rachunku bankowym (10 zł).</t>
  </si>
  <si>
    <t xml:space="preserve"> - rozliczeń z lat ubiegłych z ZUS i dostawcą energii (1.333 zł);</t>
  </si>
  <si>
    <t xml:space="preserve"> - wpływów z najmu pomieszczeń w administrowanych budynkach (83.580 zł);</t>
  </si>
  <si>
    <t xml:space="preserve"> - zwrotu kosztów upomnień związanych z nieterminowym uiszczaniem opłat melioracyjnych i inwestycyjnych (186 zł);</t>
  </si>
  <si>
    <t xml:space="preserve"> - wynagrodzenia płatnika składek (74 zł);</t>
  </si>
  <si>
    <t>Pomoc materialne dla uczniów o charakterze motywacyjnym</t>
  </si>
  <si>
    <t>Wprowadza się zmiany:</t>
  </si>
  <si>
    <r>
      <t>1) w projekcie pn.</t>
    </r>
    <r>
      <rPr>
        <i/>
        <sz val="10"/>
        <rFont val="Times New Roman"/>
        <family val="1"/>
      </rPr>
      <t xml:space="preserve"> "Wiedza naukowa w szkole: doskonalenie strategii i tworzenie nowych praktyk nauczania przedmiotów ścisłych na 
     wczesnych etapach edukacji" </t>
    </r>
    <r>
      <rPr>
        <sz val="10"/>
        <rFont val="Times New Roman"/>
        <family val="1"/>
      </rPr>
      <t>realizowanym przez Kujawsko-Pomorskie Centrum Edukacji Nauczycieli w Bydgoszczy w ramach Programu 
    "Erasmus+" poprzez:</t>
    </r>
  </si>
  <si>
    <r>
      <t xml:space="preserve">2) w projekcie pn. </t>
    </r>
    <r>
      <rPr>
        <i/>
        <sz val="10"/>
        <rFont val="Times New Roman"/>
        <family val="1"/>
      </rPr>
      <t>"Szkoła Zawodowców"</t>
    </r>
    <r>
      <rPr>
        <sz val="10"/>
        <rFont val="Times New Roman"/>
        <family val="1"/>
      </rPr>
      <t xml:space="preserve"> realizowanym przez Urząd Marszałkowski w Toruniu w ramach RPO WK-P 2014-2020, Poddziałania 
    10.2.3 poprzez:</t>
    </r>
  </si>
  <si>
    <t xml:space="preserve">    - przeniesienie planowanych wydatków między podziałkami klasyfikacji budżetowej w kwocie 62.459 zł w części ujętej w planie finansowym 
      Kujawsko-Pomorskiego Centrum Edukacji Nauczycieli we Włocławku w celu zabezpieczenia środków na wypłatę stypendiów dla uczniów.</t>
  </si>
  <si>
    <t>Pozostałe zadania w zakresie kultury</t>
  </si>
  <si>
    <t>W związku z udzieleniem Województwu przez Miasto Bydgoszcz pomocy finansowej na przedsięwzięcia kulturalne realizowane na terenie miasta przez instytucje kultury, dla których organizatorem jest Województwo Kujawsko-Pomorskie określa się dotacje dla:</t>
  </si>
  <si>
    <t>Zwiększa się o kwotę 570.000 zł planowane dochody z tytułu dotacji od jednostek samorządu terytorialnego w związku z udzieleniem Województwu przez Miasto Bydgoszcz pomocy finansowej na przedsięwzięcia kulturalne realizowane na terenie miasta przez instytucje kultury, dla których organizatorem jest Województwo Kujawsko-Pomorskie.</t>
  </si>
  <si>
    <t>Zwiększa się dochody własne województwa o kwotę 19.946  zł w celu urealnienia planu odsetek od zwrotu dotacji od Fundacji WIATRAK przyznanej w latach 2009-2010 ze środków Państwowego Funduszu Rehabilitacji Osób Niepełnosprawnych na dofinansowanie robót budowlanych dotyczących obiektów służących rehabilitacji osób niepełnosprawnych.</t>
  </si>
  <si>
    <r>
      <t>Zwiększa się o kwotę 19.946 zł wydatki zaplanowane na zadanie własne pn.</t>
    </r>
    <r>
      <rPr>
        <i/>
        <sz val="10"/>
        <rFont val="Times New Roman"/>
        <family val="1"/>
      </rPr>
      <t xml:space="preserve"> "Zwrot dotacji - PFRON" </t>
    </r>
    <r>
      <rPr>
        <sz val="10"/>
        <rFont val="Times New Roman"/>
        <family val="1"/>
      </rPr>
      <t>z przeznaczeniem na zwrot odsetek od środków przyznanych Fundacji WIATRAK w latach 2009-2010 ze środków Państwowego Funduszu Rehabilitacji Osób Niepełnosprawnych na dofinansowanie robót budowlanych dotyczących obiektów służących rehabilitacji osób niepełnosprawnych - budowę obiektu Domu Jubileuszowego w Bydgoszczy.</t>
    </r>
  </si>
  <si>
    <t>Dokonuje się zmian w projekcie EMMA realizowanym w ramach Programu INTERREG Region Morza Bałtyckiego poprzez:</t>
  </si>
  <si>
    <t xml:space="preserve"> - przeniesienie planowanych wydatków między podziałkami klasyfikacji budżetowej w kwocie 11.013 zł w celu dostosowania planu wydatków do 
   potrzeb wynikających z realizowanych przedsięwzięć;</t>
  </si>
  <si>
    <t>Zmniejsza się dochody pochodzące z innych źródeł zagranicznych o kwotę 109.099 zł zaplanowane jako refundacja wydatków poniesionych na realizację projektu EMMA w ramach  Programu INTERREG Region Morza Bałtyckiego, tj. do wysokości planowanych wpływów w 2018 r.</t>
  </si>
  <si>
    <t>Turystyka</t>
  </si>
  <si>
    <t>Ogólna wartość powyższych projektów się nie zmienia.</t>
  </si>
  <si>
    <t xml:space="preserve"> - w kwocie 11.278 zł w Projekcie NICHE.</t>
  </si>
  <si>
    <t>Ponadto w celu  dostosowania planu wydatków do realizowanych przedsięwzięć dokonuje się przeniesienia wydatków między podziałkami klasyfikacji budżetowej:</t>
  </si>
  <si>
    <t xml:space="preserve"> - w kwocie 2.148 zł w Projekcie EmpInno;</t>
  </si>
  <si>
    <t>do wysokości planowanych wpływów w 2018 r.</t>
  </si>
  <si>
    <t xml:space="preserve"> - Poddziałanie 8.5.2 Wsparcie outplacementowe o kwotę 86.771 zł.</t>
  </si>
  <si>
    <t xml:space="preserve"> - Poddziałanie 8.2.1 Wsparcie na rzecz podniesienia poziomu aktywności zawodowej osób pozostających bez zatrudnienia o kwotę 471.956 zł;</t>
  </si>
  <si>
    <t xml:space="preserve"> - w kwocie 162.533 zł na Projekt ECO-CICLE przewidziany do realizacji w latach 2018-2022 w ramach Programu INTERREG Europa. Celem 
   projektu jest poprawa lokalnych i regionalnych polityk promocji turystyki rowerowej na obszarach o dużej wartości przyrodniczej. Projekt 
   realizowany będzie przy współpracy z innymi instytucjami partnerskimi z Hiszpanii, Niemiec, Litwy, Włoch i Belgii. W województwie kujawsko-
   pomorskim opracowany zostanie program modyfikacji sieci rowerowych szlaków turystycznych, zakładający identyfikację niewykorzystanych 
   obecnie liniowych szlaków rowerowych i stworzenie preferowanych przez turystów szlaków w formie pętli oraz optymalne wykorzystanie 
   potencjału przyrodniczego szlaków turystycznych dla poprawy ich rozwoju gospodarczego. Środki w kwocie 138.153 zł sfinansowane zostaną ze 
   środków zagranicznych, natomiast kwota 24.380 zł stanowi udział własny województwa;</t>
  </si>
  <si>
    <t xml:space="preserve"> - w kwocie 141.224 zł na Projekt ThreeT (Thematic Trial Trigger - Stymulowanie działalności szlaków tematycznych) przewidziany do realizacji 
   w latach 2018-2022 w ramach Programu INTERREG Europa. Celem projektu jest poprawa instrumentów polityki związanych z ochroną zasobów 
   naturalnych i kulturowych w regionach partnerskich poprzez wypracowanie lub przekazanie innowacyjnych rozwiązań w zakresie 
   przemieszczania się szlakami turystycznymi. Projekt realizowany będzie przy współpracy z innymi instytucjami partnerskimi z Włoch, Malty, 
   Hiszpanii, Rumunii, Węgier i Niemiec. W województwie kujawsko-pomorskim opracowana zostanie koncepcja przebiegu tras rowerowych
   w formie pętli na terenie dziewięciu parków krajobrazowych, uwzględniających potrzeby różnych grup docelowych wśród turystów rowerowych
   (trasy trekkingowe, edukacyjne dla rodzin z dziećmi). Środki w kwocie 120.040 zł sfinansowane zostaną ze środków zagranicznych, natomiast 
   kwota 21.184 zł stanowi udział własny województwa;</t>
  </si>
  <si>
    <t>Zadania w zakresie upowszechniania turystyki</t>
  </si>
  <si>
    <t>Określa się dochody własne województwa w kwocie 16.000 zł stanowiące 35,65 % odpis od wpływów z tytułu opłat rejestrowych za wpis do rejestru podmiotów wprowadzających produkty, produkty w opakowaniach i gospodarujących odpadami oraz z tytułu opłat rocznych uiszczanych przez podmioty wpisane do rejestru, pobieranych na podstawie ustawy z dnia 14 grudnia 2012 o odpadach (Dz. U. z 2018 r. poz. 21, z późn. zm.)</t>
  </si>
  <si>
    <t>Zwiększa się o wydatki:</t>
  </si>
  <si>
    <t>Zwiększa się dochody łącznie o kwotę 416.873 zł, w tym:</t>
  </si>
  <si>
    <t xml:space="preserve"> - z budżetu środków europejskich o kwotę 197.466 zł;</t>
  </si>
  <si>
    <t xml:space="preserve"> - z tytułu dotacji z funduszy celowych o kwotę 219.407 zł (WFOŚiGW w Toruniu);</t>
  </si>
  <si>
    <r>
      <t xml:space="preserve">w związku z przeniesieniem części zakresu rzeczowo-finansowego projektu pn. </t>
    </r>
    <r>
      <rPr>
        <i/>
        <sz val="10"/>
        <rFont val="Times New Roman"/>
        <family val="1"/>
      </rPr>
      <t>"Edukacja społeczności zamieszkujących obszary chronione województwa kujawsko-pomorskiego: Lubię tu być na zielonym!"</t>
    </r>
    <r>
      <rPr>
        <sz val="10"/>
        <rFont val="Times New Roman"/>
        <family val="1"/>
      </rPr>
      <t xml:space="preserve"> realizowanego w ramach POIiŚ, Działania 2.4 z roku 2017 r.</t>
    </r>
  </si>
  <si>
    <t>Urzędy marszałkowskie</t>
  </si>
  <si>
    <r>
      <t xml:space="preserve">Zwiększa się dochody z tytułu dotacji celowej z budżetu państwa zaplanowane na zadanie pn. </t>
    </r>
    <r>
      <rPr>
        <i/>
        <sz val="10"/>
        <rFont val="Times New Roman"/>
        <family val="1"/>
      </rPr>
      <t>"Konkurs dotacji na przygotowanie programów rewitalizacji z PO PT 2014-2020"</t>
    </r>
    <r>
      <rPr>
        <sz val="10"/>
        <rFont val="Times New Roman"/>
        <family val="1"/>
      </rPr>
      <t xml:space="preserve">realizowane w ramach Programu Operacyjnego Pomoc Techniczna łącznie o kwotę 9.394 zł, w tym z budżetu państwa na finansowanie części unijnej o kwotę 7.985 zł oraz na finansowanie części krajowej o kwotę 1.409 zł. Zmiana dokonywana jest w celu dostosowania planu do zaktualizowanego harmonogramu transz dotacji na 2018 r. </t>
    </r>
  </si>
  <si>
    <t>Muzea</t>
  </si>
  <si>
    <t>Zmniejsza się o kwotę 19.100 zł dotację zaplanowaną dla Muzeum Ziemi Kujawskiej i Dobrzyńskiej we Włocławku na pokrycie kosztów opracowania dokumentacji projektowo-kosztorysowej dotyczącej rewaloryzacji i adaptacji zabytkowego spichlerza dworskiego w Kłóbce w związku ze zmianą zakresu rzeczowego zadania w wyniku braku możliwości wykonania doraźnych prac zabezpieczających.</t>
  </si>
  <si>
    <t>Domy i ośrodki kultury, świetlice i kluby</t>
  </si>
  <si>
    <t>Określa się dotacje celowe dla Kujawsko-Pomorskiego Centrum Kultury w Bydgoszczy:</t>
  </si>
  <si>
    <t xml:space="preserve"> - Filharmonii Pomorskiej w Bydgoszczy w kwocie 185.000 zł na organizację 56. Bydgoskiego Festiwalu Muzycznego "Kontrasty-Niepodległość";</t>
  </si>
  <si>
    <t xml:space="preserve"> - Wojewódzkiej i Miejskiej Biblioteki Publicznej im. dr Witolda Bełzy w Bydgoszczy w kwocie 10.000 zł na organizację VII Festiwalu Książki
    Obrazkowej dla Dzieci "LiterObrazki";</t>
  </si>
  <si>
    <t xml:space="preserve"> - Kujawsko-Pomorskiego Centrum Kultury w Bydgoszczy w kwocie 10.000 zł na wydanie "Kwartalnika Artystycznego. Kujawy i Pomorze";</t>
  </si>
  <si>
    <t xml:space="preserve"> - Opery Nova w Bydgoszczy w kwocie 365.000 zł na organizację "XXV Bydgoskiego Festiwalu Operowego".</t>
  </si>
  <si>
    <t xml:space="preserve"> - w kwocie 18.000 zł z przeznaczeniem na zakup kompletu mobilnych stelaży wystawienniczych do realizacji wystaw outdorowych.</t>
  </si>
  <si>
    <r>
      <t xml:space="preserve">Dokonuje się zmian w wydatkach zaplanowanych jako dotacja dla Opery Nova w Bydgoszczy na wkład własny w projekcie pn. </t>
    </r>
    <r>
      <rPr>
        <i/>
        <sz val="10"/>
        <rFont val="Times New Roman"/>
        <family val="1"/>
      </rPr>
      <t>"Modernizacja Opery Nova w Bydgoszczy"</t>
    </r>
    <r>
      <rPr>
        <sz val="10"/>
        <rFont val="Times New Roman"/>
        <family val="1"/>
      </rPr>
      <t xml:space="preserve"> realizowanym w ramach Programu Operacyjnego Infrastruktura i Środowisko 2014-2020, Działania 8.1 poprzez:</t>
    </r>
  </si>
  <si>
    <t>Zmienia się ogólna wartość projektu w związku z nałożeniem przez Instytucję Zarządzającą korekty finansowej na postępowanie przetargowe na nagłośnienie sceny głównej i sceny kameralnej i obniżeniem dofinansowania z budżetu środków europejskich.</t>
  </si>
  <si>
    <t xml:space="preserve"> - zwiększenie dotacji inwestycyjnej o kwotę 40.749 zł w związku z przeniesieniem środków niewydatkowanych w roku 2017 r.;</t>
  </si>
  <si>
    <r>
      <t xml:space="preserve"> - o kwotę 213.100 zł na zadanie własne pn. </t>
    </r>
    <r>
      <rPr>
        <i/>
        <sz val="10"/>
        <rFont val="Times New Roman"/>
        <family val="1"/>
      </rPr>
      <t xml:space="preserve">"Promocja województwa kujawsko-pomorskiego poprzez sport" </t>
    </r>
    <r>
      <rPr>
        <sz val="10"/>
        <rFont val="Times New Roman"/>
        <family val="1"/>
      </rPr>
      <t>z przeznaczeniem na organizację 
   rajdów rowerowych pn. "Kujawsko-Pomorskie ku Niepodległości" oraz promocję województwa podczas meczów na najwyższych szczeblach 
   rozgrywek sportowych w Polsce.</t>
    </r>
  </si>
  <si>
    <r>
      <t xml:space="preserve"> - o kwotę 1.000.000 zł na zadanie własne pn. </t>
    </r>
    <r>
      <rPr>
        <i/>
        <sz val="10"/>
        <rFont val="Times New Roman"/>
        <family val="1"/>
      </rPr>
      <t xml:space="preserve">"Promocja Województwa" </t>
    </r>
    <r>
      <rPr>
        <sz val="10"/>
        <rFont val="Times New Roman"/>
        <family val="1"/>
      </rPr>
      <t>w celu zabezpieczenia środków na realizację polityki promocyjnej 
   Województwa Kujawsko-Pomorskiego;</t>
    </r>
  </si>
  <si>
    <r>
      <t xml:space="preserve"> - o kwotę 25.000 zł na zadanie własne pn. </t>
    </r>
    <r>
      <rPr>
        <i/>
        <sz val="10"/>
        <rFont val="Times New Roman"/>
        <family val="1"/>
      </rPr>
      <t xml:space="preserve">"Stypendia artystyczne" </t>
    </r>
    <r>
      <rPr>
        <sz val="10"/>
        <rFont val="Times New Roman"/>
        <family val="1"/>
      </rPr>
      <t>w celu zwiększenia puli środków na wsparcie osób zajmujących się 
   twórczością artystyczną, upowszechnianiem kultury i opieką nad zabytkami i objęcie programem stypendialnym większej liczby twórców;</t>
    </r>
  </si>
  <si>
    <t>Szpitale ogólne</t>
  </si>
  <si>
    <t xml:space="preserve">Zwiększa się o kwotę 14.400.000 zł wydatki zaplanowane na podwyższenie kapitału Spółki Kujawsko-Pomorskie Inwestycje Medyczne Sp. z o.o. Środki przeznaczone są m.in. na spłatę kapitału oraz odsetek od kredytu EBI. </t>
  </si>
  <si>
    <t>Obsługa długu publicznego</t>
  </si>
  <si>
    <t>Rozliczenia z tytułu poręczeń i gwarancji udzielonych przez Skarb Państwa lub jednostkę samorządu terytorialnego</t>
  </si>
  <si>
    <r>
      <t xml:space="preserve">Dokonuje się zmian w ramach zadania własnego pn. </t>
    </r>
    <r>
      <rPr>
        <i/>
        <sz val="10"/>
        <rFont val="Times New Roman"/>
        <family val="1"/>
      </rPr>
      <t>"Upowszechnianie kultury"</t>
    </r>
    <r>
      <rPr>
        <sz val="10"/>
        <rFont val="Times New Roman"/>
        <family val="1"/>
      </rPr>
      <t xml:space="preserve"> poprzez:</t>
    </r>
  </si>
  <si>
    <t xml:space="preserve"> - zwiększenie wydatków o kwotę 50.000 zł z przeznaczeniem na organizację wydarzeń z okazji 100-lecia odzyskania przez Polskę niepodległości 
   w ramach cyklu "Niepodległa w kulturze".</t>
  </si>
  <si>
    <t xml:space="preserve"> - w kwocie 1.000.000 zł na pokrycie kosztów budowy pomnika Ofiar Zbrodni Pomorskiej 1939, który wzniesiony zostanie na zieleńcu położonym 
   przy ulicach Uniwersyteckiej i Gen. J. H. Dąbrowskiego w Toruniu.</t>
  </si>
  <si>
    <r>
      <t xml:space="preserve"> - o kwotę 100.000 zł na zadanie własne pn.</t>
    </r>
    <r>
      <rPr>
        <i/>
        <sz val="10"/>
        <rFont val="Times New Roman"/>
        <family val="1"/>
      </rPr>
      <t xml:space="preserve"> "Zakupy inwestycyjne"</t>
    </r>
    <r>
      <rPr>
        <sz val="10"/>
        <rFont val="Times New Roman"/>
        <family val="1"/>
      </rPr>
      <t xml:space="preserve"> realizowane przez Urząd Marszałkowski w Toruniu z przeznaczeniem na 
   zakup licencji na system audytujący dostęp do plików i system audytujący zmiany na kontach użytkowników, rozbudowę systemu poczty 
   elektronicznej o moduł centralnego zarządzania podpisami elektronicznymi oraz zakup klimatyzacji do serwerowni;</t>
    </r>
  </si>
  <si>
    <r>
      <t xml:space="preserve"> - o kwotę 500.000 zł na wieloletnie zadanie inwestycyjne  pn. </t>
    </r>
    <r>
      <rPr>
        <i/>
        <sz val="10"/>
        <rFont val="Times New Roman"/>
        <family val="1"/>
      </rPr>
      <t xml:space="preserve">"Rozbudowa budynku Urzędu Marszałkowskiego". </t>
    </r>
    <r>
      <rPr>
        <sz val="10"/>
        <rFont val="Times New Roman"/>
        <family val="1"/>
      </rPr>
      <t xml:space="preserve">Środki przeniesione zostają 
   z roku 2017 w wyniku przedłużających się procedur związanych z wydaniem decyzji o pozwoleniu na budowę, która otrzymała walor 
   ostateczności w dniu 13 stycznia 2018 r. i brakiem możliwości sfinansowania kosztów usunięcia kolizji sieci energetycznej, rozbiórki części 
   budynku stanowiącego własność BGŻ BNP Paribas, wykupu działki zajętej pod obecną trafostację oraz wynagrodzenia dla autora dokumentacji
   projektowej z tytułu uzyskania decyzji o pozwoleniu na budowę. </t>
    </r>
  </si>
  <si>
    <t>Określa się dotacje celowe dla Wojewódzkiego Szpitala Specjalistycznego im. błogosławionego księdza Jerzego Popiełuszki we Włocławku:</t>
  </si>
  <si>
    <t>Handel</t>
  </si>
  <si>
    <t>Promocja eksportu</t>
  </si>
  <si>
    <r>
      <t>Zwiększa się o kwotę 20.000 zł wydatki zaplanowane na zadanie własne pn.</t>
    </r>
    <r>
      <rPr>
        <i/>
        <sz val="10"/>
        <rFont val="Times New Roman"/>
        <family val="1"/>
      </rPr>
      <t xml:space="preserve"> "Wsparcie dla sieci Centrów Obsługi Inwestorów i Eksporterów - trwałość projektu" </t>
    </r>
    <r>
      <rPr>
        <sz val="10"/>
        <rFont val="Times New Roman"/>
        <family val="1"/>
      </rPr>
      <t>w celu zabezpieczenia środków na organizację konferencji i spotkań informacyjnych o charakterze pro-eksportowym dla regionalnych przedsiębiorców.</t>
    </r>
  </si>
  <si>
    <t>Dokształcanie i doskonalenie nauczycieli</t>
  </si>
  <si>
    <t>Zwiększa się o kwotę 450.000 zł planowane dochody z tytułu dotacji od jednostek samorządu terytorialnego w związku z udzieleniem Województwu przez Miasto Toruń dotacji celowej na dofinansowanie kosztów organizacji Międzynarodowego Festiwalu Teatralnego KONTAKT.</t>
  </si>
  <si>
    <t>Zwiększa się dotacje:</t>
  </si>
  <si>
    <t xml:space="preserve"> - dla Teatru im. W. Horzycy w Toruniu na organizację Międzynarodowego Festiwalu Teatralnego KONTAKT łącznie o kwotę 490.000 zł. Środki
   w kwocie 450.000 zł stanowią dotację od Miasta Torunia;</t>
  </si>
  <si>
    <t xml:space="preserve"> - dla Opery Nova w Bydgoszczy na organizację XXV Bydgoskiego Festiwalu Operowego o kwotę 110.000 zł w celu umożliwienia realizacji 
   programu artystycznego zakładającego występ pięciu zagranicznych zespołów.</t>
  </si>
  <si>
    <t>Określa się dotacje:</t>
  </si>
  <si>
    <t>1) dla Muzeum Archeologicznego w Biskupinie w kwocie 61.700 zł z przeznaczeniem na zakup sprzętu do prowadzenia prac porządkowych na 
    terenie rezerwatu archeologicznego, tj.: pilarek spalinowych, wykaszarek, agregatu prądotwórczego i przyczepy ciągnikowej;</t>
  </si>
  <si>
    <t>Zwiększa się dotacje zaplanowane na działalność statutową:</t>
  </si>
  <si>
    <t xml:space="preserve"> - Muzeum Etnograficznego w Toruniu łącznie o kwotę 528.328 zł, w tym o kwotę 260.000 zł na pokrycie kosztów utrzymania Olęderskiego Parku
   Etnograficznego w Wielkiej Nieszawce oraz o kwotę 268.328 zł na regulację płac z dniem 1 maja br.</t>
  </si>
  <si>
    <t>Galerie i biura wystaw artystycznych</t>
  </si>
  <si>
    <t>Zwiększa się dotację zaplanowaną dla Galerii Sztuki "Wozownia" w Toruniu na działalność statutową Instytucji łącznie o kwotę 36.882 zł, w tym o kwotę 15.506 zł na wypłatę 2 odpraw emerytalnych oraz o kwotę 21.376 zł na regulację płac z dniem 1 maja br.</t>
  </si>
  <si>
    <t xml:space="preserve"> - Kujawsko-Pomorskiego Centrum Kultury w Bydgoszczy o kwotę 20.000 zł z przeznaczeniem na wypłatę 2 nagród jubileuszowych;</t>
  </si>
  <si>
    <t xml:space="preserve"> - Wojewódzkiej i Miejskiej Biblioteki Publicznej im. dr Witolda Bełzy w Bydgoszczy o kwotę 603.690 zł z przeznaczeniem na regulację płac z dniem 
   1 maja br.</t>
  </si>
  <si>
    <t xml:space="preserve"> - Wojewódzkiej i Miejskiej Biblioteki Publicznej - Książnicy Kopernikańskiej w Toruniu o kwotę 105.100 zł z przeznaczeniem na wypłatę 4 odpraw
   emerytalnych i nagrody jubileuszowej;</t>
  </si>
  <si>
    <r>
      <t xml:space="preserve">         pn. </t>
    </r>
    <r>
      <rPr>
        <i/>
        <sz val="10"/>
        <rFont val="Times New Roman"/>
        <family val="1"/>
      </rPr>
      <t>"Budowa stacji terenowo-badawczej "Podmoście"</t>
    </r>
  </si>
  <si>
    <r>
      <rPr>
        <sz val="10"/>
        <rFont val="Times New Roman"/>
        <family val="1"/>
      </rPr>
      <t xml:space="preserve"> - o kwotę 78.285 zł na projekt pn. </t>
    </r>
    <r>
      <rPr>
        <i/>
        <sz val="10"/>
        <rFont val="Times New Roman"/>
        <family val="1"/>
      </rPr>
      <t xml:space="preserve">"Budowa stacji terenowo-badawczej "Podmoście" </t>
    </r>
    <r>
      <rPr>
        <sz val="10"/>
        <rFont val="Times New Roman"/>
        <family val="1"/>
      </rPr>
      <t>realizowany przez Zespół Parków Krajobrazowych 
   Chełmińskiego i Nadwiślańskiego;</t>
    </r>
  </si>
  <si>
    <t xml:space="preserve"> w związku z nieprzyznaniem dofinansowania w ramach RPO WK-P 2014-2020 i odstąpieniem od ich realizacji;</t>
  </si>
  <si>
    <r>
      <t xml:space="preserve">Zwiększa się o kwotę 3.000.000 zł wydatki zaplanowane na zadanie własne pn. </t>
    </r>
    <r>
      <rPr>
        <i/>
        <sz val="10"/>
        <rFont val="Times New Roman"/>
        <family val="1"/>
      </rPr>
      <t xml:space="preserve">"Realizacja ustawy o ochronie gruntów rolnych i leśnych" </t>
    </r>
    <r>
      <rPr>
        <sz val="10"/>
        <rFont val="Times New Roman"/>
        <family val="1"/>
      </rPr>
      <t xml:space="preserve">z przeznaczeniem na inwestycje drogowe w zakresie budowy i modernizacji dróg dojazdowych do gruntów rolnych na terenie województwa kujawsko-pomorskiego zgłoszone do realizacji przez gminy. Zmiana wynika z rozliczenia wpływów z tytułu opłat za wyłączenia gruntów rolnych z produkcji rolniczej uzyskanych w latach poprzednich. </t>
    </r>
  </si>
  <si>
    <t xml:space="preserve"> - na Projekt EmpInno realizowany w ramach Programu INTERREG Region Morza Bałtyckiego o kwotę 47.744 zł w związku z przeniesieniem 
   z roku 2017 organizacji szkoleń dla brokerów innowacji, wizyty studyjnej związanej z branżą żywnościową oraz forum innowacji;</t>
  </si>
  <si>
    <t>Określa się wydatki w kwocie 21.569 zł na Projekt CREATIVE LOCI IACOBI przewidziany do realizacji w latach 2018-2019 w ramach Programu COSME. Celem projektu jest promocja i zwiększenie widoczności szlaków Świętego Jakuba poprzez wykorzystanie nowych technologii, dostarczenie potencjalnym turystom i innym zainteresowanym wyczerpujących i praktycznych informacji o wszystkich drogach Świętego Jakuba w Europie, a także miejscach wpisanych na listę UNESCO znajdujących się na Szlakach Św. Jakuba. Projekt realizowany będzie przy współpracy z innymi instytucjami partnerskimi z Hiszpanii, Francji, Belgii, Litwy i Portugalii. Celem Województwa będzie pomoc w budowie contentu, tj. udostepnienie informacji do opracowania zawartości kreatywnej mapy i powiązanych produktów (aplikacja, auto-przewodnik, wirtualne wycieczki) oraz wskazanie miejsc wpisanych na listę UNESCO celem digitalizacji w 3D. Środki w kwocie 16.177 zł sfinansowane zostaną ze środków zagranicznych, natomiast kwota 5.392 zł stanowi udział własny województwa.</t>
  </si>
  <si>
    <t>Zwiększa się o kwotę 26.041 zł wydatki zaplanowane na Projekt Watertour realizowany w ramach Programu INTERREG Region Morza Bałtyckiego. Zmiana wynika z przeniesienia z roku 2017 r. części zakresu rzeczowo-finansowego dotyczącego organizacji spotkań krajowych na temat rozwoju turystyki wodnej wykorzystującej potencjał MDW E70, wyjazdów zagranicznych do partnerów projektu i tłumaczeń dokumentacji projektowej. Ponadto dokonuje się przeniesienia planowanych wydatków między podziałkami klasyfikacji budżetowej w kwocie 200 zł w celu dostosowania planu wydatków do realizowanych przedsięwzięć.</t>
  </si>
  <si>
    <t xml:space="preserve"> - o kwotę 300.000 zł na bieżące utrzymanie Urzędu Marszałkowski w Toruniu z przeznaczeniem m.in. na zakup zestawów komputerowych, 
   przełączników sieciowych, licencji na program antywirusowy, rozbudowę sieci LAN oraz zabezpieczenie okien folią okienną antyrefleksyjną;</t>
  </si>
  <si>
    <r>
      <t>Określa się wydatki w kwocie 3.889.166 zł na projekt pn.</t>
    </r>
    <r>
      <rPr>
        <i/>
        <sz val="10"/>
        <rFont val="Times New Roman"/>
        <family val="1"/>
      </rPr>
      <t xml:space="preserve"> "Kujawy+Pomorze - promocja potencjału gospodarczego regionu" </t>
    </r>
    <r>
      <rPr>
        <sz val="10"/>
        <rFont val="Times New Roman"/>
        <family val="1"/>
      </rPr>
      <t>przewidziany do realizacji w latach 2018-2020 w ramach RPO WK-P 2014-2020, Podziałania 1.5.2 Wsparcie procesu umiędzynarodowienia przedsiębiorstw. Celem projektu jest zwiększenie poziomu handlu zagranicznego w kontekście podmiotów z sektora MŚP oraz potencjału regionalnej gospodarki, aby efektywnie konkurowała na rynkach międzynarodowych. W ramach projektu zaplanowano m.in. organizację Targów Gęsinowych, kampanię promocyjną adresowaną do przedsiębiorców w liniach lotniczych oraz Forum promocji regionu. Przygotowane zostaną narzędzia promocyjne umożliwiające skuteczne dotarcie z informacją o ofercie inwestycyjnej regionu do potencjalnych inwestorów w kraju i za granicą. Powyższa kwota sfinansowana zostanie z budżetu środków europejskich w kwocie 3.305.791 zł oraz ze środków własnych województwa w kwocie 583.375 zł.</t>
    </r>
  </si>
  <si>
    <r>
      <t xml:space="preserve">2) projekt pn. </t>
    </r>
    <r>
      <rPr>
        <i/>
        <sz val="10"/>
        <rFont val="Times New Roman"/>
        <family val="1"/>
      </rPr>
      <t xml:space="preserve">"Expressway - promocja terenów inwestycyjnych" - </t>
    </r>
    <r>
      <rPr>
        <sz val="10"/>
        <rFont val="Times New Roman"/>
        <family val="1"/>
      </rPr>
      <t>zwiększenie planowanych wydatków o kwotę 9.930 zł w związku z 
    przeniesieniem z roku 2017 oszczędności powstałych po rozliczeniu podróży służbowych pracowników oddelegowanych na targi Grune Woche. 
    Nie zmienia się ogólna wartość projektu.</t>
    </r>
  </si>
  <si>
    <r>
      <t>Dokonuje się przeniesienia planowanych wydatków między podziałkami klasyfikacji budżetowej w kwocie 80.795 zł w zadaniu powierzonym pn.</t>
    </r>
    <r>
      <rPr>
        <i/>
        <sz val="10"/>
        <rFont val="Times New Roman"/>
        <family val="1"/>
      </rPr>
      <t xml:space="preserve"> "Punkty Informacyjne Funduszy Europejskich WK-P"</t>
    </r>
    <r>
      <rPr>
        <sz val="10"/>
        <rFont val="Times New Roman"/>
        <family val="1"/>
      </rPr>
      <t xml:space="preserve"> realizowanym w ramach Programu Operacyjnego Pomoc Techniczna w celu dostosowania planu wydatków do kategorii wydatków ujętych w zaakceptowanym przez Ministerstwo Inwestycji i Rozwoju wniosku o przyznanie dotacji celowej na 2018 r.</t>
    </r>
  </si>
  <si>
    <t xml:space="preserve">    - zwiększenie wydatków o kwotę 39.190 zł w związku z przeniesieniem części zakresu rzeczowo-finansowego zadania z roku 2017 w wyniku 
      wpływu II transzy zaliczki dopiero w 2018 roku;</t>
  </si>
  <si>
    <r>
      <t xml:space="preserve"> - w kwocie 600.000 zł na zabezpieczenie wkładu własnego w projekcie pn. </t>
    </r>
    <r>
      <rPr>
        <i/>
        <sz val="10"/>
        <rFont val="Times New Roman"/>
        <family val="1"/>
      </rPr>
      <t xml:space="preserve">"Podniesienie jakości usług zdrowotnych oraz zwiększenia dostępu
   do usług medycznych w WSS we Włocławku poprzez utworzenie Zakładu Opiekuńczo-Leczniczego" </t>
    </r>
    <r>
      <rPr>
        <sz val="10"/>
        <rFont val="Times New Roman"/>
        <family val="1"/>
      </rPr>
      <t>przewidzianym do realizacji w ramach 
   RPO WK-P 2014-2020, Poddziałania 6.1.1.</t>
    </r>
  </si>
  <si>
    <r>
      <t xml:space="preserve">Ponadto w projekcie pn. </t>
    </r>
    <r>
      <rPr>
        <i/>
        <sz val="10"/>
        <rFont val="Times New Roman"/>
        <family val="1"/>
      </rPr>
      <t>"Rodzina w Centrum"</t>
    </r>
    <r>
      <rPr>
        <sz val="10"/>
        <rFont val="Times New Roman"/>
        <family val="1"/>
      </rPr>
      <t xml:space="preserve"> dokonuje się przeniesienia planowanych wydatków między podziałkami klasyfikacji budżetowej w kwocie 6.539 zł w związku z oszczędnościami powstałymi po wypłacie dodatkowego wynagrodzenia rocznego pracownikom zaangażowanym w realizację zadania.</t>
    </r>
  </si>
  <si>
    <r>
      <t xml:space="preserve"> - w kwocie 3.531.554 zł na projekt pn. </t>
    </r>
    <r>
      <rPr>
        <i/>
        <sz val="10"/>
        <rFont val="Times New Roman"/>
        <family val="1"/>
      </rPr>
      <t xml:space="preserve">"Kooperacja-efektywna i skuteczna" </t>
    </r>
    <r>
      <rPr>
        <sz val="10"/>
        <rFont val="Times New Roman"/>
        <family val="1"/>
      </rPr>
      <t>przewidziany do realizacji w latach 2018-2021 w ramach Programu 
   Operacyjnego Wiedza Edukacja Rozwój 2014-2020, Działania 2.5. Celem projektu jest wypracowanie i wdrożenie modelu kooperacji pomiędzy 
   instytucjami pomocy i integracji społecznej a podmiotami innych polityk sektorowych dla gmin miejsko-wiejskich w ramach Makroregionu II 
   obejmującego województwa zachodniopomorskie, pomorskie, kujawsko-pomorskie, wielkopolskie, warmińsko-mazurskie i lubuskie. Projekt 
   realizowany będzie z 6 partnerami. ROPS w Toruniu pełnił będzie rolę partnera wiodącego. Powyższa kwota sfinansowana zostanie z budżetu 
   środków europejskich w kwocie 2.976.392 zł oraz z budżetu państwa na współfinansowanie krajowe w kwocie 555.162 zł;</t>
    </r>
  </si>
  <si>
    <r>
      <t>Określa się wydatki w kwocie 677.580 zł na projekt pn.</t>
    </r>
    <r>
      <rPr>
        <i/>
        <sz val="10"/>
        <rFont val="Times New Roman"/>
        <family val="1"/>
      </rPr>
      <t xml:space="preserve"> "Humaniści na start" </t>
    </r>
    <r>
      <rPr>
        <sz val="10"/>
        <rFont val="Times New Roman"/>
        <family val="1"/>
      </rPr>
      <t>przewidziany do realizacji w latach 2018-2021 w ramach RPO WK-P 2014-2020, Poddziałania 10.3.1. Celem projektu jest indywidualizacja procesu nauczania oraz rozwijanie kompetencji uczniów szczególnie uzdolnionych w zakresie przedmiotów humanistycznych poprzez wsparcie stypendialne. Powyższa kwota sfinansowana zostanie z budżetu środków europejskich w kwocie 575.943 zł oraz z budżetu państwa na współfinansowanie krajowe w kwocie 101.637 zł.</t>
    </r>
  </si>
  <si>
    <r>
      <t xml:space="preserve">Zwiększa się o kwotę 150.000 zł wydatki zaplanowane na zadanie własne pn. </t>
    </r>
    <r>
      <rPr>
        <i/>
        <sz val="10"/>
        <rFont val="Times New Roman"/>
        <family val="1"/>
      </rPr>
      <t>"Krzewienie tradycji harcerstwa"</t>
    </r>
    <r>
      <rPr>
        <sz val="10"/>
        <rFont val="Times New Roman"/>
        <family val="1"/>
      </rPr>
      <t xml:space="preserve"> z przeznaczeniem na pokrycie kosztów współorganizacji Jubileuszowego Złazu Harcerzy Województwa Kujawsko-Pomorskiego w ramach obchodów Roku Harcerstwa.</t>
    </r>
  </si>
  <si>
    <r>
      <t xml:space="preserve">Dokonuje się przeniesienia między podziałkami klasyfikacji budżetowej w kwocie 22.440 zł w zadaniu własnym pn. </t>
    </r>
    <r>
      <rPr>
        <i/>
        <sz val="10"/>
        <rFont val="Times New Roman"/>
        <family val="1"/>
      </rPr>
      <t xml:space="preserve">"Popularyzacja i propagowanie działań z zakresu ochrony środowiska" </t>
    </r>
    <r>
      <rPr>
        <sz val="10"/>
        <rFont val="Times New Roman"/>
        <family val="1"/>
      </rPr>
      <t>w celu zabezpieczenia środków na pokrycie kosztów usług eksperckich z zakresu gospodarki łowieckiej w związku z przygotowywaniem aktualizacji podziału województwa kujawsko-pomorskiego na obwody łowieckie.</t>
    </r>
  </si>
  <si>
    <t>Określa się dotację celową dla Opery NOVA w Bydgoszczy w kwocie 31.200 zł z przeznaczeniem na wymianę w ciągach wentylacyjnych KN4 i KN5 dwóch wyeksploatowanych, zakamienionych i skorodowanych nagrzewnic na nowe sprawne urządzenia, zapewniające ogrzewanie wnętrza sali widowiskowej i sceny.</t>
  </si>
  <si>
    <t xml:space="preserve"> - Pałacu Lubostroń w Lubostroniu o kwotę 41.815 zł z przeznaczeniem na regulację płac z dniem 1 maja br.</t>
  </si>
  <si>
    <r>
      <t xml:space="preserve">2. Wojewódzkiej i Miejskiej Biblioteki Publicznej - Książnicy Kopernikańskiej w Toruniu w kwocie 10.000 zł na projekt pn. </t>
    </r>
    <r>
      <rPr>
        <i/>
        <sz val="10"/>
        <rFont val="Times New Roman"/>
        <family val="1"/>
      </rPr>
      <t>Dyskusyjne Kluby 
    Książki w województwie kujawsko-pomorskim, w podregionie toruńsko-włocławskim.</t>
    </r>
    <r>
      <rPr>
        <sz val="10"/>
        <rFont val="Times New Roman"/>
        <family val="1"/>
      </rPr>
      <t xml:space="preserve"> W ramach zadania przewidziano organizację co 
    najmniej 26 spotkań z pisarzami i krytykami literackimi, warsztatów i wykładów dla moderatorów i członków klubów, realizację 14 audycji 
    promocyjnych w studenckim Radio Sfera, organizację w klubach dziecięcych i młodzieżowych konkursu nawiązującego do odzyskania przez 
    Polskę niepodległości a także zakup 1.400 książek (drukowanych i audiobooków).</t>
    </r>
  </si>
  <si>
    <r>
      <t xml:space="preserve">Określa się dotację dla Wojewódzkiej i Miejskiej Biblioteki Publicznej - Książnicy Kopernikańskiej w Toruniu w kwocie 5.500 zł z przeznaczeniem na zabezpieczenie wkładu własnego w projekcie pn. </t>
    </r>
    <r>
      <rPr>
        <i/>
        <sz val="10"/>
        <rFont val="Times New Roman"/>
        <family val="1"/>
      </rPr>
      <t>Staropolski wokabularz - edukacyjna gra planszowa</t>
    </r>
    <r>
      <rPr>
        <sz val="10"/>
        <rFont val="Times New Roman"/>
        <family val="1"/>
      </rPr>
      <t xml:space="preserve">, na który instytucja uzyskała dofinansowanie z Narodowego Centrum Kultury w ramach Programu "Ojczysty - dodaj do ulubionych 2018". W ramach zadania przewidziano opracowanie gry planszowej "Staropolski wokabularz.  Pamięciowa gra słowna" i wydanie 1.000 jej egzemplarzy, organizację międzywojewódzkiego turnieju gry, warsztaty dla młodzieży i nauczycieli oraz wykład popularnonaukowy pt. "XVI-wieczne toruńskie druki Koteniusza - uwagi o języku wybranych tekstów" zakończony dyktandem z nagrodami. </t>
    </r>
  </si>
  <si>
    <t>Zwiększa się o kwotę 8.397 zł dotację zaplanowaną dla Muzeum Ziemi Kujawskiej i Dobrzyńskiej we Włocławku na pokrycie kosztów związanych z remontem pokryć dachowych na obiektach zabytkowych w skansenie w Kłóbce - stodoły z Kowala (1802 r.) oraz stodoły ze Skoków Dużych (ok. 1890 r.) w związku ze zwiększeniem kosztów zadania w wyniku wzrostu cen rynkowych materiałów.</t>
  </si>
  <si>
    <t xml:space="preserve"> - Muzeum Ziemi Kujawskiej i Dobrzyńskiej we Włocławku o kwotę 97.888 zł z przeznaczeniem na regulację płac z dniem 1 maja br.;</t>
  </si>
  <si>
    <t xml:space="preserve"> - o kwotę 17.071 zł wydatki zaplanowane na Projekt HICAPS realizowany w ramach Programu INTERREG Europa Środkowa w związku 
   z przeniesieniem z roku 2017 organizacji szkoleń oraz części kosztów wynagrodzeń osób zaangażowanych w realizację projektu. Ponadto 
   dokonuje się przeniesienia planowanych wydatków między podziałkami klasyfikacji budżetowej w kwocie 505 zł w związku z oszczędnościami 
   powstałymi po wypłacie dodatkowego wynagrodzenia rocznego. Ogólna wartość projektu się nie zmienia;</t>
  </si>
  <si>
    <r>
      <t xml:space="preserve"> - w kwocie 19.086 zł na zadanie własne pn. </t>
    </r>
    <r>
      <rPr>
        <i/>
        <sz val="10"/>
        <rFont val="Times New Roman"/>
        <family val="1"/>
      </rPr>
      <t xml:space="preserve">"Utrzymanie architektury edukacyjno-turystycznej" </t>
    </r>
    <r>
      <rPr>
        <sz val="10"/>
        <rFont val="Times New Roman"/>
        <family val="1"/>
      </rPr>
      <t>przewidziane do realizacji przez Gostynińsko-
   Włocławski Park Krajobrazowy w latach 2018-2022. W ramach zadania pokrywane będą koszty związane z zapewnieniem trwałości 
   zrealizowanego w latach 2014-2016 ze środków Mechanizmu Finansowego EOG 2009-2014 projektu pn. BIO+ - bioróżnorodni, bioświadomi, 
   bioodpowiedzialni, w województwie kujawsko-pomorskim. Powyższa kwota zgodnie z umową zawartą z Ministrem Środowiska stanowi 1% 
   wartości sprzętu zakupionego w projekcie;</t>
    </r>
  </si>
  <si>
    <r>
      <t xml:space="preserve">5) projekt pn. </t>
    </r>
    <r>
      <rPr>
        <i/>
        <sz val="10"/>
        <rFont val="Times New Roman"/>
        <family val="1"/>
      </rPr>
      <t>"Budowa stacji terenowo-badawczej "Podmoście"</t>
    </r>
    <r>
      <rPr>
        <sz val="10"/>
        <rFont val="Times New Roman"/>
        <family val="1"/>
      </rPr>
      <t xml:space="preserve"> przewidziany do realizacji przez  Zespół Parków Krajobrazowych Chełmińskiego 
    i Nadwiślańskiego:</t>
    </r>
  </si>
  <si>
    <r>
      <t xml:space="preserve">6) projekt pn. </t>
    </r>
    <r>
      <rPr>
        <i/>
        <sz val="10"/>
        <rFont val="Times New Roman"/>
        <family val="1"/>
      </rPr>
      <t>"Doposażenie Pracowni Dydaktycznej Gostynińsko-Włocławskiego Parku Krajobrazowego"</t>
    </r>
    <r>
      <rPr>
        <sz val="10"/>
        <rFont val="Times New Roman"/>
        <family val="1"/>
      </rPr>
      <t xml:space="preserve"> realizowany przez  Gostynińsko-
    Włocławski Park Krajobrazowy - zmniejszenie planowanych wydatków o kwotę 911.598 zł w związku z nieprzyznaniem dofinansowania
    i odstąpieniem od jego realizacji;</t>
    </r>
  </si>
  <si>
    <r>
      <t xml:space="preserve">7) projekt pn. </t>
    </r>
    <r>
      <rPr>
        <i/>
        <sz val="10"/>
        <rFont val="Times New Roman"/>
        <family val="1"/>
      </rPr>
      <t>"Budowa stacji terenowo-badawczej Gostynińsko-Włocławskiego Parku Krajobrazowego wraz z zapleczem technicznym"</t>
    </r>
    <r>
      <rPr>
        <sz val="10"/>
        <rFont val="Times New Roman"/>
        <family val="1"/>
      </rPr>
      <t xml:space="preserve"> 
    realizowany przez  Gostynińsko-Włocławski Park Krajobrazowy - zmniejszenie planowanych wydatków o kwotę 355.000 zł w związku 
    z nieprzyznaniem dofinansowania i odstąpieniem od jego realizacji;</t>
    </r>
  </si>
  <si>
    <t xml:space="preserve">    - zmniejszenie wydatków o kwotę 654.960 zł w części finansowanej z Wojewódzkiego Funduszu Ochrony Środowiska i Gospodarki Wodnej 
      w Toruniu w związku ze zmniejszeniem wartości zadania po rozstrzygnięciu postępowania na wyłonienie wykonawcy dokumentacji dla 
      30 obszarów chronionego krajobrazu na terenie województwa kujawsko-pomorskiego i konieczności urealnienia udziału Funduszu;</t>
  </si>
  <si>
    <t xml:space="preserve">    - przeniesienie planowanych wydatków między podziałkami klasyfikacji budżetowej w części finansowanej ze środków własnych województwa
      w kwocie 12.557 zł oraz zwiększenie wydatków o kwotę 2.161 zł w celu zabezpieczenia środków na zarządzanie projektem i jego obsługę.</t>
  </si>
  <si>
    <t>Zwiększa się o kwotę 77.200 zł dotację zaplanowaną dla Filharmonii Pomorskiej w Bydgoszczy  na działalność statutową Instytucji  z przeznaczeniem na pokrycie kosztów polisy ubezpieczeniowej dotyczącej instrumentów muzycznych.</t>
  </si>
  <si>
    <t>Zwiększa się dochody własne województwa:</t>
  </si>
  <si>
    <t xml:space="preserve"> - o kwotę 4.890.223 zł z Funduszu Kolejowego (2016-2020) , tj. o kwotę niewykorzystaną w roku 2017 na zakup, modernizację oraz naprawy 
   pojazdów kolejowych przeznaczonych do przewozów pasażerskich;</t>
  </si>
  <si>
    <r>
      <t xml:space="preserve">         pn. </t>
    </r>
    <r>
      <rPr>
        <i/>
        <sz val="10"/>
        <rFont val="Times New Roman"/>
        <family val="1"/>
      </rPr>
      <t>"Przebudowa i rozbudowa drogi wojewódzkiej Nr 255 Pakość - Strzelno od km 0+005 do km 
         21+910. Etap I - Rozbudowa drogi wojewódzkiej Nr 255 na odc. od km 0+005 do km 2+220, 
         dł. 2,215 km"</t>
    </r>
  </si>
  <si>
    <r>
      <t xml:space="preserve">         pn. </t>
    </r>
    <r>
      <rPr>
        <i/>
        <sz val="10"/>
        <rFont val="Times New Roman"/>
        <family val="1"/>
      </rPr>
      <t>"Przebudowa drogi wojewódzkiej Nr 249 wraz z uruchomieniem przeprawy promowej przez Wisłę 
         na wysokości Solca Kujawskiego i Czarnowa"</t>
    </r>
  </si>
  <si>
    <r>
      <t xml:space="preserve">         pn. </t>
    </r>
    <r>
      <rPr>
        <i/>
        <sz val="10"/>
        <rFont val="Times New Roman"/>
        <family val="1"/>
      </rPr>
      <t>"Wsparcie opieki nad zabytkami województwa kujawsko-pomorskiego w 2017 roku"</t>
    </r>
  </si>
  <si>
    <t xml:space="preserve">       - Działania 4.4 Ochrona i rozwój zasobów kultury, na projekty:</t>
  </si>
  <si>
    <r>
      <t xml:space="preserve">         pn. </t>
    </r>
    <r>
      <rPr>
        <i/>
        <sz val="10"/>
        <rFont val="Times New Roman"/>
        <family val="1"/>
      </rPr>
      <t>"Kujawsko-Pomorskie - rozwój poprzez kulturę 2017"</t>
    </r>
  </si>
  <si>
    <r>
      <t xml:space="preserve">         pn. </t>
    </r>
    <r>
      <rPr>
        <i/>
        <sz val="10"/>
        <rFont val="Times New Roman"/>
        <family val="1"/>
      </rPr>
      <t>"Rozbudowa drogi wojewódzkiej Nr 251 Kaliska-Inowrocław na odcinku od km 19+649 
         (od granicy województwa kujawsko-pomorskiego do km 34+200 oraz od km 34+590,30 do km 
         35+290) wraz z przebudową mostu na rzece Gąsawka w miejscowości Żnin"</t>
    </r>
  </si>
  <si>
    <t>Określa się wydatki w formie dotacji celowej w kwocie 450.000 zł z przeznaczeniem dla organizacji harcerskich na zakup sprzętu biwakowo-obozowego.</t>
  </si>
  <si>
    <r>
      <t xml:space="preserve">         pn. </t>
    </r>
    <r>
      <rPr>
        <i/>
        <sz val="10"/>
        <rFont val="Times New Roman"/>
        <family val="1"/>
      </rPr>
      <t>"Rozbudowa drogi wojewódzkiej Nr 548 Stolno-Wąbrzeźno od km 0+005 do km 29+619 
         z wyłączeniem węzła autostradowego w m. Lisewo od km 14+144 do km 15+146"</t>
    </r>
  </si>
  <si>
    <r>
      <t xml:space="preserve">         pn. </t>
    </r>
    <r>
      <rPr>
        <i/>
        <sz val="10"/>
        <rFont val="Times New Roman"/>
        <family val="1"/>
      </rPr>
      <t>"Przebudowa i rozbudowa drogi wojewódzkiej Nr 559 na odcinku Lipno - Kamień Kotowy - 
         granica województwa"</t>
    </r>
  </si>
  <si>
    <r>
      <t xml:space="preserve">         pn. </t>
    </r>
    <r>
      <rPr>
        <i/>
        <sz val="10"/>
        <rFont val="Times New Roman"/>
        <family val="1"/>
      </rPr>
      <t>"Rozbudowa drogi wojewódzkiej Nr 240 Chojnice-Świecie od km 23+190 do km 36+817 i od km 
         62+877 do km 65+718"</t>
    </r>
  </si>
  <si>
    <r>
      <t xml:space="preserve">         pn. </t>
    </r>
    <r>
      <rPr>
        <i/>
        <sz val="10"/>
        <rFont val="Times New Roman"/>
        <family val="1"/>
      </rPr>
      <t>"Przebudowa wraz z rozbudową drogi wojewódzkiej Nr 265 Brześć Kujawski-Gostynin od km 
         0+003 do km 19+117"</t>
    </r>
  </si>
  <si>
    <t>1. określenie planowanych dochodów na zadania bieżące w ramach:</t>
  </si>
  <si>
    <r>
      <t xml:space="preserve">   - Poddziałania 1.5.2 Wsparcie procesu umiędzynarodowienia przedsiębiorstw, na projekt pn. </t>
    </r>
    <r>
      <rPr>
        <i/>
        <sz val="10"/>
        <rFont val="Times New Roman"/>
        <family val="1"/>
      </rPr>
      <t>Kujawy+ 
     Pomorze - promocja potencjału gospodarczego regionu"</t>
    </r>
  </si>
  <si>
    <r>
      <t xml:space="preserve">   - Działania 2.1 Wysoka dostępność i jakość e-usług publicznych, na projekt pn. </t>
    </r>
    <r>
      <rPr>
        <i/>
        <sz val="10"/>
        <rFont val="Times New Roman"/>
        <family val="1"/>
      </rPr>
      <t>"Budowa kujawsko-
     pomorskiego systemu udostępniania elektronicznej dokumentacji medycznej - II etap"</t>
    </r>
  </si>
  <si>
    <r>
      <t xml:space="preserve">   - Działania 4.5 Ochrona przyrody, na projekt pn. </t>
    </r>
    <r>
      <rPr>
        <i/>
        <sz val="10"/>
        <rFont val="Times New Roman"/>
        <family val="1"/>
      </rPr>
      <t>"Poprawa różnorodności biologicznej poprzez zarybienie 
      j.Gopło oraz rozbudowa obiektu o część ekspozycji przyrodniczo-historycznej"</t>
    </r>
  </si>
  <si>
    <t xml:space="preserve">   - Działania 5.1 Infrastruktura drogowa, na projekty:</t>
  </si>
  <si>
    <r>
      <t xml:space="preserve">     pn. </t>
    </r>
    <r>
      <rPr>
        <i/>
        <sz val="10"/>
        <rFont val="Times New Roman"/>
        <family val="1"/>
      </rPr>
      <t>"Przebudowa drogi wojewódzkiej Nr 249 wraz z uruchomieniem przeprawy promowej przez Wisłę 
     na wysokości Solca Kujawskiego i Czarnowa"</t>
    </r>
  </si>
  <si>
    <r>
      <t xml:space="preserve">     pn. </t>
    </r>
    <r>
      <rPr>
        <i/>
        <sz val="10"/>
        <rFont val="Times New Roman"/>
        <family val="1"/>
      </rPr>
      <t>"Przebudowa i rozbudowa drogi wojewódzkiej Nr 255 Pakość - Strzelno od km 0+005 do km 
     21+910. Etap I - Rozbudowa drogi wojewódzkiej Nr 255 na odc. od km 0+005 do km 2+220,  
     dł. 2,215 km"</t>
    </r>
  </si>
  <si>
    <r>
      <t xml:space="preserve">       - Działania 3.3 Efektywność energetyczna w sektorze publicznym i mieszkaniowym, na projekt 
         pn. </t>
    </r>
    <r>
      <rPr>
        <i/>
        <sz val="10"/>
        <rFont val="Times New Roman"/>
        <family val="1"/>
      </rPr>
      <t>"Termomodernizacja obiektów użyteczności publicznej, budynki: RDW Inowrocław, RDW 
         Żołędowo"</t>
    </r>
  </si>
  <si>
    <r>
      <t xml:space="preserve">       - Działania 3.4 Zrównoważona mobilność miejska i promowanie strategii niskoemisyjnych, na projekt 
         pn. </t>
    </r>
    <r>
      <rPr>
        <i/>
        <sz val="10"/>
        <rFont val="Times New Roman"/>
        <family val="1"/>
      </rPr>
      <t>"Przebudowa wraz z rozbudową drogi wojewódzkiej nr 265 Brześć Kujawski-Gostynin od km 
         0+003 do km 19+117 w zakresie dotyczącym budowy ciągów pieszo-rowerowych"</t>
    </r>
  </si>
  <si>
    <r>
      <t xml:space="preserve">         pn. </t>
    </r>
    <r>
      <rPr>
        <i/>
        <sz val="10"/>
        <rFont val="Times New Roman"/>
        <family val="1"/>
      </rPr>
      <t>"Moje i Twoje Przyrody Ostoje" - ochrona i wzmocnienie bioróżnorodności oraz edukacja 
         ekologiczna społeczności województwa kujawsko-pomorskiego"</t>
    </r>
  </si>
  <si>
    <t>Zmniejsza się łącznie o kwotę 13.458.000 zł dochody zaplanowane z tytułu dotacji celowych z budżetu państwa (budżet środków krajowych) przeznaczone na współfinansowanie projektów inwestycyjnych  w ramach Regionalnego Programu Operacyjnego Województwa Kujawsko-Pomorskiego 2014-2020, w tym na:</t>
  </si>
  <si>
    <t xml:space="preserve"> - Działanie 6.2 Rewitalizacja obszarów miejskich i ich obszarów funkcjonalnych</t>
  </si>
  <si>
    <t xml:space="preserve"> - Działanie 5.3 Infrastruktura kolejowa</t>
  </si>
  <si>
    <r>
      <t xml:space="preserve">  - Poddziałania 10.2.3 Kształcenie zawodowe, na projekt pn. </t>
    </r>
    <r>
      <rPr>
        <i/>
        <sz val="10"/>
        <rFont val="Times New Roman"/>
        <family val="1"/>
      </rPr>
      <t>"Szkoła Zawodowców"</t>
    </r>
  </si>
  <si>
    <t>Dokonuje się zmian w planowanych dochodach z tytułu dotacji celowych z budżetu państwa (budżet środków krajowych) przeznaczonych na współfinansowanie projektów w ramach Regionalnego Programu Operacyjnego Województwa Kujawsko-Pomorskiego 2014-2020 poprzez:</t>
  </si>
  <si>
    <t xml:space="preserve">        - Poddziałania 10.4.1 Edukacja dorosłych w zakresie kompetencji cyfrowych i języków obcych</t>
  </si>
  <si>
    <t xml:space="preserve">       - Działania 8.3 Wsparcie przedsiębiorczości i samozatrudnienia w regionie</t>
  </si>
  <si>
    <t xml:space="preserve">       - Poddziałania 9.1.2 Rozwój usług opiekuńczych w ramach ZIT</t>
  </si>
  <si>
    <t xml:space="preserve">       - Poddziałania 9.4.1 Rozwój podmiotów sektora ekonomii społecznej</t>
  </si>
  <si>
    <t xml:space="preserve">       - Poddziałania 10.2.2 Kształcenie ogólne</t>
  </si>
  <si>
    <t xml:space="preserve">       - Poddziałania 8.4.1 Wsparcie zatrudnienia osób pełniących funkcje opiekuńcze</t>
  </si>
  <si>
    <t xml:space="preserve">       - Poddziałania 9.3.2 Rozwój usług społecznych</t>
  </si>
  <si>
    <r>
      <t xml:space="preserve">       - Poddziałania 9.3.2 Rozwój usług społecznych, na projekt pn. </t>
    </r>
    <r>
      <rPr>
        <i/>
        <sz val="10"/>
        <rFont val="Times New Roman"/>
        <family val="1"/>
      </rPr>
      <t>"Rodzina w Centrum"</t>
    </r>
  </si>
  <si>
    <t xml:space="preserve">       - Poddziałania 10.1.2 Kształcenie ogólne w ramach ZIT</t>
  </si>
  <si>
    <t xml:space="preserve">       - Poddziałania 10.1.3 Kształcenie zawodowe w ramach ZIT</t>
  </si>
  <si>
    <t xml:space="preserve">       - Poddziałania 10.2.3 Kształcenie zawodowe</t>
  </si>
  <si>
    <t xml:space="preserve">        - Poddziałania 10.4.2 Edukacja dorosłych na rzecz rynku pracy</t>
  </si>
  <si>
    <t xml:space="preserve">   2) na zadania inwestycyjne w ramach Poddziałania 8.6.1 Wsparcie na rzecz wydłużania aktywności zawodowej 
       mieszkańców:</t>
  </si>
  <si>
    <r>
      <t xml:space="preserve">       - Poddziałania 10.2.3 Kształcenie zawodowe, na projekt pn. </t>
    </r>
    <r>
      <rPr>
        <i/>
        <sz val="10"/>
        <rFont val="Times New Roman"/>
        <family val="1"/>
      </rPr>
      <t>"Szkoła Zawodowców"</t>
    </r>
  </si>
  <si>
    <r>
      <t xml:space="preserve">       - Poddziałania 10.3.1 Stypendia dla uczniów szczególnie uzdolnionych w zakresie przedmiotów 
         przyrodniczych, informatycznych, języków obcych, matematyki lub przedsiębiorczości, na projekt 
         pn. </t>
    </r>
    <r>
      <rPr>
        <i/>
        <sz val="10"/>
        <rFont val="Times New Roman"/>
        <family val="1"/>
      </rPr>
      <t>"Prymus Pomorza i Kujaw"</t>
    </r>
  </si>
  <si>
    <r>
      <t xml:space="preserve">       - Poddziałania 9.2.2 Aktywne włączenie społeczne młodzieży objętej sądowym środkiem wychowawczym 
         lub poprawczym, na projekt pn. </t>
    </r>
    <r>
      <rPr>
        <i/>
        <sz val="10"/>
        <rFont val="Times New Roman"/>
        <family val="1"/>
      </rPr>
      <t>"Trampolina"</t>
    </r>
  </si>
  <si>
    <t xml:space="preserve">       - Poddziałania 9.3.1 Rozwój usług zdrowotnych</t>
  </si>
  <si>
    <t xml:space="preserve">   2) na zadania inwestycyjne w ramach Poddziałania 9.3.2 Rozwój usług społecznych</t>
  </si>
  <si>
    <t xml:space="preserve">       - Poddziałania 8.2.1 Wsparcie na rzecz podniesienia poziomu aktywności zawodowej osób pozostających 
         bez zatrudnienia</t>
  </si>
  <si>
    <t xml:space="preserve">       - Poddziałania 8.5.2 Wsparcie outplacementowe</t>
  </si>
  <si>
    <t xml:space="preserve">       - Poddziałania 8.6.2 Regionalne programy polityki zdrowotnej i profilaktyczne</t>
  </si>
  <si>
    <t xml:space="preserve">       - Poddziałania 8.6.1 Wsparcie na rzecz wydłużania aktywności zawodowej mieszkańców</t>
  </si>
  <si>
    <t>Powyższych zmian dokonuje się w celu dostosowania planu dochodów do wielkości wynikających z wniosku złożonego do Ministerstwa  Inwestycji i Rozwoju o zmianę Rocznego planu udzielania dotacji celowej z budżetu państwa dla województwa kujawsko-pomorskiego w 2018 roku.</t>
  </si>
  <si>
    <t>Powyższych zmian dokonuje się w celu dostosowania planu dochodów do wielkości wynikających z wniosku złożonego do Ministerstwa Inwestycji i Rozwoju o zmianę Rocznego planu udzielania dotacji celowej z budżetu państwa dla województwa kujawsko-pomorskiego w 2018 roku.</t>
  </si>
  <si>
    <r>
      <t xml:space="preserve">Zwiększa się o kwotę 52.500 zł dochody z tytułu dotacji od jednostek samorządu terytorialnego zaplanowane na realizację projektu partnerskiego w ramach RPO WKP 2014-2020, Poddziałania 1.5.2 pn. </t>
    </r>
    <r>
      <rPr>
        <i/>
        <sz val="10"/>
        <rFont val="Times New Roman"/>
        <family val="1"/>
      </rPr>
      <t>"Invest in BiT CITY 2. Promocja potencjału gospodarczego oraz promocja atrakcyjności inwestycyjnej miast prezydenckich województwa kujawsko-pomorskiego"</t>
    </r>
    <r>
      <rPr>
        <sz val="10"/>
        <rFont val="Times New Roman"/>
        <family val="1"/>
      </rPr>
      <t xml:space="preserve"> (wkład własny partnerów) w związku z przeniesieniem części zakresu rzeczowo-finansowego z roku 2017 r.</t>
    </r>
  </si>
  <si>
    <t xml:space="preserve">§ 3 ust. 1 dotyczący deficytu budżetowego </t>
  </si>
  <si>
    <t>§ 3 pkt 2 dotyczący pokrycia deficytu budżetowego przychodami stanowiącymi wolne środki z lat ubiegłych</t>
  </si>
  <si>
    <t>§ 3 ust. 2 dotyczący przychodów budżetowych</t>
  </si>
  <si>
    <t>15.</t>
  </si>
  <si>
    <t>16.</t>
  </si>
  <si>
    <t>17.</t>
  </si>
  <si>
    <t>19.</t>
  </si>
  <si>
    <t>20.</t>
  </si>
  <si>
    <t>Załącznik Nr 7 "Pozostałe projekty i działania realizowane ze środków zagranicznych. Plan na 2018 rok"";</t>
  </si>
  <si>
    <t>Załącznik Nr 11 "Dochody i wydatki na zadania wykonywane na mocy porozumień z organami administracji rządowej. Plan na 2018 rok";</t>
  </si>
  <si>
    <t>§ 4 dotyczący wydatków przypadających do spłaty w 2018 roku zgodnie z zawartymi umowami, z tytułu poręczeń i gwarancji udzielonych przez Województwo Kujawsko-Pomorskie</t>
  </si>
  <si>
    <t>zwiększeniem planowanych dochodów o kwotę 44.842.678 zł, tj. do kwoty 996.645.215 zł;</t>
  </si>
  <si>
    <t>zwiększeniem planowanych wydatków o kwotę 70.842.678 zł, tj. do kwoty 1.057.645.215 zł;</t>
  </si>
  <si>
    <t>3)</t>
  </si>
  <si>
    <t>4)</t>
  </si>
  <si>
    <t>zwiększeniem planowanych przychodów o kwotę 26.000.000 zł, tj. do kwoty 95.480.952 zł, w wyniku zwiększenia przychodów stanowiących wolne środki z lat ubiegłych;</t>
  </si>
  <si>
    <t>zwiększeniem planowanego deficytu budżetowego o kwotę 26.000.000 zł, tj. do kwoty 61.000.000 zł, który pokryty zostanie wolnymi środkami z lat ubiegłych.</t>
  </si>
  <si>
    <t>Dokonuje się zmian w planowanych dochodach z tytułu dotacji od jednostek samorządu terytorialnego poprzez:</t>
  </si>
  <si>
    <t>1. zwiększenie planowanych dotacji od gmin i powiatów:</t>
  </si>
  <si>
    <r>
      <t xml:space="preserve">        - o kwotę 138.276 zł na projekt pn. </t>
    </r>
    <r>
      <rPr>
        <i/>
        <sz val="10"/>
        <rFont val="Times New Roman"/>
        <family val="1"/>
      </rPr>
      <t>"Przebudowa wraz z rozbudową drogi wojewódzkiej nr 265 Brześć Kujawski-Gostynin od km 0+003 
          do km 19+117 w zakresie dotyczącym budowy ciągów pieszo-rowerowych"</t>
    </r>
    <r>
      <rPr>
        <sz val="10"/>
        <rFont val="Times New Roman"/>
        <family val="1"/>
      </rPr>
      <t xml:space="preserve"> (Działanie 3.4);</t>
    </r>
  </si>
  <si>
    <r>
      <t xml:space="preserve">        - o kwotę 253.226 zł na projekt pn.</t>
    </r>
    <r>
      <rPr>
        <i/>
        <sz val="10"/>
        <rFont val="Times New Roman"/>
        <family val="1"/>
      </rPr>
      <t xml:space="preserve">"Poprawa bezpieczeństwa i komfortu życia mieszkańców oraz wsparcie niskoemisyjnego transportu 
          drogowego poprzez wybudowanie dróg dla rowerów (lider: województwo  kujawsko-pomorskie)" </t>
    </r>
    <r>
      <rPr>
        <sz val="10"/>
        <rFont val="Times New Roman"/>
        <family val="1"/>
      </rPr>
      <t>(Poddziałanie 3.5.2 );</t>
    </r>
  </si>
  <si>
    <r>
      <t xml:space="preserve">        - o kwotę 643.360 zł na projekt pn. </t>
    </r>
    <r>
      <rPr>
        <i/>
        <sz val="10"/>
        <rFont val="Times New Roman"/>
        <family val="1"/>
      </rPr>
      <t xml:space="preserve">"Rozbudowa drogi wojewódzkiej Nr 251 Kaliska-Inowrocław na odcinku od km 19+649 (od granicy 
          województwa kujawsko-pomorskiego do km 34+200 oraz od km 34+590,30 do km 35+290) wraz z przebudową mostu na rzece 
          Gąsawka w miejscowości Żnin" </t>
    </r>
    <r>
      <rPr>
        <sz val="10"/>
        <rFont val="Times New Roman"/>
        <family val="1"/>
      </rPr>
      <t>(Działanie 5.1);</t>
    </r>
  </si>
  <si>
    <r>
      <t xml:space="preserve">        - o kwotę 352.000 zł na projekt pn. </t>
    </r>
    <r>
      <rPr>
        <i/>
        <sz val="10"/>
        <rFont val="Times New Roman"/>
        <family val="1"/>
      </rPr>
      <t xml:space="preserve">"Rozbudowa drogi wojewódzkiej Nr 548 Stolno-Wąbrzeźno od km 0+005 do km 29+619 z wyłączeniem 
          węzła autostradowego w m. Lisewo od km 14+144 do km 15+146" </t>
    </r>
    <r>
      <rPr>
        <sz val="10"/>
        <rFont val="Times New Roman"/>
        <family val="1"/>
      </rPr>
      <t>(Działanie 5.1 );</t>
    </r>
  </si>
  <si>
    <t>Określa się wydatki w planie finansowym Regionalnego Ośrodka Polityki Społecznej w Toruniu:</t>
  </si>
  <si>
    <t>Określa się dochody z tytułu dotacji celowej z budżetu państwa na projekty przewidziane do realizacji przez Regionalny Ośrodek Polityki Społecznej w Toruniu:</t>
  </si>
  <si>
    <r>
      <t>1. określenie planowanych dochodów w ramach Poddziałania 10.3.1 Stypendia dla uczniów szczególnie 
    uzdolnionych w zakresie przedmiotów przyrodniczych, informatycznych, języków obcych, matematyki lub
    przedsiębiorczości, na projekt pn</t>
    </r>
    <r>
      <rPr>
        <i/>
        <sz val="10"/>
        <rFont val="Times New Roman"/>
        <family val="1"/>
      </rPr>
      <t>. "Humaniści na start"</t>
    </r>
  </si>
  <si>
    <r>
      <t xml:space="preserve">       - Poddziałania 10.3.1 Stypendia dla uczniów szczególnie uzdolnionych w zakresie przedmiotów 
         przyrodniczych, informatycznych, języków obcych, matematyki lub przedsiębiorczości, na projekt 
         pn</t>
    </r>
    <r>
      <rPr>
        <i/>
        <sz val="10"/>
        <rFont val="Times New Roman"/>
        <family val="1"/>
      </rPr>
      <t>. "Humaniści na start"</t>
    </r>
  </si>
  <si>
    <t>Ochrona różnorodności biologicznej i krajobrazu</t>
  </si>
  <si>
    <t xml:space="preserve"> - Zespołu Parków Krajobrazowych Chełmińskiego i Nadwiślańskiego o kwotę 18.505 zł z przeznaczeniem na zakup materiałów do ogrodzenia 
   działki w Chrystkowie, materiałów do konserwacji mebli w zagrodzie olęderskiej, metalowych kotew do tablic informacyjnych, paliwa do sprzętu 
   sadowniczego, na opłaty za wypisy z rejestru gruntów i kopii arkuszy mapy ewidencji gruntów oraz na pokrycie kosztów naprawy 
   i konserwacji sprzętu sadowniczego, wznowienia granic działki nr 203/9 w Chrystkowie i usług stolarskich w owczarni.</t>
  </si>
  <si>
    <r>
      <t xml:space="preserve"> - o kwotę 1.500.000 zł na zadanie własne pn. </t>
    </r>
    <r>
      <rPr>
        <i/>
        <sz val="10"/>
        <rFont val="Times New Roman"/>
        <family val="1"/>
      </rPr>
      <t xml:space="preserve">"Organizacja wydarzeń kulturalnych na terenie województwa kujawsko-pomorskiego" 
   </t>
    </r>
    <r>
      <rPr>
        <sz val="10"/>
        <rFont val="Times New Roman"/>
        <family val="1"/>
      </rPr>
      <t>z przeznaczeniem na realizację przedsięwzięć kulturalnych mających wpływ na wzmocnienie marki regionu i wzrost jego atrakcyjności;</t>
    </r>
  </si>
  <si>
    <r>
      <t xml:space="preserve"> - o kwotę 1.802.774 zł na projekt pn. </t>
    </r>
    <r>
      <rPr>
        <i/>
        <sz val="10"/>
        <rFont val="Times New Roman"/>
        <family val="1"/>
      </rPr>
      <t xml:space="preserve">"Kujawsko-Pomorskie - rozwój poprzez kulturę 2017" </t>
    </r>
    <r>
      <rPr>
        <sz val="10"/>
        <rFont val="Times New Roman"/>
        <family val="1"/>
      </rPr>
      <t>realizowany w ramach RPO WK-P, Działania 4.4
   w związku z przeniesieniem środków niewydatkowanych w roku 2017 w wyniku opóźnień w składaniu rozliczeń przez partnerów. Nie zmienia 
   się ogólna wartość projektu.</t>
    </r>
  </si>
  <si>
    <t xml:space="preserve"> - Ośrodka Chopinowskiego w Szafarni o kwotę 21.085 zł z przeznaczeniem na regulację płac z dniem 1 maja br.;</t>
  </si>
  <si>
    <t xml:space="preserve"> - Poddziałanie 6.4.1 Rewitalizacja obszarów miejskich i ich obszarów funkcjonalnych w ramach ZIT o kwotę 6.681.500 zł.</t>
  </si>
  <si>
    <t xml:space="preserve"> - Działanie 6.2 Rewitalizacja obszarów miejskich i ich obszarów funkcjonalnych o kwotę 6.681.500 zł;</t>
  </si>
  <si>
    <t>90008</t>
  </si>
  <si>
    <t>Ośrodki wsparcia</t>
  </si>
  <si>
    <t>Usługi opiekuńcze i specjalistyczne usługi opiekuńcze</t>
  </si>
  <si>
    <t>W planie wydatków na współfinansowanie krajowe projektów przewidzianych do realizacji przez beneficjentów RPO WK-P 2014-2020 dokonuje się zmian polegających na:</t>
  </si>
  <si>
    <t>Powyższe zmiany wynikają z konieczności  dostosowania planu wydatków do wielkości prognozowanego współfinansowania krajowego oraz do statusu beneficjentów otrzymujących współfinansowanie krajowe.</t>
  </si>
  <si>
    <t>Zwiększa się o kwotę 1.625.000 zł wydatki zaplanowane w ramach RPO WK-P 2014-2020 na Poddziałanie 9.4.1 Rozwój podmiotów sektora ekonomii społecznej w celu dostosowania planu wydatków do wielkości prognozowanego współfinansowania krajowego dla projektów przewidzianych do realizacji przez beneficjentów w 2018 r.</t>
  </si>
  <si>
    <t>1. zwiększeniu planowanych wydatków:</t>
  </si>
  <si>
    <t>2. zmniejszeniu planowanych wydatków o kwotę 145.000 zł na zadania bieżące w ramach Poddziałania 8.6.1 Wsparcie na rzecz wydłużania 
    aktywności zawodowej mieszkańców;</t>
  </si>
  <si>
    <t xml:space="preserve">   - o kwotę 5.000 zł na zadania inwestycyjne w ramach Poddziałania 8.6.1 Wsparcie na rzecz wydłużania aktywności zawodowej mieszkańców;</t>
  </si>
  <si>
    <t xml:space="preserve">Zmniejsza się o kwotę 220.000 zł wydatki zaplanowane w ramach RPO WK-P 2014-2020 na Poddziałanie 8.6.2 Regionalne programy polityki zdrowotnej i profilaktyczne w celu dostosowania planu wydatków do wielkości prognozowanego współfinansowania krajowego dla projektów przewidzianych do realizacji przez beneficjentów w 2018 r. </t>
  </si>
  <si>
    <t>1. zwiększeniu planowanych wydatków na zadania bieżące w ramach:</t>
  </si>
  <si>
    <t>2. zmniejszeniu planowanych wydatków:</t>
  </si>
  <si>
    <t xml:space="preserve">     - Poddziałania 10.1.3 Kształcenie zawodowe w ramach ZIT o kwotę 50.000 zł;</t>
  </si>
  <si>
    <t xml:space="preserve">     - Poddziałania 10.1.2 Kształcenie ogólne w ramach ZIT o kwotę 550.000 zł;</t>
  </si>
  <si>
    <t xml:space="preserve">     - Poddziałania 10.2.2 Kształcenie ogólne o kwotę 375.000 zł;</t>
  </si>
  <si>
    <t>3. przeniesieniu planowanych wydatków między podziałkami klasyfikacji budżetowej w kwocie 2.500 zł w ramach Poddziałania 10.2.2 Kształcenie
    ogólne.</t>
  </si>
  <si>
    <t>Zmniejsza się rezerwę celową na wydatki związane z realizacją programów finansowanych z udziałem środków unijnych o kwotę 5.000.000 zł.</t>
  </si>
  <si>
    <r>
      <t xml:space="preserve"> - o kwotę 10.101 zł na zadanie własne pn.</t>
    </r>
    <r>
      <rPr>
        <i/>
        <sz val="10"/>
        <rFont val="Times New Roman"/>
        <family val="1"/>
      </rPr>
      <t xml:space="preserve"> "Konkurs dotacji na przygotowanie programów rewitalizacji z PO PT 2014-2020" </t>
    </r>
    <r>
      <rPr>
        <sz val="10"/>
        <rFont val="Times New Roman"/>
        <family val="1"/>
      </rPr>
      <t>realizowane
   w ramach Programu Operacyjnego Pomoc Techniczna, zgodnie z zaakceptowaną przez Ministerstwo Inwestycji i Rozwoju zmianą 
   szczegółowego budżetu projektu i harmonogramu wypłat transz. Ponadto dokonuje się przeniesienia wydatków między podziałkami klasyfikacji 
   budżetowej w kwocie 391 zł w celu dostosowania planu wydatków do bieżących potrzeb;</t>
    </r>
  </si>
  <si>
    <t>Rozwój kadr nowoczesnej gospodarki i przedsiębiorczości</t>
  </si>
  <si>
    <t xml:space="preserve">   - Poddziałanie 10.4.1 Edukacja dorosłych w zakresie kompetencji cyfrowych i języków obcych o kwotę 550.000 zł;</t>
  </si>
  <si>
    <t xml:space="preserve">   - Poddziałanie 10.4.2 Edukacja dorosłych na rzecz rynku pracy o kwotę 675.000 zł;</t>
  </si>
  <si>
    <t>1. określeniu planowanych wydatków na:</t>
  </si>
  <si>
    <r>
      <t xml:space="preserve"> - w kwocie 41.796 zł na zadanie własne pn. </t>
    </r>
    <r>
      <rPr>
        <i/>
        <sz val="10"/>
        <rFont val="Times New Roman"/>
        <family val="1"/>
      </rPr>
      <t>"Rozliczenia z TARR z tytułu ZPORR"</t>
    </r>
    <r>
      <rPr>
        <sz val="10"/>
        <rFont val="Times New Roman"/>
        <family val="1"/>
      </rPr>
      <t>. W ramach zadania sfinansowane zostaną koszty związane
   z prowadzeniem przez Toruńską Agencję Rozwoju Regionalnego S.A. czynności dotyczących postępowań windykacyjnych zmierzających do 
   odzyskania od Beneficjentów nieprawidłowo wydatkowanych środków w ramach Zintegrowanego Programu Operacyjnego Rozwoju 
   Regionalnego, Działań: 2.5 Promocja przedsiębiorczości oraz 3.4 Mikroprzedsiębiorstwa;</t>
    </r>
  </si>
  <si>
    <t xml:space="preserve"> - w kwocie 730.000 zł na podwyższenie kapitału spółki Toruńska Agencja Rozwoju Regionalnego S.A. Wniesienie kapitału nastąpi poprzez 
   objęcie 73 akcji po wartości nominalnej 10.000 zł każda z przeznaczeniem na profesjonalizację usług Spółki w zakresie wsparcia internacjonalizacji 
   małych i średnich przedsiębiorstw poprzez pozyskanie zaawansowanych kompetencji do świadczenia usług w zakresie ekspansji zagranicznej.</t>
  </si>
  <si>
    <r>
      <t xml:space="preserve">Zwiększa się o kwotę 907.981 zł dotację dla Impresaryjnego Teatru Muzycznego w Toruniu zaplanowaną na wkład własny w projekcie pn.  </t>
    </r>
    <r>
      <rPr>
        <i/>
        <sz val="10"/>
        <rFont val="Times New Roman"/>
        <family val="1"/>
      </rPr>
      <t xml:space="preserve">"Przebudowa i remont konserwatorski budynku Pałacu Dąmbskich w Toruniu" </t>
    </r>
    <r>
      <rPr>
        <sz val="10"/>
        <rFont val="Times New Roman"/>
        <family val="1"/>
      </rPr>
      <t>realizowanym w ramach Programu Operacyjnego Infrastruktura i Środowisko 2014-2020, Działania 8.1 w związku z planem realizacji większego zakresu robót budowlano-konserwatorskich i zakupu sprzętu i wyposażenia w roku 2018. Powyższa kwota przeniesiona zostaje z roku 2019.</t>
    </r>
  </si>
  <si>
    <t>1. Działania 5.1 Infrastruktura drogowa:</t>
  </si>
  <si>
    <t xml:space="preserve">         b) w planie finansowym Zarządu Dróg Wojewódzkich w Bydgoszczy:</t>
  </si>
  <si>
    <r>
      <t xml:space="preserve"> - w kwocie 158.390 zł na zadanie własne pn. </t>
    </r>
    <r>
      <rPr>
        <i/>
        <sz val="10"/>
        <rFont val="Times New Roman"/>
        <family val="1"/>
      </rPr>
      <t xml:space="preserve">"Naprawa infrastruktury uszkodzonej" </t>
    </r>
    <r>
      <rPr>
        <sz val="10"/>
        <rFont val="Times New Roman"/>
        <family val="1"/>
      </rPr>
      <t>przewidziane do realizacji przez Zarząd Dróg Wojewódzkich 
   w Bydgoszczy z przeznaczeniem na naprawę szkód wyrządzonych przez użytkowników dróg w pasie administrowanym przez Rejony Dróg 
   Wojewódzkich: Inowrocław, Włocławek, Tuchola i Żołędowo;</t>
    </r>
  </si>
  <si>
    <r>
      <t xml:space="preserve"> - w kwocie 100.983 zł na zadanie własne pn. </t>
    </r>
    <r>
      <rPr>
        <i/>
        <sz val="10"/>
        <rFont val="Times New Roman"/>
        <family val="1"/>
      </rPr>
      <t>"Doradztwo techniczne w ramach Partnerstwa Publiczno-Prywatnego"</t>
    </r>
    <r>
      <rPr>
        <sz val="10"/>
        <rFont val="Times New Roman"/>
        <family val="1"/>
      </rPr>
      <t xml:space="preserve"> przewidziane do realizacji 
   przez Urząd Marszałkowski w Toruniu z przeznaczeniem na usługi kompleksowego doradztwa technicznego przy przygotowaniu i realizacji 
   postępowania na wyłonienie partnera prywatnego do realizacji zadania "Budowa, przebudowa, utrzymanie dróg wojewódzkich rejonu 
   Włocławek" -  II etap zadania;</t>
    </r>
  </si>
  <si>
    <r>
      <t xml:space="preserve"> - w kwocie 2.000.000 zł na wieloletnie zadanie inwestycyjne pn. </t>
    </r>
    <r>
      <rPr>
        <i/>
        <sz val="10"/>
        <rFont val="Times New Roman"/>
        <family val="1"/>
      </rPr>
      <t>"Roboty dodatkowe i uzupełniające związane z realizacją inwestycji 
   drogowych w ramach grupy I RPO"</t>
    </r>
    <r>
      <rPr>
        <sz val="10"/>
        <rFont val="Times New Roman"/>
        <family val="1"/>
      </rPr>
      <t xml:space="preserve"> przewidziane do realizacji przez Zarząd Dróg Wojewódzkich w Bydgoszczy w latach 2018-2020. W ramach 
   zadania zabezpieczone zostają środki na pokrycie kosztów prac, których zakres nie może zostać ujęty we wnioskach o dofinansowanie (wydatki 
   niekwalifikowalne).</t>
    </r>
  </si>
  <si>
    <r>
      <t>1) na zadanie "</t>
    </r>
    <r>
      <rPr>
        <i/>
        <sz val="10"/>
        <rFont val="Times New Roman"/>
        <family val="1"/>
      </rPr>
      <t>Modernizacja dróg wojewódzkich, grupa III - Kujawsko-pomorskiego planu spójności komunikacji drogowej i kolejowej 
    2014-2020"</t>
    </r>
    <r>
      <rPr>
        <sz val="10"/>
        <rFont val="Times New Roman"/>
        <family val="1"/>
      </rPr>
      <t xml:space="preserve"> łącznie o kwotę 8.654.719 zł, w tym:</t>
    </r>
  </si>
  <si>
    <t xml:space="preserve">             - zwiększenie wydatków inwestycyjnych finansowanych ze środków własnych województwa o kwotę 1.538.993 zł oraz finansowanych 
               z dotacji od jednostek samorządu terytorialnego w kwocie 1.026.272 zł (wkład gmin na współfinansowanie budowy ciągów pieszo-
               rowerowych);</t>
  </si>
  <si>
    <t xml:space="preserve">             - zwiększenie wydatków o kwotę 112.402 zł z przeznaczeniem na pokrycie kosztów zarządzania projektem; </t>
  </si>
  <si>
    <t xml:space="preserve">             - zwiększenie wydatków o kwotę 123.117 zł z przeznaczeniem na pokrycie kosztów zarządzania projektem; </t>
  </si>
  <si>
    <t xml:space="preserve">         a) w planie finansowym Urzędu Marszałkowskiego o kwotę 44.198 zł na pokrycie kosztów zarządzania projektem; </t>
  </si>
  <si>
    <t xml:space="preserve">         a) w planie finansowym Urzędu Marszałkowskiego o kwotę 34.209 zł na pokrycie kosztów zarządzania projektem; </t>
  </si>
  <si>
    <t xml:space="preserve">         a) w planie finansowym Urzędu Marszałkowskiego o kwotę 36.813 zł na pokrycie kosztów zarządzania projektem; </t>
  </si>
  <si>
    <t xml:space="preserve">         a) w planie finansowym Urzędu Marszałkowskiego o kwotę 32.411 zł na pokrycie kosztów zarządzania projektem; </t>
  </si>
  <si>
    <t>Wprowadza się zmiany w projektach realizowanych w ramach RPO WK-P 2014-2020:</t>
  </si>
  <si>
    <r>
      <t xml:space="preserve"> - w kwocie 597.493 zł na projekt pn. </t>
    </r>
    <r>
      <rPr>
        <i/>
        <sz val="10"/>
        <rFont val="Times New Roman"/>
        <family val="1"/>
      </rPr>
      <t xml:space="preserve">"Pogodna jesień życia na Kujawach i Pomorzu-projekt rozwoju pomocy środowiskowej dla seniorów" 
   </t>
    </r>
    <r>
      <rPr>
        <sz val="10"/>
        <rFont val="Times New Roman"/>
        <family val="1"/>
      </rPr>
      <t>przewidziany do realizacji w latach 2018-2019 w ramach RPO WK-P 2014-2020, Poddziałania 9.3.2. Celem projektu jest zwiększenie dostępu do 
   różnorodnych form niestacjonarnych usług opiekuńczych dla 386 niesamodzielnych osób starszych oraz rozwój usług ukierunkowanych na 
   podnoszenie umiejętności opiekuńczych dla 250 opiekunów faktycznych, 36 osób świadczących dzienną opiekę, 86 wolontariuszy oraz 30 osób
   realizujących usługi sąsiedzkie na obszarze 30 gmin województwa. Partnerem wiodącym projektu będzie Kujawsko-Pomorski Okręgowy Oddział 
   Polskiego Czerwonego Krzyża. ROPS w Toruniu odpowiedzialny będzie za utworzenie i działalność Regionalnego Centrum Informacji 
   Senioralnej (RCIS). Powyższa kwota sfinansowana zostanie z budżetu środków europejskich w kwocie 552.961 zł oraz z budżetu państwa na 
   współfinansowanie krajowe w kwocie 44.532 zł.</t>
    </r>
  </si>
  <si>
    <t>2. Działania 3.3 Efektywność energetyczna w sektorze publicznym i mieszkaniowym:</t>
  </si>
  <si>
    <t xml:space="preserve">        Środki przeniesione zostają z roku 2017 w związku z mniejszymi wydatkami na odszkodowania za utracone grunty i zarządzanie projektem. 
        Ogólna wartość projektu nie ulega zmianie;</t>
  </si>
  <si>
    <t xml:space="preserve">        Środki przeniesione zostają z roku 2017 w związku z mniejszymi wydatkami na odszkodowania za utracone grunty, roboty drogowe 
        i zarządzanie projektem. Ogólna wartość projektu nie ulega zmianie;</t>
  </si>
  <si>
    <r>
      <t xml:space="preserve">     8) pn</t>
    </r>
    <r>
      <rPr>
        <i/>
        <sz val="10"/>
        <rFont val="Times New Roman"/>
        <family val="1"/>
      </rPr>
      <t>. "Przebudowa drogi wojewódzkiej Nr 249 wraz z uruchomieniem przeprawy promowej przez Wisłę na wysokości Solca Kujawskiego 
        i Czarnowa";</t>
    </r>
  </si>
  <si>
    <t xml:space="preserve">             - zwiększenie wydatków o kwotę 73.417 zł z przeznaczeniem na pokrycie kosztów zarządzania projektem; </t>
  </si>
  <si>
    <t>4. Poddziałania 3.5.2 Zrównoważona mobilność miejska i promowanie strategii niskoemisyjnych w ramach ZIT:</t>
  </si>
  <si>
    <r>
      <t xml:space="preserve">        - o kwotę 1.388.084 zł na dofinansowanie  inwestycji w ramach zadania pn. </t>
    </r>
    <r>
      <rPr>
        <i/>
        <sz val="10"/>
        <rFont val="Times New Roman"/>
        <family val="1"/>
      </rPr>
      <t xml:space="preserve">"Modernizacja dróg wojewódzkich, grupa III - Kujawsko-
          pomorskiego planu spójności komunikacji drogowej i kolejowej 2014-2020" </t>
    </r>
    <r>
      <rPr>
        <sz val="10"/>
        <rFont val="Times New Roman"/>
        <family val="1"/>
      </rPr>
      <t>w związku z przeniesieniem środków od gminy Łubianka 
          i Zbójno niewydatkowanych w roku 2017;</t>
    </r>
  </si>
  <si>
    <t>2. zwiększeniu planowanych wydatków bieżących na Działanie 8.3 Wsparcie przedsiębiorczości i samozatrudnienia w regionie o kwotę 
   3.400.000 zł.</t>
  </si>
  <si>
    <t>Zwiększa się wydatki na wieloletnie zadania inwestycyjne ujęte w planie finansowym Zarząd Dróg Wojewódzkich w Bydgoszczy, tj.:</t>
  </si>
  <si>
    <t xml:space="preserve">  - zwiększenie wydatków o kwotę 430.943 zł w celu zabezpieczenia środków na funkcjonowanie jednostki.</t>
  </si>
  <si>
    <r>
      <t xml:space="preserve">     1) pn. </t>
    </r>
    <r>
      <rPr>
        <i/>
        <sz val="10"/>
        <rFont val="Times New Roman"/>
        <family val="1"/>
      </rPr>
      <t xml:space="preserve">"Rozbudowa drogi wojewódzkiej Nr 251 Kaliska - Inowrocław na odcinku od km 19+649 (od granicy województwa kujawsko-
         pomorskiego do km 34+200 oraz od km 34+590,30 do km 35+290) wraz z przebudową mostu na rzece Gąsawka w miejscowości Żnin"
        </t>
    </r>
    <r>
      <rPr>
        <sz val="10"/>
        <rFont val="Times New Roman"/>
        <family val="1"/>
      </rPr>
      <t xml:space="preserve"> - zwiększenie wydatków łącznie o kwotę 8.678.115 zł, w tym:</t>
    </r>
  </si>
  <si>
    <t xml:space="preserve">        Następuje przeniesienie środków pomiędzy latami w związku z mniejszymi wydatkami w 2017 r. na odszkodowania za utracone grunty,
        zarządzanie projektem i roboty budowlane oraz zmniejszeniem wydatków w 2019 r. w związku z planem zakończenia robót w 2018 r. Ogólna 
        wartość projektu nie ulega zmianie;</t>
  </si>
  <si>
    <r>
      <t xml:space="preserve">     2) pn. </t>
    </r>
    <r>
      <rPr>
        <i/>
        <sz val="10"/>
        <rFont val="Times New Roman"/>
        <family val="1"/>
      </rPr>
      <t>"Rozbudowa drogi wojewódzkiej Nr 548 Stolno-Wąbrzeźno od km 0+005 do km 29+619 z wyłączeniem węzła autostradowego 
         w m. Lisewo od km 14+144 do km 15+146"</t>
    </r>
    <r>
      <rPr>
        <sz val="10"/>
        <rFont val="Times New Roman"/>
        <family val="1"/>
      </rPr>
      <t xml:space="preserve"> - zwiększenie wydatków łącznie o kwotę 588.908 zł, w tym:</t>
    </r>
  </si>
  <si>
    <t xml:space="preserve">         a) w planie finansowym Urzędu Marszałkowskiego zwiększenie wydatków o kwotę 33.948 zł na pokrycie kosztów zarządzania projektem; </t>
  </si>
  <si>
    <r>
      <t xml:space="preserve">     6) pn.</t>
    </r>
    <r>
      <rPr>
        <i/>
        <sz val="10"/>
        <rFont val="Times New Roman"/>
        <family val="1"/>
      </rPr>
      <t xml:space="preserve"> "Przebudowa i rozbudowa drogi wojewódzkiej Nr 255 Pakość - Strzelno od km 0+005 do km 21+910. Etap I - Rozbudowa drogi 
         wojewódzkiej Nr 255 na odc. od km 0+005 do km 2+220, dł. 2,215 km" </t>
    </r>
    <r>
      <rPr>
        <sz val="10"/>
        <rFont val="Times New Roman"/>
        <family val="1"/>
      </rPr>
      <t>- zwiększenie wydatków łącznie o kwotę 10.624.423 zł, w tym:</t>
    </r>
  </si>
  <si>
    <t xml:space="preserve">         a) w planie finansowym Urzędu Marszałkowskiego określenie wydatków o kwotę 8.701 zł na pokrycie kosztów zarządzania projektem; </t>
  </si>
  <si>
    <t xml:space="preserve">             Zwiększa się ogólna wartość projektu po przeprowadzeniu procedur przetargowych.</t>
  </si>
  <si>
    <t xml:space="preserve"> - przeniesienie planowanych wydatków między podziałkami klasyfikacji budżetowej w kwocie 3.500.000 zł w celu określenia dotacji dla 
   wojewódzkich samorządowych zakładów opieki zdrowotnej i uniwersyteckich jednostek ochrony zdrowia - partnerów projektu;</t>
  </si>
  <si>
    <r>
      <t xml:space="preserve"> - o kwotę 672.000 zł na zadanie własne pn. </t>
    </r>
    <r>
      <rPr>
        <i/>
        <sz val="10"/>
        <rFont val="Times New Roman"/>
        <family val="1"/>
      </rPr>
      <t xml:space="preserve">"Współpraca międzynarodowa" </t>
    </r>
    <r>
      <rPr>
        <sz val="10"/>
        <rFont val="Times New Roman"/>
        <family val="1"/>
      </rPr>
      <t>z przeznaczeniem m.in. na cykl inicjatyw upamiętniających 100-lecie 
   odzyskania niepodległości "Polska w NATO", Międzynarodowe Spotkania Młodzieży oraz pokrycie kosztów wizyt przedstawicieli regionów 
   partnerskich w województwie kujawsko-pomorskim.</t>
    </r>
  </si>
  <si>
    <t xml:space="preserve">   - o kwotę 75.000 zł na zadania bieżące w ramach Poddziałania 9.3.1 Rozwój usług zdrowotnych;</t>
  </si>
  <si>
    <r>
      <t xml:space="preserve">Określa się dotację dla Filharmonii Pomorskiej w Bydgoszczy w kwocie 213.000 zł na zadanie inwestycyjne pn. </t>
    </r>
    <r>
      <rPr>
        <i/>
        <sz val="10"/>
        <rFont val="Times New Roman"/>
        <family val="1"/>
      </rPr>
      <t xml:space="preserve">"Przebudowa wewnętrznej klatki schodowej na szyb dźwigu osobowego z montażem dźwigu", </t>
    </r>
    <r>
      <rPr>
        <sz val="10"/>
        <rFont val="Times New Roman"/>
        <family val="1"/>
      </rPr>
      <t xml:space="preserve">na które Instytucja uzyskała dofinansowanie z PFRON. </t>
    </r>
  </si>
  <si>
    <r>
      <t xml:space="preserve">       - o kwotę 33.440 zł na projekt pn. </t>
    </r>
    <r>
      <rPr>
        <i/>
        <sz val="10"/>
        <rFont val="Times New Roman"/>
        <family val="1"/>
      </rPr>
      <t xml:space="preserve">"Przebudowa i rozbudowa drogi wojewódzkiej Nr 559 na odcinku Lipno - Kamień Kotowy - granica 
         województwa" </t>
    </r>
    <r>
      <rPr>
        <sz val="10"/>
        <rFont val="Times New Roman"/>
        <family val="1"/>
      </rPr>
      <t>(Działanie 5.1 );</t>
    </r>
  </si>
  <si>
    <t xml:space="preserve">       w związku z niewydatkowaniem środków przyznanych przez gminy i powiaty w roku 2017;</t>
  </si>
  <si>
    <r>
      <t xml:space="preserve">Dokonuje się przeniesienia między podziałkami klasyfikacji budżetowej dochodów z tytułu dotacji celowej z budżetu państwa zaplanowanych na projekt pn. </t>
    </r>
    <r>
      <rPr>
        <i/>
        <sz val="10"/>
        <rFont val="Times New Roman"/>
        <family val="1"/>
      </rPr>
      <t>"Punkty Informacyjne Funduszy Europejskich WK-P"</t>
    </r>
    <r>
      <rPr>
        <sz val="10"/>
        <rFont val="Times New Roman"/>
        <family val="1"/>
      </rPr>
      <t xml:space="preserve"> realizowany w ramach Programu Operacyjnego  Pomoc Techniczna poprzez zmniejszenie o kwotę 15.000 zł dotacji przeznaczonej na zadania inwestycyjne przy jednoczesnym zwiększeniu dotacji na zadania bieżące. Zmiana wynika z zaakceptowanego przez Ministerstwo Inwestycji i Rozwoju wniosku o przyznanie dotacji celowej na 2018 r.</t>
    </r>
  </si>
  <si>
    <r>
      <t>Zwiększa się planowane dochody pochodzące z innych źródeł zagranicznych o kwotę 60.581 zł w związku z wpływem dochodów na realizację  przez Kujawsko-Pomorskie Centrum Edukacji Nauczycieli w Bydgoszczy projektu partnerskiego pn.</t>
    </r>
    <r>
      <rPr>
        <i/>
        <sz val="10"/>
        <rFont val="Times New Roman"/>
        <family val="1"/>
      </rPr>
      <t xml:space="preserve"> "Wiedza naukowa w szkole: doskonalenie strategii i tworzenie nowych praktyk nauczania przedmiotów ścisłych na wczesnych etapach edukacji" </t>
    </r>
    <r>
      <rPr>
        <sz val="10"/>
        <rFont val="Times New Roman"/>
        <family val="1"/>
      </rPr>
      <t>w ramach Programu "Erasmus+".</t>
    </r>
  </si>
  <si>
    <t>Zmniejsza się o kwotę 9.718 zł planowane dochody własne województwa pochodzące z tytułu 2,5 % odpisu od środków przyznanych województwu z Państwowego Funduszu Rehabilitacji Osób Niepełnosprawnych, tj. z kwoty 246.118 zł do kwoty 236.400 zł. Wstępnie przyznane zostały środki w kwocie 9.844.719 zł. Po ostatecznym podziale środków przypadającym samorządom województw przez Zarząd Państwowego Funduszu Rehabilitacji Osób Niepełnosprawnych, dla województwa kujawsko-pomorskiego określona została kwota 9.455.999 zł.</t>
  </si>
  <si>
    <t xml:space="preserve"> - w kwocie 4.880 zł przez Tucholski Park Krajobrazowy z tytułu płatności w ramach systemów wsparcia bezpośredniego (725 zł), z tytułu 
   płatności rolno-środowiskowo-klimatycznej (3.400 zł) oraz z tytułu płatności ONW (755 zł);</t>
  </si>
  <si>
    <r>
      <t xml:space="preserve"> - na zadanie własne pn.</t>
    </r>
    <r>
      <rPr>
        <i/>
        <sz val="10"/>
        <rFont val="Times New Roman"/>
        <family val="1"/>
      </rPr>
      <t xml:space="preserve"> "Organizacja dożynek" </t>
    </r>
    <r>
      <rPr>
        <sz val="10"/>
        <rFont val="Times New Roman"/>
        <family val="1"/>
      </rPr>
      <t>o kwotę 125.000 zł w celu zabezpieczenia środków na pokrycie kosztów organizacji Dożynek 
   Województwa Kujawsko-Pomorskiego (sfinansowanie nagród dla uczestników konkursów na najładniejsze wieńce dożynkowe, dotacja dla 
   gminy Wąbrzeźno na współorganizację przedsięwzięcia) oraz zorganizowanie stoiska Województwa Kujawsko-Pomorskiego podczas 
   obchodów Dożynek Prezydenckich w Spale i pokrycie kosztów udziału w uroczystościach przedstawicieli reprezentujących Województwo 
   wraz z grupą wieńcową.</t>
    </r>
  </si>
  <si>
    <t>W celu dostosowania planu wydatków do wielkości prognozowanego współfinansowania krajowego dla projektów przewidzianych do realizacji przez beneficjentów w 2018 r. w ramach RPO WK-P 2014-2020 dokonuje się zmian polegających na:</t>
  </si>
  <si>
    <t xml:space="preserve"> - na Projekt NICHE realizowany w ramach Programu INTERREG Europa o kwotę 49.279 zł w związku z przeniesieniem z roku 2017 organizacji 
   szkoleń i konferencji dotyczących innowacyjnych metod produkcji i promocji żywności w województwie kujawsko-pomorskim.</t>
  </si>
  <si>
    <r>
      <t xml:space="preserve">Określa się wydatki w kwocie 100.000 zł na zadanie własne pn. </t>
    </r>
    <r>
      <rPr>
        <i/>
        <sz val="10"/>
        <rFont val="Times New Roman"/>
        <family val="1"/>
      </rPr>
      <t xml:space="preserve">"Budowa wiaduktów i przystanków kolejowych w bydgosko-toruńskim obszarze metropolitalnym Bit City - wydatki niekwalifikowalne" </t>
    </r>
    <r>
      <rPr>
        <sz val="10"/>
        <rFont val="Times New Roman"/>
        <family val="1"/>
      </rPr>
      <t>z przeznaczeniem na pokrycie kosztów robót budowlanych związanych z usunięciem usterek stwierdzonych przy budowie przystanku kolejowego Bydgoszcz-Błonie oraz wykonania projektu dotyczącego dostosowania peronów nr 1 i 2 p.o. Bydgoszcz Błonie do potrzeb osób o ograniczonej mobilności i usług konsultingowych.</t>
    </r>
  </si>
  <si>
    <r>
      <t xml:space="preserve"> - w kwocie 64.000 zł na zadanie własne pn. </t>
    </r>
    <r>
      <rPr>
        <i/>
        <sz val="10"/>
        <rFont val="Times New Roman"/>
        <family val="1"/>
      </rPr>
      <t xml:space="preserve">"Remonty budynków" </t>
    </r>
    <r>
      <rPr>
        <sz val="10"/>
        <rFont val="Times New Roman"/>
        <family val="1"/>
      </rPr>
      <t>przewidziane do realizacji przez Zarząd Dróg Wojewódzkich w Bydgoszczy 
   z przeznaczeniem na pokrycie kosztów prac w budynku przy ul. Dworcowej 80 w Bydgoszczy związanych z adaptacją pomieszczenia na 
   archiwum oraz naprawą daszków i detalu architektonicznego;</t>
    </r>
  </si>
  <si>
    <t xml:space="preserve">    - finansowane z dotacji od jednostek samorządu terytorialnego o kwotę 1.388.084 zł z tytułu pomocy finansowej od gminy Łubianka na 
      dofinansowanie inwestycji "Przebudowa drogi wojewódzkiej nr 546 Zławieś Wielka - Łubianka na odcinku od km 10+791,00 km do km
      13+103,00" (1.032.000 zł) oraz od gminy Zbójno na dofinansowanie inwestycji "Rozbudowa drogi wojewódzkiej Nr 556 Ostrowite - Zbójno 
      w miejscowości Zbójno od km 11+100 do km 12+759 o długości 1,659 km" (356.084 zł) w związku z przeniesieniem środków niewydatkowanych 
      w roku 2017;</t>
  </si>
  <si>
    <t xml:space="preserve">    Ogólna wartość zadania się nie zmienia;</t>
  </si>
  <si>
    <t>W bieżący utrzymaniu Zarządu Dróg Wojewódzkich w Bydgoszczy wprowadza się zmiany poprzez:</t>
  </si>
  <si>
    <t xml:space="preserve">         b) w planie finansowym Zarządu Dróg Wojewódzkich w Bydgoszczy o kwotę 127.229 zł na pokrycie kosztów zarządzania projektem oraz 
             o kwotę 427.470 zł wydatków inwestycyjnych (środki w kwocie 352.000 zł stanowią wkład gmin na współfinansowanie budowy ciągów 
             pieszo-rowerowych).</t>
  </si>
  <si>
    <t xml:space="preserve">         b) w planie finansowym Zarządu Dróg Wojewódzkich w Bydgoszczy o kwotę 131.213 zł na pokrycie kosztów zarządzania projektem oraz 
             o kwotę 8.510.089 zł wydatków inwestycyjnych (środki w kwocie 643.360 zł stanowią wkład gmin na współfinansowanie budowy ciągów 
             pieszo-rowerowych).</t>
  </si>
  <si>
    <t xml:space="preserve">         b) w planie finansowym Zarządu Dróg Wojewódzkich w Bydgoszczy o kwotę 117.520 zł na pokrycie kosztów zarządzania projektem oraz 
             o kwotę 117.949 zł wydatków inwestycyjnych (środki w kwocie 33.440 zł stanowią wkład gmin na współfinansowanie budowy ciągów 
             pieszo-rowerowych).</t>
  </si>
  <si>
    <t xml:space="preserve">             - zmniejszenie wydatków finansowanych z budżetu środków europejskich o kwotę 1.538.306 zł.</t>
  </si>
  <si>
    <t xml:space="preserve">             - zwiększenie wydatków finansowanych z budżetu środków europejskich o kwotę 15.363.348 zł.</t>
  </si>
  <si>
    <t xml:space="preserve">         b) w planie finansowym Zarządu Dróg Wojewódzkich w Bydgoszczy o kwotę 165.872 zł na pokrycie kosztów zarządzania projektem oraz 
             o kwotę 10.426.140 zł wydatków inwestycyjnych.</t>
  </si>
  <si>
    <t xml:space="preserve">        Zmiana wynika ze zwiększenia ogólnej wartości projektu po przeprowadzeniu procedur przetargowych;</t>
  </si>
  <si>
    <t>3. Działania 3.4 Zrównoważona mobilność miejska i promowanie strategii niskoemisyjnych:</t>
  </si>
  <si>
    <r>
      <t xml:space="preserve">    zwiększenie wydatków na projekt pn.</t>
    </r>
    <r>
      <rPr>
        <i/>
        <sz val="10"/>
        <rFont val="Times New Roman"/>
        <family val="1"/>
      </rPr>
      <t xml:space="preserve"> "Przebudowa wraz z rozbudową drogi wojewódzkiej nr 265 Brześć Kujawski-Gostynin od km 0+003
    do km 19+117 w zakresie dotyczącym budowy ciągów pieszo-rowerowych"</t>
    </r>
    <r>
      <rPr>
        <sz val="10"/>
        <rFont val="Times New Roman"/>
        <family val="1"/>
      </rPr>
      <t xml:space="preserve"> o kwotę 921.839 zł, w tym finansowanych z budżetu środków 
    europejskich o kwotę 783.563 zł oraz z dotacji od jednostek samorządu terytorialnego o kwotę 138.276 zł. Środki przeniesione zostają z roku 2017 
    w związku z opóźnieniami w wyniku przedłużających się procedur formalnych i braku możliwości ich wydatkowania. Ogólna wartość projektu 
    nie ulega zmianie;</t>
    </r>
  </si>
  <si>
    <t xml:space="preserve"> - zwiększenie wydatków o kwotę 74.457 zł w związku z przeniesieniem części zakresu rzeczowo-finansowego zadań dotyczących studium 
   w zakresie platformy multimodalnej, warsztatów promujących transport wodny i działań promocyjnych z roku 2017 na rok 2018. Zmniejsza się
   ogólna wartość projektu w związku z mniejszymi kosztami zarządzania projektem.</t>
  </si>
  <si>
    <t xml:space="preserve"> - w kwocie 101.199 zł na Projekt Cult-CreaTE przewidziany do realizacji w latach 2018-2022 w ramach Programu INTERREG Europa. Celem 
   projektu jest promocja i rozwój turystyki dzięki wykorzystaniu przemysłów kreatywnych i aspektów kulturowych, które stanowić mają bodziec 
   do tworzenia nowych miejsc pracy oraz przyczynić się do polepszenia sytuacji ekonomicznej na terenach o słabszych wskaźnikach rozwoju 
   gospodarczego. Projekt realizowany będzie przy współpracy z innymi instytucjami partnerskimi z Grecji, Włoch, Irlandii, Węgier, Łotwy, 
   Chorwacji, Portugalii i Zjednoczonego Królestwa. W województwie kujawsko-pomorskim podjęte zostaną działania zachęcające potencjalnych 
   pracowników przedsiębiorstw kreatywnych - studentów i uczniów szkół średnich, do tworzenia prac inspirowanych zasobami kultury regionu. 
   Środki w kwocie 86.019 zł sfinansowane zostaną ze środków zagranicznych, natomiast kwota 15.180 zł stanowi udział własny województwa.</t>
  </si>
  <si>
    <t>Określa się wydatki w kwocie 1.000.000 zł na dopłaty do spółki Kujawsko-Pomorska Sieć Informacyjna sp. z o.o. z przeznaczeniem na pokrycie ujemnego wyniku z działalności operacyjnej za 2017 r., zgodnie z Umową Wsparcia zawartą w dniu 9 października 2014 r. pomiędzy Województwem (Wspólnik), Spółką oraz Bankiem Polska Kasa Opieki S.A. (Agent Płatniczy).</t>
  </si>
  <si>
    <t xml:space="preserve"> - zwiększenie wydatków o kwotę 10.283.458 zł w związku z przesunięciem części zakresu rzeczowo-finansowego pomiędzy latami realizacji.</t>
  </si>
  <si>
    <t xml:space="preserve">   - przeniesienie planowanych wydatków  pomiędzy źródłami finansowania poprzez zmniejszenie wydatków finansowanych ze środków
     własnych województwa o kwotę 5.000 zł przy jednoczesnym zwiększeniu wydatków finansowanych przez jednostki samorządu terytorialnego 
    (partnerów projektu) w związku ze zmianą proporcji finansowania kosztów dotyczących podatku od towarów i usług (VAT);</t>
  </si>
  <si>
    <t xml:space="preserve">   - zwiększenie planowanych wydatków o kwotę 2.072.024 zł w związku niewydatkowaniem środków przeznaczonych m.in. na promocję terenów 
     inwestycyjnych w liniach lotniczych w 2017 r. Nie zmienia się ogólna wartość projektu;</t>
  </si>
  <si>
    <r>
      <t xml:space="preserve"> - o kwotę 30.000 zł na zadanie własne pn</t>
    </r>
    <r>
      <rPr>
        <i/>
        <sz val="10"/>
        <rFont val="Times New Roman"/>
        <family val="1"/>
      </rPr>
      <t xml:space="preserve">. "Nagrody Marszałka Województwa Kujawsko-Pomorskiego" </t>
    </r>
    <r>
      <rPr>
        <sz val="10"/>
        <rFont val="Times New Roman"/>
        <family val="1"/>
      </rPr>
      <t>z przeznaczeniem na nagrody finansowe
   dla laureatów XVIII edycji Gali;</t>
    </r>
  </si>
  <si>
    <r>
      <t xml:space="preserve"> - o kwotę 100.000 zł na zadanie własne pn. </t>
    </r>
    <r>
      <rPr>
        <i/>
        <sz val="10"/>
        <rFont val="Times New Roman"/>
        <family val="1"/>
      </rPr>
      <t>"Obsługa uroczystości, jubileuszy, wizyt i spotkań"</t>
    </r>
    <r>
      <rPr>
        <sz val="10"/>
        <rFont val="Times New Roman"/>
        <family val="1"/>
      </rPr>
      <t xml:space="preserve"> z przeznaczeniem na pokrycie kosztów 
   organizacji uroczystej Gali XVIII edycji wręczenia Nagród Marszałka oraz kosztów związanych z obsługą imprez objętych patronatem 
   Marszałka Województwa;</t>
    </r>
  </si>
  <si>
    <t xml:space="preserve">    - przeniesienie planowanych wydatków między podziałkami klasyfikacji budżetowej w kwocie 600 zł w celu zabezpieczenia środków na pokrycie
      kosztów związanych z wyjazdem do Hiszpanii.</t>
  </si>
  <si>
    <t xml:space="preserve">     Zmniejsza się  ogólna wartość projektu w wyniku urealnienia wydatków poniesionych w roku 2017;</t>
  </si>
  <si>
    <r>
      <t xml:space="preserve">Zwiększa się o kwotę 150.000 zł wydatki zaplanowane na zadanie własne pn. </t>
    </r>
    <r>
      <rPr>
        <i/>
        <sz val="10"/>
        <rFont val="Times New Roman"/>
        <family val="1"/>
      </rPr>
      <t xml:space="preserve">„Województwo promujące zdrowie” </t>
    </r>
    <r>
      <rPr>
        <sz val="10"/>
        <rFont val="Times New Roman"/>
        <family val="1"/>
      </rPr>
      <t>z przeznaczeniem na realizację programu profilaktyki zdrowotnej pn. "Program zapobiegania upadkom dla seniorów w województwie kujawsko-pomorskim". Celem programu jest poprawa sprawności fizycznej osób powyżej 60 roku życia, wykształcenie nawyków systematycznych ćwiczeń fizycznych oraz edukacja na temat wpływu aktywności fizycznej na zdrowie.</t>
    </r>
  </si>
  <si>
    <t>W celu dostosowania planu wydatków do wielkości prognozowanego współfinansowania krajowego dla projektów przewidzianych do realizacji przez beneficjentów w 2018 r. zwiększa się o kwotę 135.000 zł wydatki zaplanowane w ramach RPO WK-P 2014-2020, Poddziałania 9.1.2 Rozwój usług opiekuńczych w ramach ZIT.</t>
  </si>
  <si>
    <t>Zwiększa się wydatki zaplanowane na podzadania Pomocy Technicznej Programu Operacyjnego Wiedza Edukacja Rozwój 2014-2020 realizowane przez Wojewódzki Urząd Pracy w Toruniu łącznie o kwotę 300.817 zł, w tym:</t>
  </si>
  <si>
    <t xml:space="preserve">W celu dostosowania planu wydatków do wielkości prognozowanego współfinansowania krajowego dla projektów przewidzianych do realizacji przez beneficjentów w 2018 r. w ramach RPO WK-P 2014-2020 zmniejsza sią wydatki w planie finansowym Wojewódzkiego Urzędu Pracy w Toruniu na: </t>
  </si>
  <si>
    <t xml:space="preserve">  - przeniesienie planowanych wydatków między podziałkami klasyfikacji budżetowej w kwocie 33.400 zł w związku z oszczędnościami po wypłacie 
    dodatkowego wynagrodzenia rocznego;</t>
  </si>
  <si>
    <r>
      <t xml:space="preserve">Zwiększa się o kwotę 44.400 zł wydatki zaplanowane na projekt pn. </t>
    </r>
    <r>
      <rPr>
        <i/>
        <sz val="10"/>
        <rFont val="Times New Roman"/>
        <family val="1"/>
      </rPr>
      <t xml:space="preserve">"Prymus Pomorza i Kujaw" </t>
    </r>
    <r>
      <rPr>
        <sz val="10"/>
        <rFont val="Times New Roman"/>
        <family val="1"/>
      </rPr>
      <t>realizowany w ramach RPO WK-P 2014-2020, Poddziałania 10.3.1 w celu urealnienia wydatków na koszty pośrednie oraz wydatków związanych z wypłatą stypendiów do kwoty wynikającej z liczby stypendystów z naboru na rok szkolny 2017/2018 i 2018/2019.  Następuje przeniesienie wydatków pomiędzy latami. Ogólna wartość projektu nie ulega zmianie.</t>
    </r>
  </si>
  <si>
    <t xml:space="preserve"> - o kwotę 28.160 zł na Projekt SURFACE realizowany w ramach Programu INTERREG Europa Środkowa w związku z przeniesieniem z roku 2017 r. 
   działań dotyczących planowania punktu ponownego użycia produktów. Ponadto dokonuje się przeniesienia wydatków między podziałkami 
   klasyfikacji budżetowej w kwocie 10.517 zł w celu dostosowania planu wydatków do potrzeb wynikających z realizowanych przedsięwzięć;</t>
  </si>
  <si>
    <r>
      <t xml:space="preserve"> - o kwotę 438.813 zł na projekt pn. </t>
    </r>
    <r>
      <rPr>
        <i/>
        <sz val="10"/>
        <rFont val="Times New Roman"/>
        <family val="1"/>
      </rPr>
      <t>"Edukacja społeczności zamieszkujących obszary chronione województwa kujawsko-pomorskiego: Lubię 
   tu być na zielonym!"</t>
    </r>
    <r>
      <rPr>
        <sz val="10"/>
        <rFont val="Times New Roman"/>
        <family val="1"/>
      </rPr>
      <t xml:space="preserve"> realizowany w ramach POIiŚ, Działania 2.4 w związku przesunięciem terminów realizacji niektórych zadań i przeniesieniem 
   ich zakresów rzeczowo-finansowych z roku 2017 r. Ogólna wartość projektu się nie zmienia.</t>
    </r>
  </si>
  <si>
    <r>
      <t xml:space="preserve"> - w kwocie 5.000 zł z przeznaczeniem na zabezpieczenie wkładu własnego w projekcie pn. </t>
    </r>
    <r>
      <rPr>
        <i/>
        <sz val="10"/>
        <rFont val="Times New Roman"/>
        <family val="1"/>
      </rPr>
      <t>Ogólnopolski Konkurs Malarski im. Teofila Ociepki</t>
    </r>
    <r>
      <rPr>
        <sz val="10"/>
        <rFont val="Times New Roman"/>
        <family val="1"/>
      </rPr>
      <t>,
   na który instytucja uzyskała dofinansowanie w ramach Programu Operacyjnego Ministra Kultury i Dziedzictwa Narodowego: Kultura ludowa 
   i tradycyjna. Konkurs to największa prezentacja polskich artystów z kręgu sztuki intuicyjnej, naiwnej, art brut. W ramach XII edycji konkursu 
   przygotowane zostaną dwa filmy dokumentalne prezentujące sylwetki twórców związanych z konkursem i ich dorobek twórczy. Ponadto 
   zorganizowana zostanie wystawa towarzysząca, na której twórczości art brut towarzyszyć będzie twórczość profesjonalna oraz wystawa 
   pokonkursowa a także wydane zostaną dwa katalogi do wystaw (600 szt.);</t>
    </r>
  </si>
  <si>
    <r>
      <t>2) Muzeum Etnograficznego w Toruniu w kwocie 5.600 zł z przeznaczeniem na zabezpieczenie wkładu własnego w projekcie pn.</t>
    </r>
    <r>
      <rPr>
        <i/>
        <sz val="10"/>
        <rFont val="Times New Roman"/>
        <family val="1"/>
      </rPr>
      <t xml:space="preserve"> Wydanie książek 
    Józefa Perkowskiego i Olimpii Swianiewiczowej w serii "Etnografia Ocalona"</t>
    </r>
    <r>
      <rPr>
        <sz val="10"/>
        <rFont val="Times New Roman"/>
        <family val="1"/>
      </rPr>
      <t>, na który instytucja uzyskała dofinansowanie w ramach 
    Programu Ministra Kultury i Dziedzictwa Narodowego: Kultura ludowa i tradycyjna 2018. W ramach zadania przewidziano redakcję, wydanie i
    promocję dwóch książek - unikatów dokumentujących tradycyjne kultury ludowe na wielokulturowym pograniczu ziem dawnej 
    Rzeczypospolitej, tj.: "Ornament, forma i symbolika w sztuce ludowej na Żmudzi" Józefa Pekowskiego i "Interpretacja "Dziadów" Adama 
    Mickiewicza w ujęciu folkloru białoruskiego" Olimpii Swianiewiczowej.</t>
    </r>
  </si>
  <si>
    <t xml:space="preserve"> - przeniesienie planowanych wydatków między podziałkami klasyfikacji budżetowej w kwocie 4.000 zł w celu zabezpieczenia środków na składki 
   na ubezpieczenia społeczne i Fundusz Pracy od zawieranych umów zleceń; </t>
  </si>
  <si>
    <t xml:space="preserve">    - zwiększenie wydatków finansowanych ze środków własnych województwa o kwotę 92.298 zł z przeznaczeniem na pokrycie kosztów 
      wykonania ogólnej charakterystyki parków krajobrazowych wraz z analizą przebiegu granic i ich ewentualnej korekty. Część środków 
      przeniesiona zostaje z roku 2017 r. w związku z uzyskaniem oszczędności. Zwiększa się ogólna wartość zadania;</t>
  </si>
  <si>
    <t>Niniejszą uchwałą dokonuje się zmian w zakresie planowanych dochodów, wydatków, przychodów, deficytu budżetowego oraz limitów wydatków na programy (projekty) finansowane ze środków zagranicznych. Ponadto dokonuje się zmian w planie dochodów gromadzonych na wydzielonych rachunkach przez jednostki budżetowe prowadzące działalność określoną w ustawie Prawo oświatowe i wydatków nimi finansowanych.</t>
  </si>
  <si>
    <t xml:space="preserve">Zmniejsza się dochody pochodzące z innych źródeł zagranicznych zaplanowane jako refundacja wydatków poniesionych na: </t>
  </si>
  <si>
    <t xml:space="preserve"> - projekt  EmpInno realizowany w ramach  Programu INTERREG Region Morza Bałtyckiego o kwotę 50.137 zł;</t>
  </si>
  <si>
    <t xml:space="preserve"> - projekt NICHE realizowany w ramach Programu INTERREG Europa o kwotę 33.114 zł;</t>
  </si>
  <si>
    <t xml:space="preserve"> - o kwotę 820.880 zł w związku z naliczeniem kary umownej dla Spółki Przewozy Regionalne sp. z o.o. z tytułu opóźnienia we wprowadzeniu do 
   eksploatacji nowych pojazdów.</t>
  </si>
  <si>
    <r>
      <t xml:space="preserve">        - o kwotę 1.026.272 zł na projekt pn.</t>
    </r>
    <r>
      <rPr>
        <i/>
        <sz val="10"/>
        <rFont val="Times New Roman"/>
        <family val="1"/>
      </rPr>
      <t xml:space="preserve"> "Rozbudowa drogi  wojewódzkiej Nr 240 Chojnice-Świecie od km 23+190 do km 36+817 i od km 
          62+877 do km 65+718"</t>
    </r>
    <r>
      <rPr>
        <i/>
        <sz val="10"/>
        <color indexed="10"/>
        <rFont val="Times New Roman"/>
        <family val="1"/>
      </rPr>
      <t xml:space="preserve"> </t>
    </r>
    <r>
      <rPr>
        <sz val="10"/>
        <rFont val="Times New Roman"/>
        <family val="1"/>
      </rPr>
      <t>(Działanie 5.1);</t>
    </r>
  </si>
  <si>
    <t xml:space="preserve">    2) stanowiące pomoc finansową na dofinansowanie innych zadań inwestycyjnych, tj.:</t>
  </si>
  <si>
    <r>
      <t xml:space="preserve">        - o kwotę 100.000 zł na zadanie pn. </t>
    </r>
    <r>
      <rPr>
        <i/>
        <sz val="10"/>
        <rFont val="Times New Roman"/>
        <family val="1"/>
      </rPr>
      <t xml:space="preserve">"Opracowanie dokumentacji projektowej na przebudowę drogi wojewódzkiej Nr 562 Szpetal Górny - 
          Dobrzyń nad Wisłą - Płock odc. Krojczyn - Szpiegowo od km 6+400 do km 9+400 dł. 3,000 km", </t>
    </r>
    <r>
      <rPr>
        <sz val="10"/>
        <rFont val="Times New Roman"/>
        <family val="1"/>
      </rPr>
      <t>tj. do wysokości pomocy finansowej 
          udzielonej przez gminę Golub-Dobrzyń;</t>
    </r>
  </si>
  <si>
    <t xml:space="preserve">    1) stanowiące dotację na dofinansowanie inwestycji realizowanych w ramach RPO WK-P, tj.:</t>
  </si>
  <si>
    <r>
      <t xml:space="preserve">       - Działania 2.1 Wysoka dostępność i jakość e-usług publicznych, na projekt pn. </t>
    </r>
    <r>
      <rPr>
        <i/>
        <sz val="10"/>
        <rFont val="Times New Roman"/>
        <family val="1"/>
      </rPr>
      <t>"Budowa kujawsko-
         pomorskiego systemu udostępniania elektronicznej dokumentacji medycznej - I etap"</t>
    </r>
  </si>
  <si>
    <r>
      <t xml:space="preserve">4. przeniesienie planowanych dochodów pomiędzy dotacjami przeznaczonymi na wydatki inwestycyjne
    województwa (lidera) a dotacjami na wydatki partnerów w ramach 2.1 Wysoka dostępność i jakość e-usług 
    publicznych, w projekcie pn. </t>
    </r>
    <r>
      <rPr>
        <i/>
        <sz val="10"/>
        <rFont val="Times New Roman"/>
        <family val="1"/>
      </rPr>
      <t>"Budowa kujawsko-pomorskiego systemu udostępniania elektronicznej 
    dokumentacji medycznej - I etap"</t>
    </r>
  </si>
  <si>
    <t xml:space="preserve"> - Poddziałanie 6.4.1 Rewitalizacja obszarów miejskich i ich obszarów funkcjonalnych w ramach ZIT</t>
  </si>
  <si>
    <r>
      <t>3. zmniejszenie planowanych dochodów w ramach Poddziałania 10.4.1 Edukacja dorosłych w zakresie 
    kompetencji cyfrowych i języków obcych, na projekt pn.</t>
    </r>
    <r>
      <rPr>
        <i/>
        <sz val="10"/>
        <rFont val="Times New Roman"/>
        <family val="1"/>
      </rPr>
      <t xml:space="preserve"> "Caps Lock - certyfikowane szkolenia językowe"</t>
    </r>
  </si>
  <si>
    <r>
      <t xml:space="preserve">  - Poddziałania 10.3.1 Stypendia dla uczniów szczególnie uzdolnionych w zakresie przedmiotów, 
    przyrodniczych, informatycznych, języków obcych, matematyki lub przedsiębiorczości, na projekt 
    pn. </t>
    </r>
    <r>
      <rPr>
        <i/>
        <sz val="10"/>
        <rFont val="Times New Roman"/>
        <family val="1"/>
      </rPr>
      <t>"Prymus Pomorza i Kujaw"</t>
    </r>
  </si>
  <si>
    <r>
      <t xml:space="preserve">       - Poddziałania 10.4.1 Edukacja dorosłych w zakresie kompetencji cyfrowych i języków obcych, na projekt 
         pn. </t>
    </r>
    <r>
      <rPr>
        <i/>
        <sz val="10"/>
        <rFont val="Times New Roman"/>
        <family val="1"/>
      </rPr>
      <t>"Caps Lock - certyfikowane szkolenia językowe"</t>
    </r>
  </si>
  <si>
    <r>
      <t xml:space="preserve"> - na projekt pn. </t>
    </r>
    <r>
      <rPr>
        <i/>
        <sz val="10"/>
        <rFont val="Times New Roman"/>
        <family val="1"/>
      </rPr>
      <t xml:space="preserve">"Kooperacja-efektywna i skuteczna" </t>
    </r>
    <r>
      <rPr>
        <sz val="10"/>
        <rFont val="Times New Roman"/>
        <family val="1"/>
      </rPr>
      <t>przewidziany do realizacji w ramach Programu Operacyjnego Wiedza Edukacja Rozwój 
   2014-2020, Działania 2.5 w kwocie 3.531.554 zł, w tym z budżetu środków europejskich w kwocie 2.976.392 zł oraz z budżetu państwa na 
   współfinansowanie krajowe w kwocie 555.162 zł;</t>
    </r>
  </si>
  <si>
    <t>Zmniejsza się o kwotę 20.040 zł dochody pochodzące z innych źródeł zagranicznych zaplanowane jako refundacja wydatków poniesionych na projekt SURFACE realizowany w ramach Programu INTERREG Europa Środkowa, tj. do wysokości planowanych wpływów w 2018 r.</t>
  </si>
  <si>
    <r>
      <t>Zmniejsza się o kwotę 654.960 zł dochody z tytułu dotacji z funduszy celowych zaplanowane na przedsięwzięcie pn.</t>
    </r>
    <r>
      <rPr>
        <i/>
        <sz val="10"/>
        <rFont val="Times New Roman"/>
        <family val="1"/>
      </rPr>
      <t xml:space="preserve"> "Opracowanie dokumentacji w sprawie obszarów chronionego krajobrazu w zakresie oceny stanu zachowania i wartości krajobrazów wyróżnionych z elementami audytu krajobrazowego" </t>
    </r>
    <r>
      <rPr>
        <sz val="10"/>
        <rFont val="Times New Roman"/>
        <family val="1"/>
      </rPr>
      <t>w związku z urealnieniem udziału Wojewódzkiego Funduszu Ochrony Środowiska i Gospodarki Wodnej w Toruniu po przeprowadzaniu postępowania przetargowego na wyłonienie wykonawcy dokumentacji dla 30 obszarów chronionego krajobrazu na terenie województwa kujawsko-pomorskiego oraz przesunięcia części płatności na 2019 r.</t>
    </r>
  </si>
  <si>
    <r>
      <t xml:space="preserve"> - na zadanie własne pn. </t>
    </r>
    <r>
      <rPr>
        <i/>
        <sz val="10"/>
        <rFont val="Times New Roman"/>
        <family val="1"/>
      </rPr>
      <t xml:space="preserve">"Europejska Sieć Dziedzictwa Kulinarnego" </t>
    </r>
    <r>
      <rPr>
        <sz val="10"/>
        <rFont val="Times New Roman"/>
        <family val="1"/>
      </rPr>
      <t>o kwotę 450 zł, tj. do wysokości przewidzianych wpływów z opłat za 
   członkostwo w regionalnej sieci Dziedzictwo Kulinarne Kujawy i Pomorze;</t>
    </r>
  </si>
  <si>
    <t>Określa się wydatki w kwocie 101.710 zł na Projekt Digitourism przewidziany do realizacji w latach 2018-2023 w ramach Programu INTERREG Europa. Celem projektu są innowacje w sektorze turystycznym oraz dostęp do informacji publicznej i danych niezbędnych do wdrożenia tych innowacji. Projekt realizowany będzie przy współpracy z innymi instytucjami partnerskimi z Hiszpanii, Francji, Węgier, Irlandii, Norwegii, Holandii i Wielkiej Brytanii. W województwie kujawsko-pomorskim projekt zakłada udostępnienie zdigitalizowanych zasobów jednostek badawczych prowadzących badania archeologiczne w formie portalu, tj. bazę zdigitalizowanych zabytków wraz z dokumentacją badawczą skatalogowaną w sposób użyteczny dla naukowców i przedsiębiorców. Część zabytków opracowana zostanie w formie rekonstrukcji cyfrowych np. na potrzeby edukacji szkolnej (m.in. wirtualne rekonstrukcje wnętrz niezachowanych do dnia dzisiejszego obiektów). Środki w kwocie 86.453 zł sfinansowane zostaną ze środków zagranicznych, natomiast kwota 15.257 zł stanowi udział własny województwa.</t>
  </si>
  <si>
    <r>
      <t xml:space="preserve">Zmniejsza się o kwotę 8.205.835 zł wydatki zaplanowane na projekt pn. </t>
    </r>
    <r>
      <rPr>
        <i/>
        <sz val="10"/>
        <rFont val="Times New Roman"/>
        <family val="1"/>
      </rPr>
      <t>"Caps Lock - certyfikowane szkolenia językowe"</t>
    </r>
    <r>
      <rPr>
        <sz val="10"/>
        <rFont val="Times New Roman"/>
        <family val="1"/>
      </rPr>
      <t xml:space="preserve"> przewidziany do realizacji w ramach RPO WK-P 2014-2020, Poddziałania 10.4.1. Zmiana wynika z przesunięcia terminu rozpoczęcia projektu. Powyższe środki przeniesione zostają na lata następne. Nie zmienia się ogólna wartość projektu.</t>
    </r>
  </si>
  <si>
    <t xml:space="preserve">    - finansowane ze środków własnych województwa o kwotę 7.266.635 zł w celu zabezpieczenia środków na realizację inwestycji "Przebudowa 
      drogi wojewódzkiej Nr 554 Orzechowo - Sierakowo - Kowalewo Pomorskie - Golub Dobrzyń - Kikół od km 7+700 do km 17+350". Środki 
      przeniesione zostają z lat następnych. Zadanie finansowane będzie w latach 2018-2019.</t>
  </si>
  <si>
    <r>
      <t xml:space="preserve">     5) pn.</t>
    </r>
    <r>
      <rPr>
        <i/>
        <sz val="10"/>
        <rFont val="Times New Roman"/>
        <family val="1"/>
      </rPr>
      <t xml:space="preserve"> "Przebudowa wraz z rozbudową drogi wojewódzkiej Nr 265 Brześć Kujawski-Gostynin od km 0+003 do km 19+117" - </t>
    </r>
    <r>
      <rPr>
        <sz val="10"/>
        <rFont val="Times New Roman"/>
        <family val="1"/>
      </rPr>
      <t>łączne 
         zwiększenie wydatków o kwotę 15.444.590 zł, w tym:</t>
    </r>
  </si>
  <si>
    <r>
      <t xml:space="preserve"> - o kwotę 12.500 zł na zadanie własne pn. </t>
    </r>
    <r>
      <rPr>
        <i/>
        <sz val="10"/>
        <rFont val="Times New Roman"/>
        <family val="1"/>
      </rPr>
      <t xml:space="preserve">"Współpraca województwa z organizacjami pozarządowymi oraz innymi podmiotami prowadzącymi 
   działalność pożytku publicznego" </t>
    </r>
    <r>
      <rPr>
        <sz val="10"/>
        <rFont val="Times New Roman"/>
        <family val="1"/>
      </rPr>
      <t>z przeznaczeniem na pokrycie kosztów usług programistycznych dotyczących rozwiązania bieżących 
   problemów technicznych aplikacji "Generator ofert" oraz na zakup publikacji książkowych;</t>
    </r>
  </si>
  <si>
    <t>Zwiększa się o kwotę 30.000 zł wydatki zaplanowane na pokrycie kosztów składki członkowskiej Stowarzyszenia "Salutaris" - zrzeszenia kujawsko-pomorskich samorządów.</t>
  </si>
  <si>
    <r>
      <t xml:space="preserve">Zmniejsza się o kwotę 14.400.000 zł wydatki zaplanowane na zadanie własne  pn. </t>
    </r>
    <r>
      <rPr>
        <i/>
        <sz val="10"/>
        <rFont val="Times New Roman"/>
        <family val="1"/>
      </rPr>
      <t>„Poręczenie kredytu EBI spółce KPIM”</t>
    </r>
    <r>
      <rPr>
        <sz val="10"/>
        <rFont val="Times New Roman"/>
        <family val="1"/>
      </rPr>
      <t xml:space="preserve"> tj. o wartość uregulowanych w I kwartale 2018 r. zobowiązań wobec Europejskiego Banku Inwestycyjnego z tytułu kredytu zaciągniętego przez Kujawsko-Pomorskie Inwestycje Medyczne Sp. z o.o. (koszty odsetek i kapitału). </t>
    </r>
  </si>
  <si>
    <r>
      <t xml:space="preserve">Określa się wydatki w kwocie 35.000 zł na zadanie własne pn. </t>
    </r>
    <r>
      <rPr>
        <i/>
        <sz val="10"/>
        <rFont val="Times New Roman"/>
        <family val="1"/>
      </rPr>
      <t>"Przygotowanie dokumentacji na potrzeby realizacji projektów w ramach RPO WK-P"</t>
    </r>
    <r>
      <rPr>
        <sz val="10"/>
        <rFont val="Times New Roman"/>
        <family val="1"/>
      </rPr>
      <t xml:space="preserve"> przewidziane do realizacji przez Urząd Marszałkowski w Toruniu. W ramach zadania sfinansowane zostanie studium wykonalności, ekspertyza ornitologiczna oraz audyt energetyczny w związku z przygotowywaniem wniosku o dofinansowanie modernizacji budynku i terenu przy ul. Jagiellońskiej 9 w Bydgoszczy w ramach RPO WK-P 2014-2020, Działania 3.3.</t>
    </r>
  </si>
  <si>
    <t xml:space="preserve">    - zwiększenie wydatków łącznie o kwotę 1.513.069 zł, w tym w planie finansowym Urzędu Marszałkowskiego o kwotę 593.296 zł oraz Kujawsko- 
      Pomorskiego Centrum Edukacji Nauczycieli we Włocławku o kwotę 919.773 zł w związku z przeniesieniem części zakresu rzeczowo-
      finansowego zadania z roku 2017 w wyniku nierozstrzygnięcia postępowania przetargowego na dostawę dla szkół wyposażenia do pracowni 
      kształcenia zawodowego;</t>
  </si>
  <si>
    <r>
      <t xml:space="preserve">Zmniejsza się o kwotę 1.988.701 zł wydatki zaplanowane na projekt pn. </t>
    </r>
    <r>
      <rPr>
        <i/>
        <sz val="10"/>
        <rFont val="Times New Roman"/>
        <family val="1"/>
      </rPr>
      <t>"Moje i Twoje Przyrody Ostoje" - ochrona i wzmocnienie bioróżnorodności oraz edukacja  ekologiczna społeczności województwa kujawsko-pomorskiego"</t>
    </r>
    <r>
      <rPr>
        <sz val="10"/>
        <rFont val="Times New Roman"/>
        <family val="1"/>
      </rPr>
      <t>. Zmiana wynika z nieprzyznania dofinansowania w ramach RPO WK-P 2014-2020, Działania 4.5.</t>
    </r>
  </si>
  <si>
    <r>
      <t xml:space="preserve"> - na zadanie własne pn. </t>
    </r>
    <r>
      <rPr>
        <i/>
        <sz val="10"/>
        <rFont val="Times New Roman"/>
        <family val="1"/>
      </rPr>
      <t xml:space="preserve">"Ochrona i zachowanie materialnego dziedzictwa kulturowego regionu" </t>
    </r>
    <r>
      <rPr>
        <sz val="10"/>
        <rFont val="Times New Roman"/>
        <family val="1"/>
      </rPr>
      <t>o kwotę 350.000 zł</t>
    </r>
    <r>
      <rPr>
        <i/>
        <sz val="10"/>
        <rFont val="Times New Roman"/>
        <family val="1"/>
      </rPr>
      <t xml:space="preserve"> </t>
    </r>
    <r>
      <rPr>
        <sz val="10"/>
        <rFont val="Times New Roman"/>
        <family val="1"/>
      </rPr>
      <t>z przeznaczeniem na 
   udzielenie dotacji dla Katedry p.w. Św. Marcina i Mikołaja w Bydgoszczy na prace w obrębie prezbiterium (250.000 zł ) oraz dla Parafii Rzymsko-
   Katolickiej pw. św. Wita w Słupach na odbudowę po pożarze Kościoła ewangelickiego obecnie filialnego rzymskokatolickiego pw. św. 
   Stanisława Biskupa z 1898-1900 (100.000 zł).</t>
    </r>
  </si>
  <si>
    <r>
      <t>Niewykorzystane środki w kwocie 113.100 zł przeniesione zostają do rozdziału 75075 z przeznaczeniem na zadanie</t>
    </r>
    <r>
      <rPr>
        <i/>
        <sz val="10"/>
        <rFont val="Times New Roman"/>
        <family val="1"/>
      </rPr>
      <t xml:space="preserve"> "Promocja województwa kujawsko-pomorskiego poprzez sport".</t>
    </r>
  </si>
  <si>
    <t xml:space="preserve"> - w kwocie 50.000 zł na  wniesienie kapitału zakładowego do spółki Inwestycje Regionalne sp. z o.o. Wniesienie kapitału nastąpi poprzez objęcie
   500 udziałów o wartości nominalnej 100 zł każdy, zgodnie z uchwałą Nr XLII/721/18 Sejmiku Województwa Kujawsko-Pomorskiego z dnia 
   19 marca 2018 r. w sprawie wyrażenia zgody na utworzenie spółki z ograniczoną odpowiedzialnością.</t>
  </si>
  <si>
    <t>Zmniejsza się dochody pochodzące z innych źródeł zagranicznych o kwotę 18.306 zł zaplanowane jako refundacja wydatków poniesionych na projekt HICAPS realizowany w ramach Programu INTERREG Europa Środkowa, tj. do wysokości planowanych wpływów w 2018 r.</t>
  </si>
  <si>
    <t>Zmniejsza się o kwotę 95.000 zł wydatki zaplanowane w ramach RPO WK-P 2014-2020 na Działanie 5.3 Infrastruktura kolejowa w związku z brakiem projektów przewidzianych do współfinansowania krajowego w 2018 r.</t>
  </si>
  <si>
    <t xml:space="preserve">W związku z brakiem projektów przewidzianych do współfinansowania krajowego w 2018 r., zmniejsza się wydatki zaplanowane w ramach RPO WK-P 2014-2020 na: </t>
  </si>
  <si>
    <r>
      <t>2) na zadanie "</t>
    </r>
    <r>
      <rPr>
        <i/>
        <sz val="10"/>
        <rFont val="Times New Roman"/>
        <family val="1"/>
      </rPr>
      <t>Opracowanie dokumentacji projektowej na przebudowę drogi wojewódzkiej Nr 562 Szpetal Górny-Dobrzyń nad Wisłą-
    Płock odc. Krojczyn-Szpiegowo od km 6+400 do km 9+400 dł. 3,000 km"</t>
    </r>
    <r>
      <rPr>
        <sz val="10"/>
        <rFont val="Times New Roman"/>
        <family val="1"/>
      </rPr>
      <t xml:space="preserve"> o kwotę 100.000 zł, tj. do wysokości pomocy finansowej 
    udzielonej przez gminę Golub-Dobrzyń. Zwiększa się ogólna wartość zadania, do kwoty wynikającej z projektu porozumienia między 
    Województwem Kujawsko-Pomorskim a Gminą Golub-Dobrzyń o współpracy i współdziałaniu przy realizacji zadania.</t>
    </r>
  </si>
  <si>
    <r>
      <t xml:space="preserve">     3) pn. </t>
    </r>
    <r>
      <rPr>
        <i/>
        <sz val="10"/>
        <rFont val="Times New Roman"/>
        <family val="1"/>
      </rPr>
      <t xml:space="preserve">"Przebudowa i rozbudowa drogi wojewódzkiej Nr 559 na odcinku Lipno - Kamień Kotowy - granica województwa" </t>
    </r>
    <r>
      <rPr>
        <sz val="10"/>
        <rFont val="Times New Roman"/>
        <family val="1"/>
      </rPr>
      <t>- zwiększenie 
         wydatków łącznie o kwotę 279.667 zł, w tym:</t>
    </r>
  </si>
  <si>
    <r>
      <t xml:space="preserve">     4) pn. </t>
    </r>
    <r>
      <rPr>
        <i/>
        <sz val="10"/>
        <rFont val="Times New Roman"/>
        <family val="1"/>
      </rPr>
      <t xml:space="preserve">"Rozbudowa drogi wojewódzkiej Nr 240 Chojnice-Świecie od km 23+190 do km 36+817 i od km 62+877 do km 65+718" - </t>
    </r>
    <r>
      <rPr>
        <sz val="10"/>
        <rFont val="Times New Roman"/>
        <family val="1"/>
      </rPr>
      <t>łączne
         zwiększenie wydatków o kwotę 1.173.309 zł, w tym:</t>
    </r>
  </si>
  <si>
    <t xml:space="preserve">        Zwiększenie wydatków następuje w wyniku przeniesienia środków z roku 2017 w związku z mniejszymi wydatkami na odszkodowania za 
        utracone grunty i zarządzanie projektem. Dokonuje się urealnienia źródeł finansowania projektu w poszczególnych latach. Ogólna wartość 
        projektu nie ulega zmianie;</t>
  </si>
  <si>
    <t xml:space="preserve">         a) w planie finansowym Urzędu Marszałkowskiego zwiększenie wydatków o kwotę 31.681 zł na pokrycie kosztów zarządzania projektem; </t>
  </si>
  <si>
    <t xml:space="preserve">             - zmniejszenie wydatków inwestycyjnych finansowanych ze środków własnych województwa o kwotę 73.556 zł;</t>
  </si>
  <si>
    <t xml:space="preserve">             - zmniejszenie wydatków inwestycyjnych o kwotę 10.296.018 zł w związku przeniesieniem części zakresu rzeczowo-finansowego na 
               rok 2019.</t>
  </si>
  <si>
    <r>
      <t xml:space="preserve">    1) pn. </t>
    </r>
    <r>
      <rPr>
        <i/>
        <sz val="10"/>
        <rFont val="Times New Roman"/>
        <family val="1"/>
      </rPr>
      <t xml:space="preserve">"Poprawa bezpieczeństwa i komfortu życia mieszkańców oraz wsparcie niskoemisyjnego transportu drogowego poprzez 
        wybudowanie dróg dla rowerów (lider: województwo kujawsko-pomorskie)" </t>
    </r>
    <r>
      <rPr>
        <sz val="10"/>
        <rFont val="Times New Roman"/>
        <family val="1"/>
      </rPr>
      <t>- zwiększenie wydatków o kwotę 1.055.110 zł  (kwota 
        253.226 zł stanowi wkład gmin na współfinansowanie budowy dróg rowerowych). Środki przeniesione zostają z roku 2017 w związku 
        z opóźnieniami w wyniku przedłużających się procedur formalnych i braku możliwości ich wydatkowania. Ogólna wartość projektu nie 
        ulega zmianie;</t>
    </r>
  </si>
  <si>
    <r>
      <t xml:space="preserve">    2) pn. </t>
    </r>
    <r>
      <rPr>
        <i/>
        <sz val="10"/>
        <rFont val="Times New Roman"/>
        <family val="1"/>
      </rPr>
      <t xml:space="preserve">"Poprawa bezpieczeństwa i komfortu życia mieszkańców oraz wsparcie niskoemisyjnego transportu drogowego poprzez
        wybudowanie dróg dla rowerów-przy drodze wojewódzkiej Nr 551 Wybcz-Nawra, Nawra-Bogusławki oraz Zelgno" </t>
    </r>
    <r>
      <rPr>
        <sz val="10"/>
        <rFont val="Times New Roman"/>
        <family val="1"/>
      </rPr>
      <t>- określenie w planie
        finansowym Urzędu Marszałkowskiego wydatków finansowanych ze środków własnych województwa w kwocie 106.500 zł stanowiących 
       dotację dla gminy Chełmża - lidera projektu, w związku porozumieniem o wspólnym przygotowaniu i realizacji budowy dróg dla rowerów 
       w ramach powyższego zadania.</t>
    </r>
  </si>
  <si>
    <r>
      <t>W planie finansowym Kujawsko-Pomorskiego Biura Planowania Przestrzennego i Regionalnego we Włocławku wydatki inwestycyjne w kwocie 30.000 zł zaplanowane w ramach zadania pn.</t>
    </r>
    <r>
      <rPr>
        <i/>
        <sz val="10"/>
        <rFont val="Times New Roman"/>
        <family val="1"/>
      </rPr>
      <t xml:space="preserve"> "Zakup sprzętu informatycznego i telekomunikacyjnego"</t>
    </r>
    <r>
      <rPr>
        <sz val="10"/>
        <rFont val="Times New Roman"/>
        <family val="1"/>
      </rPr>
      <t xml:space="preserve"> na zakup dwóch stacji roboczych i urządzenia wielofunkcyjnego przekwalifikowuje się na wydatki bieżące i przenosi do bieżącego utrzymania jednostki. Zmiana wynika z podwyższenia z dniem 1 stycznia 2018 r. wartości środka trwałego z 3.500 zł do 10.000 zł. </t>
    </r>
  </si>
  <si>
    <r>
      <t xml:space="preserve">     7) pn.</t>
    </r>
    <r>
      <rPr>
        <i/>
        <sz val="10"/>
        <rFont val="Times New Roman"/>
        <family val="1"/>
      </rPr>
      <t xml:space="preserve"> "Przebudowa i rozbudowa drogi wojewódzkiej Nr 255 Pakość-Strzelno od km 0+005 do km 21+910. Etap II - Przebudowa drogi 
         wojewódzkiej Nr 255 na odcinku od km 2+220 do km 21+910, dł. 19,690 km" </t>
    </r>
    <r>
      <rPr>
        <sz val="10"/>
        <rFont val="Times New Roman"/>
        <family val="1"/>
      </rPr>
      <t>- zmniejszenie wydatków o kwotę 282.898 zł w związku 
         z mniejszymi potrzebami w 2018 r. na odszkodowania za utracone grunty. Zmniejsza się ogólna wartość inwestycji do kwoty wynikającej 
         z przygotowanej fiszki dla projektu;</t>
    </r>
  </si>
  <si>
    <r>
      <t xml:space="preserve">    zwiększenie wydatków na projekt pn.</t>
    </r>
    <r>
      <rPr>
        <i/>
        <sz val="10"/>
        <rFont val="Times New Roman"/>
        <family val="1"/>
      </rPr>
      <t xml:space="preserve"> "Termomodernizacja obiektów użyteczności publicznej, budynki: RDW Inowrocław, RDW  Żołędowo"</t>
    </r>
    <r>
      <rPr>
        <sz val="10"/>
        <rFont val="Times New Roman"/>
        <family val="1"/>
      </rPr>
      <t xml:space="preserve"> 
    o kwotę 11.270 zł, w tym finansowanych z budżetu środków europejskich o kwotę 8.259 zł oraz ze środków własnych województwa o kwotę 
    3.011 zł w związku z przeniesieniem środków niewydatkowanych w 2017 r.</t>
    </r>
  </si>
  <si>
    <r>
      <t xml:space="preserve">Wprowadza się zmiany w projekcie pn. </t>
    </r>
    <r>
      <rPr>
        <i/>
        <sz val="10"/>
        <rFont val="Times New Roman"/>
        <family val="1"/>
      </rPr>
      <t xml:space="preserve">"Budowa kujawsko-pomorskiego systemu udostępniania elektronicznej dokumentacji medycznej" </t>
    </r>
    <r>
      <rPr>
        <sz val="10"/>
        <rFont val="Times New Roman"/>
        <family val="1"/>
      </rPr>
      <t>realizowanym w ramach RPO WK-P 2014-2020, Działania 2.1, poprzez:</t>
    </r>
  </si>
  <si>
    <r>
      <t>Zmniejsza się ogólna wartość projektu oraz nazwa otrzymuje brzmienie:</t>
    </r>
    <r>
      <rPr>
        <i/>
        <sz val="10"/>
        <rFont val="Times New Roman"/>
        <family val="1"/>
      </rPr>
      <t xml:space="preserve"> "Budowa kujawsko-pomorskiego systemu udostępniania elektronicznej dokumentacji medycznej - I etap" </t>
    </r>
    <r>
      <rPr>
        <sz val="10"/>
        <rFont val="Times New Roman"/>
        <family val="1"/>
      </rPr>
      <t>w związku z wyodrębnieniem środków na nowy projekt oraz wycofaniem wkładu własnego województwa w części, która pokrywana będzie przez partnerów projektu.</t>
    </r>
  </si>
  <si>
    <t xml:space="preserve">    2) na zadania bieżące w ramach Poddziałania 10.2.3 Kształcenie zawodowe o kwotę 120.000 zł;</t>
  </si>
  <si>
    <t xml:space="preserve">    1) na zadania inwestycyjne w ramach:</t>
  </si>
  <si>
    <t xml:space="preserve">        - Poddziałania 10.2.2 Kształcenie ogólne o kwotę 7.500 zł;</t>
  </si>
  <si>
    <t xml:space="preserve">        - Poddziałania 10.2.3 Kształcenie zawodowe o kwotę 16.742 zł;</t>
  </si>
  <si>
    <t xml:space="preserve"> - w kwocie 400.000 zł na dofinansowanie zakupu ambulansów w związku z nałożeniem przez Wojewodę Kujawsko-Pomorskiego obowiązku 
   uruchomienia z dniem 1 lipca 2018 r. dziewiątego Podstawowego Zespołu Ratownictwa Medycznego;</t>
  </si>
  <si>
    <t>3. przeniesieniu planowanych wydatków pomiędzy dotacjami dla podmiotów zaliczanych i niezaliczanych do sektora finansów publicznych
    sklasyfikowanymi w tym samym paragrafie w kwocie 125.000 zł w ramach Poddziałania 9.3.1 Rozwój usług zdrowotnych.</t>
  </si>
  <si>
    <t xml:space="preserve">    - na zadania bieżące o kwotę 3.666.660 zł;</t>
  </si>
  <si>
    <t xml:space="preserve">    - na zadania inwestycyjne o kwotę 164.242 zł;</t>
  </si>
  <si>
    <t>2. zwiększeniu planowanych wydatków w ramach Poddziałania 9.3.2 Rozwój usług społecznych łącznie o kwotę 3.830.902 zł, w tym:</t>
  </si>
  <si>
    <t>Powyższa zmiana dokonywana jest w związku z akceptacją przez Instytucję Zarządzającą Programem Operacyjnym Wiedza Edukacja Rozwój zmienionego harmonogramu płatności na Pomoc Techniczną PO WER dla Wojewódzkiego Urzędu Pracy w Toruniu na lata 2017-2018.</t>
  </si>
  <si>
    <r>
      <t xml:space="preserve">Określa się wydatki w kwocie 234.781 zł na wieloletnie zadanie inwestycyjne pn. </t>
    </r>
    <r>
      <rPr>
        <i/>
        <sz val="10"/>
        <rFont val="Times New Roman"/>
        <family val="1"/>
      </rPr>
      <t xml:space="preserve">"Rozbudowa Specjalnego Ośrodka Szkolno-Wychowawczego im. J. Korczaka w Toruniu". </t>
    </r>
    <r>
      <rPr>
        <sz val="10"/>
        <rFont val="Times New Roman"/>
        <family val="1"/>
      </rPr>
      <t>Powyższa kwota przeznaczona zostanie na sfinansowanie kosztów budowy sieci i przyłącza wodociągowego oraz przyłącza kanalizacji deszczowej do Ośrodka. Zakres robót przewidziany był do realizacji w 2017 r. i na mocy porozumienia o współpracy przy przetargu pomiędzy Województwem a Miejskim Zarządem Dróg w Toruniu ujęty został w postępowaniu przetargowym na budowę ul. Hurynowicz i ul. Długiej. Ze względu na unieważnienie postępowania przetargowego w wyniku zbyt wysokiej ceny najkorzystniejszej oferty, zadanie nie zostało zrealizowane w 2017 r. Postępowanie przetargowe powtórzone będzie w 2018 r.</t>
    </r>
  </si>
  <si>
    <r>
      <t xml:space="preserve">1. Wojewódzkiej i Miejskiej Biblioteki Publicznej im. dr Witolda Bełzy w Bydgoszczy w kwocie 5.000 zł na projekt pn. </t>
    </r>
    <r>
      <rPr>
        <i/>
        <sz val="10"/>
        <rFont val="Times New Roman"/>
        <family val="1"/>
      </rPr>
      <t xml:space="preserve">Dyskusyjne Kluby Książki 
    podregionu bydgoskiego województwa kujawsko-pomorskiego. </t>
    </r>
    <r>
      <rPr>
        <sz val="10"/>
        <rFont val="Times New Roman"/>
        <family val="1"/>
      </rPr>
      <t xml:space="preserve">W ramach zadania przewidziano m.in. dla moderatorów Dyskusyjnych 
    Klubów Książki organizację warsztatów polegających na moderowaniu dyskusji w klubach przez literaturoznawców i krytyków literackich 
    ("Wokół prozy", "Rozmawiając o poezji"), organizację warsztatów plastyczno-literackich dziecięcych Dyskusyjnych Klubów Książki, 
    organizację spotkań w klubach i spotkań autorskich a także zakup 800 książek; </t>
    </r>
  </si>
  <si>
    <r>
      <t xml:space="preserve">Zwiększa się o kwotę 185.000 dotację zaplanowaną dla Wojewódzkiej i Miejskiej Biblioteki Publicznej - Książnicy Kopernikańskiej w Toruniu na wieloletnie zadanie inwestycyjne pn. </t>
    </r>
    <r>
      <rPr>
        <i/>
        <sz val="10"/>
        <rFont val="Times New Roman"/>
        <family val="1"/>
      </rPr>
      <t xml:space="preserve">"Zakup wyposażenia na potrzeby Mediateki przy ul. Raszei 1". </t>
    </r>
    <r>
      <rPr>
        <sz val="10"/>
        <rFont val="Times New Roman"/>
        <family val="1"/>
      </rPr>
      <t>Środki przeniesione zostają z roku 2017 w związku z przedłużającym się postępowaniem przetargowym i późnym wyłonieniu dostawcy mebli</t>
    </r>
    <r>
      <rPr>
        <i/>
        <sz val="10"/>
        <rFont val="Times New Roman"/>
        <family val="1"/>
      </rPr>
      <t xml:space="preserve"> </t>
    </r>
    <r>
      <rPr>
        <sz val="10"/>
        <rFont val="Times New Roman"/>
        <family val="1"/>
      </rPr>
      <t>bibliotecznych i biurowych. Zmniejsza się ogólna wartość zadania w związku z urealnieniem wydatków do wartości poprzetargowej inwestycji.</t>
    </r>
  </si>
  <si>
    <t xml:space="preserve"> - w kwocie 130.000 zł w formie dotacji celowej na dofinansowanie przedsięwzięć upamiętniających wydarzenia historyczne. Powyższa kwota 
   przeznaczona zostanie na wsparcie budowy pomnika upamiętniającego ułanów 8 pułku Strzelców Konnych w Chełmnie oraz na dofinansowanie 
   kosztów przeniesienia toruńskiej podziemnej drukarni do Muzeum Piśmiennictwa i Drukarstwa w Grębocinie;</t>
  </si>
  <si>
    <t>Wprowadza się zmiany w następujących przedsięwzięciach wieloletnich realizowanych przez Urząd Marszałkowski w Toruniu:</t>
  </si>
  <si>
    <t xml:space="preserve">    - przeniesienie planowanych wydatków między podziałkami klasyfikacji budżetowej w części finansowanej ze środków własnych województwa
      w kwocie 53.800 zł w celu dostosowania planu wydatków do kosztów prac związanych z inwentaryzacją i waloryzacją;</t>
  </si>
  <si>
    <r>
      <t xml:space="preserve">2) projekt pn. </t>
    </r>
    <r>
      <rPr>
        <i/>
        <sz val="10"/>
        <rFont val="Times New Roman"/>
        <family val="1"/>
      </rPr>
      <t>"Poprawa różnorodności biologicznej poprzez zarybienie j. Gopło oraz rozbudowa obiektu o część ekspozycji przyrodniczo- 
    historycznej"</t>
    </r>
    <r>
      <rPr>
        <sz val="10"/>
        <rFont val="Times New Roman"/>
        <family val="1"/>
      </rPr>
      <t xml:space="preserve"> realizowany przez Nadgoplański Park Tysiąclecia - zwiększenie planowanych wydatków o kwotę 16.212 zł w związku 
    koniecznością dostosowania planu do wielkości wynikających ze zaktualizowanego wniosku o dofinansowanie projektu. Następuje 
    przeniesienie wydatków pomiędzy latami. Ogólna wartość projektu nie ulega zmianie;</t>
    </r>
  </si>
  <si>
    <r>
      <t xml:space="preserve">3) projekt pn. </t>
    </r>
    <r>
      <rPr>
        <i/>
        <sz val="10"/>
        <rFont val="Times New Roman"/>
        <family val="1"/>
      </rPr>
      <t>"Utworzenie Centrum Czynnej Ochrony Przyrody Wdeckiego Parku Krajobrazowego"</t>
    </r>
    <r>
      <rPr>
        <sz val="10"/>
        <rFont val="Times New Roman"/>
        <family val="1"/>
      </rPr>
      <t xml:space="preserve"> realizowany przez Wdecki Park 
    Krajobrazowy - przeniesienie planowanych wydatków pomiędzy źródłami finansowania poprzez zmniejszenie wydatków finansowanych 
    z Wojewódzkiego Funduszu Ochrony Środowiska i Gospodarki Wodnej w Toruniu o kwotę 140.917 zł przy jednoczesnym zwiększeniu 
    wydatków finansowanych z budżetu środków europejskich w związku z koniecznością zmiany poziomu źródeł finansowania na skutek braku 
    zapewnienia finansowania zadania ze środków Funduszu;</t>
    </r>
  </si>
  <si>
    <r>
      <t xml:space="preserve">4) projekt pn. </t>
    </r>
    <r>
      <rPr>
        <i/>
        <sz val="10"/>
        <rFont val="Times New Roman"/>
        <family val="1"/>
      </rPr>
      <t>"Utworzenie ośrodka edukacji przyrodniczej Krajeńskiego Parku Krajobrazowego"</t>
    </r>
    <r>
      <rPr>
        <sz val="10"/>
        <rFont val="Times New Roman"/>
        <family val="1"/>
      </rPr>
      <t xml:space="preserve"> realizowany przez  Krajeński Park 
    Krajobrazowy - przeniesienie planowanych wydatków pomiędzy źródłami finansowania poprzez zmniejszenie wydatków finansowanych 
    z Wojewódzkiego Funduszu Ochrony Środowiska i Gospodarki Wodnej w Toruniu o kwotę 88.000 zł przy jednoczesnym zwiększeniu 
    wydatków finansowanych z budżetu środków europejskich w związku z koniecznością zmiany poziomu źródeł finansowania na skutek braku 
    zapewnienia finansowania zadania ze środków Funduszu.</t>
    </r>
  </si>
  <si>
    <r>
      <t xml:space="preserve">8) projekt pn. </t>
    </r>
    <r>
      <rPr>
        <i/>
        <sz val="10"/>
        <rFont val="Times New Roman"/>
        <family val="1"/>
      </rPr>
      <t xml:space="preserve">"Budowa ścieżki ornitologicznej oraz parku dendrologicznego przy terenowym ośrodku edukacji przyrodniczej i promocji
    Rezerwatu Biosfery Bory Tucholskie w m. Piła" </t>
    </r>
    <r>
      <rPr>
        <sz val="10"/>
        <rFont val="Times New Roman"/>
        <family val="1"/>
      </rPr>
      <t>realizowany przez Tucholski Park Krajobrazowy - zmniejszenie planowanych wydatków 
    o kwotę 548.372 zł w związku z nieprzyznaniem dofinansowania i odstąpieniem od jego realizacji.</t>
    </r>
  </si>
  <si>
    <r>
      <t xml:space="preserve"> - w kwocie 16.000 zł na zadanie własne pn. </t>
    </r>
    <r>
      <rPr>
        <i/>
        <sz val="10"/>
        <rFont val="Times New Roman"/>
        <family val="1"/>
      </rPr>
      <t xml:space="preserve">"Obsługa opłaty rejestrowej i opłaty rocznej" </t>
    </r>
    <r>
      <rPr>
        <sz val="10"/>
        <rFont val="Times New Roman"/>
        <family val="1"/>
      </rPr>
      <t>z przeznaczeniem na pokrycie kosztów prowadzenia 
   rejestru podmiotów wprowadzających produkty, produkty w opakowaniach i gospodarujących odpadami oraz administrowanie i serwisowanie 
   Bazy danych o produktach i opakowaniach oraz o gospodarce odpadami. Zadanie finansowane będzie z odpisu od wpływów z tytułu opłat 
   rejestrowych oraz opłat rocznych uiszczanych przez podmioty wpisane do rejestru stanowiącego 35,65 % dochodów z tego tytułu;</t>
    </r>
  </si>
  <si>
    <r>
      <t>2. zmniejszenie o kwotę 830.360 zł planowanych dotacji od gmin i powiatów na wspólną realizację w ramach RPO WK-P, Działania 5.1 projektu 
    pn</t>
    </r>
    <r>
      <rPr>
        <i/>
        <sz val="10"/>
        <rFont val="Times New Roman"/>
        <family val="1"/>
      </rPr>
      <t>. "Przebudowa drogi wojewódzkiej Nr 249 wraz z uruchomieniem przeprawy promowej przez Wisłę na wysokości Solca Kujawskiego 
   i Czarnowa"</t>
    </r>
    <r>
      <rPr>
        <sz val="10"/>
        <rFont val="Times New Roman"/>
        <family val="1"/>
      </rPr>
      <t xml:space="preserve"> w związku z przeniesieniem części zakresu rzeczowo-finansowego na rok 2019.</t>
    </r>
  </si>
  <si>
    <r>
      <t xml:space="preserve">Określa się wydatki w kwocie 263.918 zł na projekt pn. </t>
    </r>
    <r>
      <rPr>
        <i/>
        <sz val="10"/>
        <rFont val="Times New Roman"/>
        <family val="1"/>
      </rPr>
      <t xml:space="preserve">"Budowa kujawsko-pomorskiego systemu udostępniania elektronicznej dokumentacji medycznej - II etap" </t>
    </r>
    <r>
      <rPr>
        <sz val="10"/>
        <rFont val="Times New Roman"/>
        <family val="1"/>
      </rPr>
      <t>przewidziany do realizacji w latach 2018-2022 w ramach RPO WK-P 2014-2020, Działania 2.1. Projekt realizowany będzie w partnerstwie z jednostkami publicznymi zajmującymi się ochroną zdrowia, prowadzącymi stacjonarne i całodobowe świadczenia zdrowotne - szpitalne lub ambulatoryjne oraz z działającymi na rzecz ochrony zdrowia podmiotami spoza sektora finansów publicznych. Projekt przewiduje rozbudowę regionalnego repozytorium usług medycznych oraz modernizację systemów informatycznych i usług elektronicznych w jednostkach ochrony zdrowia. Wydatki w 2018 r. przeznaczone zostaną na koszty obsługi projektu oraz przygotowanie wniosku o dofinansowanie. Powyższa kwota sfinansowana zostanie z budżetu środków europejskich w kwocie 224.330 zł oraz ze środków własnych województwa w kwocie 39.588 zł.</t>
    </r>
  </si>
  <si>
    <t xml:space="preserve"> - zmniejszenie dotacji bieżącej przeznaczonej na pokrycie kosztów związanych z zarządzaniem projektem i działań informacyjno-promocyjnych. 
   o kwotę 1.491 zł, tj. do wysokości przewidywanego wykonania.</t>
  </si>
  <si>
    <r>
      <t xml:space="preserve"> - na projekt pn. </t>
    </r>
    <r>
      <rPr>
        <i/>
        <sz val="10"/>
        <rFont val="Times New Roman"/>
        <family val="1"/>
      </rPr>
      <t xml:space="preserve">"Wsparcie opieki nad zabytkami Województwa Kujawsko-Pomorskiego w roku 2017" </t>
    </r>
    <r>
      <rPr>
        <sz val="10"/>
        <rFont val="Times New Roman"/>
        <family val="1"/>
      </rPr>
      <t>realizowany w ramach RPO WK-P, 
   Działania 4.4 łącznie o kwotę 3.134.863 zł, w tym finansowane z budżetu środków europejskich o kwotę 3.084.863 zł oraz ze środków własnych 
   województwa o kwotę 50.000 zł (wydatki niekwalifikowalne przeznaczone dla parafii w Wąwelnie, która ucierpiała podczas wichury w sierpniu
   2017 r.). Zmiana wynika z przeniesienia z roku 2017 r. wypłaty dotacji dla 56 partnerów na skutek konieczności sprawdzenia przygotowanych 
   przez nich postępowań na wybór wykonawców robót. Zwiększa się ogólna wartość projektu;</t>
    </r>
  </si>
  <si>
    <t xml:space="preserve">   Powyższe zmiany wynikają z braku zapewnienia finansowania zadania ze środków Funduszu i konieczności zmiany poziomu poszczególnych 
   źródeł finansowania, przeniesienia części zakresu rzeczowo-finansowego pomiędzy latami oraz dostosowania planu wydatków do 
   zaktualizowanego wniosku o dofinansowanie. Projekt uzyskał dofinansowanie ze środków UE jednak względu na ograniczoną alokację 
   w konkursie, na poziomie niższym, niż pierwotnie zakładano;</t>
  </si>
  <si>
    <r>
      <t xml:space="preserve"> - na projekt pn. </t>
    </r>
    <r>
      <rPr>
        <i/>
        <sz val="10"/>
        <rFont val="Times New Roman"/>
        <family val="1"/>
      </rPr>
      <t xml:space="preserve">"Pogodna jesień życia na Kujawach i Pomorzu-projekt rozwoju pomocy środowiskowej dla seniorów" </t>
    </r>
    <r>
      <rPr>
        <sz val="10"/>
        <rFont val="Times New Roman"/>
        <family val="1"/>
      </rPr>
      <t>przewidziany do 
   realizacji w ramach RPO WK-P 2014-2020, Poddziałania 9.3.2 w kwocie 597.493 zł, w tym z budżetu środków europejskich w kwocie 552.961 zł 
   oraz z budżetu środków krajowych w kwocie 44.532 zł.</t>
    </r>
  </si>
  <si>
    <r>
      <t xml:space="preserve">Zmniejsza się o kwotę 198.870 dochody z tytułu dotacji z funduszy celowych zaplanowane z Wojewódzkiego Funduszu Ochrony Środowiska i Gospodarki Wodnej w Toruniu na projekt pn. </t>
    </r>
    <r>
      <rPr>
        <i/>
        <sz val="10"/>
        <rFont val="Times New Roman"/>
        <family val="1"/>
      </rPr>
      <t xml:space="preserve">"Moje i Twoje Przyrody Ostoje" - ochrona i wzmocnienie bioróżnorodności oraz edukacja ekologiczna społeczności województwa kujawsko-pomorskiego" </t>
    </r>
    <r>
      <rPr>
        <sz val="10"/>
        <rFont val="Times New Roman"/>
        <family val="1"/>
      </rPr>
      <t>w związku z nieprzyznaniem dofinansowania w ramach RPO WK-P 2014-2020, Działania 4.5 i wygaśnięciem promesy udzielenia dotacji z Funduszu.</t>
    </r>
  </si>
  <si>
    <t xml:space="preserve">Zwiększa się planowane dochody własne województwa o kwotę 10.580 zł w związku z otrzymaniem od  Filharmonii Pomorskiej w Bydgoszczy środków stanowiących odzyskany podatek VAT, który podlega zwrotowi w ramach rozliczenia przekazanych dotacji z budżetu województwa na projekt pn. "Zakup sprzętu i wyposażenia dla Filharmonii Pomorskiej im. Ignacego Jana Paderewskiego w Bydgoszczy" realizowany w ramach Programu Operacyjnego Infrastruktura i Środowisko 2014-2020, Działania 8.1. </t>
  </si>
  <si>
    <t xml:space="preserve">    - na zadania inwestycyjne o kwotę 90.000 zł;</t>
  </si>
  <si>
    <t xml:space="preserve">    - na zadania bieżące o kwotę 220.000 zł;</t>
  </si>
  <si>
    <t xml:space="preserve">3. przeniesieniu planowanych wydatków inwestycyjnych między podziałkami klasyfikacji budżetowej w kwocie 15.000 zł w ramach Poddziałania 
     9.3.2 Rozwój usług społecznych. </t>
  </si>
  <si>
    <t>1. zmniejszeniu planowanych wydatków w ramach Poddziałania 8.4.1 Wsparcie zatrudnienia osób pełniących funkcje opiekuńcze o kwotę 
    310.000 zł, w tym:</t>
  </si>
</sst>
</file>

<file path=xl/styles.xml><?xml version="1.0" encoding="utf-8"?>
<styleSheet xmlns="http://schemas.openxmlformats.org/spreadsheetml/2006/main">
  <numFmts count="5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000"/>
    <numFmt numFmtId="166" formatCode="0.00000"/>
    <numFmt numFmtId="167" formatCode="0.0000"/>
    <numFmt numFmtId="168" formatCode="0.000"/>
    <numFmt numFmtId="169" formatCode="#,##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
    <numFmt numFmtId="180" formatCode="#,##0.0000"/>
    <numFmt numFmtId="181" formatCode="#,##0.00\ &quot;zł&quot;"/>
    <numFmt numFmtId="182" formatCode="#,##0;[Red]#,##0"/>
    <numFmt numFmtId="183" formatCode="&quot;Tak&quot;;&quot;Tak&quot;;&quot;Nie&quot;"/>
    <numFmt numFmtId="184" formatCode="&quot;Prawda&quot;;&quot;Prawda&quot;;&quot;Fałsz&quot;"/>
    <numFmt numFmtId="185" formatCode="&quot;Włączone&quot;;&quot;Włączone&quot;;&quot;Wyłączone&quot;"/>
    <numFmt numFmtId="186" formatCode="[$€-2]\ #,##0.00_);[Red]\([$€-2]\ #,##0.00\)"/>
    <numFmt numFmtId="187" formatCode="_-* #,##0.000\ _z_ł_-;\-* #,##0.000\ _z_ł_-;_-* &quot;-&quot;??\ _z_ł_-;_-@_-"/>
    <numFmt numFmtId="188" formatCode="_-* #,##0.0\ _z_ł_-;\-* #,##0.0\ _z_ł_-;_-* &quot;-&quot;??\ _z_ł_-;_-@_-"/>
    <numFmt numFmtId="189" formatCode="_-* #,##0\ _z_ł_-;\-* #,##0\ _z_ł_-;_-* &quot;-&quot;??\ _z_ł_-;_-@_-"/>
    <numFmt numFmtId="190" formatCode="#,##0_ ;\-#,##0\ "/>
    <numFmt numFmtId="191" formatCode="_-* #,##0.0000\ _z_ł_-;\-* #,##0.0000\ _z_ł_-;_-* &quot;-&quot;??\ _z_ł_-;_-@_-"/>
    <numFmt numFmtId="192" formatCode="[$-415]d\ mmmm\ yyyy"/>
    <numFmt numFmtId="193" formatCode="#,##0.00_ ;\-#,##0.00\ "/>
    <numFmt numFmtId="194" formatCode="_-* #,##0.000\ &quot;zł&quot;_-;\-* #,##0.000\ &quot;zł&quot;_-;_-* &quot;-&quot;???\ &quot;zł&quot;_-;_-@_-"/>
    <numFmt numFmtId="195" formatCode="0_ ;\-0\ "/>
    <numFmt numFmtId="196" formatCode="_-* #,##0.00\ _z_ł_-;\-* #,##0.00\ _z_ł_-;_-* \-??\ _z_ł_-;_-@_-"/>
    <numFmt numFmtId="197" formatCode="0.00000000"/>
    <numFmt numFmtId="198" formatCode="0.0000000"/>
    <numFmt numFmtId="199" formatCode="#,##0.0000000000000000000000000"/>
    <numFmt numFmtId="200" formatCode="0.000000000"/>
    <numFmt numFmtId="201" formatCode="0.000%"/>
    <numFmt numFmtId="202" formatCode="0.0000%"/>
    <numFmt numFmtId="203" formatCode="#,##0\ &quot;zł&quot;"/>
    <numFmt numFmtId="204" formatCode="#,##0.00000"/>
    <numFmt numFmtId="205" formatCode="#,##0.000000"/>
    <numFmt numFmtId="206" formatCode="#,##0.0000000"/>
    <numFmt numFmtId="207" formatCode="#,##0.00000000"/>
    <numFmt numFmtId="208" formatCode="#,##0\ _z_ł"/>
    <numFmt numFmtId="209" formatCode="#,##0.0\ &quot;zł&quot;"/>
    <numFmt numFmtId="210" formatCode="#,##0.000\ &quot;zł&quot;"/>
    <numFmt numFmtId="211" formatCode="#,##0.0000\ &quot;zł&quot;"/>
  </numFmts>
  <fonts count="49">
    <font>
      <sz val="10"/>
      <name val="Arial"/>
      <family val="0"/>
    </font>
    <font>
      <sz val="10"/>
      <name val="Times New Roman"/>
      <family val="1"/>
    </font>
    <font>
      <b/>
      <sz val="10"/>
      <name val="Times New Roman"/>
      <family val="1"/>
    </font>
    <font>
      <b/>
      <sz val="11"/>
      <name val="Times New Roman"/>
      <family val="1"/>
    </font>
    <font>
      <i/>
      <sz val="10"/>
      <name val="Times New Roman"/>
      <family val="1"/>
    </font>
    <font>
      <sz val="11"/>
      <name val="Times New Roman"/>
      <family val="1"/>
    </font>
    <font>
      <u val="single"/>
      <sz val="10"/>
      <color indexed="12"/>
      <name val="Arial"/>
      <family val="2"/>
    </font>
    <font>
      <u val="single"/>
      <sz val="10"/>
      <color indexed="36"/>
      <name val="Arial"/>
      <family val="2"/>
    </font>
    <font>
      <sz val="10"/>
      <name val="Arial PL"/>
      <family val="0"/>
    </font>
    <font>
      <b/>
      <i/>
      <sz val="12"/>
      <name val="Times New Roman"/>
      <family val="1"/>
    </font>
    <font>
      <b/>
      <sz val="15"/>
      <name val="Times New Roman"/>
      <family val="1"/>
    </font>
    <font>
      <sz val="9.5"/>
      <name val="Times New Roman"/>
      <family val="1"/>
    </font>
    <font>
      <i/>
      <sz val="10"/>
      <color indexed="10"/>
      <name val="Times New Roman"/>
      <family val="1"/>
    </font>
    <font>
      <sz val="8"/>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27"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139">
    <xf numFmtId="0" fontId="0" fillId="0" borderId="0" xfId="0" applyAlignment="1">
      <alignment/>
    </xf>
    <xf numFmtId="0" fontId="1" fillId="0" borderId="0" xfId="52" applyFont="1" applyFill="1" applyAlignment="1" applyProtection="1">
      <alignment horizontal="justify" vertical="center" wrapText="1"/>
      <protection/>
    </xf>
    <xf numFmtId="0" fontId="1" fillId="0" borderId="0" xfId="52" applyFont="1" applyFill="1" applyAlignment="1" applyProtection="1">
      <alignment horizontal="left" vertical="center"/>
      <protection/>
    </xf>
    <xf numFmtId="0" fontId="5" fillId="0" borderId="0" xfId="0" applyFont="1" applyFill="1" applyAlignment="1" applyProtection="1">
      <alignment horizontal="left"/>
      <protection/>
    </xf>
    <xf numFmtId="0" fontId="1" fillId="0" borderId="0" xfId="0" applyFont="1" applyFill="1" applyAlignment="1" applyProtection="1">
      <alignment horizontal="justify" vertical="center" wrapText="1"/>
      <protection/>
    </xf>
    <xf numFmtId="0" fontId="5" fillId="0" borderId="0" xfId="0" applyFont="1" applyFill="1" applyAlignment="1" applyProtection="1">
      <alignment vertical="center"/>
      <protection/>
    </xf>
    <xf numFmtId="0" fontId="1" fillId="0" borderId="0" xfId="52" applyFont="1" applyFill="1" applyBorder="1" applyAlignment="1" applyProtection="1">
      <alignment horizontal="justify" vertical="center" wrapText="1"/>
      <protection/>
    </xf>
    <xf numFmtId="0" fontId="5" fillId="0" borderId="0" xfId="0" applyFont="1" applyFill="1" applyAlignment="1" applyProtection="1">
      <alignment horizontal="left" vertical="center"/>
      <protection/>
    </xf>
    <xf numFmtId="0" fontId="2" fillId="0" borderId="10" xfId="52" applyFont="1" applyFill="1" applyBorder="1" applyAlignment="1" applyProtection="1">
      <alignment horizontal="center" vertical="center" wrapText="1"/>
      <protection/>
    </xf>
    <xf numFmtId="3" fontId="2" fillId="0" borderId="10" xfId="52" applyNumberFormat="1" applyFont="1" applyFill="1" applyBorder="1" applyAlignment="1" applyProtection="1">
      <alignment horizontal="center" vertical="center" wrapText="1"/>
      <protection/>
    </xf>
    <xf numFmtId="0" fontId="2" fillId="0" borderId="0" xfId="52" applyFont="1" applyFill="1" applyAlignment="1" applyProtection="1">
      <alignment horizontal="center" vertical="center" wrapText="1"/>
      <protection/>
    </xf>
    <xf numFmtId="0" fontId="4" fillId="0" borderId="0" xfId="52" applyFont="1" applyFill="1" applyAlignment="1" applyProtection="1">
      <alignment horizontal="center" vertical="center"/>
      <protection/>
    </xf>
    <xf numFmtId="0" fontId="1" fillId="0" borderId="0" xfId="0" applyFont="1" applyFill="1" applyAlignment="1" applyProtection="1">
      <alignment horizontal="justify" vertical="top" wrapText="1"/>
      <protection/>
    </xf>
    <xf numFmtId="3" fontId="1" fillId="0" borderId="0" xfId="0" applyNumberFormat="1" applyFont="1" applyFill="1" applyAlignment="1" applyProtection="1">
      <alignment horizontal="justify" vertical="top" wrapText="1"/>
      <protection/>
    </xf>
    <xf numFmtId="0" fontId="4" fillId="0" borderId="0" xfId="52" applyFont="1" applyFill="1" applyAlignment="1" applyProtection="1">
      <alignment vertical="center"/>
      <protection/>
    </xf>
    <xf numFmtId="0" fontId="3" fillId="33" borderId="0" xfId="52" applyFont="1" applyFill="1" applyAlignment="1" applyProtection="1">
      <alignment horizontal="center"/>
      <protection/>
    </xf>
    <xf numFmtId="0" fontId="3" fillId="33" borderId="0" xfId="52" applyFont="1" applyFill="1" applyAlignment="1" applyProtection="1">
      <alignment wrapText="1"/>
      <protection/>
    </xf>
    <xf numFmtId="3" fontId="3" fillId="33" borderId="0" xfId="52" applyNumberFormat="1" applyFont="1" applyFill="1" applyAlignment="1" applyProtection="1">
      <alignment/>
      <protection/>
    </xf>
    <xf numFmtId="0" fontId="3" fillId="0" borderId="0" xfId="52" applyFont="1" applyFill="1" applyAlignment="1" applyProtection="1">
      <alignment/>
      <protection/>
    </xf>
    <xf numFmtId="0" fontId="1" fillId="0" borderId="0" xfId="52" applyFont="1" applyFill="1" applyAlignment="1" applyProtection="1">
      <alignment horizontal="center"/>
      <protection/>
    </xf>
    <xf numFmtId="0" fontId="1" fillId="0" borderId="0" xfId="52" applyFont="1" applyFill="1" applyAlignment="1" applyProtection="1">
      <alignment horizontal="left" wrapText="1"/>
      <protection/>
    </xf>
    <xf numFmtId="3" fontId="1" fillId="0" borderId="0" xfId="52" applyNumberFormat="1" applyFont="1" applyFill="1" applyAlignment="1" applyProtection="1">
      <alignment horizontal="left" wrapText="1"/>
      <protection/>
    </xf>
    <xf numFmtId="0" fontId="1" fillId="0" borderId="0" xfId="52" applyFont="1" applyFill="1" applyProtection="1">
      <alignment/>
      <protection/>
    </xf>
    <xf numFmtId="0" fontId="5" fillId="0" borderId="11" xfId="52" applyFont="1" applyFill="1" applyBorder="1" applyAlignment="1" applyProtection="1">
      <alignment horizontal="center" vertical="center"/>
      <protection/>
    </xf>
    <xf numFmtId="0" fontId="5" fillId="0" borderId="11" xfId="52" applyFont="1" applyFill="1" applyBorder="1" applyAlignment="1" applyProtection="1">
      <alignment vertical="center" wrapText="1"/>
      <protection/>
    </xf>
    <xf numFmtId="3" fontId="5" fillId="0" borderId="11" xfId="52" applyNumberFormat="1" applyFont="1" applyFill="1" applyBorder="1" applyAlignment="1" applyProtection="1">
      <alignment vertical="center"/>
      <protection/>
    </xf>
    <xf numFmtId="0" fontId="5" fillId="0" borderId="0" xfId="52" applyFont="1" applyFill="1" applyAlignment="1" applyProtection="1">
      <alignment vertical="center"/>
      <protection/>
    </xf>
    <xf numFmtId="0" fontId="1" fillId="0" borderId="0" xfId="52" applyFont="1" applyFill="1" applyAlignment="1" applyProtection="1">
      <alignment horizontal="center" vertical="center"/>
      <protection/>
    </xf>
    <xf numFmtId="0" fontId="1" fillId="0" borderId="0" xfId="52" applyFont="1" applyFill="1" applyAlignment="1" applyProtection="1">
      <alignment vertical="center"/>
      <protection/>
    </xf>
    <xf numFmtId="49" fontId="5" fillId="0" borderId="11" xfId="52" applyNumberFormat="1" applyFont="1" applyFill="1" applyBorder="1" applyAlignment="1" applyProtection="1">
      <alignment horizontal="center" vertical="center"/>
      <protection/>
    </xf>
    <xf numFmtId="49" fontId="4" fillId="0" borderId="0" xfId="52" applyNumberFormat="1" applyFont="1" applyFill="1" applyAlignment="1" applyProtection="1">
      <alignment horizontal="center" vertical="center"/>
      <protection/>
    </xf>
    <xf numFmtId="0" fontId="4" fillId="0" borderId="0" xfId="52" applyFont="1" applyFill="1" applyAlignment="1" applyProtection="1">
      <alignment vertical="center" wrapText="1"/>
      <protection/>
    </xf>
    <xf numFmtId="3" fontId="4" fillId="0" borderId="0" xfId="52" applyNumberFormat="1" applyFont="1" applyFill="1" applyAlignment="1" applyProtection="1">
      <alignment vertical="center"/>
      <protection/>
    </xf>
    <xf numFmtId="0" fontId="5" fillId="0" borderId="0" xfId="52" applyFont="1" applyFill="1" applyBorder="1" applyAlignment="1" applyProtection="1">
      <alignment horizontal="center" vertical="center"/>
      <protection/>
    </xf>
    <xf numFmtId="49" fontId="5" fillId="0" borderId="0" xfId="52" applyNumberFormat="1" applyFont="1" applyFill="1" applyBorder="1" applyAlignment="1" applyProtection="1">
      <alignment horizontal="center" vertical="center"/>
      <protection/>
    </xf>
    <xf numFmtId="0" fontId="5" fillId="0" borderId="0" xfId="52" applyFont="1" applyFill="1" applyBorder="1" applyAlignment="1" applyProtection="1">
      <alignment horizontal="center"/>
      <protection/>
    </xf>
    <xf numFmtId="49" fontId="5" fillId="0" borderId="0" xfId="52" applyNumberFormat="1" applyFont="1" applyFill="1" applyBorder="1" applyAlignment="1" applyProtection="1">
      <alignment horizontal="center"/>
      <protection/>
    </xf>
    <xf numFmtId="0" fontId="5" fillId="0" borderId="0" xfId="52" applyFont="1" applyFill="1" applyAlignment="1" applyProtection="1">
      <alignment/>
      <protection/>
    </xf>
    <xf numFmtId="0" fontId="1" fillId="0" borderId="0" xfId="52" applyFont="1" applyFill="1" applyBorder="1" applyAlignment="1" applyProtection="1">
      <alignment horizontal="left" wrapText="1"/>
      <protection/>
    </xf>
    <xf numFmtId="0" fontId="1" fillId="0" borderId="0" xfId="52" applyFont="1" applyFill="1" applyAlignment="1" applyProtection="1">
      <alignment horizontal="justify" wrapText="1"/>
      <protection/>
    </xf>
    <xf numFmtId="0" fontId="5" fillId="0" borderId="0" xfId="52" applyFont="1" applyFill="1" applyBorder="1" applyAlignment="1" applyProtection="1">
      <alignment vertical="center"/>
      <protection/>
    </xf>
    <xf numFmtId="3" fontId="1" fillId="0" borderId="0" xfId="52" applyNumberFormat="1" applyFont="1" applyFill="1" applyAlignment="1" applyProtection="1">
      <alignment horizontal="justify" vertical="center" wrapText="1"/>
      <protection/>
    </xf>
    <xf numFmtId="0" fontId="4" fillId="0" borderId="0" xfId="52" applyFont="1" applyFill="1" applyAlignment="1" applyProtection="1">
      <alignment horizontal="center" vertical="top"/>
      <protection/>
    </xf>
    <xf numFmtId="0" fontId="4" fillId="0" borderId="0" xfId="52" applyFont="1" applyFill="1" applyAlignment="1" applyProtection="1">
      <alignment horizontal="left" wrapText="1"/>
      <protection/>
    </xf>
    <xf numFmtId="3" fontId="4" fillId="0" borderId="0" xfId="52" applyNumberFormat="1" applyFont="1" applyFill="1" applyAlignment="1" applyProtection="1">
      <alignment/>
      <protection/>
    </xf>
    <xf numFmtId="0" fontId="4" fillId="0" borderId="0" xfId="52" applyFont="1" applyFill="1" applyAlignment="1" applyProtection="1">
      <alignment wrapText="1"/>
      <protection/>
    </xf>
    <xf numFmtId="0" fontId="1" fillId="0" borderId="0" xfId="52" applyFont="1" applyFill="1" applyAlignment="1" applyProtection="1">
      <alignment horizontal="center" wrapText="1"/>
      <protection/>
    </xf>
    <xf numFmtId="203" fontId="1" fillId="0" borderId="0" xfId="52" applyNumberFormat="1" applyFont="1" applyFill="1" applyAlignment="1" applyProtection="1">
      <alignment horizontal="right" wrapText="1"/>
      <protection/>
    </xf>
    <xf numFmtId="0" fontId="1" fillId="0" borderId="0" xfId="52" applyFont="1" applyFill="1" applyAlignment="1" applyProtection="1">
      <alignment horizontal="center" vertical="center" wrapText="1"/>
      <protection/>
    </xf>
    <xf numFmtId="203" fontId="1" fillId="0" borderId="0" xfId="52" applyNumberFormat="1" applyFont="1" applyFill="1" applyAlignment="1" applyProtection="1">
      <alignment horizontal="right" vertical="center" wrapText="1"/>
      <protection/>
    </xf>
    <xf numFmtId="3" fontId="1" fillId="0" borderId="0" xfId="52" applyNumberFormat="1" applyFont="1" applyFill="1" applyAlignment="1" applyProtection="1">
      <alignment horizontal="right" wrapText="1"/>
      <protection/>
    </xf>
    <xf numFmtId="0" fontId="48" fillId="0" borderId="0" xfId="52" applyFont="1" applyFill="1" applyAlignment="1" applyProtection="1">
      <alignment horizontal="center" vertical="center"/>
      <protection/>
    </xf>
    <xf numFmtId="0" fontId="1" fillId="0" borderId="0" xfId="52" applyFont="1" applyFill="1" applyBorder="1" applyAlignment="1" applyProtection="1">
      <alignment horizontal="center" wrapText="1"/>
      <protection/>
    </xf>
    <xf numFmtId="3" fontId="5" fillId="0" borderId="11" xfId="0" applyNumberFormat="1" applyFont="1" applyFill="1" applyBorder="1" applyAlignment="1" applyProtection="1">
      <alignment vertical="center"/>
      <protection/>
    </xf>
    <xf numFmtId="0" fontId="5" fillId="0" borderId="0" xfId="52" applyFont="1" applyFill="1" applyProtection="1">
      <alignment/>
      <protection/>
    </xf>
    <xf numFmtId="0" fontId="5" fillId="0" borderId="11" xfId="0" applyFont="1" applyFill="1" applyBorder="1" applyAlignment="1" applyProtection="1">
      <alignment horizontal="center" vertical="center"/>
      <protection/>
    </xf>
    <xf numFmtId="0" fontId="5" fillId="0" borderId="11" xfId="0" applyFont="1" applyFill="1" applyBorder="1" applyAlignment="1" applyProtection="1">
      <alignment vertical="center" wrapText="1"/>
      <protection/>
    </xf>
    <xf numFmtId="0" fontId="4" fillId="0" borderId="0" xfId="52" applyFont="1" applyFill="1" applyAlignment="1" applyProtection="1">
      <alignment horizontal="justify" vertical="center" wrapText="1"/>
      <protection/>
    </xf>
    <xf numFmtId="0" fontId="5" fillId="0" borderId="11" xfId="52" applyFont="1" applyFill="1" applyBorder="1" applyAlignment="1" applyProtection="1">
      <alignment horizontal="center" vertical="top"/>
      <protection/>
    </xf>
    <xf numFmtId="0" fontId="5" fillId="0" borderId="11" xfId="52" applyFont="1" applyFill="1" applyBorder="1" applyAlignment="1" applyProtection="1">
      <alignment wrapText="1"/>
      <protection/>
    </xf>
    <xf numFmtId="3" fontId="5" fillId="0" borderId="11" xfId="52" applyNumberFormat="1" applyFont="1" applyFill="1" applyBorder="1" applyAlignment="1" applyProtection="1">
      <alignment/>
      <protection/>
    </xf>
    <xf numFmtId="0" fontId="3" fillId="33" borderId="0" xfId="0" applyFont="1" applyFill="1" applyAlignment="1" applyProtection="1">
      <alignment horizontal="center"/>
      <protection/>
    </xf>
    <xf numFmtId="0" fontId="3" fillId="33" borderId="0" xfId="0" applyFont="1" applyFill="1" applyAlignment="1" applyProtection="1">
      <alignment wrapText="1"/>
      <protection/>
    </xf>
    <xf numFmtId="3" fontId="3" fillId="33" borderId="0" xfId="0" applyNumberFormat="1" applyFont="1" applyFill="1" applyAlignment="1" applyProtection="1">
      <alignment/>
      <protection/>
    </xf>
    <xf numFmtId="0" fontId="3" fillId="0" borderId="0" xfId="0" applyFont="1" applyFill="1" applyAlignment="1" applyProtection="1">
      <alignment/>
      <protection/>
    </xf>
    <xf numFmtId="0" fontId="1" fillId="0" borderId="0" xfId="0" applyFont="1" applyFill="1" applyAlignment="1" applyProtection="1">
      <alignment horizontal="center"/>
      <protection/>
    </xf>
    <xf numFmtId="0" fontId="1" fillId="0" borderId="0" xfId="0" applyFont="1" applyFill="1" applyAlignment="1" applyProtection="1">
      <alignment horizontal="left" wrapText="1"/>
      <protection/>
    </xf>
    <xf numFmtId="3" fontId="1" fillId="0" borderId="0" xfId="0" applyNumberFormat="1" applyFont="1" applyFill="1" applyAlignment="1" applyProtection="1">
      <alignment horizontal="left" wrapText="1"/>
      <protection/>
    </xf>
    <xf numFmtId="0" fontId="1" fillId="0" borderId="0" xfId="0" applyFont="1" applyFill="1" applyAlignment="1" applyProtection="1">
      <alignment/>
      <protection/>
    </xf>
    <xf numFmtId="49" fontId="5" fillId="0" borderId="11" xfId="0" applyNumberFormat="1" applyFont="1" applyFill="1" applyBorder="1" applyAlignment="1" applyProtection="1">
      <alignment horizontal="center" vertical="center"/>
      <protection/>
    </xf>
    <xf numFmtId="0" fontId="4" fillId="0" borderId="0" xfId="52" applyFont="1" applyFill="1" applyAlignment="1" applyProtection="1">
      <alignment horizontal="center"/>
      <protection/>
    </xf>
    <xf numFmtId="3" fontId="4" fillId="0" borderId="0" xfId="52" applyNumberFormat="1" applyFont="1" applyFill="1" applyAlignment="1" applyProtection="1">
      <alignment horizontal="right" vertical="center"/>
      <protection/>
    </xf>
    <xf numFmtId="49" fontId="1" fillId="0" borderId="0" xfId="52" applyNumberFormat="1" applyFont="1" applyFill="1" applyAlignment="1" applyProtection="1">
      <alignment horizontal="right" vertical="center"/>
      <protection/>
    </xf>
    <xf numFmtId="3" fontId="5" fillId="0" borderId="11" xfId="52" applyNumberFormat="1" applyFont="1" applyFill="1" applyBorder="1" applyAlignment="1" applyProtection="1">
      <alignment vertical="center" wrapText="1"/>
      <protection/>
    </xf>
    <xf numFmtId="3" fontId="4" fillId="0" borderId="0" xfId="52" applyNumberFormat="1" applyFont="1" applyFill="1" applyAlignment="1" applyProtection="1">
      <alignment vertical="center" wrapText="1"/>
      <protection/>
    </xf>
    <xf numFmtId="3" fontId="1" fillId="0" borderId="0" xfId="52" applyNumberFormat="1" applyFont="1" applyFill="1" applyAlignment="1" applyProtection="1">
      <alignment horizontal="justify" wrapText="1"/>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vertical="center"/>
      <protection/>
    </xf>
    <xf numFmtId="0" fontId="4" fillId="0" borderId="0" xfId="52" applyNumberFormat="1" applyFont="1" applyFill="1" applyAlignment="1" applyProtection="1">
      <alignment horizontal="center" vertical="center"/>
      <protection/>
    </xf>
    <xf numFmtId="0" fontId="4" fillId="0" borderId="0" xfId="52" applyNumberFormat="1" applyFont="1" applyFill="1" applyAlignment="1" applyProtection="1">
      <alignment horizontal="left" vertical="center" wrapText="1"/>
      <protection/>
    </xf>
    <xf numFmtId="49" fontId="1" fillId="0" borderId="0" xfId="52" applyNumberFormat="1" applyFont="1" applyFill="1" applyAlignment="1" applyProtection="1">
      <alignment horizontal="justify" vertical="center" wrapText="1"/>
      <protection/>
    </xf>
    <xf numFmtId="0" fontId="4" fillId="0" borderId="0" xfId="52" applyFont="1" applyFill="1" applyBorder="1" applyAlignment="1" applyProtection="1">
      <alignment horizontal="center" vertical="center"/>
      <protection/>
    </xf>
    <xf numFmtId="0" fontId="5" fillId="0" borderId="12" xfId="52" applyFont="1" applyFill="1" applyBorder="1" applyAlignment="1" applyProtection="1">
      <alignment horizontal="center" vertical="center"/>
      <protection/>
    </xf>
    <xf numFmtId="0" fontId="5" fillId="0" borderId="12" xfId="52" applyFont="1" applyFill="1" applyBorder="1" applyAlignment="1" applyProtection="1">
      <alignment vertical="center" wrapText="1"/>
      <protection/>
    </xf>
    <xf numFmtId="3" fontId="5" fillId="0" borderId="12" xfId="52" applyNumberFormat="1" applyFont="1" applyFill="1" applyBorder="1" applyAlignment="1" applyProtection="1">
      <alignment vertical="center"/>
      <protection/>
    </xf>
    <xf numFmtId="0" fontId="3" fillId="33" borderId="0" xfId="0" applyFont="1" applyFill="1" applyBorder="1" applyAlignment="1" applyProtection="1">
      <alignment horizontal="center"/>
      <protection/>
    </xf>
    <xf numFmtId="3" fontId="5" fillId="33" borderId="13" xfId="0" applyNumberFormat="1" applyFont="1" applyFill="1" applyBorder="1" applyAlignment="1" applyProtection="1">
      <alignment/>
      <protection/>
    </xf>
    <xf numFmtId="0" fontId="1" fillId="0" borderId="10" xfId="52" applyFont="1" applyFill="1" applyBorder="1" applyAlignment="1" applyProtection="1">
      <alignment horizontal="center" vertical="center"/>
      <protection/>
    </xf>
    <xf numFmtId="3" fontId="1" fillId="0" borderId="10" xfId="52" applyNumberFormat="1" applyFont="1" applyFill="1" applyBorder="1" applyAlignment="1" applyProtection="1">
      <alignment vertical="center"/>
      <protection/>
    </xf>
    <xf numFmtId="0" fontId="5" fillId="0" borderId="0" xfId="52" applyFont="1" applyFill="1" applyAlignment="1" applyProtection="1">
      <alignment horizontal="left" vertical="center"/>
      <protection/>
    </xf>
    <xf numFmtId="4" fontId="1" fillId="0" borderId="10" xfId="52" applyNumberFormat="1" applyFont="1" applyFill="1" applyBorder="1" applyAlignment="1" applyProtection="1">
      <alignment vertical="center"/>
      <protection/>
    </xf>
    <xf numFmtId="3" fontId="11" fillId="0" borderId="10" xfId="52" applyNumberFormat="1"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wrapText="1"/>
      <protection/>
    </xf>
    <xf numFmtId="3" fontId="1" fillId="0" borderId="0" xfId="0" applyNumberFormat="1" applyFont="1" applyFill="1" applyBorder="1" applyAlignment="1" applyProtection="1">
      <alignment vertical="center"/>
      <protection/>
    </xf>
    <xf numFmtId="0" fontId="13" fillId="0" borderId="0" xfId="0" applyFont="1" applyFill="1" applyAlignment="1" applyProtection="1">
      <alignment vertical="center"/>
      <protection/>
    </xf>
    <xf numFmtId="3" fontId="1" fillId="0" borderId="0" xfId="0" applyNumberFormat="1" applyFont="1" applyFill="1" applyAlignment="1" applyProtection="1">
      <alignment horizontal="justify" vertical="center" wrapText="1"/>
      <protection/>
    </xf>
    <xf numFmtId="3" fontId="3" fillId="33" borderId="0" xfId="52" applyNumberFormat="1" applyFont="1" applyFill="1" applyProtection="1">
      <alignment/>
      <protection/>
    </xf>
    <xf numFmtId="0" fontId="1" fillId="0" borderId="0" xfId="52" applyFont="1" applyFill="1" applyAlignment="1" applyProtection="1">
      <alignment wrapText="1"/>
      <protection/>
    </xf>
    <xf numFmtId="3" fontId="1" fillId="0" borderId="0" xfId="52" applyNumberFormat="1" applyFont="1" applyFill="1" applyAlignment="1" applyProtection="1">
      <alignment wrapText="1"/>
      <protection/>
    </xf>
    <xf numFmtId="0" fontId="1" fillId="0" borderId="0" xfId="52" applyFont="1" applyFill="1" applyAlignment="1" applyProtection="1">
      <alignment horizontal="right" vertical="center" wrapText="1"/>
      <protection/>
    </xf>
    <xf numFmtId="0" fontId="1" fillId="0" borderId="0" xfId="52" applyFont="1" applyFill="1" applyAlignment="1" applyProtection="1">
      <alignment horizontal="right" vertical="top" wrapText="1"/>
      <protection/>
    </xf>
    <xf numFmtId="0" fontId="1" fillId="0" borderId="0" xfId="52" applyFont="1" applyFill="1" applyAlignment="1" applyProtection="1">
      <alignment horizontal="center" vertical="top"/>
      <protection/>
    </xf>
    <xf numFmtId="0" fontId="1" fillId="0" borderId="0" xfId="52" applyFont="1" applyFill="1" applyAlignment="1" applyProtection="1">
      <alignment vertical="top"/>
      <protection/>
    </xf>
    <xf numFmtId="3" fontId="1" fillId="0" borderId="0" xfId="52" applyNumberFormat="1" applyFont="1" applyFill="1" applyProtection="1">
      <alignment/>
      <protection/>
    </xf>
    <xf numFmtId="0" fontId="1" fillId="0" borderId="0" xfId="0" applyFont="1" applyFill="1" applyAlignment="1" applyProtection="1">
      <alignment wrapText="1"/>
      <protection/>
    </xf>
    <xf numFmtId="3" fontId="1" fillId="0" borderId="0" xfId="0" applyNumberFormat="1" applyFont="1" applyFill="1" applyAlignment="1" applyProtection="1">
      <alignment/>
      <protection/>
    </xf>
    <xf numFmtId="0" fontId="1" fillId="0" borderId="0" xfId="52" applyFont="1" applyFill="1" applyBorder="1" applyAlignment="1" applyProtection="1">
      <alignment horizontal="justify" vertical="center" wrapText="1"/>
      <protection/>
    </xf>
    <xf numFmtId="0" fontId="1" fillId="0" borderId="0" xfId="52" applyFont="1" applyFill="1" applyBorder="1" applyAlignment="1" applyProtection="1">
      <alignment horizontal="justify" wrapText="1"/>
      <protection/>
    </xf>
    <xf numFmtId="0" fontId="1" fillId="0" borderId="0" xfId="52" applyFont="1" applyFill="1" applyBorder="1" applyAlignment="1" applyProtection="1">
      <alignment horizontal="left" vertical="center" wrapText="1"/>
      <protection/>
    </xf>
    <xf numFmtId="0" fontId="1" fillId="0" borderId="0" xfId="52" applyFont="1" applyFill="1" applyAlignment="1" applyProtection="1">
      <alignment horizontal="left" wrapText="1"/>
      <protection/>
    </xf>
    <xf numFmtId="0" fontId="1" fillId="0" borderId="0" xfId="52" applyFont="1" applyFill="1" applyAlignment="1" applyProtection="1">
      <alignment horizontal="left" vertical="center" wrapText="1"/>
      <protection/>
    </xf>
    <xf numFmtId="0" fontId="1" fillId="0" borderId="0" xfId="52" applyFont="1" applyFill="1" applyBorder="1" applyAlignment="1" applyProtection="1">
      <alignment horizontal="left" wrapText="1"/>
      <protection/>
    </xf>
    <xf numFmtId="0" fontId="1" fillId="0" borderId="0" xfId="52" applyFont="1" applyFill="1" applyAlignment="1" applyProtection="1">
      <alignment horizontal="justify" wrapText="1"/>
      <protection/>
    </xf>
    <xf numFmtId="0" fontId="1" fillId="0" borderId="0" xfId="52" applyFont="1" applyFill="1" applyAlignment="1" applyProtection="1">
      <alignment horizontal="justify" vertical="center" wrapText="1"/>
      <protection/>
    </xf>
    <xf numFmtId="0" fontId="1" fillId="0" borderId="0" xfId="0" applyFont="1" applyFill="1" applyAlignment="1" applyProtection="1">
      <alignment horizontal="justify" vertical="center" wrapText="1"/>
      <protection/>
    </xf>
    <xf numFmtId="0" fontId="1" fillId="0" borderId="0" xfId="52" applyFont="1" applyFill="1" applyBorder="1" applyAlignment="1" applyProtection="1">
      <alignment horizontal="left" vertical="top" wrapText="1"/>
      <protection/>
    </xf>
    <xf numFmtId="0" fontId="1" fillId="0" borderId="14" xfId="0" applyFont="1" applyFill="1" applyBorder="1" applyAlignment="1" applyProtection="1">
      <alignment horizontal="left" vertical="center" wrapText="1"/>
      <protection/>
    </xf>
    <xf numFmtId="0" fontId="1" fillId="0" borderId="15" xfId="52" applyFont="1" applyFill="1" applyBorder="1" applyAlignment="1" applyProtection="1">
      <alignment horizontal="left" vertical="center" wrapText="1"/>
      <protection/>
    </xf>
    <xf numFmtId="0" fontId="1" fillId="0" borderId="16" xfId="52" applyFont="1" applyFill="1" applyBorder="1" applyAlignment="1" applyProtection="1">
      <alignment horizontal="left" vertical="center" wrapText="1"/>
      <protection/>
    </xf>
    <xf numFmtId="0" fontId="1" fillId="0" borderId="17" xfId="52" applyFont="1" applyFill="1" applyBorder="1" applyAlignment="1" applyProtection="1">
      <alignment horizontal="justify" vertical="center" wrapText="1"/>
      <protection/>
    </xf>
    <xf numFmtId="0" fontId="1" fillId="0" borderId="18" xfId="52" applyFont="1" applyFill="1" applyBorder="1" applyAlignment="1" applyProtection="1">
      <alignment horizontal="justify" vertical="center" wrapText="1"/>
      <protection/>
    </xf>
    <xf numFmtId="0" fontId="1" fillId="0" borderId="14" xfId="52" applyFont="1" applyFill="1" applyBorder="1" applyAlignment="1" applyProtection="1">
      <alignment horizontal="left" vertical="center" wrapText="1"/>
      <protection/>
    </xf>
    <xf numFmtId="0" fontId="10" fillId="0" borderId="0" xfId="52" applyFont="1" applyFill="1" applyBorder="1" applyAlignment="1" applyProtection="1">
      <alignment horizontal="center"/>
      <protection/>
    </xf>
    <xf numFmtId="0" fontId="9" fillId="0" borderId="0" xfId="0" applyFont="1" applyFill="1" applyAlignment="1" applyProtection="1">
      <alignment horizontal="left"/>
      <protection/>
    </xf>
    <xf numFmtId="0" fontId="9" fillId="0" borderId="0" xfId="0" applyFont="1" applyFill="1" applyAlignment="1" applyProtection="1">
      <alignment horizontal="left" vertical="center"/>
      <protection/>
    </xf>
    <xf numFmtId="0" fontId="3" fillId="33" borderId="0" xfId="52" applyFont="1" applyFill="1" applyAlignment="1" applyProtection="1">
      <alignment horizontal="left" wrapText="1"/>
      <protection/>
    </xf>
    <xf numFmtId="0" fontId="1" fillId="0" borderId="17" xfId="52" applyFont="1" applyFill="1" applyBorder="1" applyAlignment="1" applyProtection="1">
      <alignment horizontal="left" vertical="center" wrapText="1"/>
      <protection/>
    </xf>
    <xf numFmtId="0" fontId="1" fillId="0" borderId="18" xfId="52" applyFont="1" applyFill="1" applyBorder="1" applyAlignment="1" applyProtection="1">
      <alignment horizontal="left" vertical="center" wrapText="1"/>
      <protection/>
    </xf>
    <xf numFmtId="0" fontId="2" fillId="0" borderId="19" xfId="52" applyFont="1" applyFill="1" applyBorder="1" applyAlignment="1" applyProtection="1">
      <alignment horizontal="center" vertical="center" wrapText="1"/>
      <protection/>
    </xf>
    <xf numFmtId="0" fontId="2" fillId="0" borderId="20" xfId="52" applyFont="1" applyFill="1" applyBorder="1" applyAlignment="1" applyProtection="1">
      <alignment horizontal="center" vertical="center" wrapText="1"/>
      <protection/>
    </xf>
    <xf numFmtId="0" fontId="1" fillId="0" borderId="19" xfId="52" applyFont="1" applyFill="1" applyBorder="1" applyAlignment="1" applyProtection="1">
      <alignment horizontal="left" vertical="center" wrapText="1"/>
      <protection/>
    </xf>
    <xf numFmtId="0" fontId="1" fillId="0" borderId="20" xfId="52" applyFont="1" applyFill="1" applyBorder="1" applyAlignment="1" applyProtection="1">
      <alignment horizontal="left" vertical="center" wrapText="1"/>
      <protection/>
    </xf>
    <xf numFmtId="0" fontId="1" fillId="0" borderId="21" xfId="52" applyFont="1" applyFill="1" applyBorder="1" applyAlignment="1" applyProtection="1">
      <alignment horizontal="left" vertical="center" wrapText="1"/>
      <protection/>
    </xf>
    <xf numFmtId="0" fontId="1" fillId="0" borderId="22" xfId="52" applyFont="1" applyFill="1" applyBorder="1" applyAlignment="1" applyProtection="1">
      <alignment horizontal="left" vertical="center" wrapText="1"/>
      <protection/>
    </xf>
    <xf numFmtId="0" fontId="3" fillId="33" borderId="13" xfId="0" applyFont="1" applyFill="1" applyBorder="1" applyAlignment="1" applyProtection="1">
      <alignment horizontal="left"/>
      <protection/>
    </xf>
    <xf numFmtId="0" fontId="3" fillId="33" borderId="0" xfId="0" applyFont="1" applyFill="1" applyAlignment="1" applyProtection="1">
      <alignment horizontal="left" wrapText="1"/>
      <protection/>
    </xf>
    <xf numFmtId="0" fontId="4" fillId="0" borderId="0" xfId="52" applyFont="1" applyFill="1" applyBorder="1" applyAlignment="1" applyProtection="1">
      <alignment horizontal="justify" vertical="center" wrapText="1"/>
      <protection/>
    </xf>
    <xf numFmtId="0" fontId="1" fillId="0" borderId="0" xfId="54" applyFont="1" applyFill="1" applyAlignment="1" applyProtection="1">
      <alignment horizontal="justify"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 3" xfId="54"/>
    <cellStyle name="Obliczenia" xfId="55"/>
    <cellStyle name="Followed Hyperlink" xfId="56"/>
    <cellStyle name="Percent" xfId="57"/>
    <cellStyle name="Styl 1"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690"/>
  <sheetViews>
    <sheetView tabSelected="1" view="pageBreakPreview" zoomScaleSheetLayoutView="100" zoomScalePageLayoutView="0" workbookViewId="0" topLeftCell="A586">
      <selection activeCell="C593" sqref="C593:H593"/>
    </sheetView>
  </sheetViews>
  <sheetFormatPr defaultColWidth="9.140625" defaultRowHeight="12.75"/>
  <cols>
    <col min="1" max="1" width="3.57421875" style="65" customWidth="1"/>
    <col min="2" max="2" width="6.28125" style="65" customWidth="1"/>
    <col min="3" max="3" width="44.421875" style="105" customWidth="1"/>
    <col min="4" max="4" width="13.140625" style="106" customWidth="1"/>
    <col min="5" max="5" width="14.28125" style="106" customWidth="1"/>
    <col min="6" max="6" width="13.57421875" style="106" customWidth="1"/>
    <col min="7" max="7" width="12.7109375" style="106" customWidth="1"/>
    <col min="8" max="8" width="13.00390625" style="106" customWidth="1"/>
    <col min="9" max="16384" width="9.140625" style="68" customWidth="1"/>
  </cols>
  <sheetData>
    <row r="1" spans="1:8" s="2" customFormat="1" ht="18" customHeight="1">
      <c r="A1" s="123" t="s">
        <v>23</v>
      </c>
      <c r="B1" s="123"/>
      <c r="C1" s="123"/>
      <c r="D1" s="123"/>
      <c r="E1" s="123"/>
      <c r="F1" s="123"/>
      <c r="G1" s="123"/>
      <c r="H1" s="123"/>
    </row>
    <row r="2" spans="1:8" s="3" customFormat="1" ht="18" customHeight="1">
      <c r="A2" s="124" t="s">
        <v>0</v>
      </c>
      <c r="B2" s="124"/>
      <c r="C2" s="124"/>
      <c r="D2" s="124"/>
      <c r="E2" s="124"/>
      <c r="F2" s="124"/>
      <c r="G2" s="124"/>
      <c r="H2" s="124"/>
    </row>
    <row r="3" spans="1:8" s="5" customFormat="1" ht="52.5" customHeight="1">
      <c r="A3" s="115" t="s">
        <v>88</v>
      </c>
      <c r="B3" s="115"/>
      <c r="C3" s="115"/>
      <c r="D3" s="115"/>
      <c r="E3" s="115"/>
      <c r="F3" s="115"/>
      <c r="G3" s="115"/>
      <c r="H3" s="115"/>
    </row>
    <row r="4" spans="1:127" s="5" customFormat="1" ht="42" customHeight="1">
      <c r="A4" s="114" t="s">
        <v>512</v>
      </c>
      <c r="B4" s="114"/>
      <c r="C4" s="114"/>
      <c r="D4" s="114"/>
      <c r="E4" s="114"/>
      <c r="F4" s="114"/>
      <c r="G4" s="114"/>
      <c r="H4" s="11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row>
    <row r="5" spans="1:8" s="3" customFormat="1" ht="15.75" customHeight="1">
      <c r="A5" s="124" t="s">
        <v>1</v>
      </c>
      <c r="B5" s="124"/>
      <c r="C5" s="124"/>
      <c r="D5" s="124"/>
      <c r="E5" s="124"/>
      <c r="F5" s="124"/>
      <c r="G5" s="124"/>
      <c r="H5" s="124"/>
    </row>
    <row r="6" spans="1:8" s="2" customFormat="1" ht="69" customHeight="1">
      <c r="A6" s="107" t="s">
        <v>89</v>
      </c>
      <c r="B6" s="107"/>
      <c r="C6" s="107"/>
      <c r="D6" s="107"/>
      <c r="E6" s="107"/>
      <c r="F6" s="107"/>
      <c r="G6" s="107"/>
      <c r="H6" s="107"/>
    </row>
    <row r="7" spans="1:8" s="2" customFormat="1" ht="25.5" customHeight="1">
      <c r="A7" s="107" t="s">
        <v>65</v>
      </c>
      <c r="B7" s="107"/>
      <c r="C7" s="107"/>
      <c r="D7" s="107"/>
      <c r="E7" s="107"/>
      <c r="F7" s="107"/>
      <c r="G7" s="107"/>
      <c r="H7" s="107"/>
    </row>
    <row r="8" spans="1:8" s="3" customFormat="1" ht="18" customHeight="1">
      <c r="A8" s="124" t="s">
        <v>39</v>
      </c>
      <c r="B8" s="124"/>
      <c r="C8" s="124"/>
      <c r="D8" s="124"/>
      <c r="E8" s="124"/>
      <c r="F8" s="124"/>
      <c r="G8" s="124"/>
      <c r="H8" s="124"/>
    </row>
    <row r="9" spans="1:8" s="7" customFormat="1" ht="20.25" customHeight="1">
      <c r="A9" s="115" t="s">
        <v>3</v>
      </c>
      <c r="B9" s="115"/>
      <c r="C9" s="115"/>
      <c r="D9" s="115"/>
      <c r="E9" s="115"/>
      <c r="F9" s="115"/>
      <c r="G9" s="115"/>
      <c r="H9" s="115"/>
    </row>
    <row r="10" spans="1:8" s="7" customFormat="1" ht="18" customHeight="1">
      <c r="A10" s="125" t="s">
        <v>90</v>
      </c>
      <c r="B10" s="125"/>
      <c r="C10" s="125"/>
      <c r="D10" s="125"/>
      <c r="E10" s="125"/>
      <c r="F10" s="125"/>
      <c r="G10" s="125"/>
      <c r="H10" s="125"/>
    </row>
    <row r="11" spans="1:8" s="10" customFormat="1" ht="91.5" customHeight="1">
      <c r="A11" s="8" t="s">
        <v>13</v>
      </c>
      <c r="B11" s="129" t="s">
        <v>4</v>
      </c>
      <c r="C11" s="130"/>
      <c r="D11" s="9" t="s">
        <v>5</v>
      </c>
      <c r="E11" s="9" t="s">
        <v>8</v>
      </c>
      <c r="F11" s="9" t="s">
        <v>6</v>
      </c>
      <c r="G11" s="9" t="s">
        <v>14</v>
      </c>
      <c r="H11" s="9" t="s">
        <v>7</v>
      </c>
    </row>
    <row r="12" spans="1:8" s="14" customFormat="1" ht="4.5" customHeight="1">
      <c r="A12" s="11"/>
      <c r="B12" s="11"/>
      <c r="C12" s="12"/>
      <c r="D12" s="12"/>
      <c r="E12" s="12"/>
      <c r="F12" s="12"/>
      <c r="G12" s="12"/>
      <c r="H12" s="13"/>
    </row>
    <row r="13" spans="1:8" s="18" customFormat="1" ht="14.25" customHeight="1">
      <c r="A13" s="15" t="s">
        <v>9</v>
      </c>
      <c r="B13" s="15"/>
      <c r="C13" s="16" t="s">
        <v>24</v>
      </c>
      <c r="D13" s="17"/>
      <c r="E13" s="17"/>
      <c r="F13" s="17"/>
      <c r="G13" s="17"/>
      <c r="H13" s="17"/>
    </row>
    <row r="14" spans="1:8" s="22" customFormat="1" ht="4.5" customHeight="1">
      <c r="A14" s="19"/>
      <c r="B14" s="19"/>
      <c r="C14" s="20"/>
      <c r="D14" s="20"/>
      <c r="E14" s="20"/>
      <c r="F14" s="20"/>
      <c r="G14" s="20"/>
      <c r="H14" s="21"/>
    </row>
    <row r="15" spans="1:8" s="26" customFormat="1" ht="24" customHeight="1">
      <c r="A15" s="23"/>
      <c r="B15" s="23"/>
      <c r="C15" s="24" t="s">
        <v>15</v>
      </c>
      <c r="D15" s="25">
        <v>951802537</v>
      </c>
      <c r="E15" s="25">
        <f>E35+E66+E200+E218+E227+E17+E59+E186+E190+E207+E28+E194</f>
        <v>68417986</v>
      </c>
      <c r="F15" s="25">
        <f>F35+F66+F200+F218+F227+F17+F59+F186+F190+F207+F28+F194</f>
        <v>23575308</v>
      </c>
      <c r="G15" s="25">
        <f>G35+G66+G200+G218+G227+G17+G59+G186+G190+G207+G28+G194</f>
        <v>20461798</v>
      </c>
      <c r="H15" s="25">
        <f>D15+E15-F15</f>
        <v>996645215</v>
      </c>
    </row>
    <row r="16" spans="1:8" s="28" customFormat="1" ht="3.75" customHeight="1">
      <c r="A16" s="27"/>
      <c r="B16" s="27"/>
      <c r="C16" s="1"/>
      <c r="D16" s="1"/>
      <c r="E16" s="1"/>
      <c r="F16" s="1"/>
      <c r="G16" s="1"/>
      <c r="H16" s="1"/>
    </row>
    <row r="17" spans="1:8" s="26" customFormat="1" ht="24" customHeight="1">
      <c r="A17" s="23"/>
      <c r="B17" s="29" t="s">
        <v>33</v>
      </c>
      <c r="C17" s="24" t="s">
        <v>34</v>
      </c>
      <c r="D17" s="25">
        <v>18895943</v>
      </c>
      <c r="E17" s="25">
        <f>E25+E18</f>
        <v>85633</v>
      </c>
      <c r="F17" s="25">
        <f>F25+F18</f>
        <v>0</v>
      </c>
      <c r="G17" s="25">
        <f>G25+G18</f>
        <v>0</v>
      </c>
      <c r="H17" s="25">
        <f>D17+E17-F17</f>
        <v>18981576</v>
      </c>
    </row>
    <row r="18" spans="1:8" s="14" customFormat="1" ht="21.75" customHeight="1">
      <c r="A18" s="11"/>
      <c r="B18" s="30" t="s">
        <v>105</v>
      </c>
      <c r="C18" s="31" t="s">
        <v>106</v>
      </c>
      <c r="D18" s="32">
        <v>0</v>
      </c>
      <c r="E18" s="32">
        <v>85183</v>
      </c>
      <c r="F18" s="32">
        <v>0</v>
      </c>
      <c r="G18" s="32">
        <v>0</v>
      </c>
      <c r="H18" s="32">
        <f>D18+E18-F18</f>
        <v>85183</v>
      </c>
    </row>
    <row r="19" spans="1:8" s="26" customFormat="1" ht="28.5" customHeight="1">
      <c r="A19" s="33"/>
      <c r="B19" s="34"/>
      <c r="C19" s="108" t="s">
        <v>207</v>
      </c>
      <c r="D19" s="108"/>
      <c r="E19" s="108"/>
      <c r="F19" s="108"/>
      <c r="G19" s="108"/>
      <c r="H19" s="108"/>
    </row>
    <row r="20" spans="1:8" s="37" customFormat="1" ht="12.75" customHeight="1">
      <c r="A20" s="35"/>
      <c r="B20" s="36"/>
      <c r="C20" s="108" t="s">
        <v>211</v>
      </c>
      <c r="D20" s="108"/>
      <c r="E20" s="108"/>
      <c r="F20" s="108"/>
      <c r="G20" s="108"/>
      <c r="H20" s="108"/>
    </row>
    <row r="21" spans="1:8" s="37" customFormat="1" ht="12.75" customHeight="1">
      <c r="A21" s="35"/>
      <c r="B21" s="36"/>
      <c r="C21" s="108" t="s">
        <v>210</v>
      </c>
      <c r="D21" s="108"/>
      <c r="E21" s="108"/>
      <c r="F21" s="108"/>
      <c r="G21" s="108"/>
      <c r="H21" s="108"/>
    </row>
    <row r="22" spans="1:8" s="37" customFormat="1" ht="12.75" customHeight="1">
      <c r="A22" s="35"/>
      <c r="B22" s="36"/>
      <c r="C22" s="108" t="s">
        <v>209</v>
      </c>
      <c r="D22" s="108"/>
      <c r="E22" s="108"/>
      <c r="F22" s="108"/>
      <c r="G22" s="108"/>
      <c r="H22" s="108"/>
    </row>
    <row r="23" spans="1:8" s="37" customFormat="1" ht="12.75" customHeight="1">
      <c r="A23" s="35"/>
      <c r="B23" s="36"/>
      <c r="C23" s="112" t="s">
        <v>212</v>
      </c>
      <c r="D23" s="112"/>
      <c r="E23" s="112"/>
      <c r="F23" s="112"/>
      <c r="G23" s="112"/>
      <c r="H23" s="112"/>
    </row>
    <row r="24" spans="1:8" s="37" customFormat="1" ht="12.75" customHeight="1">
      <c r="A24" s="35"/>
      <c r="B24" s="36"/>
      <c r="C24" s="108" t="s">
        <v>208</v>
      </c>
      <c r="D24" s="108"/>
      <c r="E24" s="108"/>
      <c r="F24" s="108"/>
      <c r="G24" s="108"/>
      <c r="H24" s="108"/>
    </row>
    <row r="25" spans="1:8" s="14" customFormat="1" ht="19.5" customHeight="1">
      <c r="A25" s="11"/>
      <c r="B25" s="30" t="s">
        <v>104</v>
      </c>
      <c r="C25" s="31" t="s">
        <v>21</v>
      </c>
      <c r="D25" s="32">
        <v>25893</v>
      </c>
      <c r="E25" s="32">
        <v>450</v>
      </c>
      <c r="F25" s="32">
        <v>0</v>
      </c>
      <c r="G25" s="32">
        <v>0</v>
      </c>
      <c r="H25" s="32">
        <f>D25+E25-F25</f>
        <v>26343</v>
      </c>
    </row>
    <row r="26" spans="1:8" s="28" customFormat="1" ht="33.75" customHeight="1">
      <c r="A26" s="27"/>
      <c r="B26" s="27"/>
      <c r="C26" s="107" t="s">
        <v>123</v>
      </c>
      <c r="D26" s="107"/>
      <c r="E26" s="107"/>
      <c r="F26" s="107"/>
      <c r="G26" s="107"/>
      <c r="H26" s="107"/>
    </row>
    <row r="27" spans="1:8" s="14" customFormat="1" ht="4.5" customHeight="1">
      <c r="A27" s="11"/>
      <c r="B27" s="30"/>
      <c r="C27" s="6"/>
      <c r="D27" s="6"/>
      <c r="E27" s="6"/>
      <c r="F27" s="6"/>
      <c r="G27" s="6"/>
      <c r="H27" s="6"/>
    </row>
    <row r="28" spans="1:8" s="26" customFormat="1" ht="24.75" customHeight="1">
      <c r="A28" s="23"/>
      <c r="B28" s="23">
        <v>150</v>
      </c>
      <c r="C28" s="24" t="s">
        <v>121</v>
      </c>
      <c r="D28" s="25">
        <v>384184</v>
      </c>
      <c r="E28" s="25">
        <f>E29</f>
        <v>0</v>
      </c>
      <c r="F28" s="25">
        <f>F29</f>
        <v>83251</v>
      </c>
      <c r="G28" s="25">
        <f>G29</f>
        <v>0</v>
      </c>
      <c r="H28" s="25">
        <f>D28+E28-F28</f>
        <v>300933</v>
      </c>
    </row>
    <row r="29" spans="1:8" s="14" customFormat="1" ht="18" customHeight="1">
      <c r="A29" s="11"/>
      <c r="B29" s="11">
        <v>15095</v>
      </c>
      <c r="C29" s="31" t="s">
        <v>21</v>
      </c>
      <c r="D29" s="32">
        <v>376699</v>
      </c>
      <c r="E29" s="32">
        <v>0</v>
      </c>
      <c r="F29" s="32">
        <v>83251</v>
      </c>
      <c r="G29" s="32">
        <v>0</v>
      </c>
      <c r="H29" s="32">
        <f>D29+E29-F29</f>
        <v>293448</v>
      </c>
    </row>
    <row r="30" spans="1:8" s="14" customFormat="1" ht="15" customHeight="1">
      <c r="A30" s="11"/>
      <c r="B30" s="11"/>
      <c r="C30" s="113" t="s">
        <v>513</v>
      </c>
      <c r="D30" s="113"/>
      <c r="E30" s="113"/>
      <c r="F30" s="113"/>
      <c r="G30" s="113"/>
      <c r="H30" s="113"/>
    </row>
    <row r="31" spans="1:8" s="26" customFormat="1" ht="14.25" customHeight="1">
      <c r="A31" s="33"/>
      <c r="B31" s="33"/>
      <c r="C31" s="114" t="s">
        <v>514</v>
      </c>
      <c r="D31" s="114"/>
      <c r="E31" s="114"/>
      <c r="F31" s="114"/>
      <c r="G31" s="114"/>
      <c r="H31" s="114"/>
    </row>
    <row r="32" spans="1:8" s="26" customFormat="1" ht="14.25" customHeight="1">
      <c r="A32" s="33"/>
      <c r="B32" s="33"/>
      <c r="C32" s="114" t="s">
        <v>515</v>
      </c>
      <c r="D32" s="114"/>
      <c r="E32" s="114"/>
      <c r="F32" s="114"/>
      <c r="G32" s="114"/>
      <c r="H32" s="114"/>
    </row>
    <row r="33" spans="1:8" s="26" customFormat="1" ht="15" customHeight="1">
      <c r="A33" s="33"/>
      <c r="B33" s="33"/>
      <c r="C33" s="114" t="s">
        <v>231</v>
      </c>
      <c r="D33" s="114"/>
      <c r="E33" s="114"/>
      <c r="F33" s="114"/>
      <c r="G33" s="114"/>
      <c r="H33" s="114"/>
    </row>
    <row r="34" spans="1:8" s="26" customFormat="1" ht="4.5" customHeight="1">
      <c r="A34" s="33"/>
      <c r="B34" s="33"/>
      <c r="C34" s="1"/>
      <c r="D34" s="1"/>
      <c r="E34" s="1"/>
      <c r="F34" s="1"/>
      <c r="G34" s="1"/>
      <c r="H34" s="1"/>
    </row>
    <row r="35" spans="1:8" s="26" customFormat="1" ht="24.75" customHeight="1">
      <c r="A35" s="23"/>
      <c r="B35" s="23">
        <v>600</v>
      </c>
      <c r="C35" s="24" t="s">
        <v>35</v>
      </c>
      <c r="D35" s="25">
        <v>85017742</v>
      </c>
      <c r="E35" s="25">
        <f>E41+E36+E56</f>
        <v>8815401</v>
      </c>
      <c r="F35" s="25">
        <f>F41+F36+F56</f>
        <v>109099</v>
      </c>
      <c r="G35" s="25">
        <f>G41+G36+G56</f>
        <v>830360</v>
      </c>
      <c r="H35" s="25">
        <f>D35+E35-F35</f>
        <v>93724044</v>
      </c>
    </row>
    <row r="36" spans="1:8" s="14" customFormat="1" ht="19.5" customHeight="1">
      <c r="A36" s="11"/>
      <c r="B36" s="11">
        <v>60001</v>
      </c>
      <c r="C36" s="31" t="s">
        <v>150</v>
      </c>
      <c r="D36" s="32">
        <v>15323130</v>
      </c>
      <c r="E36" s="32">
        <v>5711103</v>
      </c>
      <c r="F36" s="32">
        <v>0</v>
      </c>
      <c r="G36" s="32">
        <v>0</v>
      </c>
      <c r="H36" s="32">
        <f>D36+E36-F36</f>
        <v>21034233</v>
      </c>
    </row>
    <row r="37" spans="1:8" s="14" customFormat="1" ht="18" customHeight="1">
      <c r="A37" s="11"/>
      <c r="B37" s="11"/>
      <c r="C37" s="113" t="s">
        <v>319</v>
      </c>
      <c r="D37" s="113"/>
      <c r="E37" s="113"/>
      <c r="F37" s="113"/>
      <c r="G37" s="113"/>
      <c r="H37" s="113"/>
    </row>
    <row r="38" spans="1:8" s="14" customFormat="1" ht="30.75" customHeight="1">
      <c r="A38" s="11"/>
      <c r="B38" s="11"/>
      <c r="C38" s="114" t="s">
        <v>320</v>
      </c>
      <c r="D38" s="114"/>
      <c r="E38" s="114"/>
      <c r="F38" s="114"/>
      <c r="G38" s="114"/>
      <c r="H38" s="114"/>
    </row>
    <row r="39" spans="1:8" s="14" customFormat="1" ht="27" customHeight="1">
      <c r="A39" s="11"/>
      <c r="B39" s="11"/>
      <c r="C39" s="114" t="s">
        <v>516</v>
      </c>
      <c r="D39" s="114"/>
      <c r="E39" s="114"/>
      <c r="F39" s="114"/>
      <c r="G39" s="114"/>
      <c r="H39" s="114"/>
    </row>
    <row r="40" spans="1:8" s="14" customFormat="1" ht="27" customHeight="1">
      <c r="A40" s="11"/>
      <c r="B40" s="11"/>
      <c r="C40" s="1"/>
      <c r="D40" s="1"/>
      <c r="E40" s="1"/>
      <c r="F40" s="1"/>
      <c r="G40" s="1"/>
      <c r="H40" s="1"/>
    </row>
    <row r="41" spans="1:8" s="14" customFormat="1" ht="21.75" customHeight="1">
      <c r="A41" s="11"/>
      <c r="B41" s="30" t="s">
        <v>62</v>
      </c>
      <c r="C41" s="31" t="s">
        <v>61</v>
      </c>
      <c r="D41" s="32">
        <v>30002066</v>
      </c>
      <c r="E41" s="32">
        <v>3104298</v>
      </c>
      <c r="F41" s="32">
        <v>0</v>
      </c>
      <c r="G41" s="32">
        <v>830360</v>
      </c>
      <c r="H41" s="32">
        <f>D41+E41-F41</f>
        <v>33106364</v>
      </c>
    </row>
    <row r="42" spans="1:8" s="14" customFormat="1" ht="15.75" customHeight="1">
      <c r="A42" s="11"/>
      <c r="B42" s="11"/>
      <c r="C42" s="108" t="s">
        <v>389</v>
      </c>
      <c r="D42" s="108"/>
      <c r="E42" s="108"/>
      <c r="F42" s="108"/>
      <c r="G42" s="108"/>
      <c r="H42" s="108"/>
    </row>
    <row r="43" spans="1:8" s="14" customFormat="1" ht="16.5" customHeight="1">
      <c r="A43" s="11"/>
      <c r="B43" s="11"/>
      <c r="C43" s="107" t="s">
        <v>390</v>
      </c>
      <c r="D43" s="107"/>
      <c r="E43" s="107"/>
      <c r="F43" s="107"/>
      <c r="G43" s="107"/>
      <c r="H43" s="107"/>
    </row>
    <row r="44" spans="1:8" s="14" customFormat="1" ht="16.5" customHeight="1">
      <c r="A44" s="11"/>
      <c r="B44" s="11"/>
      <c r="C44" s="107" t="s">
        <v>520</v>
      </c>
      <c r="D44" s="107"/>
      <c r="E44" s="107"/>
      <c r="F44" s="107"/>
      <c r="G44" s="107"/>
      <c r="H44" s="107"/>
    </row>
    <row r="45" spans="1:8" s="14" customFormat="1" ht="28.5" customHeight="1">
      <c r="A45" s="11"/>
      <c r="B45" s="11"/>
      <c r="C45" s="114" t="s">
        <v>391</v>
      </c>
      <c r="D45" s="114"/>
      <c r="E45" s="114"/>
      <c r="F45" s="114"/>
      <c r="G45" s="114"/>
      <c r="H45" s="114"/>
    </row>
    <row r="46" spans="1:8" s="14" customFormat="1" ht="28.5" customHeight="1">
      <c r="A46" s="11"/>
      <c r="B46" s="11"/>
      <c r="C46" s="107" t="s">
        <v>392</v>
      </c>
      <c r="D46" s="107"/>
      <c r="E46" s="107"/>
      <c r="F46" s="107"/>
      <c r="G46" s="107"/>
      <c r="H46" s="107"/>
    </row>
    <row r="47" spans="1:8" s="14" customFormat="1" ht="40.5" customHeight="1">
      <c r="A47" s="11"/>
      <c r="B47" s="11"/>
      <c r="C47" s="114" t="s">
        <v>393</v>
      </c>
      <c r="D47" s="114"/>
      <c r="E47" s="114"/>
      <c r="F47" s="114"/>
      <c r="G47" s="114"/>
      <c r="H47" s="114"/>
    </row>
    <row r="48" spans="1:8" s="40" customFormat="1" ht="24.75" customHeight="1">
      <c r="A48" s="33"/>
      <c r="B48" s="33"/>
      <c r="C48" s="114" t="s">
        <v>394</v>
      </c>
      <c r="D48" s="114"/>
      <c r="E48" s="114"/>
      <c r="F48" s="114"/>
      <c r="G48" s="114"/>
      <c r="H48" s="114"/>
    </row>
    <row r="49" spans="1:8" s="14" customFormat="1" ht="28.5" customHeight="1">
      <c r="A49" s="11"/>
      <c r="B49" s="11"/>
      <c r="C49" s="107" t="s">
        <v>517</v>
      </c>
      <c r="D49" s="107"/>
      <c r="E49" s="107"/>
      <c r="F49" s="107"/>
      <c r="G49" s="107"/>
      <c r="H49" s="107"/>
    </row>
    <row r="50" spans="1:8" s="40" customFormat="1" ht="26.25" customHeight="1">
      <c r="A50" s="33"/>
      <c r="B50" s="33"/>
      <c r="C50" s="114" t="s">
        <v>467</v>
      </c>
      <c r="D50" s="114"/>
      <c r="E50" s="114"/>
      <c r="F50" s="114"/>
      <c r="G50" s="114"/>
      <c r="H50" s="114"/>
    </row>
    <row r="51" spans="1:8" s="40" customFormat="1" ht="15" customHeight="1">
      <c r="A51" s="33"/>
      <c r="B51" s="33"/>
      <c r="C51" s="114" t="s">
        <v>468</v>
      </c>
      <c r="D51" s="114"/>
      <c r="E51" s="114"/>
      <c r="F51" s="114"/>
      <c r="G51" s="114"/>
      <c r="H51" s="114"/>
    </row>
    <row r="52" spans="1:8" s="14" customFormat="1" ht="16.5" customHeight="1">
      <c r="A52" s="11"/>
      <c r="B52" s="11"/>
      <c r="C52" s="107" t="s">
        <v>518</v>
      </c>
      <c r="D52" s="107"/>
      <c r="E52" s="107"/>
      <c r="F52" s="107"/>
      <c r="G52" s="107"/>
      <c r="H52" s="107"/>
    </row>
    <row r="53" spans="1:8" s="14" customFormat="1" ht="39" customHeight="1">
      <c r="A53" s="11"/>
      <c r="B53" s="11"/>
      <c r="C53" s="114" t="s">
        <v>452</v>
      </c>
      <c r="D53" s="114"/>
      <c r="E53" s="114"/>
      <c r="F53" s="114"/>
      <c r="G53" s="114"/>
      <c r="H53" s="114"/>
    </row>
    <row r="54" spans="1:8" s="14" customFormat="1" ht="41.25" customHeight="1">
      <c r="A54" s="11"/>
      <c r="B54" s="11"/>
      <c r="C54" s="114" t="s">
        <v>519</v>
      </c>
      <c r="D54" s="114"/>
      <c r="E54" s="114"/>
      <c r="F54" s="114"/>
      <c r="G54" s="114"/>
      <c r="H54" s="114"/>
    </row>
    <row r="55" spans="1:8" s="14" customFormat="1" ht="40.5" customHeight="1">
      <c r="A55" s="11"/>
      <c r="B55" s="11"/>
      <c r="C55" s="107" t="s">
        <v>582</v>
      </c>
      <c r="D55" s="107"/>
      <c r="E55" s="107"/>
      <c r="F55" s="107"/>
      <c r="G55" s="107"/>
      <c r="H55" s="107"/>
    </row>
    <row r="56" spans="1:8" s="14" customFormat="1" ht="18" customHeight="1">
      <c r="A56" s="11"/>
      <c r="B56" s="11">
        <v>60095</v>
      </c>
      <c r="C56" s="31" t="s">
        <v>21</v>
      </c>
      <c r="D56" s="32">
        <v>677417</v>
      </c>
      <c r="E56" s="32">
        <v>0</v>
      </c>
      <c r="F56" s="32">
        <v>109099</v>
      </c>
      <c r="G56" s="32">
        <v>0</v>
      </c>
      <c r="H56" s="32">
        <f>D56+E56-F56</f>
        <v>568318</v>
      </c>
    </row>
    <row r="57" spans="1:8" s="26" customFormat="1" ht="35.25" customHeight="1">
      <c r="A57" s="33"/>
      <c r="B57" s="33"/>
      <c r="C57" s="114" t="s">
        <v>225</v>
      </c>
      <c r="D57" s="114"/>
      <c r="E57" s="114"/>
      <c r="F57" s="114"/>
      <c r="G57" s="114"/>
      <c r="H57" s="114"/>
    </row>
    <row r="58" spans="1:8" s="28" customFormat="1" ht="3.75" customHeight="1">
      <c r="A58" s="27"/>
      <c r="B58" s="27"/>
      <c r="C58" s="1"/>
      <c r="D58" s="1"/>
      <c r="E58" s="1"/>
      <c r="F58" s="1"/>
      <c r="G58" s="1"/>
      <c r="H58" s="41"/>
    </row>
    <row r="59" spans="1:8" s="26" customFormat="1" ht="23.25" customHeight="1">
      <c r="A59" s="23"/>
      <c r="B59" s="23">
        <v>750</v>
      </c>
      <c r="C59" s="24" t="s">
        <v>109</v>
      </c>
      <c r="D59" s="25">
        <v>5727560</v>
      </c>
      <c r="E59" s="25">
        <f>E60+E62</f>
        <v>76894</v>
      </c>
      <c r="F59" s="25">
        <f>F60+F62</f>
        <v>15000</v>
      </c>
      <c r="G59" s="25">
        <f>G60+G62</f>
        <v>0</v>
      </c>
      <c r="H59" s="25">
        <f>D59+E59-F59</f>
        <v>5789454</v>
      </c>
    </row>
    <row r="60" spans="1:8" s="14" customFormat="1" ht="21.75" customHeight="1">
      <c r="A60" s="11"/>
      <c r="B60" s="11">
        <v>75075</v>
      </c>
      <c r="C60" s="31" t="s">
        <v>110</v>
      </c>
      <c r="D60" s="32">
        <v>596151</v>
      </c>
      <c r="E60" s="32">
        <v>52500</v>
      </c>
      <c r="F60" s="32">
        <v>0</v>
      </c>
      <c r="G60" s="32">
        <v>0</v>
      </c>
      <c r="H60" s="32">
        <f>D60+E60-F60</f>
        <v>648651</v>
      </c>
    </row>
    <row r="61" spans="1:8" s="14" customFormat="1" ht="52.5" customHeight="1">
      <c r="A61" s="11"/>
      <c r="B61" s="30"/>
      <c r="C61" s="107" t="s">
        <v>371</v>
      </c>
      <c r="D61" s="107"/>
      <c r="E61" s="107"/>
      <c r="F61" s="107"/>
      <c r="G61" s="107"/>
      <c r="H61" s="107"/>
    </row>
    <row r="62" spans="1:8" s="14" customFormat="1" ht="22.5" customHeight="1">
      <c r="A62" s="11"/>
      <c r="B62" s="11">
        <v>75095</v>
      </c>
      <c r="C62" s="31" t="s">
        <v>21</v>
      </c>
      <c r="D62" s="32">
        <v>4708009</v>
      </c>
      <c r="E62" s="32">
        <v>24394</v>
      </c>
      <c r="F62" s="32">
        <v>15000</v>
      </c>
      <c r="G62" s="32">
        <v>0</v>
      </c>
      <c r="H62" s="32">
        <f>D62+E62-F62</f>
        <v>4717403</v>
      </c>
    </row>
    <row r="63" spans="1:8" s="14" customFormat="1" ht="57.75" customHeight="1">
      <c r="A63" s="11"/>
      <c r="B63" s="11"/>
      <c r="C63" s="114" t="s">
        <v>469</v>
      </c>
      <c r="D63" s="114"/>
      <c r="E63" s="114"/>
      <c r="F63" s="114"/>
      <c r="G63" s="114"/>
      <c r="H63" s="114"/>
    </row>
    <row r="64" spans="1:8" s="14" customFormat="1" ht="55.5" customHeight="1">
      <c r="A64" s="11"/>
      <c r="B64" s="11"/>
      <c r="C64" s="114" t="s">
        <v>244</v>
      </c>
      <c r="D64" s="114"/>
      <c r="E64" s="114"/>
      <c r="F64" s="114"/>
      <c r="G64" s="114"/>
      <c r="H64" s="114"/>
    </row>
    <row r="65" spans="1:8" s="14" customFormat="1" ht="8.25" customHeight="1">
      <c r="A65" s="11"/>
      <c r="B65" s="30"/>
      <c r="C65" s="6"/>
      <c r="D65" s="6"/>
      <c r="E65" s="6"/>
      <c r="F65" s="6"/>
      <c r="G65" s="6"/>
      <c r="H65" s="6"/>
    </row>
    <row r="66" spans="1:8" s="26" customFormat="1" ht="23.25" customHeight="1">
      <c r="A66" s="23"/>
      <c r="B66" s="23">
        <v>758</v>
      </c>
      <c r="C66" s="24" t="s">
        <v>49</v>
      </c>
      <c r="D66" s="25">
        <v>530041908</v>
      </c>
      <c r="E66" s="25">
        <f>E67+E69+E137</f>
        <v>53462192</v>
      </c>
      <c r="F66" s="25">
        <f>F67+F69+F137</f>
        <v>21605913</v>
      </c>
      <c r="G66" s="25">
        <f>G67+G69+G137</f>
        <v>19628241</v>
      </c>
      <c r="H66" s="25">
        <f>D66+E66-F66</f>
        <v>561898187</v>
      </c>
    </row>
    <row r="67" spans="1:8" s="14" customFormat="1" ht="27" customHeight="1">
      <c r="A67" s="11"/>
      <c r="B67" s="42">
        <v>75801</v>
      </c>
      <c r="C67" s="43" t="s">
        <v>75</v>
      </c>
      <c r="D67" s="44">
        <v>58770855</v>
      </c>
      <c r="E67" s="44">
        <v>0</v>
      </c>
      <c r="F67" s="44">
        <v>2456064</v>
      </c>
      <c r="G67" s="44">
        <v>0</v>
      </c>
      <c r="H67" s="44">
        <f>D67+E67-F67</f>
        <v>56314791</v>
      </c>
    </row>
    <row r="68" spans="1:8" s="14" customFormat="1" ht="45" customHeight="1">
      <c r="A68" s="11"/>
      <c r="B68" s="11"/>
      <c r="C68" s="114" t="s">
        <v>122</v>
      </c>
      <c r="D68" s="114"/>
      <c r="E68" s="114"/>
      <c r="F68" s="114"/>
      <c r="G68" s="114"/>
      <c r="H68" s="114"/>
    </row>
    <row r="69" spans="1:8" s="14" customFormat="1" ht="38.25" customHeight="1">
      <c r="A69" s="11"/>
      <c r="B69" s="42">
        <v>75863</v>
      </c>
      <c r="C69" s="45" t="s">
        <v>63</v>
      </c>
      <c r="D69" s="44">
        <v>265099613</v>
      </c>
      <c r="E69" s="44">
        <v>41356237</v>
      </c>
      <c r="F69" s="44">
        <v>13458000</v>
      </c>
      <c r="G69" s="44">
        <v>15736286</v>
      </c>
      <c r="H69" s="44">
        <f>D69+E69-F69</f>
        <v>292997850</v>
      </c>
    </row>
    <row r="70" spans="1:8" s="14" customFormat="1" ht="27" customHeight="1">
      <c r="A70" s="11"/>
      <c r="B70" s="11"/>
      <c r="C70" s="113" t="s">
        <v>66</v>
      </c>
      <c r="D70" s="113"/>
      <c r="E70" s="113"/>
      <c r="F70" s="113"/>
      <c r="G70" s="113"/>
      <c r="H70" s="113"/>
    </row>
    <row r="71" spans="1:8" s="14" customFormat="1" ht="15" customHeight="1">
      <c r="A71" s="11"/>
      <c r="B71" s="11"/>
      <c r="C71" s="107" t="s">
        <v>332</v>
      </c>
      <c r="D71" s="107"/>
      <c r="E71" s="107"/>
      <c r="F71" s="107"/>
      <c r="G71" s="107"/>
      <c r="H71" s="107"/>
    </row>
    <row r="72" spans="1:8" s="14" customFormat="1" ht="25.5" customHeight="1">
      <c r="A72" s="11"/>
      <c r="B72" s="11"/>
      <c r="C72" s="112" t="s">
        <v>333</v>
      </c>
      <c r="D72" s="112"/>
      <c r="E72" s="112"/>
      <c r="F72" s="112"/>
      <c r="G72" s="46" t="s">
        <v>74</v>
      </c>
      <c r="H72" s="47">
        <v>3305791</v>
      </c>
    </row>
    <row r="73" spans="1:8" s="14" customFormat="1" ht="25.5" customHeight="1">
      <c r="A73" s="11"/>
      <c r="B73" s="11"/>
      <c r="C73" s="112" t="s">
        <v>334</v>
      </c>
      <c r="D73" s="112"/>
      <c r="E73" s="112"/>
      <c r="F73" s="112"/>
      <c r="G73" s="46" t="s">
        <v>74</v>
      </c>
      <c r="H73" s="47">
        <v>224330</v>
      </c>
    </row>
    <row r="74" spans="1:8" s="14" customFormat="1" ht="25.5" customHeight="1">
      <c r="A74" s="11"/>
      <c r="B74" s="11"/>
      <c r="C74" s="112" t="s">
        <v>335</v>
      </c>
      <c r="D74" s="112"/>
      <c r="E74" s="112"/>
      <c r="F74" s="112"/>
      <c r="G74" s="46" t="s">
        <v>74</v>
      </c>
      <c r="H74" s="47">
        <v>2543</v>
      </c>
    </row>
    <row r="75" spans="1:8" s="14" customFormat="1" ht="13.5" customHeight="1">
      <c r="A75" s="11"/>
      <c r="B75" s="11"/>
      <c r="C75" s="108" t="s">
        <v>336</v>
      </c>
      <c r="D75" s="108"/>
      <c r="E75" s="108"/>
      <c r="F75" s="108"/>
      <c r="G75" s="108"/>
      <c r="H75" s="108"/>
    </row>
    <row r="76" spans="1:8" s="14" customFormat="1" ht="27" customHeight="1">
      <c r="A76" s="11"/>
      <c r="B76" s="11"/>
      <c r="C76" s="112" t="s">
        <v>337</v>
      </c>
      <c r="D76" s="112"/>
      <c r="E76" s="112"/>
      <c r="F76" s="112"/>
      <c r="G76" s="46" t="s">
        <v>74</v>
      </c>
      <c r="H76" s="47">
        <v>69800</v>
      </c>
    </row>
    <row r="77" spans="1:8" s="14" customFormat="1" ht="39.75" customHeight="1">
      <c r="A77" s="11"/>
      <c r="B77" s="11"/>
      <c r="C77" s="112" t="s">
        <v>338</v>
      </c>
      <c r="D77" s="112"/>
      <c r="E77" s="112"/>
      <c r="F77" s="112"/>
      <c r="G77" s="46" t="s">
        <v>74</v>
      </c>
      <c r="H77" s="47">
        <v>168541</v>
      </c>
    </row>
    <row r="78" spans="1:8" s="14" customFormat="1" ht="15" customHeight="1">
      <c r="A78" s="11"/>
      <c r="B78" s="11"/>
      <c r="C78" s="107" t="s">
        <v>184</v>
      </c>
      <c r="D78" s="107"/>
      <c r="E78" s="107"/>
      <c r="F78" s="107"/>
      <c r="G78" s="107"/>
      <c r="H78" s="107"/>
    </row>
    <row r="79" spans="1:8" s="14" customFormat="1" ht="12.75" customHeight="1">
      <c r="A79" s="11"/>
      <c r="B79" s="11"/>
      <c r="C79" s="107" t="s">
        <v>67</v>
      </c>
      <c r="D79" s="107"/>
      <c r="E79" s="107"/>
      <c r="F79" s="107"/>
      <c r="G79" s="107"/>
      <c r="H79" s="107"/>
    </row>
    <row r="80" spans="1:8" s="14" customFormat="1" ht="12.75" customHeight="1">
      <c r="A80" s="11"/>
      <c r="B80" s="11"/>
      <c r="C80" s="107" t="s">
        <v>182</v>
      </c>
      <c r="D80" s="107"/>
      <c r="E80" s="107"/>
      <c r="F80" s="107"/>
      <c r="G80" s="107"/>
      <c r="H80" s="107"/>
    </row>
    <row r="81" spans="1:8" s="14" customFormat="1" ht="27" customHeight="1">
      <c r="A81" s="11"/>
      <c r="B81" s="11"/>
      <c r="C81" s="112" t="s">
        <v>188</v>
      </c>
      <c r="D81" s="112"/>
      <c r="E81" s="112"/>
      <c r="F81" s="112"/>
      <c r="G81" s="46" t="s">
        <v>60</v>
      </c>
      <c r="H81" s="47">
        <v>1761219</v>
      </c>
    </row>
    <row r="82" spans="1:8" s="14" customFormat="1" ht="13.5" customHeight="1">
      <c r="A82" s="11"/>
      <c r="B82" s="11"/>
      <c r="C82" s="109" t="s">
        <v>183</v>
      </c>
      <c r="D82" s="109"/>
      <c r="E82" s="109"/>
      <c r="F82" s="109"/>
      <c r="G82" s="48" t="s">
        <v>60</v>
      </c>
      <c r="H82" s="49">
        <v>8440</v>
      </c>
    </row>
    <row r="83" spans="1:8" s="14" customFormat="1" ht="12" customHeight="1">
      <c r="A83" s="11"/>
      <c r="B83" s="11"/>
      <c r="C83" s="112" t="s">
        <v>324</v>
      </c>
      <c r="D83" s="112"/>
      <c r="E83" s="112"/>
      <c r="F83" s="112"/>
      <c r="G83" s="46"/>
      <c r="H83" s="50"/>
    </row>
    <row r="84" spans="1:8" s="14" customFormat="1" ht="15.75" customHeight="1">
      <c r="A84" s="11"/>
      <c r="B84" s="11"/>
      <c r="C84" s="109" t="s">
        <v>325</v>
      </c>
      <c r="D84" s="109"/>
      <c r="E84" s="109"/>
      <c r="F84" s="109"/>
      <c r="G84" s="48" t="s">
        <v>60</v>
      </c>
      <c r="H84" s="49">
        <v>1798090</v>
      </c>
    </row>
    <row r="85" spans="1:8" s="14" customFormat="1" ht="15.75" customHeight="1">
      <c r="A85" s="11"/>
      <c r="B85" s="11"/>
      <c r="C85" s="109" t="s">
        <v>323</v>
      </c>
      <c r="D85" s="109"/>
      <c r="E85" s="109"/>
      <c r="F85" s="109"/>
      <c r="G85" s="46" t="s">
        <v>60</v>
      </c>
      <c r="H85" s="47">
        <v>3084863</v>
      </c>
    </row>
    <row r="86" spans="1:8" s="14" customFormat="1" ht="13.5" customHeight="1">
      <c r="A86" s="11"/>
      <c r="B86" s="11"/>
      <c r="C86" s="112" t="s">
        <v>185</v>
      </c>
      <c r="D86" s="112"/>
      <c r="E86" s="112"/>
      <c r="F86" s="112"/>
      <c r="G86" s="46"/>
      <c r="H86" s="47"/>
    </row>
    <row r="87" spans="1:8" s="14" customFormat="1" ht="17.25" customHeight="1">
      <c r="A87" s="11"/>
      <c r="B87" s="11"/>
      <c r="C87" s="109" t="s">
        <v>187</v>
      </c>
      <c r="D87" s="109"/>
      <c r="E87" s="109"/>
      <c r="F87" s="109"/>
      <c r="G87" s="48" t="s">
        <v>60</v>
      </c>
      <c r="H87" s="49">
        <v>6000</v>
      </c>
    </row>
    <row r="88" spans="1:8" s="14" customFormat="1" ht="15" customHeight="1">
      <c r="A88" s="11"/>
      <c r="B88" s="11"/>
      <c r="C88" s="109" t="s">
        <v>189</v>
      </c>
      <c r="D88" s="109"/>
      <c r="E88" s="109"/>
      <c r="F88" s="109"/>
      <c r="G88" s="48" t="s">
        <v>60</v>
      </c>
      <c r="H88" s="49">
        <v>41400</v>
      </c>
    </row>
    <row r="89" spans="1:8" s="14" customFormat="1" ht="17.25" customHeight="1">
      <c r="A89" s="11"/>
      <c r="B89" s="11"/>
      <c r="C89" s="109" t="s">
        <v>287</v>
      </c>
      <c r="D89" s="109"/>
      <c r="E89" s="109"/>
      <c r="F89" s="109"/>
      <c r="G89" s="48" t="s">
        <v>60</v>
      </c>
      <c r="H89" s="49">
        <v>625</v>
      </c>
    </row>
    <row r="90" spans="1:8" s="14" customFormat="1" ht="13.5" customHeight="1">
      <c r="A90" s="11"/>
      <c r="B90" s="11"/>
      <c r="C90" s="108" t="s">
        <v>85</v>
      </c>
      <c r="D90" s="108"/>
      <c r="E90" s="108"/>
      <c r="F90" s="108"/>
      <c r="G90" s="108"/>
      <c r="H90" s="108"/>
    </row>
    <row r="91" spans="1:8" s="14" customFormat="1" ht="39.75" customHeight="1">
      <c r="A91" s="11"/>
      <c r="B91" s="11"/>
      <c r="C91" s="112" t="s">
        <v>326</v>
      </c>
      <c r="D91" s="112"/>
      <c r="E91" s="112"/>
      <c r="F91" s="112"/>
      <c r="G91" s="46" t="s">
        <v>60</v>
      </c>
      <c r="H91" s="47">
        <v>142822</v>
      </c>
    </row>
    <row r="92" spans="1:8" s="14" customFormat="1" ht="26.25" customHeight="1">
      <c r="A92" s="11"/>
      <c r="B92" s="11"/>
      <c r="C92" s="112" t="s">
        <v>328</v>
      </c>
      <c r="D92" s="112"/>
      <c r="E92" s="112"/>
      <c r="F92" s="112"/>
      <c r="G92" s="46" t="s">
        <v>60</v>
      </c>
      <c r="H92" s="47">
        <v>137223</v>
      </c>
    </row>
    <row r="93" spans="1:8" s="14" customFormat="1" ht="26.25" customHeight="1">
      <c r="A93" s="11"/>
      <c r="B93" s="11"/>
      <c r="C93" s="112" t="s">
        <v>329</v>
      </c>
      <c r="D93" s="112"/>
      <c r="E93" s="112"/>
      <c r="F93" s="112"/>
      <c r="G93" s="46" t="s">
        <v>60</v>
      </c>
      <c r="H93" s="47">
        <v>137461</v>
      </c>
    </row>
    <row r="94" spans="1:8" s="14" customFormat="1" ht="26.25" customHeight="1">
      <c r="A94" s="11"/>
      <c r="B94" s="11"/>
      <c r="C94" s="112" t="s">
        <v>330</v>
      </c>
      <c r="D94" s="112"/>
      <c r="E94" s="112"/>
      <c r="F94" s="112"/>
      <c r="G94" s="46" t="s">
        <v>60</v>
      </c>
      <c r="H94" s="47">
        <v>124398</v>
      </c>
    </row>
    <row r="95" spans="1:8" s="14" customFormat="1" ht="26.25" customHeight="1">
      <c r="A95" s="11"/>
      <c r="B95" s="11"/>
      <c r="C95" s="112" t="s">
        <v>331</v>
      </c>
      <c r="D95" s="112"/>
      <c r="E95" s="112"/>
      <c r="F95" s="112"/>
      <c r="G95" s="46" t="s">
        <v>60</v>
      </c>
      <c r="H95" s="47">
        <v>131578</v>
      </c>
    </row>
    <row r="96" spans="1:8" s="14" customFormat="1" ht="37.5" customHeight="1">
      <c r="A96" s="11"/>
      <c r="B96" s="11"/>
      <c r="C96" s="112" t="s">
        <v>191</v>
      </c>
      <c r="D96" s="112"/>
      <c r="E96" s="112"/>
      <c r="F96" s="112"/>
      <c r="G96" s="46" t="s">
        <v>60</v>
      </c>
      <c r="H96" s="47">
        <v>45214</v>
      </c>
    </row>
    <row r="97" spans="1:8" s="14" customFormat="1" ht="14.25" customHeight="1">
      <c r="A97" s="11"/>
      <c r="B97" s="11"/>
      <c r="C97" s="107" t="s">
        <v>81</v>
      </c>
      <c r="D97" s="107"/>
      <c r="E97" s="107"/>
      <c r="F97" s="107"/>
      <c r="G97" s="107"/>
      <c r="H97" s="107"/>
    </row>
    <row r="98" spans="1:8" s="14" customFormat="1" ht="25.5" customHeight="1">
      <c r="A98" s="11"/>
      <c r="B98" s="11"/>
      <c r="C98" s="112" t="s">
        <v>521</v>
      </c>
      <c r="D98" s="112"/>
      <c r="E98" s="112"/>
      <c r="F98" s="112"/>
      <c r="G98" s="46" t="s">
        <v>60</v>
      </c>
      <c r="H98" s="47">
        <v>10808458</v>
      </c>
    </row>
    <row r="99" spans="1:8" s="14" customFormat="1" ht="37.5" customHeight="1">
      <c r="A99" s="11"/>
      <c r="B99" s="11"/>
      <c r="C99" s="112" t="s">
        <v>339</v>
      </c>
      <c r="D99" s="112"/>
      <c r="E99" s="112"/>
      <c r="F99" s="112"/>
      <c r="G99" s="46" t="s">
        <v>60</v>
      </c>
      <c r="H99" s="47">
        <v>8259</v>
      </c>
    </row>
    <row r="100" spans="1:8" s="14" customFormat="1" ht="38.25" customHeight="1">
      <c r="A100" s="11"/>
      <c r="B100" s="11"/>
      <c r="C100" s="112" t="s">
        <v>340</v>
      </c>
      <c r="D100" s="112"/>
      <c r="E100" s="112"/>
      <c r="F100" s="112"/>
      <c r="G100" s="46" t="s">
        <v>60</v>
      </c>
      <c r="H100" s="47">
        <v>783563</v>
      </c>
    </row>
    <row r="101" spans="1:8" s="14" customFormat="1" ht="54" customHeight="1">
      <c r="A101" s="11"/>
      <c r="B101" s="11"/>
      <c r="C101" s="112" t="s">
        <v>87</v>
      </c>
      <c r="D101" s="112"/>
      <c r="E101" s="112"/>
      <c r="F101" s="112"/>
      <c r="G101" s="46" t="s">
        <v>60</v>
      </c>
      <c r="H101" s="47">
        <v>633066</v>
      </c>
    </row>
    <row r="102" spans="1:8" s="14" customFormat="1" ht="11.25" customHeight="1">
      <c r="A102" s="11"/>
      <c r="B102" s="11"/>
      <c r="C102" s="38"/>
      <c r="D102" s="38"/>
      <c r="E102" s="38"/>
      <c r="F102" s="38"/>
      <c r="G102" s="46"/>
      <c r="H102" s="47"/>
    </row>
    <row r="103" spans="1:8" s="14" customFormat="1" ht="13.5" customHeight="1">
      <c r="A103" s="11"/>
      <c r="B103" s="11"/>
      <c r="C103" s="112" t="s">
        <v>185</v>
      </c>
      <c r="D103" s="112"/>
      <c r="E103" s="112"/>
      <c r="F103" s="112"/>
      <c r="G103" s="46"/>
      <c r="H103" s="47"/>
    </row>
    <row r="104" spans="1:8" s="14" customFormat="1" ht="15" customHeight="1">
      <c r="A104" s="11"/>
      <c r="B104" s="11"/>
      <c r="C104" s="109" t="s">
        <v>187</v>
      </c>
      <c r="D104" s="109"/>
      <c r="E104" s="109"/>
      <c r="F104" s="109"/>
      <c r="G104" s="48" t="s">
        <v>60</v>
      </c>
      <c r="H104" s="49">
        <v>82000</v>
      </c>
    </row>
    <row r="105" spans="1:8" s="14" customFormat="1" ht="25.5" customHeight="1">
      <c r="A105" s="11"/>
      <c r="B105" s="11"/>
      <c r="C105" s="112" t="s">
        <v>190</v>
      </c>
      <c r="D105" s="112"/>
      <c r="E105" s="112"/>
      <c r="F105" s="112"/>
      <c r="G105" s="46" t="s">
        <v>60</v>
      </c>
      <c r="H105" s="47">
        <v>7995</v>
      </c>
    </row>
    <row r="106" spans="1:8" s="14" customFormat="1" ht="15" customHeight="1">
      <c r="A106" s="11"/>
      <c r="B106" s="11"/>
      <c r="C106" s="109" t="s">
        <v>189</v>
      </c>
      <c r="D106" s="109"/>
      <c r="E106" s="109"/>
      <c r="F106" s="109"/>
      <c r="G106" s="48" t="s">
        <v>60</v>
      </c>
      <c r="H106" s="49">
        <v>99517</v>
      </c>
    </row>
    <row r="107" spans="1:8" s="14" customFormat="1" ht="17.25" customHeight="1">
      <c r="A107" s="11"/>
      <c r="B107" s="11"/>
      <c r="C107" s="109" t="s">
        <v>287</v>
      </c>
      <c r="D107" s="109"/>
      <c r="E107" s="109"/>
      <c r="F107" s="109"/>
      <c r="G107" s="48" t="s">
        <v>60</v>
      </c>
      <c r="H107" s="49">
        <v>33620</v>
      </c>
    </row>
    <row r="108" spans="1:8" s="14" customFormat="1" ht="13.5" customHeight="1">
      <c r="A108" s="11"/>
      <c r="B108" s="11"/>
      <c r="C108" s="108" t="s">
        <v>85</v>
      </c>
      <c r="D108" s="108"/>
      <c r="E108" s="108"/>
      <c r="F108" s="108"/>
      <c r="G108" s="108"/>
      <c r="H108" s="108"/>
    </row>
    <row r="109" spans="1:8" s="14" customFormat="1" ht="39.75" customHeight="1">
      <c r="A109" s="11"/>
      <c r="B109" s="11"/>
      <c r="C109" s="112" t="s">
        <v>326</v>
      </c>
      <c r="D109" s="112"/>
      <c r="E109" s="112"/>
      <c r="F109" s="112"/>
      <c r="G109" s="46" t="s">
        <v>60</v>
      </c>
      <c r="H109" s="47">
        <v>6063795</v>
      </c>
    </row>
    <row r="110" spans="1:8" s="14" customFormat="1" ht="41.25" customHeight="1">
      <c r="A110" s="11"/>
      <c r="B110" s="11"/>
      <c r="C110" s="112" t="s">
        <v>321</v>
      </c>
      <c r="D110" s="112"/>
      <c r="E110" s="112"/>
      <c r="F110" s="112"/>
      <c r="G110" s="46" t="s">
        <v>60</v>
      </c>
      <c r="H110" s="47">
        <v>9043564</v>
      </c>
    </row>
    <row r="111" spans="1:8" s="14" customFormat="1" ht="26.25" customHeight="1">
      <c r="A111" s="11"/>
      <c r="B111" s="11"/>
      <c r="C111" s="112" t="s">
        <v>331</v>
      </c>
      <c r="D111" s="112"/>
      <c r="E111" s="112"/>
      <c r="F111" s="112"/>
      <c r="G111" s="46" t="s">
        <v>60</v>
      </c>
      <c r="H111" s="47">
        <v>15363348</v>
      </c>
    </row>
    <row r="112" spans="1:8" s="14" customFormat="1" ht="15" customHeight="1">
      <c r="A112" s="11"/>
      <c r="B112" s="11"/>
      <c r="C112" s="107" t="s">
        <v>86</v>
      </c>
      <c r="D112" s="107"/>
      <c r="E112" s="107"/>
      <c r="F112" s="107"/>
      <c r="G112" s="107"/>
      <c r="H112" s="107"/>
    </row>
    <row r="113" spans="1:8" s="14" customFormat="1" ht="15" customHeight="1">
      <c r="A113" s="11"/>
      <c r="B113" s="11"/>
      <c r="C113" s="107" t="s">
        <v>67</v>
      </c>
      <c r="D113" s="107"/>
      <c r="E113" s="107"/>
      <c r="F113" s="107"/>
      <c r="G113" s="107"/>
      <c r="H113" s="107"/>
    </row>
    <row r="114" spans="1:8" s="14" customFormat="1" ht="13.5" customHeight="1">
      <c r="A114" s="11"/>
      <c r="B114" s="11"/>
      <c r="C114" s="112" t="s">
        <v>185</v>
      </c>
      <c r="D114" s="112"/>
      <c r="E114" s="112"/>
      <c r="F114" s="112"/>
      <c r="G114" s="46"/>
      <c r="H114" s="47"/>
    </row>
    <row r="115" spans="1:8" s="14" customFormat="1" ht="27.75" customHeight="1">
      <c r="A115" s="11"/>
      <c r="B115" s="11"/>
      <c r="C115" s="112" t="s">
        <v>192</v>
      </c>
      <c r="D115" s="112"/>
      <c r="E115" s="112"/>
      <c r="F115" s="112"/>
      <c r="G115" s="46" t="s">
        <v>60</v>
      </c>
      <c r="H115" s="47">
        <v>55250</v>
      </c>
    </row>
    <row r="116" spans="1:8" s="14" customFormat="1" ht="27" customHeight="1">
      <c r="A116" s="11"/>
      <c r="B116" s="11"/>
      <c r="C116" s="112" t="s">
        <v>341</v>
      </c>
      <c r="D116" s="112"/>
      <c r="E116" s="112"/>
      <c r="F116" s="112"/>
      <c r="G116" s="46" t="s">
        <v>60</v>
      </c>
      <c r="H116" s="47">
        <v>1199852</v>
      </c>
    </row>
    <row r="117" spans="1:8" s="14" customFormat="1" ht="24.75" customHeight="1">
      <c r="A117" s="11"/>
      <c r="B117" s="11"/>
      <c r="C117" s="112" t="s">
        <v>186</v>
      </c>
      <c r="D117" s="112"/>
      <c r="E117" s="112"/>
      <c r="F117" s="112"/>
      <c r="G117" s="46" t="s">
        <v>60</v>
      </c>
      <c r="H117" s="47">
        <v>951</v>
      </c>
    </row>
    <row r="118" spans="1:8" s="14" customFormat="1" ht="24.75" customHeight="1">
      <c r="A118" s="11"/>
      <c r="B118" s="11"/>
      <c r="C118" s="112" t="s">
        <v>193</v>
      </c>
      <c r="D118" s="112"/>
      <c r="E118" s="112"/>
      <c r="F118" s="112"/>
      <c r="G118" s="46" t="s">
        <v>60</v>
      </c>
      <c r="H118" s="47">
        <v>248690</v>
      </c>
    </row>
    <row r="119" spans="1:8" s="14" customFormat="1" ht="15" customHeight="1">
      <c r="A119" s="11"/>
      <c r="B119" s="11"/>
      <c r="C119" s="109" t="s">
        <v>194</v>
      </c>
      <c r="D119" s="109"/>
      <c r="E119" s="109"/>
      <c r="F119" s="109"/>
      <c r="G119" s="48" t="s">
        <v>60</v>
      </c>
      <c r="H119" s="49">
        <v>56333</v>
      </c>
    </row>
    <row r="120" spans="1:8" s="14" customFormat="1" ht="15" customHeight="1">
      <c r="A120" s="11"/>
      <c r="B120" s="11"/>
      <c r="C120" s="107" t="s">
        <v>81</v>
      </c>
      <c r="D120" s="107"/>
      <c r="E120" s="107"/>
      <c r="F120" s="107"/>
      <c r="G120" s="107"/>
      <c r="H120" s="107"/>
    </row>
    <row r="121" spans="1:8" s="14" customFormat="1" ht="13.5" customHeight="1">
      <c r="A121" s="11"/>
      <c r="B121" s="11"/>
      <c r="C121" s="112" t="s">
        <v>185</v>
      </c>
      <c r="D121" s="112"/>
      <c r="E121" s="112"/>
      <c r="F121" s="112"/>
      <c r="G121" s="46"/>
      <c r="H121" s="47"/>
    </row>
    <row r="122" spans="1:8" s="14" customFormat="1" ht="27.75" customHeight="1">
      <c r="A122" s="11"/>
      <c r="B122" s="11"/>
      <c r="C122" s="112" t="s">
        <v>192</v>
      </c>
      <c r="D122" s="112"/>
      <c r="E122" s="112"/>
      <c r="F122" s="112"/>
      <c r="G122" s="46" t="s">
        <v>60</v>
      </c>
      <c r="H122" s="47">
        <v>175500</v>
      </c>
    </row>
    <row r="123" spans="1:8" s="14" customFormat="1" ht="27" customHeight="1">
      <c r="A123" s="11"/>
      <c r="B123" s="11"/>
      <c r="C123" s="112" t="s">
        <v>341</v>
      </c>
      <c r="D123" s="112"/>
      <c r="E123" s="112"/>
      <c r="F123" s="112"/>
      <c r="G123" s="46" t="s">
        <v>60</v>
      </c>
      <c r="H123" s="47">
        <v>490544</v>
      </c>
    </row>
    <row r="124" spans="1:8" s="14" customFormat="1" ht="24.75" customHeight="1">
      <c r="A124" s="11"/>
      <c r="B124" s="11"/>
      <c r="C124" s="112" t="s">
        <v>186</v>
      </c>
      <c r="D124" s="112"/>
      <c r="E124" s="112"/>
      <c r="F124" s="112"/>
      <c r="G124" s="46" t="s">
        <v>60</v>
      </c>
      <c r="H124" s="47">
        <v>143910</v>
      </c>
    </row>
    <row r="125" spans="1:8" s="14" customFormat="1" ht="24.75" customHeight="1">
      <c r="A125" s="11"/>
      <c r="B125" s="11"/>
      <c r="C125" s="112" t="s">
        <v>193</v>
      </c>
      <c r="D125" s="112"/>
      <c r="E125" s="112"/>
      <c r="F125" s="112"/>
      <c r="G125" s="46" t="s">
        <v>60</v>
      </c>
      <c r="H125" s="47">
        <v>107752</v>
      </c>
    </row>
    <row r="126" spans="1:8" s="14" customFormat="1" ht="15" customHeight="1">
      <c r="A126" s="11"/>
      <c r="B126" s="11"/>
      <c r="C126" s="109" t="s">
        <v>194</v>
      </c>
      <c r="D126" s="109"/>
      <c r="E126" s="109"/>
      <c r="F126" s="109"/>
      <c r="G126" s="48" t="s">
        <v>60</v>
      </c>
      <c r="H126" s="49">
        <v>536206</v>
      </c>
    </row>
    <row r="127" spans="1:8" s="14" customFormat="1" ht="13.5" customHeight="1">
      <c r="A127" s="11"/>
      <c r="B127" s="11"/>
      <c r="C127" s="108" t="s">
        <v>85</v>
      </c>
      <c r="D127" s="108"/>
      <c r="E127" s="108"/>
      <c r="F127" s="108"/>
      <c r="G127" s="108"/>
      <c r="H127" s="108"/>
    </row>
    <row r="128" spans="1:8" s="14" customFormat="1" ht="27" customHeight="1">
      <c r="A128" s="11"/>
      <c r="B128" s="11"/>
      <c r="C128" s="112" t="s">
        <v>322</v>
      </c>
      <c r="D128" s="112"/>
      <c r="E128" s="112"/>
      <c r="F128" s="112"/>
      <c r="G128" s="46" t="s">
        <v>60</v>
      </c>
      <c r="H128" s="47">
        <v>8207992</v>
      </c>
    </row>
    <row r="129" spans="1:8" s="14" customFormat="1" ht="26.25" customHeight="1">
      <c r="A129" s="11"/>
      <c r="B129" s="11"/>
      <c r="C129" s="112" t="s">
        <v>330</v>
      </c>
      <c r="D129" s="112"/>
      <c r="E129" s="112"/>
      <c r="F129" s="112"/>
      <c r="G129" s="46" t="s">
        <v>60</v>
      </c>
      <c r="H129" s="47">
        <v>1538306</v>
      </c>
    </row>
    <row r="130" spans="1:8" s="14" customFormat="1" ht="54" customHeight="1">
      <c r="A130" s="11"/>
      <c r="B130" s="11"/>
      <c r="C130" s="112" t="s">
        <v>522</v>
      </c>
      <c r="D130" s="112"/>
      <c r="E130" s="112"/>
      <c r="F130" s="112"/>
      <c r="G130" s="46" t="s">
        <v>118</v>
      </c>
      <c r="H130" s="47">
        <v>2975000</v>
      </c>
    </row>
    <row r="131" spans="1:8" s="14" customFormat="1" ht="17.25" customHeight="1">
      <c r="A131" s="11"/>
      <c r="B131" s="11"/>
      <c r="C131" s="114" t="s">
        <v>116</v>
      </c>
      <c r="D131" s="114"/>
      <c r="E131" s="114"/>
      <c r="F131" s="114"/>
      <c r="G131" s="114"/>
      <c r="H131" s="114"/>
    </row>
    <row r="132" spans="1:8" s="14" customFormat="1" ht="42.75" customHeight="1">
      <c r="A132" s="11"/>
      <c r="B132" s="42"/>
      <c r="C132" s="114" t="s">
        <v>342</v>
      </c>
      <c r="D132" s="114"/>
      <c r="E132" s="114"/>
      <c r="F132" s="114"/>
      <c r="G132" s="114"/>
      <c r="H132" s="114"/>
    </row>
    <row r="133" spans="1:8" s="14" customFormat="1" ht="15.75" customHeight="1">
      <c r="A133" s="11"/>
      <c r="B133" s="11"/>
      <c r="C133" s="111" t="s">
        <v>344</v>
      </c>
      <c r="D133" s="111"/>
      <c r="E133" s="111"/>
      <c r="F133" s="111"/>
      <c r="G133" s="48" t="s">
        <v>60</v>
      </c>
      <c r="H133" s="49">
        <v>95000</v>
      </c>
    </row>
    <row r="134" spans="1:8" s="14" customFormat="1" ht="15.75" customHeight="1">
      <c r="A134" s="11"/>
      <c r="B134" s="11"/>
      <c r="C134" s="111" t="s">
        <v>343</v>
      </c>
      <c r="D134" s="111"/>
      <c r="E134" s="111"/>
      <c r="F134" s="111"/>
      <c r="G134" s="48" t="s">
        <v>60</v>
      </c>
      <c r="H134" s="49">
        <v>6681500</v>
      </c>
    </row>
    <row r="135" spans="1:8" s="14" customFormat="1" ht="14.25" customHeight="1">
      <c r="A135" s="11"/>
      <c r="B135" s="11"/>
      <c r="C135" s="110" t="s">
        <v>523</v>
      </c>
      <c r="D135" s="110"/>
      <c r="E135" s="110"/>
      <c r="F135" s="110"/>
      <c r="G135" s="46" t="s">
        <v>60</v>
      </c>
      <c r="H135" s="47">
        <v>6681500</v>
      </c>
    </row>
    <row r="136" spans="1:8" s="14" customFormat="1" ht="42.75" customHeight="1">
      <c r="A136" s="11"/>
      <c r="B136" s="11"/>
      <c r="C136" s="114" t="s">
        <v>369</v>
      </c>
      <c r="D136" s="114"/>
      <c r="E136" s="114"/>
      <c r="F136" s="114"/>
      <c r="G136" s="114"/>
      <c r="H136" s="114"/>
    </row>
    <row r="137" spans="1:8" s="14" customFormat="1" ht="38.25" customHeight="1">
      <c r="A137" s="11"/>
      <c r="B137" s="42">
        <v>75864</v>
      </c>
      <c r="C137" s="45" t="s">
        <v>111</v>
      </c>
      <c r="D137" s="44">
        <v>70325136</v>
      </c>
      <c r="E137" s="44">
        <v>12105955</v>
      </c>
      <c r="F137" s="44">
        <v>5691849</v>
      </c>
      <c r="G137" s="44">
        <v>3891955</v>
      </c>
      <c r="H137" s="44">
        <f>D137+E137-F137</f>
        <v>76739242</v>
      </c>
    </row>
    <row r="138" spans="1:8" s="14" customFormat="1" ht="39" customHeight="1">
      <c r="A138" s="11"/>
      <c r="B138" s="11"/>
      <c r="C138" s="113" t="s">
        <v>112</v>
      </c>
      <c r="D138" s="113"/>
      <c r="E138" s="113"/>
      <c r="F138" s="113"/>
      <c r="G138" s="113"/>
      <c r="H138" s="113"/>
    </row>
    <row r="139" spans="1:8" s="14" customFormat="1" ht="39.75" customHeight="1">
      <c r="A139" s="51"/>
      <c r="B139" s="11"/>
      <c r="C139" s="112" t="s">
        <v>397</v>
      </c>
      <c r="D139" s="112"/>
      <c r="E139" s="112"/>
      <c r="F139" s="112"/>
      <c r="G139" s="46" t="s">
        <v>74</v>
      </c>
      <c r="H139" s="47">
        <v>575943</v>
      </c>
    </row>
    <row r="140" spans="1:8" s="14" customFormat="1" ht="15" customHeight="1">
      <c r="A140" s="11"/>
      <c r="B140" s="11"/>
      <c r="C140" s="107" t="s">
        <v>117</v>
      </c>
      <c r="D140" s="107"/>
      <c r="E140" s="107"/>
      <c r="F140" s="107"/>
      <c r="G140" s="107"/>
      <c r="H140" s="107"/>
    </row>
    <row r="141" spans="1:8" s="14" customFormat="1" ht="13.5" customHeight="1">
      <c r="A141" s="11"/>
      <c r="B141" s="11"/>
      <c r="C141" s="109" t="s">
        <v>345</v>
      </c>
      <c r="D141" s="109"/>
      <c r="E141" s="109"/>
      <c r="F141" s="109"/>
      <c r="G141" s="48" t="s">
        <v>60</v>
      </c>
      <c r="H141" s="49">
        <v>1353689</v>
      </c>
    </row>
    <row r="142" spans="1:8" s="14" customFormat="1" ht="39.75" customHeight="1">
      <c r="A142" s="11"/>
      <c r="B142" s="11"/>
      <c r="C142" s="112" t="s">
        <v>525</v>
      </c>
      <c r="D142" s="112"/>
      <c r="E142" s="112"/>
      <c r="F142" s="112"/>
      <c r="G142" s="46" t="s">
        <v>60</v>
      </c>
      <c r="H142" s="47">
        <v>37740</v>
      </c>
    </row>
    <row r="143" spans="1:8" s="14" customFormat="1" ht="27" customHeight="1">
      <c r="A143" s="11"/>
      <c r="B143" s="11"/>
      <c r="C143" s="112" t="s">
        <v>113</v>
      </c>
      <c r="D143" s="112"/>
      <c r="E143" s="112"/>
      <c r="F143" s="112"/>
      <c r="G143" s="46" t="s">
        <v>60</v>
      </c>
      <c r="H143" s="47">
        <f>912955+176477</f>
        <v>1089432</v>
      </c>
    </row>
    <row r="144" spans="1:8" s="14" customFormat="1" ht="14.25" customHeight="1">
      <c r="A144" s="11"/>
      <c r="B144" s="11"/>
      <c r="C144" s="109" t="s">
        <v>114</v>
      </c>
      <c r="D144" s="109"/>
      <c r="E144" s="109"/>
      <c r="F144" s="109"/>
      <c r="G144" s="48" t="s">
        <v>60</v>
      </c>
      <c r="H144" s="49">
        <v>966285</v>
      </c>
    </row>
    <row r="145" spans="1:8" s="14" customFormat="1" ht="24.75" customHeight="1">
      <c r="A145" s="11"/>
      <c r="B145" s="11"/>
      <c r="C145" s="112" t="s">
        <v>115</v>
      </c>
      <c r="D145" s="112"/>
      <c r="E145" s="112"/>
      <c r="F145" s="112"/>
      <c r="G145" s="46" t="s">
        <v>60</v>
      </c>
      <c r="H145" s="47">
        <v>195518</v>
      </c>
    </row>
    <row r="146" spans="1:8" s="14" customFormat="1" ht="27" customHeight="1">
      <c r="A146" s="11"/>
      <c r="B146" s="11"/>
      <c r="C146" s="112" t="s">
        <v>524</v>
      </c>
      <c r="D146" s="112"/>
      <c r="E146" s="112"/>
      <c r="F146" s="112"/>
      <c r="G146" s="46" t="s">
        <v>60</v>
      </c>
      <c r="H146" s="47">
        <v>7749501</v>
      </c>
    </row>
    <row r="147" spans="1:8" s="14" customFormat="1" ht="17.25" customHeight="1">
      <c r="A147" s="11"/>
      <c r="B147" s="11"/>
      <c r="C147" s="114" t="s">
        <v>116</v>
      </c>
      <c r="D147" s="114"/>
      <c r="E147" s="114"/>
      <c r="F147" s="114"/>
      <c r="G147" s="114"/>
      <c r="H147" s="114"/>
    </row>
    <row r="148" spans="1:8" s="14" customFormat="1" ht="29.25" customHeight="1">
      <c r="A148" s="11"/>
      <c r="B148" s="42"/>
      <c r="C148" s="113" t="s">
        <v>346</v>
      </c>
      <c r="D148" s="113"/>
      <c r="E148" s="113"/>
      <c r="F148" s="113"/>
      <c r="G148" s="113"/>
      <c r="H148" s="113"/>
    </row>
    <row r="149" spans="1:8" s="14" customFormat="1" ht="12.75" customHeight="1">
      <c r="A149" s="11"/>
      <c r="B149" s="11"/>
      <c r="C149" s="109" t="s">
        <v>84</v>
      </c>
      <c r="D149" s="109"/>
      <c r="E149" s="109"/>
      <c r="F149" s="109"/>
      <c r="G149" s="52"/>
      <c r="H149" s="47"/>
    </row>
    <row r="150" spans="1:8" s="14" customFormat="1" ht="12.75" customHeight="1">
      <c r="A150" s="11"/>
      <c r="B150" s="11"/>
      <c r="C150" s="107" t="s">
        <v>67</v>
      </c>
      <c r="D150" s="107"/>
      <c r="E150" s="107"/>
      <c r="F150" s="107"/>
      <c r="G150" s="107"/>
      <c r="H150" s="107"/>
    </row>
    <row r="151" spans="1:8" s="14" customFormat="1" ht="39.75" customHeight="1">
      <c r="A151" s="51"/>
      <c r="B151" s="11"/>
      <c r="C151" s="112" t="s">
        <v>398</v>
      </c>
      <c r="D151" s="112"/>
      <c r="E151" s="112"/>
      <c r="F151" s="112"/>
      <c r="G151" s="46" t="s">
        <v>74</v>
      </c>
      <c r="H151" s="47">
        <v>101637</v>
      </c>
    </row>
    <row r="152" spans="1:8" s="14" customFormat="1" ht="13.5" customHeight="1">
      <c r="A152" s="11"/>
      <c r="B152" s="11"/>
      <c r="C152" s="109" t="s">
        <v>347</v>
      </c>
      <c r="D152" s="109"/>
      <c r="E152" s="109"/>
      <c r="F152" s="109"/>
      <c r="G152" s="48" t="s">
        <v>74</v>
      </c>
      <c r="H152" s="49">
        <v>550000</v>
      </c>
    </row>
    <row r="153" spans="1:8" s="14" customFormat="1" ht="13.5" customHeight="1">
      <c r="A153" s="11"/>
      <c r="B153" s="11"/>
      <c r="C153" s="109" t="s">
        <v>358</v>
      </c>
      <c r="D153" s="109"/>
      <c r="E153" s="109"/>
      <c r="F153" s="109"/>
      <c r="G153" s="48" t="s">
        <v>74</v>
      </c>
      <c r="H153" s="49">
        <v>675000</v>
      </c>
    </row>
    <row r="154" spans="1:8" s="14" customFormat="1" ht="25.5" customHeight="1">
      <c r="A154" s="11"/>
      <c r="B154" s="11"/>
      <c r="C154" s="110" t="s">
        <v>359</v>
      </c>
      <c r="D154" s="110"/>
      <c r="E154" s="110"/>
      <c r="F154" s="110"/>
      <c r="G154" s="46" t="s">
        <v>74</v>
      </c>
      <c r="H154" s="47">
        <v>5000</v>
      </c>
    </row>
    <row r="155" spans="1:8" s="14" customFormat="1" ht="12.75" customHeight="1">
      <c r="A155" s="11"/>
      <c r="B155" s="11"/>
      <c r="C155" s="107" t="s">
        <v>184</v>
      </c>
      <c r="D155" s="107"/>
      <c r="E155" s="107"/>
      <c r="F155" s="107"/>
      <c r="G155" s="107"/>
      <c r="H155" s="107"/>
    </row>
    <row r="156" spans="1:8" s="14" customFormat="1" ht="12.75" customHeight="1">
      <c r="A156" s="11"/>
      <c r="B156" s="11"/>
      <c r="C156" s="107" t="s">
        <v>67</v>
      </c>
      <c r="D156" s="107"/>
      <c r="E156" s="107"/>
      <c r="F156" s="107"/>
      <c r="G156" s="107"/>
      <c r="H156" s="107"/>
    </row>
    <row r="157" spans="1:8" s="14" customFormat="1" ht="12.75" customHeight="1">
      <c r="A157" s="11"/>
      <c r="B157" s="11"/>
      <c r="C157" s="109" t="s">
        <v>348</v>
      </c>
      <c r="D157" s="109"/>
      <c r="E157" s="109"/>
      <c r="F157" s="109"/>
      <c r="G157" s="48" t="s">
        <v>60</v>
      </c>
      <c r="H157" s="49">
        <v>3400000</v>
      </c>
    </row>
    <row r="158" spans="1:8" s="14" customFormat="1" ht="12.75" customHeight="1">
      <c r="A158" s="11"/>
      <c r="B158" s="11"/>
      <c r="C158" s="111" t="s">
        <v>349</v>
      </c>
      <c r="D158" s="111"/>
      <c r="E158" s="111"/>
      <c r="F158" s="111"/>
      <c r="G158" s="48" t="s">
        <v>60</v>
      </c>
      <c r="H158" s="49">
        <v>135000</v>
      </c>
    </row>
    <row r="159" spans="1:8" s="14" customFormat="1" ht="27" customHeight="1">
      <c r="A159" s="11"/>
      <c r="B159" s="11"/>
      <c r="C159" s="112" t="s">
        <v>362</v>
      </c>
      <c r="D159" s="112"/>
      <c r="E159" s="112"/>
      <c r="F159" s="112"/>
      <c r="G159" s="46" t="s">
        <v>60</v>
      </c>
      <c r="H159" s="47">
        <f>106283+20760</f>
        <v>127043</v>
      </c>
    </row>
    <row r="160" spans="1:8" s="14" customFormat="1" ht="14.25" customHeight="1">
      <c r="A160" s="11"/>
      <c r="B160" s="11"/>
      <c r="C160" s="109" t="s">
        <v>363</v>
      </c>
      <c r="D160" s="109"/>
      <c r="E160" s="109"/>
      <c r="F160" s="109"/>
      <c r="G160" s="48" t="s">
        <v>60</v>
      </c>
      <c r="H160" s="49">
        <v>75000</v>
      </c>
    </row>
    <row r="161" spans="1:8" s="14" customFormat="1" ht="14.25" customHeight="1">
      <c r="A161" s="11"/>
      <c r="B161" s="11"/>
      <c r="C161" s="109" t="s">
        <v>353</v>
      </c>
      <c r="D161" s="109"/>
      <c r="E161" s="109"/>
      <c r="F161" s="109"/>
      <c r="G161" s="48" t="s">
        <v>60</v>
      </c>
      <c r="H161" s="49">
        <v>3666660</v>
      </c>
    </row>
    <row r="162" spans="1:8" s="14" customFormat="1" ht="14.25" customHeight="1">
      <c r="A162" s="11"/>
      <c r="B162" s="11"/>
      <c r="C162" s="109" t="s">
        <v>354</v>
      </c>
      <c r="D162" s="109"/>
      <c r="E162" s="109"/>
      <c r="F162" s="109"/>
      <c r="G162" s="48" t="s">
        <v>60</v>
      </c>
      <c r="H162" s="49">
        <f>77578+36103</f>
        <v>113681</v>
      </c>
    </row>
    <row r="163" spans="1:8" s="14" customFormat="1" ht="12.75" customHeight="1">
      <c r="A163" s="11"/>
      <c r="B163" s="11"/>
      <c r="C163" s="111" t="s">
        <v>350</v>
      </c>
      <c r="D163" s="111"/>
      <c r="E163" s="111"/>
      <c r="F163" s="111"/>
      <c r="G163" s="48" t="s">
        <v>60</v>
      </c>
      <c r="H163" s="49">
        <v>1625000</v>
      </c>
    </row>
    <row r="164" spans="1:8" s="14" customFormat="1" ht="12.75" customHeight="1">
      <c r="A164" s="11"/>
      <c r="B164" s="11"/>
      <c r="C164" s="111" t="s">
        <v>355</v>
      </c>
      <c r="D164" s="111"/>
      <c r="E164" s="111"/>
      <c r="F164" s="111"/>
      <c r="G164" s="48" t="s">
        <v>60</v>
      </c>
      <c r="H164" s="49">
        <v>550000</v>
      </c>
    </row>
    <row r="165" spans="1:8" s="14" customFormat="1" ht="13.5" customHeight="1">
      <c r="A165" s="11"/>
      <c r="B165" s="11"/>
      <c r="C165" s="111" t="s">
        <v>356</v>
      </c>
      <c r="D165" s="111"/>
      <c r="E165" s="111"/>
      <c r="F165" s="111"/>
      <c r="G165" s="48" t="s">
        <v>60</v>
      </c>
      <c r="H165" s="49">
        <v>50000</v>
      </c>
    </row>
    <row r="166" spans="1:8" s="14" customFormat="1" ht="13.5" customHeight="1">
      <c r="A166" s="11"/>
      <c r="B166" s="11"/>
      <c r="C166" s="111" t="s">
        <v>351</v>
      </c>
      <c r="D166" s="111"/>
      <c r="E166" s="111"/>
      <c r="F166" s="111"/>
      <c r="G166" s="48" t="s">
        <v>60</v>
      </c>
      <c r="H166" s="49">
        <v>375000</v>
      </c>
    </row>
    <row r="167" spans="1:8" s="14" customFormat="1" ht="13.5" customHeight="1">
      <c r="A167" s="11"/>
      <c r="B167" s="11"/>
      <c r="C167" s="109" t="s">
        <v>360</v>
      </c>
      <c r="D167" s="109"/>
      <c r="E167" s="109"/>
      <c r="F167" s="109"/>
      <c r="G167" s="48" t="s">
        <v>60</v>
      </c>
      <c r="H167" s="49">
        <v>159380</v>
      </c>
    </row>
    <row r="168" spans="1:8" s="14" customFormat="1" ht="37.5" customHeight="1">
      <c r="A168" s="11"/>
      <c r="B168" s="11"/>
      <c r="C168" s="112" t="s">
        <v>361</v>
      </c>
      <c r="D168" s="112"/>
      <c r="E168" s="112"/>
      <c r="F168" s="112"/>
      <c r="G168" s="46" t="s">
        <v>60</v>
      </c>
      <c r="H168" s="47">
        <v>6660</v>
      </c>
    </row>
    <row r="169" spans="1:8" s="14" customFormat="1" ht="14.25" customHeight="1">
      <c r="A169" s="11"/>
      <c r="B169" s="11"/>
      <c r="C169" s="109" t="s">
        <v>364</v>
      </c>
      <c r="D169" s="109"/>
      <c r="E169" s="109"/>
      <c r="F169" s="109"/>
      <c r="G169" s="48" t="s">
        <v>60</v>
      </c>
      <c r="H169" s="49">
        <v>164242</v>
      </c>
    </row>
    <row r="170" spans="1:8" s="14" customFormat="1" ht="15" customHeight="1">
      <c r="A170" s="11"/>
      <c r="B170" s="11"/>
      <c r="C170" s="107" t="s">
        <v>86</v>
      </c>
      <c r="D170" s="107"/>
      <c r="E170" s="107"/>
      <c r="F170" s="107"/>
      <c r="G170" s="107"/>
      <c r="H170" s="107"/>
    </row>
    <row r="171" spans="1:8" s="14" customFormat="1" ht="15" customHeight="1">
      <c r="A171" s="11"/>
      <c r="B171" s="11"/>
      <c r="C171" s="107" t="s">
        <v>67</v>
      </c>
      <c r="D171" s="107"/>
      <c r="E171" s="107"/>
      <c r="F171" s="107"/>
      <c r="G171" s="107"/>
      <c r="H171" s="107"/>
    </row>
    <row r="172" spans="1:8" s="14" customFormat="1" ht="24" customHeight="1">
      <c r="A172" s="11"/>
      <c r="B172" s="11"/>
      <c r="C172" s="110" t="s">
        <v>365</v>
      </c>
      <c r="D172" s="110"/>
      <c r="E172" s="110"/>
      <c r="F172" s="110"/>
      <c r="G172" s="46" t="s">
        <v>60</v>
      </c>
      <c r="H172" s="47">
        <v>471956</v>
      </c>
    </row>
    <row r="173" spans="1:8" s="14" customFormat="1" ht="12.75" customHeight="1">
      <c r="A173" s="11"/>
      <c r="B173" s="11"/>
      <c r="C173" s="111" t="s">
        <v>352</v>
      </c>
      <c r="D173" s="111"/>
      <c r="E173" s="111"/>
      <c r="F173" s="111"/>
      <c r="G173" s="48" t="s">
        <v>60</v>
      </c>
      <c r="H173" s="49">
        <v>220000</v>
      </c>
    </row>
    <row r="174" spans="1:8" s="14" customFormat="1" ht="12.75" customHeight="1">
      <c r="A174" s="11"/>
      <c r="B174" s="11"/>
      <c r="C174" s="111" t="s">
        <v>366</v>
      </c>
      <c r="D174" s="111"/>
      <c r="E174" s="111"/>
      <c r="F174" s="111"/>
      <c r="G174" s="48" t="s">
        <v>60</v>
      </c>
      <c r="H174" s="49">
        <v>86771</v>
      </c>
    </row>
    <row r="175" spans="1:8" s="14" customFormat="1" ht="12.75" customHeight="1">
      <c r="A175" s="11"/>
      <c r="B175" s="11"/>
      <c r="C175" s="111" t="s">
        <v>368</v>
      </c>
      <c r="D175" s="111"/>
      <c r="E175" s="111"/>
      <c r="F175" s="111"/>
      <c r="G175" s="48" t="s">
        <v>60</v>
      </c>
      <c r="H175" s="49">
        <v>145000</v>
      </c>
    </row>
    <row r="176" spans="1:8" s="14" customFormat="1" ht="12.75" customHeight="1">
      <c r="A176" s="11"/>
      <c r="B176" s="11"/>
      <c r="C176" s="111" t="s">
        <v>367</v>
      </c>
      <c r="D176" s="111"/>
      <c r="E176" s="111"/>
      <c r="F176" s="111"/>
      <c r="G176" s="48" t="s">
        <v>60</v>
      </c>
      <c r="H176" s="49">
        <v>165000</v>
      </c>
    </row>
    <row r="177" spans="1:8" s="14" customFormat="1" ht="13.5" customHeight="1">
      <c r="A177" s="11"/>
      <c r="B177" s="11"/>
      <c r="C177" s="109" t="s">
        <v>357</v>
      </c>
      <c r="D177" s="109"/>
      <c r="E177" s="109"/>
      <c r="F177" s="109"/>
      <c r="G177" s="48" t="s">
        <v>60</v>
      </c>
      <c r="H177" s="49">
        <v>120000</v>
      </c>
    </row>
    <row r="178" spans="1:8" s="14" customFormat="1" ht="24.75" customHeight="1">
      <c r="A178" s="11"/>
      <c r="B178" s="11"/>
      <c r="C178" s="112" t="s">
        <v>526</v>
      </c>
      <c r="D178" s="112"/>
      <c r="E178" s="112"/>
      <c r="F178" s="112"/>
      <c r="G178" s="46" t="s">
        <v>60</v>
      </c>
      <c r="H178" s="47">
        <v>456334</v>
      </c>
    </row>
    <row r="179" spans="1:8" s="14" customFormat="1" ht="15" customHeight="1">
      <c r="A179" s="11"/>
      <c r="B179" s="11"/>
      <c r="C179" s="107" t="s">
        <v>81</v>
      </c>
      <c r="D179" s="107"/>
      <c r="E179" s="107"/>
      <c r="F179" s="107"/>
      <c r="G179" s="107"/>
      <c r="H179" s="107"/>
    </row>
    <row r="180" spans="1:8" s="14" customFormat="1" ht="12.75" customHeight="1">
      <c r="A180" s="11"/>
      <c r="B180" s="11"/>
      <c r="C180" s="111" t="s">
        <v>352</v>
      </c>
      <c r="D180" s="111"/>
      <c r="E180" s="111"/>
      <c r="F180" s="111"/>
      <c r="G180" s="48" t="s">
        <v>60</v>
      </c>
      <c r="H180" s="49">
        <v>90000</v>
      </c>
    </row>
    <row r="181" spans="1:8" s="14" customFormat="1" ht="13.5" customHeight="1">
      <c r="A181" s="11"/>
      <c r="B181" s="11"/>
      <c r="C181" s="111" t="s">
        <v>351</v>
      </c>
      <c r="D181" s="111"/>
      <c r="E181" s="111"/>
      <c r="F181" s="111"/>
      <c r="G181" s="48" t="s">
        <v>60</v>
      </c>
      <c r="H181" s="49">
        <v>7500</v>
      </c>
    </row>
    <row r="182" spans="1:8" s="14" customFormat="1" ht="12.75" customHeight="1">
      <c r="A182" s="11"/>
      <c r="B182" s="11"/>
      <c r="C182" s="111" t="s">
        <v>367</v>
      </c>
      <c r="D182" s="111"/>
      <c r="E182" s="111"/>
      <c r="F182" s="111"/>
      <c r="G182" s="48" t="s">
        <v>60</v>
      </c>
      <c r="H182" s="49">
        <v>55000</v>
      </c>
    </row>
    <row r="183" spans="1:8" s="14" customFormat="1" ht="13.5" customHeight="1">
      <c r="A183" s="11"/>
      <c r="B183" s="11"/>
      <c r="C183" s="111" t="s">
        <v>357</v>
      </c>
      <c r="D183" s="111"/>
      <c r="E183" s="111"/>
      <c r="F183" s="111"/>
      <c r="G183" s="48" t="s">
        <v>60</v>
      </c>
      <c r="H183" s="49">
        <v>16742</v>
      </c>
    </row>
    <row r="184" spans="1:8" s="14" customFormat="1" ht="42" customHeight="1">
      <c r="A184" s="11"/>
      <c r="B184" s="11"/>
      <c r="C184" s="114" t="s">
        <v>370</v>
      </c>
      <c r="D184" s="114"/>
      <c r="E184" s="114"/>
      <c r="F184" s="114"/>
      <c r="G184" s="114"/>
      <c r="H184" s="114"/>
    </row>
    <row r="185" spans="1:8" s="14" customFormat="1" ht="6.75" customHeight="1">
      <c r="A185" s="11"/>
      <c r="B185" s="11"/>
      <c r="C185" s="1"/>
      <c r="D185" s="1"/>
      <c r="E185" s="1"/>
      <c r="F185" s="1"/>
      <c r="G185" s="1"/>
      <c r="H185" s="1"/>
    </row>
    <row r="186" spans="1:8" s="54" customFormat="1" ht="26.25" customHeight="1">
      <c r="A186" s="23"/>
      <c r="B186" s="23">
        <v>801</v>
      </c>
      <c r="C186" s="24" t="s">
        <v>22</v>
      </c>
      <c r="D186" s="53">
        <v>1041425</v>
      </c>
      <c r="E186" s="53">
        <f>E187</f>
        <v>60581</v>
      </c>
      <c r="F186" s="53">
        <f>F187</f>
        <v>0</v>
      </c>
      <c r="G186" s="25">
        <f>G187</f>
        <v>0</v>
      </c>
      <c r="H186" s="25">
        <f>D186+E186-F186</f>
        <v>1102006</v>
      </c>
    </row>
    <row r="187" spans="1:8" s="14" customFormat="1" ht="23.25" customHeight="1">
      <c r="A187" s="11"/>
      <c r="B187" s="11">
        <v>80195</v>
      </c>
      <c r="C187" s="31" t="s">
        <v>21</v>
      </c>
      <c r="D187" s="32">
        <v>0</v>
      </c>
      <c r="E187" s="32">
        <v>60581</v>
      </c>
      <c r="F187" s="32">
        <v>0</v>
      </c>
      <c r="G187" s="32">
        <v>0</v>
      </c>
      <c r="H187" s="32">
        <f>D187+E187-F187</f>
        <v>60581</v>
      </c>
    </row>
    <row r="188" spans="1:8" s="14" customFormat="1" ht="40.5" customHeight="1">
      <c r="A188" s="11"/>
      <c r="B188" s="11"/>
      <c r="C188" s="114" t="s">
        <v>470</v>
      </c>
      <c r="D188" s="114"/>
      <c r="E188" s="114"/>
      <c r="F188" s="114"/>
      <c r="G188" s="114"/>
      <c r="H188" s="114"/>
    </row>
    <row r="189" spans="1:8" s="14" customFormat="1" ht="3.75" customHeight="1">
      <c r="A189" s="11"/>
      <c r="B189" s="11"/>
      <c r="C189" s="114"/>
      <c r="D189" s="114"/>
      <c r="E189" s="114"/>
      <c r="F189" s="114"/>
      <c r="G189" s="114"/>
      <c r="H189" s="114"/>
    </row>
    <row r="190" spans="1:8" s="5" customFormat="1" ht="24.75" customHeight="1">
      <c r="A190" s="55"/>
      <c r="B190" s="55">
        <v>851</v>
      </c>
      <c r="C190" s="56" t="s">
        <v>107</v>
      </c>
      <c r="D190" s="53">
        <v>63200</v>
      </c>
      <c r="E190" s="53">
        <f>E191</f>
        <v>41082</v>
      </c>
      <c r="F190" s="53">
        <f>F191</f>
        <v>0</v>
      </c>
      <c r="G190" s="53">
        <f>G191</f>
        <v>0</v>
      </c>
      <c r="H190" s="53">
        <f>D190+E190-F190</f>
        <v>104282</v>
      </c>
    </row>
    <row r="191" spans="1:8" s="14" customFormat="1" ht="21.75" customHeight="1">
      <c r="A191" s="11"/>
      <c r="B191" s="11">
        <v>85157</v>
      </c>
      <c r="C191" s="57" t="s">
        <v>108</v>
      </c>
      <c r="D191" s="32">
        <v>0</v>
      </c>
      <c r="E191" s="32">
        <v>41082</v>
      </c>
      <c r="F191" s="32">
        <v>0</v>
      </c>
      <c r="G191" s="32">
        <v>0</v>
      </c>
      <c r="H191" s="32">
        <f>D191+E191-F191</f>
        <v>41082</v>
      </c>
    </row>
    <row r="192" spans="1:8" s="14" customFormat="1" ht="42.75" customHeight="1">
      <c r="A192" s="11"/>
      <c r="B192" s="11"/>
      <c r="C192" s="114" t="s">
        <v>145</v>
      </c>
      <c r="D192" s="114"/>
      <c r="E192" s="114"/>
      <c r="F192" s="114"/>
      <c r="G192" s="114"/>
      <c r="H192" s="114"/>
    </row>
    <row r="193" spans="1:8" s="14" customFormat="1" ht="5.25" customHeight="1">
      <c r="A193" s="11"/>
      <c r="B193" s="11"/>
      <c r="C193" s="1"/>
      <c r="D193" s="1"/>
      <c r="E193" s="1"/>
      <c r="F193" s="1"/>
      <c r="G193" s="1"/>
      <c r="H193" s="1"/>
    </row>
    <row r="194" spans="1:8" s="26" customFormat="1" ht="24.75" customHeight="1">
      <c r="A194" s="23"/>
      <c r="B194" s="23">
        <v>852</v>
      </c>
      <c r="C194" s="24" t="s">
        <v>154</v>
      </c>
      <c r="D194" s="25">
        <v>130000</v>
      </c>
      <c r="E194" s="25">
        <f>E195</f>
        <v>4129047</v>
      </c>
      <c r="F194" s="25">
        <f>F195</f>
        <v>0</v>
      </c>
      <c r="G194" s="25">
        <f>G195</f>
        <v>0</v>
      </c>
      <c r="H194" s="25">
        <f>D194+E194-F194</f>
        <v>4259047</v>
      </c>
    </row>
    <row r="195" spans="1:8" s="14" customFormat="1" ht="21.75" customHeight="1">
      <c r="A195" s="11"/>
      <c r="B195" s="11">
        <v>85295</v>
      </c>
      <c r="C195" s="31" t="s">
        <v>21</v>
      </c>
      <c r="D195" s="32">
        <v>0</v>
      </c>
      <c r="E195" s="32">
        <v>4129047</v>
      </c>
      <c r="F195" s="32">
        <v>0</v>
      </c>
      <c r="G195" s="32">
        <v>0</v>
      </c>
      <c r="H195" s="32">
        <f>D195+E195-F195</f>
        <v>4129047</v>
      </c>
    </row>
    <row r="196" spans="1:8" s="14" customFormat="1" ht="26.25" customHeight="1">
      <c r="A196" s="11"/>
      <c r="B196" s="11"/>
      <c r="C196" s="108" t="s">
        <v>396</v>
      </c>
      <c r="D196" s="108"/>
      <c r="E196" s="108"/>
      <c r="F196" s="108"/>
      <c r="G196" s="108"/>
      <c r="H196" s="108"/>
    </row>
    <row r="197" spans="1:8" s="14" customFormat="1" ht="39.75" customHeight="1">
      <c r="A197" s="11"/>
      <c r="B197" s="11"/>
      <c r="C197" s="107" t="s">
        <v>527</v>
      </c>
      <c r="D197" s="107"/>
      <c r="E197" s="107"/>
      <c r="F197" s="107"/>
      <c r="G197" s="107"/>
      <c r="H197" s="107"/>
    </row>
    <row r="198" spans="1:8" s="14" customFormat="1" ht="39.75" customHeight="1">
      <c r="A198" s="11"/>
      <c r="B198" s="11"/>
      <c r="C198" s="107" t="s">
        <v>587</v>
      </c>
      <c r="D198" s="107"/>
      <c r="E198" s="107"/>
      <c r="F198" s="107"/>
      <c r="G198" s="107"/>
      <c r="H198" s="107"/>
    </row>
    <row r="199" spans="1:8" s="28" customFormat="1" ht="6.75" customHeight="1">
      <c r="A199" s="27"/>
      <c r="B199" s="27"/>
      <c r="C199" s="1"/>
      <c r="D199" s="1"/>
      <c r="E199" s="1"/>
      <c r="F199" s="1"/>
      <c r="G199" s="1"/>
      <c r="H199" s="1"/>
    </row>
    <row r="200" spans="1:8" s="54" customFormat="1" ht="23.25" customHeight="1">
      <c r="A200" s="23"/>
      <c r="B200" s="23">
        <v>853</v>
      </c>
      <c r="C200" s="24" t="s">
        <v>36</v>
      </c>
      <c r="D200" s="25">
        <v>6117409</v>
      </c>
      <c r="E200" s="25">
        <f>E201+E204</f>
        <v>273477</v>
      </c>
      <c r="F200" s="25">
        <f>F201+F204</f>
        <v>9718</v>
      </c>
      <c r="G200" s="25">
        <f>G201+G204</f>
        <v>0</v>
      </c>
      <c r="H200" s="25">
        <f>D200+E200-F200</f>
        <v>6381168</v>
      </c>
    </row>
    <row r="201" spans="1:8" s="14" customFormat="1" ht="25.5" customHeight="1">
      <c r="A201" s="11"/>
      <c r="B201" s="42">
        <v>85324</v>
      </c>
      <c r="C201" s="31" t="s">
        <v>78</v>
      </c>
      <c r="D201" s="44">
        <v>2074739</v>
      </c>
      <c r="E201" s="44">
        <v>19946</v>
      </c>
      <c r="F201" s="44">
        <v>9718</v>
      </c>
      <c r="G201" s="44">
        <v>0</v>
      </c>
      <c r="H201" s="44">
        <f>D201+E201-F201</f>
        <v>2084967</v>
      </c>
    </row>
    <row r="202" spans="1:8" s="14" customFormat="1" ht="55.5" customHeight="1">
      <c r="A202" s="11"/>
      <c r="B202" s="11"/>
      <c r="C202" s="114" t="s">
        <v>471</v>
      </c>
      <c r="D202" s="114"/>
      <c r="E202" s="114"/>
      <c r="F202" s="114"/>
      <c r="G202" s="114"/>
      <c r="H202" s="114"/>
    </row>
    <row r="203" spans="1:8" s="14" customFormat="1" ht="41.25" customHeight="1">
      <c r="A203" s="11"/>
      <c r="B203" s="11"/>
      <c r="C203" s="114" t="s">
        <v>221</v>
      </c>
      <c r="D203" s="114"/>
      <c r="E203" s="114"/>
      <c r="F203" s="114"/>
      <c r="G203" s="114"/>
      <c r="H203" s="114"/>
    </row>
    <row r="204" spans="1:8" s="14" customFormat="1" ht="22.5" customHeight="1">
      <c r="A204" s="11"/>
      <c r="B204" s="11">
        <v>85332</v>
      </c>
      <c r="C204" s="31" t="s">
        <v>156</v>
      </c>
      <c r="D204" s="32">
        <v>2842439</v>
      </c>
      <c r="E204" s="32">
        <v>253531</v>
      </c>
      <c r="F204" s="32">
        <v>0</v>
      </c>
      <c r="G204" s="32"/>
      <c r="H204" s="32">
        <f>D204+E204-F204</f>
        <v>3095970</v>
      </c>
    </row>
    <row r="205" spans="1:8" s="26" customFormat="1" ht="43.5" customHeight="1">
      <c r="A205" s="33"/>
      <c r="B205" s="33"/>
      <c r="C205" s="114" t="s">
        <v>157</v>
      </c>
      <c r="D205" s="114"/>
      <c r="E205" s="114"/>
      <c r="F205" s="114"/>
      <c r="G205" s="114"/>
      <c r="H205" s="114"/>
    </row>
    <row r="206" spans="1:8" s="28" customFormat="1" ht="3.75" customHeight="1">
      <c r="A206" s="27"/>
      <c r="B206" s="27"/>
      <c r="C206" s="1"/>
      <c r="D206" s="1"/>
      <c r="E206" s="1"/>
      <c r="F206" s="1"/>
      <c r="G206" s="1"/>
      <c r="H206" s="41"/>
    </row>
    <row r="207" spans="1:8" s="54" customFormat="1" ht="25.5" customHeight="1">
      <c r="A207" s="23"/>
      <c r="B207" s="23">
        <v>900</v>
      </c>
      <c r="C207" s="24" t="s">
        <v>59</v>
      </c>
      <c r="D207" s="25">
        <v>5955757</v>
      </c>
      <c r="E207" s="25">
        <f>E210+E208</f>
        <v>432873</v>
      </c>
      <c r="F207" s="25">
        <f>F210+F208</f>
        <v>218910</v>
      </c>
      <c r="G207" s="25">
        <f>G210+G208</f>
        <v>0</v>
      </c>
      <c r="H207" s="25">
        <f>D207+E207-F207</f>
        <v>6169720</v>
      </c>
    </row>
    <row r="208" spans="1:8" s="14" customFormat="1" ht="18.75" customHeight="1">
      <c r="A208" s="11"/>
      <c r="B208" s="11">
        <v>90008</v>
      </c>
      <c r="C208" s="57" t="s">
        <v>399</v>
      </c>
      <c r="D208" s="32">
        <v>198870</v>
      </c>
      <c r="E208" s="32">
        <v>0</v>
      </c>
      <c r="F208" s="32">
        <v>198870</v>
      </c>
      <c r="G208" s="32">
        <v>0</v>
      </c>
      <c r="H208" s="32">
        <f>D208+E208-F208</f>
        <v>0</v>
      </c>
    </row>
    <row r="209" spans="1:8" s="14" customFormat="1" ht="54" customHeight="1">
      <c r="A209" s="11"/>
      <c r="B209" s="11"/>
      <c r="C209" s="107" t="s">
        <v>588</v>
      </c>
      <c r="D209" s="107"/>
      <c r="E209" s="107"/>
      <c r="F209" s="107"/>
      <c r="G209" s="107"/>
      <c r="H209" s="107"/>
    </row>
    <row r="210" spans="1:8" s="14" customFormat="1" ht="18.75" customHeight="1">
      <c r="A210" s="11"/>
      <c r="B210" s="11">
        <v>90095</v>
      </c>
      <c r="C210" s="57" t="s">
        <v>21</v>
      </c>
      <c r="D210" s="32">
        <v>3812841</v>
      </c>
      <c r="E210" s="32">
        <v>432873</v>
      </c>
      <c r="F210" s="32">
        <v>20040</v>
      </c>
      <c r="G210" s="32">
        <v>0</v>
      </c>
      <c r="H210" s="32">
        <f>D210+E210-F210</f>
        <v>4225674</v>
      </c>
    </row>
    <row r="211" spans="1:8" s="14" customFormat="1" ht="51.75" customHeight="1">
      <c r="A211" s="11"/>
      <c r="B211" s="11"/>
      <c r="C211" s="107" t="s">
        <v>237</v>
      </c>
      <c r="D211" s="107"/>
      <c r="E211" s="107"/>
      <c r="F211" s="107"/>
      <c r="G211" s="107"/>
      <c r="H211" s="107"/>
    </row>
    <row r="212" spans="1:8" s="14" customFormat="1" ht="31.5" customHeight="1">
      <c r="A212" s="11"/>
      <c r="B212" s="11"/>
      <c r="C212" s="114" t="s">
        <v>528</v>
      </c>
      <c r="D212" s="114"/>
      <c r="E212" s="114"/>
      <c r="F212" s="114"/>
      <c r="G212" s="114"/>
      <c r="H212" s="114"/>
    </row>
    <row r="213" spans="1:8" s="28" customFormat="1" ht="14.25" customHeight="1">
      <c r="A213" s="27"/>
      <c r="B213" s="27"/>
      <c r="C213" s="114" t="s">
        <v>239</v>
      </c>
      <c r="D213" s="114"/>
      <c r="E213" s="114"/>
      <c r="F213" s="114"/>
      <c r="G213" s="114"/>
      <c r="H213" s="114"/>
    </row>
    <row r="214" spans="1:8" s="28" customFormat="1" ht="14.25" customHeight="1">
      <c r="A214" s="27"/>
      <c r="B214" s="27"/>
      <c r="C214" s="114" t="s">
        <v>240</v>
      </c>
      <c r="D214" s="114"/>
      <c r="E214" s="114"/>
      <c r="F214" s="114"/>
      <c r="G214" s="114"/>
      <c r="H214" s="114"/>
    </row>
    <row r="215" spans="1:8" s="28" customFormat="1" ht="14.25" customHeight="1">
      <c r="A215" s="27"/>
      <c r="B215" s="27"/>
      <c r="C215" s="111" t="s">
        <v>241</v>
      </c>
      <c r="D215" s="111"/>
      <c r="E215" s="111"/>
      <c r="F215" s="111"/>
      <c r="G215" s="111"/>
      <c r="H215" s="111"/>
    </row>
    <row r="216" spans="1:8" s="28" customFormat="1" ht="29.25" customHeight="1">
      <c r="A216" s="27"/>
      <c r="B216" s="27"/>
      <c r="C216" s="114" t="s">
        <v>242</v>
      </c>
      <c r="D216" s="114"/>
      <c r="E216" s="114"/>
      <c r="F216" s="114"/>
      <c r="G216" s="114"/>
      <c r="H216" s="114"/>
    </row>
    <row r="217" spans="1:8" s="28" customFormat="1" ht="4.5" customHeight="1">
      <c r="A217" s="27"/>
      <c r="B217" s="27"/>
      <c r="C217" s="1"/>
      <c r="D217" s="1"/>
      <c r="E217" s="1"/>
      <c r="F217" s="1"/>
      <c r="G217" s="1"/>
      <c r="H217" s="1"/>
    </row>
    <row r="218" spans="1:8" s="54" customFormat="1" ht="26.25" customHeight="1">
      <c r="A218" s="23"/>
      <c r="B218" s="23">
        <v>921</v>
      </c>
      <c r="C218" s="24" t="s">
        <v>38</v>
      </c>
      <c r="D218" s="25">
        <v>6558508</v>
      </c>
      <c r="E218" s="25">
        <f>E221+E219+E223</f>
        <v>1030580</v>
      </c>
      <c r="F218" s="25">
        <f>F221+F219+F223</f>
        <v>18306</v>
      </c>
      <c r="G218" s="25">
        <f>G221+G219+G223</f>
        <v>0</v>
      </c>
      <c r="H218" s="25">
        <f>D218+E218-F218</f>
        <v>7570782</v>
      </c>
    </row>
    <row r="219" spans="1:8" s="14" customFormat="1" ht="19.5" customHeight="1">
      <c r="A219" s="11"/>
      <c r="B219" s="11">
        <v>92105</v>
      </c>
      <c r="C219" s="31" t="s">
        <v>218</v>
      </c>
      <c r="D219" s="32">
        <v>0</v>
      </c>
      <c r="E219" s="32">
        <v>570000</v>
      </c>
      <c r="F219" s="32">
        <v>0</v>
      </c>
      <c r="G219" s="32">
        <v>0</v>
      </c>
      <c r="H219" s="32">
        <f>D219+E219-F219</f>
        <v>570000</v>
      </c>
    </row>
    <row r="220" spans="1:8" s="54" customFormat="1" ht="38.25" customHeight="1">
      <c r="A220" s="33"/>
      <c r="B220" s="33"/>
      <c r="C220" s="107" t="s">
        <v>220</v>
      </c>
      <c r="D220" s="107"/>
      <c r="E220" s="107"/>
      <c r="F220" s="107"/>
      <c r="G220" s="107"/>
      <c r="H220" s="107"/>
    </row>
    <row r="221" spans="1:8" s="14" customFormat="1" ht="18.75" customHeight="1">
      <c r="A221" s="11"/>
      <c r="B221" s="11">
        <v>92108</v>
      </c>
      <c r="C221" s="31" t="s">
        <v>119</v>
      </c>
      <c r="D221" s="32">
        <v>0</v>
      </c>
      <c r="E221" s="32">
        <v>10580</v>
      </c>
      <c r="F221" s="32">
        <v>0</v>
      </c>
      <c r="G221" s="32">
        <v>0</v>
      </c>
      <c r="H221" s="32">
        <f>D221+E221-F221</f>
        <v>10580</v>
      </c>
    </row>
    <row r="222" spans="1:8" s="28" customFormat="1" ht="53.25" customHeight="1">
      <c r="A222" s="27"/>
      <c r="B222" s="27"/>
      <c r="C222" s="113" t="s">
        <v>589</v>
      </c>
      <c r="D222" s="113"/>
      <c r="E222" s="113"/>
      <c r="F222" s="113"/>
      <c r="G222" s="113"/>
      <c r="H222" s="113"/>
    </row>
    <row r="223" spans="1:8" s="14" customFormat="1" ht="20.25" customHeight="1">
      <c r="A223" s="11"/>
      <c r="B223" s="11">
        <v>92195</v>
      </c>
      <c r="C223" s="31" t="s">
        <v>21</v>
      </c>
      <c r="D223" s="32">
        <v>3291880</v>
      </c>
      <c r="E223" s="32">
        <v>450000</v>
      </c>
      <c r="F223" s="32">
        <v>18306</v>
      </c>
      <c r="G223" s="32">
        <v>0</v>
      </c>
      <c r="H223" s="32">
        <f>D223+E223-F223</f>
        <v>3723574</v>
      </c>
    </row>
    <row r="224" spans="1:8" s="54" customFormat="1" ht="38.25" customHeight="1">
      <c r="A224" s="33"/>
      <c r="B224" s="33"/>
      <c r="C224" s="107" t="s">
        <v>274</v>
      </c>
      <c r="D224" s="107"/>
      <c r="E224" s="107"/>
      <c r="F224" s="107"/>
      <c r="G224" s="107"/>
      <c r="H224" s="107"/>
    </row>
    <row r="225" spans="1:8" s="26" customFormat="1" ht="31.5" customHeight="1">
      <c r="A225" s="33"/>
      <c r="B225" s="33"/>
      <c r="C225" s="114" t="s">
        <v>544</v>
      </c>
      <c r="D225" s="114"/>
      <c r="E225" s="114"/>
      <c r="F225" s="114"/>
      <c r="G225" s="114"/>
      <c r="H225" s="114"/>
    </row>
    <row r="226" spans="1:8" s="54" customFormat="1" ht="3" customHeight="1">
      <c r="A226" s="33"/>
      <c r="B226" s="33"/>
      <c r="C226" s="6"/>
      <c r="D226" s="6"/>
      <c r="E226" s="6"/>
      <c r="F226" s="6"/>
      <c r="G226" s="6"/>
      <c r="H226" s="6"/>
    </row>
    <row r="227" spans="1:8" s="54" customFormat="1" ht="29.25" customHeight="1">
      <c r="A227" s="23"/>
      <c r="B227" s="58">
        <v>925</v>
      </c>
      <c r="C227" s="59" t="s">
        <v>54</v>
      </c>
      <c r="D227" s="60">
        <v>6495228</v>
      </c>
      <c r="E227" s="60">
        <f>E228</f>
        <v>10226</v>
      </c>
      <c r="F227" s="60">
        <f>F228</f>
        <v>1515111</v>
      </c>
      <c r="G227" s="60">
        <f>G228</f>
        <v>3197</v>
      </c>
      <c r="H227" s="60">
        <f>D227+E227-F227</f>
        <v>4990343</v>
      </c>
    </row>
    <row r="228" spans="1:8" s="14" customFormat="1" ht="19.5" customHeight="1">
      <c r="A228" s="11"/>
      <c r="B228" s="11">
        <v>92502</v>
      </c>
      <c r="C228" s="57" t="s">
        <v>57</v>
      </c>
      <c r="D228" s="32">
        <v>6495228</v>
      </c>
      <c r="E228" s="32">
        <v>10226</v>
      </c>
      <c r="F228" s="32">
        <v>1515111</v>
      </c>
      <c r="G228" s="32">
        <v>3197</v>
      </c>
      <c r="H228" s="32">
        <f>D228+E228-F228</f>
        <v>4990343</v>
      </c>
    </row>
    <row r="229" spans="1:8" s="28" customFormat="1" ht="29.25" customHeight="1">
      <c r="A229" s="27"/>
      <c r="B229" s="27"/>
      <c r="C229" s="114" t="s">
        <v>179</v>
      </c>
      <c r="D229" s="114"/>
      <c r="E229" s="114"/>
      <c r="F229" s="114"/>
      <c r="G229" s="114"/>
      <c r="H229" s="114"/>
    </row>
    <row r="230" spans="1:8" s="28" customFormat="1" ht="26.25" customHeight="1">
      <c r="A230" s="27"/>
      <c r="B230" s="27"/>
      <c r="C230" s="114" t="s">
        <v>472</v>
      </c>
      <c r="D230" s="114"/>
      <c r="E230" s="114"/>
      <c r="F230" s="114"/>
      <c r="G230" s="114"/>
      <c r="H230" s="114"/>
    </row>
    <row r="231" spans="1:8" s="28" customFormat="1" ht="26.25" customHeight="1">
      <c r="A231" s="27"/>
      <c r="B231" s="27"/>
      <c r="C231" s="114" t="s">
        <v>127</v>
      </c>
      <c r="D231" s="114"/>
      <c r="E231" s="114"/>
      <c r="F231" s="114"/>
      <c r="G231" s="114"/>
      <c r="H231" s="114"/>
    </row>
    <row r="232" spans="1:8" s="14" customFormat="1" ht="27.75" customHeight="1">
      <c r="A232" s="11"/>
      <c r="B232" s="11"/>
      <c r="C232" s="108" t="s">
        <v>172</v>
      </c>
      <c r="D232" s="108"/>
      <c r="E232" s="108"/>
      <c r="F232" s="108"/>
      <c r="G232" s="108"/>
      <c r="H232" s="108"/>
    </row>
    <row r="233" spans="1:8" s="14" customFormat="1" ht="27" customHeight="1">
      <c r="A233" s="11"/>
      <c r="B233" s="11"/>
      <c r="C233" s="114" t="s">
        <v>174</v>
      </c>
      <c r="D233" s="114"/>
      <c r="E233" s="114"/>
      <c r="F233" s="114"/>
      <c r="G233" s="114"/>
      <c r="H233" s="114"/>
    </row>
    <row r="234" spans="1:8" s="14" customFormat="1" ht="27" customHeight="1">
      <c r="A234" s="11"/>
      <c r="B234" s="11"/>
      <c r="C234" s="114" t="s">
        <v>173</v>
      </c>
      <c r="D234" s="114"/>
      <c r="E234" s="114"/>
      <c r="F234" s="114"/>
      <c r="G234" s="114"/>
      <c r="H234" s="114"/>
    </row>
    <row r="235" spans="1:8" s="14" customFormat="1" ht="27" customHeight="1">
      <c r="A235" s="11"/>
      <c r="B235" s="11"/>
      <c r="C235" s="114" t="s">
        <v>176</v>
      </c>
      <c r="D235" s="114"/>
      <c r="E235" s="114"/>
      <c r="F235" s="114"/>
      <c r="G235" s="114"/>
      <c r="H235" s="114"/>
    </row>
    <row r="236" spans="1:8" s="14" customFormat="1" ht="17.25" customHeight="1">
      <c r="A236" s="11"/>
      <c r="B236" s="11"/>
      <c r="C236" s="114" t="s">
        <v>289</v>
      </c>
      <c r="D236" s="114"/>
      <c r="E236" s="114"/>
      <c r="F236" s="114"/>
      <c r="G236" s="114"/>
      <c r="H236" s="114"/>
    </row>
    <row r="237" spans="1:8" s="14" customFormat="1" ht="27.75" customHeight="1">
      <c r="A237" s="11"/>
      <c r="B237" s="11"/>
      <c r="C237" s="137" t="s">
        <v>288</v>
      </c>
      <c r="D237" s="107"/>
      <c r="E237" s="107"/>
      <c r="F237" s="107"/>
      <c r="G237" s="107"/>
      <c r="H237" s="107"/>
    </row>
    <row r="238" spans="1:8" s="14" customFormat="1" ht="27.75" customHeight="1">
      <c r="A238" s="11"/>
      <c r="B238" s="11"/>
      <c r="C238" s="114" t="s">
        <v>177</v>
      </c>
      <c r="D238" s="114"/>
      <c r="E238" s="114"/>
      <c r="F238" s="114"/>
      <c r="G238" s="114"/>
      <c r="H238" s="114"/>
    </row>
    <row r="239" spans="1:8" s="14" customFormat="1" ht="27.75" customHeight="1">
      <c r="A239" s="11"/>
      <c r="B239" s="11"/>
      <c r="C239" s="114" t="s">
        <v>175</v>
      </c>
      <c r="D239" s="114"/>
      <c r="E239" s="114"/>
      <c r="F239" s="114"/>
      <c r="G239" s="114"/>
      <c r="H239" s="114"/>
    </row>
    <row r="240" spans="1:8" s="14" customFormat="1" ht="27.75" customHeight="1">
      <c r="A240" s="11"/>
      <c r="B240" s="11"/>
      <c r="C240" s="114" t="s">
        <v>178</v>
      </c>
      <c r="D240" s="114"/>
      <c r="E240" s="114"/>
      <c r="F240" s="114"/>
      <c r="G240" s="114"/>
      <c r="H240" s="114"/>
    </row>
    <row r="241" spans="1:8" s="14" customFormat="1" ht="13.5" customHeight="1">
      <c r="A241" s="11"/>
      <c r="B241" s="11"/>
      <c r="C241" s="114" t="s">
        <v>180</v>
      </c>
      <c r="D241" s="114"/>
      <c r="E241" s="114"/>
      <c r="F241" s="114"/>
      <c r="G241" s="114"/>
      <c r="H241" s="114"/>
    </row>
    <row r="242" spans="1:8" s="14" customFormat="1" ht="57" customHeight="1">
      <c r="A242" s="11"/>
      <c r="B242" s="11"/>
      <c r="C242" s="107" t="s">
        <v>181</v>
      </c>
      <c r="D242" s="107"/>
      <c r="E242" s="107"/>
      <c r="F242" s="107"/>
      <c r="G242" s="107"/>
      <c r="H242" s="107"/>
    </row>
    <row r="243" spans="1:8" s="14" customFormat="1" ht="66.75" customHeight="1">
      <c r="A243" s="11"/>
      <c r="B243" s="11"/>
      <c r="C243" s="107" t="s">
        <v>529</v>
      </c>
      <c r="D243" s="107"/>
      <c r="E243" s="107"/>
      <c r="F243" s="107"/>
      <c r="G243" s="107"/>
      <c r="H243" s="107"/>
    </row>
    <row r="244" spans="1:8" s="28" customFormat="1" ht="4.5" customHeight="1">
      <c r="A244" s="27"/>
      <c r="B244" s="27"/>
      <c r="C244" s="1"/>
      <c r="D244" s="1"/>
      <c r="E244" s="1"/>
      <c r="F244" s="1"/>
      <c r="G244" s="1"/>
      <c r="H244" s="1"/>
    </row>
    <row r="245" spans="1:8" s="64" customFormat="1" ht="18.75" customHeight="1">
      <c r="A245" s="61" t="s">
        <v>10</v>
      </c>
      <c r="B245" s="61"/>
      <c r="C245" s="62" t="s">
        <v>12</v>
      </c>
      <c r="D245" s="63"/>
      <c r="E245" s="63"/>
      <c r="F245" s="63"/>
      <c r="G245" s="63"/>
      <c r="H245" s="63"/>
    </row>
    <row r="246" spans="3:8" ht="3" customHeight="1">
      <c r="C246" s="66"/>
      <c r="D246" s="66"/>
      <c r="E246" s="66"/>
      <c r="F246" s="66"/>
      <c r="G246" s="66"/>
      <c r="H246" s="67"/>
    </row>
    <row r="247" spans="1:8" s="5" customFormat="1" ht="24" customHeight="1">
      <c r="A247" s="55"/>
      <c r="B247" s="55"/>
      <c r="C247" s="56" t="s">
        <v>15</v>
      </c>
      <c r="D247" s="53">
        <v>986802537</v>
      </c>
      <c r="E247" s="53">
        <f>E249+E283+E415+E419+E491+E508+E522+E537+E602+E636+E257+E279+E358+E368+E372+E381+E407+E411+E444+E464</f>
        <v>122734019</v>
      </c>
      <c r="F247" s="53">
        <f>F249+F283+F415+F419+F491+F508+F522+F537+F602+F636+F257+F279+F358+F368+F372+F381+F407+F411+F444+F464</f>
        <v>51891341</v>
      </c>
      <c r="G247" s="53">
        <f>G249+G283+G415+G419+G491+G508+G522+G537+G602+G636+G257+G279+G358+G368+G372+G381+G407+G411+G444+G464</f>
        <v>14233578</v>
      </c>
      <c r="H247" s="53">
        <f>D247+E247-F247</f>
        <v>1057645215</v>
      </c>
    </row>
    <row r="248" spans="1:8" s="28" customFormat="1" ht="4.5" customHeight="1">
      <c r="A248" s="27"/>
      <c r="B248" s="27"/>
      <c r="C248" s="1"/>
      <c r="D248" s="1"/>
      <c r="E248" s="1"/>
      <c r="F248" s="1"/>
      <c r="G248" s="1"/>
      <c r="H248" s="41"/>
    </row>
    <row r="249" spans="1:8" s="5" customFormat="1" ht="24.75" customHeight="1">
      <c r="A249" s="55"/>
      <c r="B249" s="69" t="s">
        <v>33</v>
      </c>
      <c r="C249" s="56" t="s">
        <v>34</v>
      </c>
      <c r="D249" s="53">
        <v>21662371</v>
      </c>
      <c r="E249" s="53">
        <f>E250+E252</f>
        <v>3125450</v>
      </c>
      <c r="F249" s="53">
        <f>F250+F252</f>
        <v>0</v>
      </c>
      <c r="G249" s="53">
        <f>G250+G252</f>
        <v>0</v>
      </c>
      <c r="H249" s="53">
        <f>D249+E249-F249</f>
        <v>24787821</v>
      </c>
    </row>
    <row r="250" spans="1:8" s="14" customFormat="1" ht="19.5" customHeight="1">
      <c r="A250" s="11"/>
      <c r="B250" s="30" t="s">
        <v>130</v>
      </c>
      <c r="C250" s="31" t="s">
        <v>131</v>
      </c>
      <c r="D250" s="32">
        <v>8000000</v>
      </c>
      <c r="E250" s="32">
        <v>3000000</v>
      </c>
      <c r="F250" s="32">
        <v>0</v>
      </c>
      <c r="G250" s="32">
        <v>0</v>
      </c>
      <c r="H250" s="32">
        <f>D250+E250-F250</f>
        <v>11000000</v>
      </c>
    </row>
    <row r="251" spans="1:8" s="14" customFormat="1" ht="57.75" customHeight="1">
      <c r="A251" s="11"/>
      <c r="B251" s="30"/>
      <c r="C251" s="114" t="s">
        <v>290</v>
      </c>
      <c r="D251" s="114"/>
      <c r="E251" s="114"/>
      <c r="F251" s="114"/>
      <c r="G251" s="114"/>
      <c r="H251" s="114"/>
    </row>
    <row r="252" spans="1:8" s="14" customFormat="1" ht="20.25" customHeight="1">
      <c r="A252" s="11"/>
      <c r="B252" s="30" t="s">
        <v>104</v>
      </c>
      <c r="C252" s="31" t="s">
        <v>21</v>
      </c>
      <c r="D252" s="32">
        <v>238143</v>
      </c>
      <c r="E252" s="32">
        <v>125450</v>
      </c>
      <c r="F252" s="32">
        <v>0</v>
      </c>
      <c r="G252" s="32">
        <v>0</v>
      </c>
      <c r="H252" s="32">
        <f>D252+E252-F252</f>
        <v>363593</v>
      </c>
    </row>
    <row r="253" spans="1:8" s="14" customFormat="1" ht="14.25" customHeight="1">
      <c r="A253" s="11"/>
      <c r="B253" s="30"/>
      <c r="C253" s="107" t="s">
        <v>124</v>
      </c>
      <c r="D253" s="107"/>
      <c r="E253" s="107"/>
      <c r="F253" s="107"/>
      <c r="G253" s="107"/>
      <c r="H253" s="107"/>
    </row>
    <row r="254" spans="1:8" s="14" customFormat="1" ht="26.25" customHeight="1">
      <c r="A254" s="11"/>
      <c r="B254" s="30"/>
      <c r="C254" s="107" t="s">
        <v>530</v>
      </c>
      <c r="D254" s="107"/>
      <c r="E254" s="107"/>
      <c r="F254" s="107"/>
      <c r="G254" s="107"/>
      <c r="H254" s="107"/>
    </row>
    <row r="255" spans="1:8" s="14" customFormat="1" ht="66.75" customHeight="1">
      <c r="A255" s="11"/>
      <c r="B255" s="30"/>
      <c r="C255" s="107" t="s">
        <v>473</v>
      </c>
      <c r="D255" s="107"/>
      <c r="E255" s="107"/>
      <c r="F255" s="107"/>
      <c r="G255" s="107"/>
      <c r="H255" s="107"/>
    </row>
    <row r="256" spans="1:8" s="28" customFormat="1" ht="5.25" customHeight="1">
      <c r="A256" s="27"/>
      <c r="B256" s="27"/>
      <c r="C256" s="1"/>
      <c r="D256" s="1"/>
      <c r="E256" s="1"/>
      <c r="F256" s="1"/>
      <c r="G256" s="1"/>
      <c r="H256" s="41"/>
    </row>
    <row r="257" spans="1:8" s="26" customFormat="1" ht="24.75" customHeight="1">
      <c r="A257" s="23"/>
      <c r="B257" s="23">
        <v>150</v>
      </c>
      <c r="C257" s="24" t="s">
        <v>121</v>
      </c>
      <c r="D257" s="25">
        <v>13183531</v>
      </c>
      <c r="E257" s="25">
        <f>E258+E262+E269</f>
        <v>5152621</v>
      </c>
      <c r="F257" s="25">
        <f>F258+F262+F269</f>
        <v>7762927</v>
      </c>
      <c r="G257" s="25">
        <f>G258+G262+G269</f>
        <v>456334</v>
      </c>
      <c r="H257" s="25">
        <f>D257+E257-F257</f>
        <v>10573225</v>
      </c>
    </row>
    <row r="258" spans="1:8" s="26" customFormat="1" ht="18.75" customHeight="1">
      <c r="A258" s="33"/>
      <c r="B258" s="11">
        <v>15011</v>
      </c>
      <c r="C258" s="31" t="s">
        <v>120</v>
      </c>
      <c r="D258" s="32">
        <v>0</v>
      </c>
      <c r="E258" s="32">
        <v>771796</v>
      </c>
      <c r="F258" s="32">
        <v>0</v>
      </c>
      <c r="G258" s="32">
        <v>0</v>
      </c>
      <c r="H258" s="32">
        <f>D258+E258-F258</f>
        <v>771796</v>
      </c>
    </row>
    <row r="259" spans="1:8" s="37" customFormat="1" ht="15" customHeight="1">
      <c r="A259" s="35"/>
      <c r="B259" s="70"/>
      <c r="C259" s="113" t="s">
        <v>163</v>
      </c>
      <c r="D259" s="113"/>
      <c r="E259" s="113"/>
      <c r="F259" s="113"/>
      <c r="G259" s="113"/>
      <c r="H259" s="113"/>
    </row>
    <row r="260" spans="1:8" s="28" customFormat="1" ht="55.5" customHeight="1">
      <c r="A260" s="27"/>
      <c r="B260" s="27"/>
      <c r="C260" s="114" t="s">
        <v>428</v>
      </c>
      <c r="D260" s="114"/>
      <c r="E260" s="114"/>
      <c r="F260" s="114"/>
      <c r="G260" s="114"/>
      <c r="H260" s="114"/>
    </row>
    <row r="261" spans="1:8" s="26" customFormat="1" ht="39.75" customHeight="1">
      <c r="A261" s="33"/>
      <c r="B261" s="11"/>
      <c r="C261" s="114" t="s">
        <v>429</v>
      </c>
      <c r="D261" s="114"/>
      <c r="E261" s="114"/>
      <c r="F261" s="114"/>
      <c r="G261" s="114"/>
      <c r="H261" s="114"/>
    </row>
    <row r="262" spans="1:8" s="14" customFormat="1" ht="24.75" customHeight="1">
      <c r="A262" s="11"/>
      <c r="B262" s="11">
        <v>15013</v>
      </c>
      <c r="C262" s="31" t="s">
        <v>424</v>
      </c>
      <c r="D262" s="32">
        <v>12635850</v>
      </c>
      <c r="E262" s="32">
        <v>4168666</v>
      </c>
      <c r="F262" s="32">
        <v>7749501</v>
      </c>
      <c r="G262" s="71">
        <v>456334</v>
      </c>
      <c r="H262" s="32">
        <f>D262+E262-F262</f>
        <v>9055015</v>
      </c>
    </row>
    <row r="263" spans="1:8" s="14" customFormat="1" ht="47.25" customHeight="1">
      <c r="A263" s="11"/>
      <c r="B263" s="11"/>
      <c r="C263" s="107" t="s">
        <v>532</v>
      </c>
      <c r="D263" s="107"/>
      <c r="E263" s="107"/>
      <c r="F263" s="107"/>
      <c r="G263" s="107"/>
      <c r="H263" s="107"/>
    </row>
    <row r="264" spans="1:8" s="14" customFormat="1" ht="27" customHeight="1">
      <c r="A264" s="11"/>
      <c r="B264" s="11"/>
      <c r="C264" s="108" t="s">
        <v>474</v>
      </c>
      <c r="D264" s="108"/>
      <c r="E264" s="108"/>
      <c r="F264" s="108"/>
      <c r="G264" s="108"/>
      <c r="H264" s="108"/>
    </row>
    <row r="265" spans="1:8" s="14" customFormat="1" ht="13.5" customHeight="1">
      <c r="A265" s="11"/>
      <c r="B265" s="11"/>
      <c r="C265" s="109" t="s">
        <v>427</v>
      </c>
      <c r="D265" s="109"/>
      <c r="E265" s="109"/>
      <c r="F265" s="109"/>
      <c r="G265" s="109"/>
      <c r="H265" s="109"/>
    </row>
    <row r="266" spans="1:8" s="28" customFormat="1" ht="15" customHeight="1">
      <c r="A266" s="27"/>
      <c r="B266" s="72"/>
      <c r="C266" s="107" t="s">
        <v>425</v>
      </c>
      <c r="D266" s="107"/>
      <c r="E266" s="107"/>
      <c r="F266" s="107"/>
      <c r="G266" s="107"/>
      <c r="H266" s="107"/>
    </row>
    <row r="267" spans="1:8" s="28" customFormat="1" ht="15" customHeight="1">
      <c r="A267" s="27"/>
      <c r="B267" s="72"/>
      <c r="C267" s="107" t="s">
        <v>426</v>
      </c>
      <c r="D267" s="107"/>
      <c r="E267" s="107"/>
      <c r="F267" s="107"/>
      <c r="G267" s="107"/>
      <c r="H267" s="107"/>
    </row>
    <row r="268" spans="1:8" s="14" customFormat="1" ht="26.25" customHeight="1">
      <c r="A268" s="11"/>
      <c r="B268" s="11"/>
      <c r="C268" s="109" t="s">
        <v>453</v>
      </c>
      <c r="D268" s="109"/>
      <c r="E268" s="109"/>
      <c r="F268" s="109"/>
      <c r="G268" s="109"/>
      <c r="H268" s="109"/>
    </row>
    <row r="269" spans="1:8" s="14" customFormat="1" ht="18" customHeight="1">
      <c r="A269" s="11"/>
      <c r="B269" s="11">
        <v>15095</v>
      </c>
      <c r="C269" s="31" t="s">
        <v>21</v>
      </c>
      <c r="D269" s="32">
        <v>547681</v>
      </c>
      <c r="E269" s="32">
        <v>212159</v>
      </c>
      <c r="F269" s="32">
        <v>13426</v>
      </c>
      <c r="G269" s="32">
        <v>0</v>
      </c>
      <c r="H269" s="32">
        <f>D269+E269-F269</f>
        <v>746414</v>
      </c>
    </row>
    <row r="270" spans="1:8" s="14" customFormat="1" ht="16.5" customHeight="1">
      <c r="A270" s="11"/>
      <c r="B270" s="11"/>
      <c r="C270" s="108" t="s">
        <v>124</v>
      </c>
      <c r="D270" s="108"/>
      <c r="E270" s="108"/>
      <c r="F270" s="108"/>
      <c r="G270" s="108"/>
      <c r="H270" s="108"/>
    </row>
    <row r="271" spans="1:8" s="14" customFormat="1" ht="28.5" customHeight="1">
      <c r="A271" s="11"/>
      <c r="B271" s="11"/>
      <c r="C271" s="107" t="s">
        <v>291</v>
      </c>
      <c r="D271" s="107"/>
      <c r="E271" s="107"/>
      <c r="F271" s="107"/>
      <c r="G271" s="107"/>
      <c r="H271" s="107"/>
    </row>
    <row r="272" spans="1:8" s="14" customFormat="1" ht="27.75" customHeight="1">
      <c r="A272" s="11"/>
      <c r="B272" s="11"/>
      <c r="C272" s="107" t="s">
        <v>475</v>
      </c>
      <c r="D272" s="107"/>
      <c r="E272" s="107"/>
      <c r="F272" s="107"/>
      <c r="G272" s="107"/>
      <c r="H272" s="107"/>
    </row>
    <row r="273" spans="1:8" s="14" customFormat="1" ht="28.5" customHeight="1">
      <c r="A273" s="11"/>
      <c r="B273" s="11"/>
      <c r="C273" s="108" t="s">
        <v>229</v>
      </c>
      <c r="D273" s="108"/>
      <c r="E273" s="108"/>
      <c r="F273" s="108"/>
      <c r="G273" s="108"/>
      <c r="H273" s="108"/>
    </row>
    <row r="274" spans="1:8" s="14" customFormat="1" ht="12.75" customHeight="1">
      <c r="A274" s="11"/>
      <c r="B274" s="11"/>
      <c r="C274" s="107" t="s">
        <v>230</v>
      </c>
      <c r="D274" s="107"/>
      <c r="E274" s="107"/>
      <c r="F274" s="107"/>
      <c r="G274" s="107"/>
      <c r="H274" s="107"/>
    </row>
    <row r="275" spans="1:8" s="14" customFormat="1" ht="12.75" customHeight="1">
      <c r="A275" s="11"/>
      <c r="B275" s="11"/>
      <c r="C275" s="107" t="s">
        <v>228</v>
      </c>
      <c r="D275" s="107"/>
      <c r="E275" s="107"/>
      <c r="F275" s="107"/>
      <c r="G275" s="107"/>
      <c r="H275" s="107"/>
    </row>
    <row r="276" spans="1:8" s="14" customFormat="1" ht="14.25" customHeight="1">
      <c r="A276" s="11"/>
      <c r="B276" s="11"/>
      <c r="C276" s="107" t="s">
        <v>227</v>
      </c>
      <c r="D276" s="107"/>
      <c r="E276" s="107"/>
      <c r="F276" s="107"/>
      <c r="G276" s="107"/>
      <c r="H276" s="107"/>
    </row>
    <row r="277" spans="1:8" s="14" customFormat="1" ht="114" customHeight="1">
      <c r="A277" s="11"/>
      <c r="B277" s="11"/>
      <c r="C277" s="107" t="s">
        <v>531</v>
      </c>
      <c r="D277" s="107"/>
      <c r="E277" s="107"/>
      <c r="F277" s="107"/>
      <c r="G277" s="107"/>
      <c r="H277" s="107"/>
    </row>
    <row r="278" spans="1:8" s="28" customFormat="1" ht="5.25" customHeight="1">
      <c r="A278" s="27"/>
      <c r="B278" s="27"/>
      <c r="C278" s="1"/>
      <c r="D278" s="1"/>
      <c r="E278" s="1"/>
      <c r="F278" s="1"/>
      <c r="G278" s="1"/>
      <c r="H278" s="1"/>
    </row>
    <row r="279" spans="1:8" s="26" customFormat="1" ht="23.25" customHeight="1">
      <c r="A279" s="23"/>
      <c r="B279" s="23">
        <v>500</v>
      </c>
      <c r="C279" s="24" t="s">
        <v>270</v>
      </c>
      <c r="D279" s="25">
        <v>290000</v>
      </c>
      <c r="E279" s="25">
        <f>E280</f>
        <v>20000</v>
      </c>
      <c r="F279" s="25">
        <f>F280</f>
        <v>0</v>
      </c>
      <c r="G279" s="25">
        <f>G280</f>
        <v>0</v>
      </c>
      <c r="H279" s="25">
        <f>D279+E279-F279</f>
        <v>310000</v>
      </c>
    </row>
    <row r="280" spans="1:8" s="14" customFormat="1" ht="19.5" customHeight="1">
      <c r="A280" s="11"/>
      <c r="B280" s="11">
        <v>50005</v>
      </c>
      <c r="C280" s="31" t="s">
        <v>271</v>
      </c>
      <c r="D280" s="32">
        <v>290000</v>
      </c>
      <c r="E280" s="32">
        <v>20000</v>
      </c>
      <c r="F280" s="32"/>
      <c r="G280" s="32">
        <v>0</v>
      </c>
      <c r="H280" s="32">
        <f>D280+E280-F280</f>
        <v>310000</v>
      </c>
    </row>
    <row r="281" spans="1:8" s="14" customFormat="1" ht="43.5" customHeight="1">
      <c r="A281" s="11"/>
      <c r="B281" s="11"/>
      <c r="C281" s="114" t="s">
        <v>272</v>
      </c>
      <c r="D281" s="114"/>
      <c r="E281" s="114"/>
      <c r="F281" s="114"/>
      <c r="G281" s="114"/>
      <c r="H281" s="114"/>
    </row>
    <row r="282" spans="1:8" s="26" customFormat="1" ht="4.5" customHeight="1">
      <c r="A282" s="33"/>
      <c r="B282" s="33"/>
      <c r="C282" s="1"/>
      <c r="D282" s="1"/>
      <c r="E282" s="1"/>
      <c r="F282" s="1"/>
      <c r="G282" s="1"/>
      <c r="H282" s="1"/>
    </row>
    <row r="283" spans="1:8" s="26" customFormat="1" ht="24.75" customHeight="1">
      <c r="A283" s="23"/>
      <c r="B283" s="23">
        <v>600</v>
      </c>
      <c r="C283" s="24" t="s">
        <v>35</v>
      </c>
      <c r="D283" s="25">
        <v>465538153</v>
      </c>
      <c r="E283" s="25">
        <f>E290+E287+E284+E352</f>
        <v>45005061</v>
      </c>
      <c r="F283" s="25">
        <f>F290+F287+F284+F352</f>
        <v>2339413</v>
      </c>
      <c r="G283" s="25">
        <f>G290+G287+G284+G352</f>
        <v>12190778</v>
      </c>
      <c r="H283" s="25">
        <f>D283+E283-F283</f>
        <v>508203801</v>
      </c>
    </row>
    <row r="284" spans="1:8" s="14" customFormat="1" ht="19.5" customHeight="1">
      <c r="A284" s="11"/>
      <c r="B284" s="11">
        <v>60001</v>
      </c>
      <c r="C284" s="31" t="s">
        <v>150</v>
      </c>
      <c r="D284" s="32">
        <v>106913716</v>
      </c>
      <c r="E284" s="32">
        <v>4890223</v>
      </c>
      <c r="F284" s="32">
        <v>2200000</v>
      </c>
      <c r="G284" s="32">
        <v>0</v>
      </c>
      <c r="H284" s="32">
        <f>D284+E284-F284</f>
        <v>109603939</v>
      </c>
    </row>
    <row r="285" spans="1:8" s="14" customFormat="1" ht="45" customHeight="1">
      <c r="A285" s="11"/>
      <c r="B285" s="11"/>
      <c r="C285" s="114" t="s">
        <v>151</v>
      </c>
      <c r="D285" s="114"/>
      <c r="E285" s="114"/>
      <c r="F285" s="114"/>
      <c r="G285" s="114"/>
      <c r="H285" s="114"/>
    </row>
    <row r="286" spans="1:8" s="14" customFormat="1" ht="33.75" customHeight="1">
      <c r="A286" s="11"/>
      <c r="B286" s="11"/>
      <c r="C286" s="114" t="s">
        <v>195</v>
      </c>
      <c r="D286" s="114"/>
      <c r="E286" s="114"/>
      <c r="F286" s="114"/>
      <c r="G286" s="114"/>
      <c r="H286" s="114"/>
    </row>
    <row r="287" spans="1:8" s="14" customFormat="1" ht="19.5" customHeight="1">
      <c r="A287" s="11"/>
      <c r="B287" s="11">
        <v>60002</v>
      </c>
      <c r="C287" s="31" t="s">
        <v>206</v>
      </c>
      <c r="D287" s="32">
        <v>110129</v>
      </c>
      <c r="E287" s="32">
        <v>100000</v>
      </c>
      <c r="F287" s="32">
        <v>95000</v>
      </c>
      <c r="G287" s="32">
        <v>0</v>
      </c>
      <c r="H287" s="32">
        <f>D287+E287-F287</f>
        <v>115129</v>
      </c>
    </row>
    <row r="288" spans="1:8" s="26" customFormat="1" ht="56.25" customHeight="1">
      <c r="A288" s="33"/>
      <c r="B288" s="11"/>
      <c r="C288" s="114" t="s">
        <v>476</v>
      </c>
      <c r="D288" s="114"/>
      <c r="E288" s="114"/>
      <c r="F288" s="114"/>
      <c r="G288" s="114"/>
      <c r="H288" s="114"/>
    </row>
    <row r="289" spans="1:8" s="14" customFormat="1" ht="31.5" customHeight="1">
      <c r="A289" s="11"/>
      <c r="B289" s="11"/>
      <c r="C289" s="107" t="s">
        <v>545</v>
      </c>
      <c r="D289" s="107"/>
      <c r="E289" s="107"/>
      <c r="F289" s="107"/>
      <c r="G289" s="107"/>
      <c r="H289" s="107"/>
    </row>
    <row r="290" spans="1:8" s="14" customFormat="1" ht="18" customHeight="1">
      <c r="A290" s="11"/>
      <c r="B290" s="11">
        <v>60013</v>
      </c>
      <c r="C290" s="31" t="s">
        <v>61</v>
      </c>
      <c r="D290" s="32">
        <v>312863391</v>
      </c>
      <c r="E290" s="32">
        <v>39929368</v>
      </c>
      <c r="F290" s="32">
        <v>33400</v>
      </c>
      <c r="G290" s="32">
        <v>12190778</v>
      </c>
      <c r="H290" s="32">
        <f>D290+E290-F290</f>
        <v>352759359</v>
      </c>
    </row>
    <row r="291" spans="1:8" s="14" customFormat="1" ht="18.75" customHeight="1">
      <c r="A291" s="11"/>
      <c r="B291" s="11"/>
      <c r="C291" s="113" t="s">
        <v>163</v>
      </c>
      <c r="D291" s="113"/>
      <c r="E291" s="113"/>
      <c r="F291" s="113"/>
      <c r="G291" s="113"/>
      <c r="H291" s="113"/>
    </row>
    <row r="292" spans="1:8" s="14" customFormat="1" ht="54.75" customHeight="1">
      <c r="A292" s="11"/>
      <c r="B292" s="11"/>
      <c r="C292" s="114" t="s">
        <v>434</v>
      </c>
      <c r="D292" s="114"/>
      <c r="E292" s="114"/>
      <c r="F292" s="114"/>
      <c r="G292" s="114"/>
      <c r="H292" s="114"/>
    </row>
    <row r="293" spans="1:8" s="14" customFormat="1" ht="39.75" customHeight="1">
      <c r="A293" s="11"/>
      <c r="B293" s="11"/>
      <c r="C293" s="114" t="s">
        <v>433</v>
      </c>
      <c r="D293" s="114"/>
      <c r="E293" s="114"/>
      <c r="F293" s="114"/>
      <c r="G293" s="114"/>
      <c r="H293" s="114"/>
    </row>
    <row r="294" spans="1:8" s="14" customFormat="1" ht="39.75" customHeight="1">
      <c r="A294" s="11"/>
      <c r="B294" s="11"/>
      <c r="C294" s="114" t="s">
        <v>477</v>
      </c>
      <c r="D294" s="114"/>
      <c r="E294" s="114"/>
      <c r="F294" s="114"/>
      <c r="G294" s="114"/>
      <c r="H294" s="114"/>
    </row>
    <row r="295" spans="1:8" s="14" customFormat="1" ht="51" customHeight="1">
      <c r="A295" s="11"/>
      <c r="B295" s="11"/>
      <c r="C295" s="114" t="s">
        <v>435</v>
      </c>
      <c r="D295" s="114"/>
      <c r="E295" s="114"/>
      <c r="F295" s="114"/>
      <c r="G295" s="114"/>
      <c r="H295" s="114"/>
    </row>
    <row r="296" spans="1:8" s="14" customFormat="1" ht="39" customHeight="1">
      <c r="A296" s="11"/>
      <c r="B296" s="11"/>
      <c r="C296" s="1"/>
      <c r="D296" s="1"/>
      <c r="E296" s="1"/>
      <c r="F296" s="1"/>
      <c r="G296" s="1"/>
      <c r="H296" s="1"/>
    </row>
    <row r="297" spans="1:8" s="14" customFormat="1" ht="16.5" customHeight="1">
      <c r="A297" s="11"/>
      <c r="B297" s="11"/>
      <c r="C297" s="113" t="s">
        <v>454</v>
      </c>
      <c r="D297" s="113"/>
      <c r="E297" s="113"/>
      <c r="F297" s="113"/>
      <c r="G297" s="113"/>
      <c r="H297" s="113"/>
    </row>
    <row r="298" spans="1:8" s="14" customFormat="1" ht="27.75" customHeight="1">
      <c r="A298" s="11"/>
      <c r="B298" s="11"/>
      <c r="C298" s="108" t="s">
        <v>436</v>
      </c>
      <c r="D298" s="108"/>
      <c r="E298" s="108"/>
      <c r="F298" s="108"/>
      <c r="G298" s="108"/>
      <c r="H298" s="108"/>
    </row>
    <row r="299" spans="1:8" s="14" customFormat="1" ht="66" customHeight="1">
      <c r="A299" s="11"/>
      <c r="B299" s="11"/>
      <c r="C299" s="107" t="s">
        <v>478</v>
      </c>
      <c r="D299" s="107"/>
      <c r="E299" s="107"/>
      <c r="F299" s="107"/>
      <c r="G299" s="107"/>
      <c r="H299" s="107"/>
    </row>
    <row r="300" spans="1:8" s="14" customFormat="1" ht="39.75" customHeight="1">
      <c r="A300" s="11"/>
      <c r="B300" s="11"/>
      <c r="C300" s="107" t="s">
        <v>533</v>
      </c>
      <c r="D300" s="107"/>
      <c r="E300" s="107"/>
      <c r="F300" s="107"/>
      <c r="G300" s="107"/>
      <c r="H300" s="107"/>
    </row>
    <row r="301" spans="1:8" s="14" customFormat="1" ht="16.5" customHeight="1">
      <c r="A301" s="11"/>
      <c r="B301" s="11"/>
      <c r="C301" s="107" t="s">
        <v>479</v>
      </c>
      <c r="D301" s="107"/>
      <c r="E301" s="107"/>
      <c r="F301" s="107"/>
      <c r="G301" s="107"/>
      <c r="H301" s="107"/>
    </row>
    <row r="302" spans="1:8" s="14" customFormat="1" ht="54" customHeight="1">
      <c r="A302" s="11"/>
      <c r="B302" s="11"/>
      <c r="C302" s="107" t="s">
        <v>547</v>
      </c>
      <c r="D302" s="107"/>
      <c r="E302" s="107"/>
      <c r="F302" s="107"/>
      <c r="G302" s="107"/>
      <c r="H302" s="107"/>
    </row>
    <row r="303" spans="1:8" s="14" customFormat="1" ht="18.75" customHeight="1">
      <c r="A303" s="11"/>
      <c r="B303" s="11"/>
      <c r="C303" s="113" t="s">
        <v>480</v>
      </c>
      <c r="D303" s="113"/>
      <c r="E303" s="113"/>
      <c r="F303" s="113"/>
      <c r="G303" s="113"/>
      <c r="H303" s="113"/>
    </row>
    <row r="304" spans="1:8" s="14" customFormat="1" ht="27" customHeight="1">
      <c r="A304" s="11"/>
      <c r="B304" s="11"/>
      <c r="C304" s="114" t="s">
        <v>504</v>
      </c>
      <c r="D304" s="114"/>
      <c r="E304" s="114"/>
      <c r="F304" s="114"/>
      <c r="G304" s="114"/>
      <c r="H304" s="114"/>
    </row>
    <row r="305" spans="1:8" s="14" customFormat="1" ht="15.75" customHeight="1">
      <c r="A305" s="11"/>
      <c r="B305" s="11"/>
      <c r="C305" s="114" t="s">
        <v>455</v>
      </c>
      <c r="D305" s="114"/>
      <c r="E305" s="114"/>
      <c r="F305" s="114"/>
      <c r="G305" s="114"/>
      <c r="H305" s="114"/>
    </row>
    <row r="306" spans="1:8" s="14" customFormat="1" ht="15.75" customHeight="1">
      <c r="A306" s="11"/>
      <c r="B306" s="11"/>
      <c r="C306" s="113" t="s">
        <v>444</v>
      </c>
      <c r="D306" s="113"/>
      <c r="E306" s="113"/>
      <c r="F306" s="113"/>
      <c r="G306" s="113"/>
      <c r="H306" s="113"/>
    </row>
    <row r="307" spans="1:8" s="14" customFormat="1" ht="15.75" customHeight="1">
      <c r="A307" s="11"/>
      <c r="B307" s="11"/>
      <c r="C307" s="114" t="s">
        <v>431</v>
      </c>
      <c r="D307" s="114"/>
      <c r="E307" s="114"/>
      <c r="F307" s="114"/>
      <c r="G307" s="114"/>
      <c r="H307" s="114"/>
    </row>
    <row r="308" spans="1:8" s="14" customFormat="1" ht="38.25" customHeight="1">
      <c r="A308" s="11"/>
      <c r="B308" s="11"/>
      <c r="C308" s="107" t="s">
        <v>456</v>
      </c>
      <c r="D308" s="107"/>
      <c r="E308" s="107"/>
      <c r="F308" s="107"/>
      <c r="G308" s="107"/>
      <c r="H308" s="107"/>
    </row>
    <row r="309" spans="1:8" s="14" customFormat="1" ht="19.5" customHeight="1">
      <c r="A309" s="11"/>
      <c r="B309" s="11"/>
      <c r="C309" s="107" t="s">
        <v>442</v>
      </c>
      <c r="D309" s="107"/>
      <c r="E309" s="107"/>
      <c r="F309" s="107"/>
      <c r="G309" s="107"/>
      <c r="H309" s="107"/>
    </row>
    <row r="310" spans="1:8" s="14" customFormat="1" ht="42" customHeight="1">
      <c r="A310" s="11"/>
      <c r="B310" s="11"/>
      <c r="C310" s="107" t="s">
        <v>482</v>
      </c>
      <c r="D310" s="107"/>
      <c r="E310" s="107"/>
      <c r="F310" s="107"/>
      <c r="G310" s="107"/>
      <c r="H310" s="107"/>
    </row>
    <row r="311" spans="1:8" s="14" customFormat="1" ht="42.75" customHeight="1">
      <c r="A311" s="11"/>
      <c r="B311" s="11"/>
      <c r="C311" s="107" t="s">
        <v>457</v>
      </c>
      <c r="D311" s="107"/>
      <c r="E311" s="107"/>
      <c r="F311" s="107"/>
      <c r="G311" s="107"/>
      <c r="H311" s="107"/>
    </row>
    <row r="312" spans="1:8" s="14" customFormat="1" ht="24.75" customHeight="1">
      <c r="A312" s="11"/>
      <c r="B312" s="11"/>
      <c r="C312" s="107" t="s">
        <v>458</v>
      </c>
      <c r="D312" s="107"/>
      <c r="E312" s="107"/>
      <c r="F312" s="107"/>
      <c r="G312" s="107"/>
      <c r="H312" s="107"/>
    </row>
    <row r="313" spans="1:8" s="14" customFormat="1" ht="16.5" customHeight="1">
      <c r="A313" s="11"/>
      <c r="B313" s="11"/>
      <c r="C313" s="107" t="s">
        <v>441</v>
      </c>
      <c r="D313" s="107"/>
      <c r="E313" s="107"/>
      <c r="F313" s="107"/>
      <c r="G313" s="107"/>
      <c r="H313" s="107"/>
    </row>
    <row r="314" spans="1:8" s="14" customFormat="1" ht="42" customHeight="1">
      <c r="A314" s="11"/>
      <c r="B314" s="11"/>
      <c r="C314" s="107" t="s">
        <v>481</v>
      </c>
      <c r="D314" s="107"/>
      <c r="E314" s="107"/>
      <c r="F314" s="107"/>
      <c r="G314" s="107"/>
      <c r="H314" s="107"/>
    </row>
    <row r="315" spans="1:8" s="14" customFormat="1" ht="28.5" customHeight="1">
      <c r="A315" s="11"/>
      <c r="B315" s="11"/>
      <c r="C315" s="107" t="s">
        <v>447</v>
      </c>
      <c r="D315" s="107"/>
      <c r="E315" s="107"/>
      <c r="F315" s="107"/>
      <c r="G315" s="107"/>
      <c r="H315" s="107"/>
    </row>
    <row r="316" spans="1:8" s="14" customFormat="1" ht="27" customHeight="1">
      <c r="A316" s="11"/>
      <c r="B316" s="11"/>
      <c r="C316" s="107" t="s">
        <v>548</v>
      </c>
      <c r="D316" s="107"/>
      <c r="E316" s="107"/>
      <c r="F316" s="107"/>
      <c r="G316" s="107"/>
      <c r="H316" s="107"/>
    </row>
    <row r="317" spans="1:8" s="14" customFormat="1" ht="18" customHeight="1">
      <c r="A317" s="11"/>
      <c r="B317" s="11"/>
      <c r="C317" s="107" t="s">
        <v>440</v>
      </c>
      <c r="D317" s="107"/>
      <c r="E317" s="107"/>
      <c r="F317" s="107"/>
      <c r="G317" s="107"/>
      <c r="H317" s="107"/>
    </row>
    <row r="318" spans="1:8" s="14" customFormat="1" ht="40.5" customHeight="1">
      <c r="A318" s="11"/>
      <c r="B318" s="11"/>
      <c r="C318" s="107" t="s">
        <v>483</v>
      </c>
      <c r="D318" s="107"/>
      <c r="E318" s="107"/>
      <c r="F318" s="107"/>
      <c r="G318" s="107"/>
      <c r="H318" s="107"/>
    </row>
    <row r="319" spans="1:8" s="14" customFormat="1" ht="28.5" customHeight="1">
      <c r="A319" s="11"/>
      <c r="B319" s="11"/>
      <c r="C319" s="107" t="s">
        <v>448</v>
      </c>
      <c r="D319" s="107"/>
      <c r="E319" s="107"/>
      <c r="F319" s="107"/>
      <c r="G319" s="107"/>
      <c r="H319" s="107"/>
    </row>
    <row r="320" spans="1:8" s="14" customFormat="1" ht="24.75" customHeight="1">
      <c r="A320" s="11"/>
      <c r="B320" s="11"/>
      <c r="C320" s="107" t="s">
        <v>549</v>
      </c>
      <c r="D320" s="107"/>
      <c r="E320" s="107"/>
      <c r="F320" s="107"/>
      <c r="G320" s="107"/>
      <c r="H320" s="107"/>
    </row>
    <row r="321" spans="1:8" s="14" customFormat="1" ht="16.5" customHeight="1">
      <c r="A321" s="11"/>
      <c r="B321" s="11"/>
      <c r="C321" s="107" t="s">
        <v>459</v>
      </c>
      <c r="D321" s="107"/>
      <c r="E321" s="107"/>
      <c r="F321" s="107"/>
      <c r="G321" s="107"/>
      <c r="H321" s="107"/>
    </row>
    <row r="322" spans="1:8" s="14" customFormat="1" ht="13.5" customHeight="1">
      <c r="A322" s="11"/>
      <c r="B322" s="11"/>
      <c r="C322" s="107" t="s">
        <v>432</v>
      </c>
      <c r="D322" s="107"/>
      <c r="E322" s="107"/>
      <c r="F322" s="107"/>
      <c r="G322" s="107"/>
      <c r="H322" s="107"/>
    </row>
    <row r="323" spans="1:8" s="14" customFormat="1" ht="15" customHeight="1">
      <c r="A323" s="11"/>
      <c r="B323" s="11"/>
      <c r="C323" s="107" t="s">
        <v>438</v>
      </c>
      <c r="D323" s="107"/>
      <c r="E323" s="107"/>
      <c r="F323" s="107"/>
      <c r="G323" s="107"/>
      <c r="H323" s="107"/>
    </row>
    <row r="324" spans="1:8" s="14" customFormat="1" ht="41.25" customHeight="1">
      <c r="A324" s="11"/>
      <c r="B324" s="11"/>
      <c r="C324" s="107" t="s">
        <v>437</v>
      </c>
      <c r="D324" s="107"/>
      <c r="E324" s="107"/>
      <c r="F324" s="107"/>
      <c r="G324" s="107"/>
      <c r="H324" s="107"/>
    </row>
    <row r="325" spans="1:8" s="14" customFormat="1" ht="15" customHeight="1">
      <c r="A325" s="11"/>
      <c r="B325" s="11"/>
      <c r="C325" s="107" t="s">
        <v>484</v>
      </c>
      <c r="D325" s="107"/>
      <c r="E325" s="107"/>
      <c r="F325" s="107"/>
      <c r="G325" s="107"/>
      <c r="H325" s="107"/>
    </row>
    <row r="326" spans="1:8" s="14" customFormat="1" ht="44.25" customHeight="1">
      <c r="A326" s="11"/>
      <c r="B326" s="11"/>
      <c r="C326" s="107" t="s">
        <v>550</v>
      </c>
      <c r="D326" s="107"/>
      <c r="E326" s="107"/>
      <c r="F326" s="107"/>
      <c r="G326" s="107"/>
      <c r="H326" s="107"/>
    </row>
    <row r="327" spans="1:8" s="14" customFormat="1" ht="27" customHeight="1">
      <c r="A327" s="11"/>
      <c r="B327" s="11"/>
      <c r="C327" s="107" t="s">
        <v>534</v>
      </c>
      <c r="D327" s="107"/>
      <c r="E327" s="107"/>
      <c r="F327" s="107"/>
      <c r="G327" s="107"/>
      <c r="H327" s="107"/>
    </row>
    <row r="328" spans="1:8" s="14" customFormat="1" ht="19.5" customHeight="1">
      <c r="A328" s="11"/>
      <c r="B328" s="11"/>
      <c r="C328" s="107" t="s">
        <v>551</v>
      </c>
      <c r="D328" s="107"/>
      <c r="E328" s="107"/>
      <c r="F328" s="107"/>
      <c r="G328" s="107"/>
      <c r="H328" s="107"/>
    </row>
    <row r="329" spans="1:8" s="14" customFormat="1" ht="13.5" customHeight="1">
      <c r="A329" s="11"/>
      <c r="B329" s="11"/>
      <c r="C329" s="107" t="s">
        <v>432</v>
      </c>
      <c r="D329" s="107"/>
      <c r="E329" s="107"/>
      <c r="F329" s="107"/>
      <c r="G329" s="107"/>
      <c r="H329" s="107"/>
    </row>
    <row r="330" spans="1:8" s="14" customFormat="1" ht="14.25" customHeight="1">
      <c r="A330" s="11"/>
      <c r="B330" s="11"/>
      <c r="C330" s="107" t="s">
        <v>439</v>
      </c>
      <c r="D330" s="107"/>
      <c r="E330" s="107"/>
      <c r="F330" s="107"/>
      <c r="G330" s="107"/>
      <c r="H330" s="107"/>
    </row>
    <row r="331" spans="1:8" s="14" customFormat="1" ht="14.25" customHeight="1">
      <c r="A331" s="11"/>
      <c r="B331" s="11"/>
      <c r="C331" s="107" t="s">
        <v>552</v>
      </c>
      <c r="D331" s="107"/>
      <c r="E331" s="107"/>
      <c r="F331" s="107"/>
      <c r="G331" s="107"/>
      <c r="H331" s="107"/>
    </row>
    <row r="332" spans="1:8" s="14" customFormat="1" ht="14.25" customHeight="1">
      <c r="A332" s="11"/>
      <c r="B332" s="11"/>
      <c r="C332" s="107" t="s">
        <v>485</v>
      </c>
      <c r="D332" s="107"/>
      <c r="E332" s="107"/>
      <c r="F332" s="107"/>
      <c r="G332" s="107"/>
      <c r="H332" s="107"/>
    </row>
    <row r="333" spans="1:8" s="14" customFormat="1" ht="42.75" customHeight="1">
      <c r="A333" s="11"/>
      <c r="B333" s="11"/>
      <c r="C333" s="107" t="s">
        <v>457</v>
      </c>
      <c r="D333" s="107"/>
      <c r="E333" s="107"/>
      <c r="F333" s="107"/>
      <c r="G333" s="107"/>
      <c r="H333" s="107"/>
    </row>
    <row r="334" spans="1:8" s="14" customFormat="1" ht="30.75" customHeight="1">
      <c r="A334" s="11"/>
      <c r="B334" s="11"/>
      <c r="C334" s="107" t="s">
        <v>460</v>
      </c>
      <c r="D334" s="107"/>
      <c r="E334" s="107"/>
      <c r="F334" s="107"/>
      <c r="G334" s="107"/>
      <c r="H334" s="107"/>
    </row>
    <row r="335" spans="1:8" s="14" customFormat="1" ht="15.75" customHeight="1">
      <c r="A335" s="11"/>
      <c r="B335" s="11"/>
      <c r="C335" s="107" t="s">
        <v>443</v>
      </c>
      <c r="D335" s="107"/>
      <c r="E335" s="107"/>
      <c r="F335" s="107"/>
      <c r="G335" s="107"/>
      <c r="H335" s="107"/>
    </row>
    <row r="336" spans="1:8" s="14" customFormat="1" ht="27" customHeight="1">
      <c r="A336" s="11"/>
      <c r="B336" s="11"/>
      <c r="C336" s="107" t="s">
        <v>486</v>
      </c>
      <c r="D336" s="107"/>
      <c r="E336" s="107"/>
      <c r="F336" s="107"/>
      <c r="G336" s="107"/>
      <c r="H336" s="107"/>
    </row>
    <row r="337" spans="1:8" s="14" customFormat="1" ht="15.75" customHeight="1">
      <c r="A337" s="11"/>
      <c r="B337" s="11"/>
      <c r="C337" s="107" t="s">
        <v>487</v>
      </c>
      <c r="D337" s="107"/>
      <c r="E337" s="107"/>
      <c r="F337" s="107"/>
      <c r="G337" s="107"/>
      <c r="H337" s="107"/>
    </row>
    <row r="338" spans="1:8" s="14" customFormat="1" ht="52.5" customHeight="1">
      <c r="A338" s="11"/>
      <c r="B338" s="11"/>
      <c r="C338" s="107" t="s">
        <v>557</v>
      </c>
      <c r="D338" s="107"/>
      <c r="E338" s="107"/>
      <c r="F338" s="107"/>
      <c r="G338" s="107"/>
      <c r="H338" s="107"/>
    </row>
    <row r="339" spans="1:8" s="14" customFormat="1" ht="26.25" customHeight="1">
      <c r="A339" s="11"/>
      <c r="B339" s="11"/>
      <c r="C339" s="107" t="s">
        <v>449</v>
      </c>
      <c r="D339" s="107"/>
      <c r="E339" s="107"/>
      <c r="F339" s="107"/>
      <c r="G339" s="107"/>
      <c r="H339" s="107"/>
    </row>
    <row r="340" spans="1:8" s="14" customFormat="1" ht="16.5" customHeight="1">
      <c r="A340" s="11"/>
      <c r="B340" s="11"/>
      <c r="C340" s="107" t="s">
        <v>461</v>
      </c>
      <c r="D340" s="107"/>
      <c r="E340" s="107"/>
      <c r="F340" s="107"/>
      <c r="G340" s="107"/>
      <c r="H340" s="107"/>
    </row>
    <row r="341" spans="1:8" s="14" customFormat="1" ht="13.5" customHeight="1">
      <c r="A341" s="11"/>
      <c r="B341" s="11"/>
      <c r="C341" s="107" t="s">
        <v>432</v>
      </c>
      <c r="D341" s="107"/>
      <c r="E341" s="107"/>
      <c r="F341" s="107"/>
      <c r="G341" s="107"/>
      <c r="H341" s="107"/>
    </row>
    <row r="342" spans="1:8" s="14" customFormat="1" ht="15.75" customHeight="1">
      <c r="A342" s="11"/>
      <c r="B342" s="11"/>
      <c r="C342" s="107" t="s">
        <v>450</v>
      </c>
      <c r="D342" s="107"/>
      <c r="E342" s="107"/>
      <c r="F342" s="107"/>
      <c r="G342" s="107"/>
      <c r="H342" s="107"/>
    </row>
    <row r="343" spans="1:8" s="14" customFormat="1" ht="23.25" customHeight="1">
      <c r="A343" s="11"/>
      <c r="B343" s="11"/>
      <c r="C343" s="107" t="s">
        <v>553</v>
      </c>
      <c r="D343" s="107"/>
      <c r="E343" s="107"/>
      <c r="F343" s="107"/>
      <c r="G343" s="107"/>
      <c r="H343" s="107"/>
    </row>
    <row r="344" spans="1:8" s="14" customFormat="1" ht="15.75" customHeight="1">
      <c r="A344" s="11"/>
      <c r="B344" s="11"/>
      <c r="C344" s="107" t="s">
        <v>462</v>
      </c>
      <c r="D344" s="107"/>
      <c r="E344" s="107"/>
      <c r="F344" s="107"/>
      <c r="G344" s="107"/>
      <c r="H344" s="107"/>
    </row>
    <row r="345" spans="1:8" s="14" customFormat="1" ht="15" customHeight="1">
      <c r="A345" s="11"/>
      <c r="B345" s="11"/>
      <c r="C345" s="108" t="s">
        <v>446</v>
      </c>
      <c r="D345" s="108"/>
      <c r="E345" s="108"/>
      <c r="F345" s="108"/>
      <c r="G345" s="108"/>
      <c r="H345" s="108"/>
    </row>
    <row r="346" spans="1:8" s="14" customFormat="1" ht="42.75" customHeight="1">
      <c r="A346" s="11"/>
      <c r="B346" s="11"/>
      <c r="C346" s="107" t="s">
        <v>558</v>
      </c>
      <c r="D346" s="107"/>
      <c r="E346" s="107"/>
      <c r="F346" s="107"/>
      <c r="G346" s="107"/>
      <c r="H346" s="107"/>
    </row>
    <row r="347" spans="1:8" s="14" customFormat="1" ht="15" customHeight="1">
      <c r="A347" s="11"/>
      <c r="B347" s="11"/>
      <c r="C347" s="108" t="s">
        <v>488</v>
      </c>
      <c r="D347" s="108"/>
      <c r="E347" s="108"/>
      <c r="F347" s="108"/>
      <c r="G347" s="108"/>
      <c r="H347" s="108"/>
    </row>
    <row r="348" spans="1:8" s="14" customFormat="1" ht="66.75" customHeight="1">
      <c r="A348" s="11"/>
      <c r="B348" s="11"/>
      <c r="C348" s="107" t="s">
        <v>489</v>
      </c>
      <c r="D348" s="107"/>
      <c r="E348" s="107"/>
      <c r="F348" s="107"/>
      <c r="G348" s="107"/>
      <c r="H348" s="107"/>
    </row>
    <row r="349" spans="1:8" s="14" customFormat="1" ht="15.75" customHeight="1">
      <c r="A349" s="11"/>
      <c r="B349" s="11"/>
      <c r="C349" s="114" t="s">
        <v>451</v>
      </c>
      <c r="D349" s="114"/>
      <c r="E349" s="114"/>
      <c r="F349" s="114"/>
      <c r="G349" s="114"/>
      <c r="H349" s="114"/>
    </row>
    <row r="350" spans="1:8" s="14" customFormat="1" ht="65.25" customHeight="1">
      <c r="A350" s="11"/>
      <c r="B350" s="11"/>
      <c r="C350" s="107" t="s">
        <v>554</v>
      </c>
      <c r="D350" s="107"/>
      <c r="E350" s="107"/>
      <c r="F350" s="107"/>
      <c r="G350" s="107"/>
      <c r="H350" s="107"/>
    </row>
    <row r="351" spans="1:8" s="14" customFormat="1" ht="68.25" customHeight="1">
      <c r="A351" s="11"/>
      <c r="B351" s="11"/>
      <c r="C351" s="107" t="s">
        <v>555</v>
      </c>
      <c r="D351" s="107"/>
      <c r="E351" s="107"/>
      <c r="F351" s="107"/>
      <c r="G351" s="107"/>
      <c r="H351" s="107"/>
    </row>
    <row r="352" spans="1:8" s="14" customFormat="1" ht="18" customHeight="1">
      <c r="A352" s="11"/>
      <c r="B352" s="11">
        <v>60095</v>
      </c>
      <c r="C352" s="31" t="s">
        <v>21</v>
      </c>
      <c r="D352" s="32">
        <v>2116300</v>
      </c>
      <c r="E352" s="32">
        <v>85470</v>
      </c>
      <c r="F352" s="32">
        <v>11013</v>
      </c>
      <c r="G352" s="32">
        <v>0</v>
      </c>
      <c r="H352" s="32">
        <f>D352+E352-F352</f>
        <v>2190757</v>
      </c>
    </row>
    <row r="353" spans="1:8" s="14" customFormat="1" ht="13.5" customHeight="1">
      <c r="A353" s="11"/>
      <c r="B353" s="11"/>
      <c r="C353" s="113" t="s">
        <v>223</v>
      </c>
      <c r="D353" s="113"/>
      <c r="E353" s="113"/>
      <c r="F353" s="113"/>
      <c r="G353" s="113"/>
      <c r="H353" s="113"/>
    </row>
    <row r="354" spans="1:8" s="14" customFormat="1" ht="25.5" customHeight="1">
      <c r="A354" s="11"/>
      <c r="B354" s="11"/>
      <c r="C354" s="114" t="s">
        <v>224</v>
      </c>
      <c r="D354" s="114"/>
      <c r="E354" s="114"/>
      <c r="F354" s="114"/>
      <c r="G354" s="114"/>
      <c r="H354" s="114"/>
    </row>
    <row r="355" spans="1:8" s="14" customFormat="1" ht="38.25" customHeight="1">
      <c r="A355" s="11"/>
      <c r="B355" s="11"/>
      <c r="C355" s="114" t="s">
        <v>490</v>
      </c>
      <c r="D355" s="114"/>
      <c r="E355" s="114"/>
      <c r="F355" s="114"/>
      <c r="G355" s="114"/>
      <c r="H355" s="114"/>
    </row>
    <row r="356" spans="1:8" s="14" customFormat="1" ht="31.5" customHeight="1">
      <c r="A356" s="11"/>
      <c r="B356" s="11"/>
      <c r="C356" s="114" t="s">
        <v>148</v>
      </c>
      <c r="D356" s="114"/>
      <c r="E356" s="114"/>
      <c r="F356" s="114"/>
      <c r="G356" s="114"/>
      <c r="H356" s="114"/>
    </row>
    <row r="357" spans="1:8" s="28" customFormat="1" ht="3.75" customHeight="1">
      <c r="A357" s="27"/>
      <c r="B357" s="27"/>
      <c r="C357" s="1"/>
      <c r="D357" s="1"/>
      <c r="E357" s="1"/>
      <c r="F357" s="1"/>
      <c r="G357" s="1"/>
      <c r="H357" s="41"/>
    </row>
    <row r="358" spans="1:8" s="26" customFormat="1" ht="23.25" customHeight="1">
      <c r="A358" s="23"/>
      <c r="B358" s="23">
        <v>630</v>
      </c>
      <c r="C358" s="73" t="s">
        <v>226</v>
      </c>
      <c r="D358" s="25">
        <v>823250</v>
      </c>
      <c r="E358" s="25">
        <f>E361+E359</f>
        <v>452566</v>
      </c>
      <c r="F358" s="25">
        <f>F361+F359</f>
        <v>0</v>
      </c>
      <c r="G358" s="25">
        <f>G361+G359</f>
        <v>200</v>
      </c>
      <c r="H358" s="25">
        <f>D358+E358-F358</f>
        <v>1275816</v>
      </c>
    </row>
    <row r="359" spans="1:8" s="14" customFormat="1" ht="20.25" customHeight="1">
      <c r="A359" s="11"/>
      <c r="B359" s="11">
        <v>63003</v>
      </c>
      <c r="C359" s="74" t="s">
        <v>236</v>
      </c>
      <c r="D359" s="32">
        <v>628250</v>
      </c>
      <c r="E359" s="32">
        <v>21569</v>
      </c>
      <c r="F359" s="32">
        <v>0</v>
      </c>
      <c r="G359" s="32">
        <v>0</v>
      </c>
      <c r="H359" s="32">
        <f>D359+E359-F359</f>
        <v>649819</v>
      </c>
    </row>
    <row r="360" spans="1:8" s="14" customFormat="1" ht="102.75" customHeight="1">
      <c r="A360" s="11"/>
      <c r="B360" s="11"/>
      <c r="C360" s="107" t="s">
        <v>292</v>
      </c>
      <c r="D360" s="107"/>
      <c r="E360" s="107"/>
      <c r="F360" s="107"/>
      <c r="G360" s="107"/>
      <c r="H360" s="107"/>
    </row>
    <row r="361" spans="1:8" s="14" customFormat="1" ht="20.25" customHeight="1">
      <c r="A361" s="11"/>
      <c r="B361" s="11">
        <v>63095</v>
      </c>
      <c r="C361" s="74" t="s">
        <v>21</v>
      </c>
      <c r="D361" s="32">
        <v>195000</v>
      </c>
      <c r="E361" s="32">
        <v>430997</v>
      </c>
      <c r="F361" s="32">
        <v>0</v>
      </c>
      <c r="G361" s="32">
        <v>200</v>
      </c>
      <c r="H361" s="32">
        <f>D361+E361-F361</f>
        <v>625997</v>
      </c>
    </row>
    <row r="362" spans="1:8" s="14" customFormat="1" ht="68.25" customHeight="1">
      <c r="A362" s="11"/>
      <c r="B362" s="11"/>
      <c r="C362" s="107" t="s">
        <v>293</v>
      </c>
      <c r="D362" s="107"/>
      <c r="E362" s="107"/>
      <c r="F362" s="107"/>
      <c r="G362" s="107"/>
      <c r="H362" s="107"/>
    </row>
    <row r="363" spans="1:8" s="14" customFormat="1" ht="15" customHeight="1">
      <c r="A363" s="11"/>
      <c r="B363" s="11"/>
      <c r="C363" s="108" t="s">
        <v>163</v>
      </c>
      <c r="D363" s="108"/>
      <c r="E363" s="108"/>
      <c r="F363" s="108"/>
      <c r="G363" s="108"/>
      <c r="H363" s="108"/>
    </row>
    <row r="364" spans="1:8" s="14" customFormat="1" ht="92.25" customHeight="1">
      <c r="A364" s="11"/>
      <c r="B364" s="11"/>
      <c r="C364" s="107" t="s">
        <v>234</v>
      </c>
      <c r="D364" s="107"/>
      <c r="E364" s="107"/>
      <c r="F364" s="107"/>
      <c r="G364" s="107"/>
      <c r="H364" s="107"/>
    </row>
    <row r="365" spans="1:8" s="14" customFormat="1" ht="105.75" customHeight="1">
      <c r="A365" s="11"/>
      <c r="B365" s="11"/>
      <c r="C365" s="107" t="s">
        <v>235</v>
      </c>
      <c r="D365" s="107"/>
      <c r="E365" s="107"/>
      <c r="F365" s="107"/>
      <c r="G365" s="107"/>
      <c r="H365" s="107"/>
    </row>
    <row r="366" spans="1:8" s="14" customFormat="1" ht="92.25" customHeight="1">
      <c r="A366" s="11"/>
      <c r="B366" s="11"/>
      <c r="C366" s="107" t="s">
        <v>491</v>
      </c>
      <c r="D366" s="107"/>
      <c r="E366" s="107"/>
      <c r="F366" s="107"/>
      <c r="G366" s="107"/>
      <c r="H366" s="107"/>
    </row>
    <row r="367" spans="1:8" s="26" customFormat="1" ht="3.75" customHeight="1">
      <c r="A367" s="33"/>
      <c r="B367" s="11"/>
      <c r="C367" s="1"/>
      <c r="D367" s="1"/>
      <c r="E367" s="1"/>
      <c r="F367" s="1"/>
      <c r="G367" s="1"/>
      <c r="H367" s="41"/>
    </row>
    <row r="368" spans="1:8" s="26" customFormat="1" ht="25.5" customHeight="1">
      <c r="A368" s="23"/>
      <c r="B368" s="23">
        <v>710</v>
      </c>
      <c r="C368" s="24" t="s">
        <v>68</v>
      </c>
      <c r="D368" s="25">
        <v>4495287</v>
      </c>
      <c r="E368" s="25">
        <f>E369</f>
        <v>30000</v>
      </c>
      <c r="F368" s="25">
        <f>F369</f>
        <v>30000</v>
      </c>
      <c r="G368" s="25">
        <f>G369</f>
        <v>0</v>
      </c>
      <c r="H368" s="25">
        <f>D368+E368-F368</f>
        <v>4495287</v>
      </c>
    </row>
    <row r="369" spans="2:8" s="14" customFormat="1" ht="20.25" customHeight="1">
      <c r="B369" s="14">
        <v>71003</v>
      </c>
      <c r="C369" s="31" t="s">
        <v>69</v>
      </c>
      <c r="D369" s="32">
        <v>4059287</v>
      </c>
      <c r="E369" s="32">
        <v>30000</v>
      </c>
      <c r="F369" s="32">
        <v>30000</v>
      </c>
      <c r="G369" s="32">
        <v>0</v>
      </c>
      <c r="H369" s="32">
        <f>D369+E369-F369</f>
        <v>4059287</v>
      </c>
    </row>
    <row r="370" spans="3:8" s="14" customFormat="1" ht="55.5" customHeight="1">
      <c r="C370" s="107" t="s">
        <v>556</v>
      </c>
      <c r="D370" s="107"/>
      <c r="E370" s="107"/>
      <c r="F370" s="107"/>
      <c r="G370" s="107"/>
      <c r="H370" s="107"/>
    </row>
    <row r="371" spans="3:8" s="14" customFormat="1" ht="6" customHeight="1">
      <c r="C371" s="6"/>
      <c r="D371" s="6"/>
      <c r="E371" s="6"/>
      <c r="F371" s="6"/>
      <c r="G371" s="6"/>
      <c r="H371" s="6"/>
    </row>
    <row r="372" spans="1:8" s="26" customFormat="1" ht="24.75" customHeight="1">
      <c r="A372" s="23"/>
      <c r="B372" s="23">
        <v>720</v>
      </c>
      <c r="C372" s="24" t="s">
        <v>50</v>
      </c>
      <c r="D372" s="25">
        <v>34308056</v>
      </c>
      <c r="E372" s="25">
        <f>E373</f>
        <v>15047376</v>
      </c>
      <c r="F372" s="25">
        <f>F373</f>
        <v>3500000</v>
      </c>
      <c r="G372" s="25">
        <f>G373</f>
        <v>0</v>
      </c>
      <c r="H372" s="25">
        <f>D372+E372-F372</f>
        <v>45855432</v>
      </c>
    </row>
    <row r="373" spans="1:8" s="14" customFormat="1" ht="19.5" customHeight="1">
      <c r="A373" s="11"/>
      <c r="B373" s="11">
        <v>72095</v>
      </c>
      <c r="C373" s="31" t="s">
        <v>21</v>
      </c>
      <c r="D373" s="32">
        <v>34308056</v>
      </c>
      <c r="E373" s="32">
        <v>15047376</v>
      </c>
      <c r="F373" s="32">
        <v>3500000</v>
      </c>
      <c r="G373" s="32">
        <v>0</v>
      </c>
      <c r="H373" s="32">
        <f>D373+E373-F373</f>
        <v>45855432</v>
      </c>
    </row>
    <row r="374" spans="1:8" s="14" customFormat="1" ht="40.5" customHeight="1">
      <c r="A374" s="11"/>
      <c r="B374" s="11"/>
      <c r="C374" s="114" t="s">
        <v>492</v>
      </c>
      <c r="D374" s="114"/>
      <c r="E374" s="114"/>
      <c r="F374" s="114"/>
      <c r="G374" s="114"/>
      <c r="H374" s="114"/>
    </row>
    <row r="375" spans="1:8" s="14" customFormat="1" ht="33" customHeight="1">
      <c r="A375" s="11"/>
      <c r="B375" s="11"/>
      <c r="C375" s="113" t="s">
        <v>559</v>
      </c>
      <c r="D375" s="113"/>
      <c r="E375" s="113"/>
      <c r="F375" s="113"/>
      <c r="G375" s="113"/>
      <c r="H375" s="113"/>
    </row>
    <row r="376" spans="1:8" s="14" customFormat="1" ht="31.5" customHeight="1">
      <c r="A376" s="11"/>
      <c r="B376" s="11"/>
      <c r="C376" s="114" t="s">
        <v>463</v>
      </c>
      <c r="D376" s="114"/>
      <c r="E376" s="114"/>
      <c r="F376" s="114"/>
      <c r="G376" s="114"/>
      <c r="H376" s="114"/>
    </row>
    <row r="377" spans="1:8" s="14" customFormat="1" ht="14.25" customHeight="1">
      <c r="A377" s="11"/>
      <c r="B377" s="11"/>
      <c r="C377" s="114" t="s">
        <v>493</v>
      </c>
      <c r="D377" s="114"/>
      <c r="E377" s="114"/>
      <c r="F377" s="114"/>
      <c r="G377" s="114"/>
      <c r="H377" s="114"/>
    </row>
    <row r="378" spans="1:8" s="14" customFormat="1" ht="43.5" customHeight="1">
      <c r="A378" s="11"/>
      <c r="B378" s="11"/>
      <c r="C378" s="114" t="s">
        <v>560</v>
      </c>
      <c r="D378" s="114"/>
      <c r="E378" s="114"/>
      <c r="F378" s="114"/>
      <c r="G378" s="114"/>
      <c r="H378" s="114"/>
    </row>
    <row r="379" spans="1:8" s="14" customFormat="1" ht="95.25" customHeight="1">
      <c r="A379" s="11"/>
      <c r="B379" s="11"/>
      <c r="C379" s="114" t="s">
        <v>583</v>
      </c>
      <c r="D379" s="114"/>
      <c r="E379" s="114"/>
      <c r="F379" s="114"/>
      <c r="G379" s="114"/>
      <c r="H379" s="114"/>
    </row>
    <row r="380" spans="1:8" s="14" customFormat="1" ht="9" customHeight="1">
      <c r="A380" s="11"/>
      <c r="B380" s="11"/>
      <c r="C380" s="1"/>
      <c r="D380" s="1"/>
      <c r="E380" s="1"/>
      <c r="F380" s="1"/>
      <c r="G380" s="1"/>
      <c r="H380" s="1"/>
    </row>
    <row r="381" spans="1:8" s="5" customFormat="1" ht="24" customHeight="1">
      <c r="A381" s="55"/>
      <c r="B381" s="55">
        <v>750</v>
      </c>
      <c r="C381" s="56" t="s">
        <v>109</v>
      </c>
      <c r="D381" s="53">
        <v>96306345</v>
      </c>
      <c r="E381" s="53">
        <f>E387+E398+E382</f>
        <v>8990007</v>
      </c>
      <c r="F381" s="53">
        <f>F387+F398+F382</f>
        <v>81186</v>
      </c>
      <c r="G381" s="53">
        <f>G387+G398+G382</f>
        <v>5000</v>
      </c>
      <c r="H381" s="53">
        <f>D381+E381-F381</f>
        <v>105215166</v>
      </c>
    </row>
    <row r="382" spans="1:8" s="14" customFormat="1" ht="18.75" customHeight="1">
      <c r="A382" s="11"/>
      <c r="B382" s="11">
        <v>75018</v>
      </c>
      <c r="C382" s="31" t="s">
        <v>243</v>
      </c>
      <c r="D382" s="32">
        <v>74411399</v>
      </c>
      <c r="E382" s="32">
        <v>900000</v>
      </c>
      <c r="F382" s="32">
        <v>0</v>
      </c>
      <c r="G382" s="32">
        <v>0</v>
      </c>
      <c r="H382" s="32">
        <f>D382+E382-F382</f>
        <v>75311399</v>
      </c>
    </row>
    <row r="383" spans="1:8" s="14" customFormat="1" ht="15.75" customHeight="1">
      <c r="A383" s="11"/>
      <c r="B383" s="11"/>
      <c r="C383" s="113" t="s">
        <v>124</v>
      </c>
      <c r="D383" s="113"/>
      <c r="E383" s="113"/>
      <c r="F383" s="113"/>
      <c r="G383" s="113"/>
      <c r="H383" s="113"/>
    </row>
    <row r="384" spans="1:8" s="14" customFormat="1" ht="40.5" customHeight="1">
      <c r="A384" s="11"/>
      <c r="B384" s="11"/>
      <c r="C384" s="114" t="s">
        <v>267</v>
      </c>
      <c r="D384" s="114"/>
      <c r="E384" s="114"/>
      <c r="F384" s="114"/>
      <c r="G384" s="114"/>
      <c r="H384" s="114"/>
    </row>
    <row r="385" spans="1:8" s="14" customFormat="1" ht="30" customHeight="1">
      <c r="A385" s="11"/>
      <c r="B385" s="11"/>
      <c r="C385" s="114" t="s">
        <v>294</v>
      </c>
      <c r="D385" s="114"/>
      <c r="E385" s="114"/>
      <c r="F385" s="114"/>
      <c r="G385" s="114"/>
      <c r="H385" s="114"/>
    </row>
    <row r="386" spans="1:8" s="14" customFormat="1" ht="69" customHeight="1">
      <c r="A386" s="11"/>
      <c r="B386" s="11"/>
      <c r="C386" s="114" t="s">
        <v>268</v>
      </c>
      <c r="D386" s="114"/>
      <c r="E386" s="114"/>
      <c r="F386" s="114"/>
      <c r="G386" s="114"/>
      <c r="H386" s="114"/>
    </row>
    <row r="387" spans="1:8" s="14" customFormat="1" ht="18.75" customHeight="1">
      <c r="A387" s="11"/>
      <c r="B387" s="11">
        <v>75075</v>
      </c>
      <c r="C387" s="31" t="s">
        <v>110</v>
      </c>
      <c r="D387" s="32">
        <v>13838053</v>
      </c>
      <c r="E387" s="32">
        <v>7184220</v>
      </c>
      <c r="F387" s="32">
        <v>0</v>
      </c>
      <c r="G387" s="32">
        <v>5000</v>
      </c>
      <c r="H387" s="32">
        <f>D387+E387-F387</f>
        <v>21022273</v>
      </c>
    </row>
    <row r="388" spans="1:8" s="14" customFormat="1" ht="19.5" customHeight="1">
      <c r="A388" s="11"/>
      <c r="B388" s="11"/>
      <c r="C388" s="108" t="s">
        <v>124</v>
      </c>
      <c r="D388" s="108"/>
      <c r="E388" s="108"/>
      <c r="F388" s="108"/>
      <c r="G388" s="108"/>
      <c r="H388" s="108"/>
    </row>
    <row r="389" spans="1:8" s="14" customFormat="1" ht="28.5" customHeight="1">
      <c r="A389" s="11"/>
      <c r="B389" s="11"/>
      <c r="C389" s="107" t="s">
        <v>258</v>
      </c>
      <c r="D389" s="107"/>
      <c r="E389" s="107"/>
      <c r="F389" s="107"/>
      <c r="G389" s="107"/>
      <c r="H389" s="107"/>
    </row>
    <row r="390" spans="1:8" s="14" customFormat="1" ht="44.25" customHeight="1">
      <c r="A390" s="11"/>
      <c r="B390" s="11"/>
      <c r="C390" s="114" t="s">
        <v>257</v>
      </c>
      <c r="D390" s="114"/>
      <c r="E390" s="114"/>
      <c r="F390" s="114"/>
      <c r="G390" s="114"/>
      <c r="H390" s="114"/>
    </row>
    <row r="391" spans="1:8" s="14" customFormat="1" ht="96" customHeight="1">
      <c r="A391" s="11"/>
      <c r="B391" s="11"/>
      <c r="C391" s="114" t="s">
        <v>295</v>
      </c>
      <c r="D391" s="114"/>
      <c r="E391" s="114"/>
      <c r="F391" s="114"/>
      <c r="G391" s="114"/>
      <c r="H391" s="114"/>
    </row>
    <row r="392" spans="1:8" s="14" customFormat="1" ht="18.75" customHeight="1">
      <c r="A392" s="11"/>
      <c r="B392" s="11"/>
      <c r="C392" s="113" t="s">
        <v>196</v>
      </c>
      <c r="D392" s="113"/>
      <c r="E392" s="113"/>
      <c r="F392" s="113"/>
      <c r="G392" s="113"/>
      <c r="H392" s="113"/>
    </row>
    <row r="393" spans="1:8" s="14" customFormat="1" ht="27" customHeight="1">
      <c r="A393" s="11"/>
      <c r="B393" s="11"/>
      <c r="C393" s="113" t="s">
        <v>197</v>
      </c>
      <c r="D393" s="113"/>
      <c r="E393" s="113"/>
      <c r="F393" s="113"/>
      <c r="G393" s="113"/>
      <c r="H393" s="113"/>
    </row>
    <row r="394" spans="1:8" s="14" customFormat="1" ht="38.25" customHeight="1">
      <c r="A394" s="11"/>
      <c r="B394" s="11"/>
      <c r="C394" s="114" t="s">
        <v>494</v>
      </c>
      <c r="D394" s="114"/>
      <c r="E394" s="114"/>
      <c r="F394" s="114"/>
      <c r="G394" s="114"/>
      <c r="H394" s="114"/>
    </row>
    <row r="395" spans="1:8" s="14" customFormat="1" ht="27" customHeight="1">
      <c r="A395" s="11"/>
      <c r="B395" s="11"/>
      <c r="C395" s="114" t="s">
        <v>495</v>
      </c>
      <c r="D395" s="114"/>
      <c r="E395" s="114"/>
      <c r="F395" s="114"/>
      <c r="G395" s="114"/>
      <c r="H395" s="114"/>
    </row>
    <row r="396" spans="1:8" s="14" customFormat="1" ht="42" customHeight="1">
      <c r="A396" s="11"/>
      <c r="B396" s="11"/>
      <c r="C396" s="114" t="s">
        <v>296</v>
      </c>
      <c r="D396" s="114"/>
      <c r="E396" s="114"/>
      <c r="F396" s="114"/>
      <c r="G396" s="114"/>
      <c r="H396" s="114"/>
    </row>
    <row r="397" spans="1:8" s="14" customFormat="1" ht="13.5" customHeight="1">
      <c r="A397" s="11"/>
      <c r="B397" s="11"/>
      <c r="C397" s="1"/>
      <c r="D397" s="1"/>
      <c r="E397" s="1"/>
      <c r="F397" s="1"/>
      <c r="G397" s="1"/>
      <c r="H397" s="1"/>
    </row>
    <row r="398" spans="1:8" s="14" customFormat="1" ht="18.75" customHeight="1">
      <c r="A398" s="11"/>
      <c r="B398" s="11">
        <v>75095</v>
      </c>
      <c r="C398" s="31" t="s">
        <v>21</v>
      </c>
      <c r="D398" s="32">
        <v>6076893</v>
      </c>
      <c r="E398" s="32">
        <v>905787</v>
      </c>
      <c r="F398" s="32">
        <v>81186</v>
      </c>
      <c r="G398" s="32">
        <v>0</v>
      </c>
      <c r="H398" s="32">
        <f>D398+E398-F398</f>
        <v>6901494</v>
      </c>
    </row>
    <row r="399" spans="1:8" s="14" customFormat="1" ht="18.75" customHeight="1">
      <c r="A399" s="11"/>
      <c r="B399" s="11"/>
      <c r="C399" s="113" t="s">
        <v>124</v>
      </c>
      <c r="D399" s="113"/>
      <c r="E399" s="113"/>
      <c r="F399" s="113"/>
      <c r="G399" s="113"/>
      <c r="H399" s="113"/>
    </row>
    <row r="400" spans="1:8" s="14" customFormat="1" ht="54" customHeight="1">
      <c r="A400" s="11"/>
      <c r="B400" s="11"/>
      <c r="C400" s="114" t="s">
        <v>423</v>
      </c>
      <c r="D400" s="114"/>
      <c r="E400" s="114"/>
      <c r="F400" s="114"/>
      <c r="G400" s="114"/>
      <c r="H400" s="114"/>
    </row>
    <row r="401" spans="1:8" s="14" customFormat="1" ht="42" customHeight="1">
      <c r="A401" s="11"/>
      <c r="B401" s="11"/>
      <c r="C401" s="114" t="s">
        <v>535</v>
      </c>
      <c r="D401" s="114"/>
      <c r="E401" s="114"/>
      <c r="F401" s="114"/>
      <c r="G401" s="114"/>
      <c r="H401" s="114"/>
    </row>
    <row r="402" spans="1:8" s="14" customFormat="1" ht="30" customHeight="1">
      <c r="A402" s="11"/>
      <c r="B402" s="11"/>
      <c r="C402" s="114" t="s">
        <v>496</v>
      </c>
      <c r="D402" s="114"/>
      <c r="E402" s="114"/>
      <c r="F402" s="114"/>
      <c r="G402" s="114"/>
      <c r="H402" s="114"/>
    </row>
    <row r="403" spans="1:8" s="14" customFormat="1" ht="38.25" customHeight="1">
      <c r="A403" s="11"/>
      <c r="B403" s="11"/>
      <c r="C403" s="107" t="s">
        <v>497</v>
      </c>
      <c r="D403" s="107"/>
      <c r="E403" s="107"/>
      <c r="F403" s="107"/>
      <c r="G403" s="107"/>
      <c r="H403" s="107"/>
    </row>
    <row r="404" spans="1:8" s="14" customFormat="1" ht="39.75" customHeight="1">
      <c r="A404" s="11"/>
      <c r="B404" s="11"/>
      <c r="C404" s="114" t="s">
        <v>464</v>
      </c>
      <c r="D404" s="114"/>
      <c r="E404" s="114"/>
      <c r="F404" s="114"/>
      <c r="G404" s="114"/>
      <c r="H404" s="114"/>
    </row>
    <row r="405" spans="1:8" s="14" customFormat="1" ht="60" customHeight="1">
      <c r="A405" s="11"/>
      <c r="B405" s="11"/>
      <c r="C405" s="114" t="s">
        <v>297</v>
      </c>
      <c r="D405" s="114"/>
      <c r="E405" s="114"/>
      <c r="F405" s="114"/>
      <c r="G405" s="114"/>
      <c r="H405" s="114"/>
    </row>
    <row r="406" spans="1:8" s="14" customFormat="1" ht="6.75" customHeight="1">
      <c r="A406" s="11"/>
      <c r="B406" s="11"/>
      <c r="C406" s="1"/>
      <c r="D406" s="1"/>
      <c r="E406" s="1"/>
      <c r="F406" s="1"/>
      <c r="G406" s="1"/>
      <c r="H406" s="1"/>
    </row>
    <row r="407" spans="1:8" s="26" customFormat="1" ht="28.5" customHeight="1">
      <c r="A407" s="23"/>
      <c r="B407" s="23">
        <v>754</v>
      </c>
      <c r="C407" s="24" t="s">
        <v>147</v>
      </c>
      <c r="D407" s="25">
        <v>276000</v>
      </c>
      <c r="E407" s="25">
        <f>E408</f>
        <v>30000</v>
      </c>
      <c r="F407" s="25">
        <f>F408</f>
        <v>0</v>
      </c>
      <c r="G407" s="25">
        <f>G408</f>
        <v>0</v>
      </c>
      <c r="H407" s="25">
        <f>D407+E407-F407</f>
        <v>306000</v>
      </c>
    </row>
    <row r="408" spans="1:8" s="14" customFormat="1" ht="22.5" customHeight="1">
      <c r="A408" s="11"/>
      <c r="B408" s="11">
        <v>75495</v>
      </c>
      <c r="C408" s="31" t="s">
        <v>21</v>
      </c>
      <c r="D408" s="32">
        <v>276000</v>
      </c>
      <c r="E408" s="32">
        <v>30000</v>
      </c>
      <c r="F408" s="32">
        <v>0</v>
      </c>
      <c r="G408" s="32">
        <v>0</v>
      </c>
      <c r="H408" s="32">
        <f>D408+E408-F408</f>
        <v>306000</v>
      </c>
    </row>
    <row r="409" spans="1:8" s="28" customFormat="1" ht="35.25" customHeight="1">
      <c r="A409" s="27"/>
      <c r="B409" s="27"/>
      <c r="C409" s="114" t="s">
        <v>536</v>
      </c>
      <c r="D409" s="114"/>
      <c r="E409" s="114"/>
      <c r="F409" s="114"/>
      <c r="G409" s="114"/>
      <c r="H409" s="114"/>
    </row>
    <row r="410" spans="1:8" s="28" customFormat="1" ht="3.75" customHeight="1">
      <c r="A410" s="27"/>
      <c r="B410" s="27"/>
      <c r="C410" s="39"/>
      <c r="D410" s="39"/>
      <c r="E410" s="39"/>
      <c r="F410" s="39"/>
      <c r="G410" s="39"/>
      <c r="H410" s="39"/>
    </row>
    <row r="411" spans="1:8" s="26" customFormat="1" ht="24.75" customHeight="1">
      <c r="A411" s="23"/>
      <c r="B411" s="23">
        <v>757</v>
      </c>
      <c r="C411" s="24" t="s">
        <v>262</v>
      </c>
      <c r="D411" s="25">
        <v>43600872</v>
      </c>
      <c r="E411" s="25">
        <f>E412</f>
        <v>0</v>
      </c>
      <c r="F411" s="25">
        <f>F412</f>
        <v>14400000</v>
      </c>
      <c r="G411" s="25">
        <f>G412</f>
        <v>0</v>
      </c>
      <c r="H411" s="25">
        <f>D411+E411-F411</f>
        <v>29200872</v>
      </c>
    </row>
    <row r="412" spans="1:8" s="14" customFormat="1" ht="40.5" customHeight="1">
      <c r="A412" s="11"/>
      <c r="B412" s="42">
        <v>75704</v>
      </c>
      <c r="C412" s="31" t="s">
        <v>263</v>
      </c>
      <c r="D412" s="44">
        <v>36328912</v>
      </c>
      <c r="E412" s="44">
        <v>0</v>
      </c>
      <c r="F412" s="44">
        <v>14400000</v>
      </c>
      <c r="G412" s="44">
        <v>0</v>
      </c>
      <c r="H412" s="44">
        <f>D412+E412-F412</f>
        <v>21928912</v>
      </c>
    </row>
    <row r="413" spans="1:8" s="14" customFormat="1" ht="41.25" customHeight="1">
      <c r="A413" s="11"/>
      <c r="B413" s="11"/>
      <c r="C413" s="114" t="s">
        <v>537</v>
      </c>
      <c r="D413" s="114"/>
      <c r="E413" s="114"/>
      <c r="F413" s="114"/>
      <c r="G413" s="114"/>
      <c r="H413" s="114"/>
    </row>
    <row r="414" spans="1:8" s="14" customFormat="1" ht="6.75" customHeight="1">
      <c r="A414" s="11"/>
      <c r="B414" s="11"/>
      <c r="C414" s="114"/>
      <c r="D414" s="114"/>
      <c r="E414" s="114"/>
      <c r="F414" s="114"/>
      <c r="G414" s="114"/>
      <c r="H414" s="114"/>
    </row>
    <row r="415" spans="1:8" s="26" customFormat="1" ht="23.25" customHeight="1">
      <c r="A415" s="23"/>
      <c r="B415" s="23">
        <v>758</v>
      </c>
      <c r="C415" s="24" t="s">
        <v>76</v>
      </c>
      <c r="D415" s="25">
        <v>12104551</v>
      </c>
      <c r="E415" s="25">
        <f>E416</f>
        <v>0</v>
      </c>
      <c r="F415" s="25">
        <f>F416</f>
        <v>5000000</v>
      </c>
      <c r="G415" s="25">
        <f>G416</f>
        <v>0</v>
      </c>
      <c r="H415" s="25">
        <f>D415+E415-F415</f>
        <v>7104551</v>
      </c>
    </row>
    <row r="416" spans="1:8" s="14" customFormat="1" ht="22.5" customHeight="1">
      <c r="A416" s="11"/>
      <c r="B416" s="11">
        <v>75818</v>
      </c>
      <c r="C416" s="31" t="s">
        <v>77</v>
      </c>
      <c r="D416" s="32">
        <v>12104551</v>
      </c>
      <c r="E416" s="32">
        <v>0</v>
      </c>
      <c r="F416" s="32">
        <v>5000000</v>
      </c>
      <c r="G416" s="32">
        <v>0</v>
      </c>
      <c r="H416" s="32">
        <f>D416+E416-F416</f>
        <v>7104551</v>
      </c>
    </row>
    <row r="417" spans="1:8" s="14" customFormat="1" ht="18.75" customHeight="1">
      <c r="A417" s="11"/>
      <c r="B417" s="11"/>
      <c r="C417" s="114" t="s">
        <v>422</v>
      </c>
      <c r="D417" s="114"/>
      <c r="E417" s="114"/>
      <c r="F417" s="114"/>
      <c r="G417" s="114"/>
      <c r="H417" s="114"/>
    </row>
    <row r="418" spans="1:8" s="14" customFormat="1" ht="6.75" customHeight="1">
      <c r="A418" s="11"/>
      <c r="B418" s="11"/>
      <c r="C418" s="114"/>
      <c r="D418" s="114"/>
      <c r="E418" s="114"/>
      <c r="F418" s="114"/>
      <c r="G418" s="114"/>
      <c r="H418" s="114"/>
    </row>
    <row r="419" spans="1:8" s="5" customFormat="1" ht="24" customHeight="1">
      <c r="A419" s="55"/>
      <c r="B419" s="55">
        <v>801</v>
      </c>
      <c r="C419" s="56" t="s">
        <v>22</v>
      </c>
      <c r="D419" s="53">
        <v>63630882</v>
      </c>
      <c r="E419" s="53">
        <f>E420+E422</f>
        <v>2501073</v>
      </c>
      <c r="F419" s="53">
        <f>F420+F422</f>
        <v>83056</v>
      </c>
      <c r="G419" s="53">
        <f>G420+G422</f>
        <v>126745</v>
      </c>
      <c r="H419" s="53">
        <f>D419+E419-F419</f>
        <v>66048899</v>
      </c>
    </row>
    <row r="420" spans="1:8" s="14" customFormat="1" ht="22.5" customHeight="1">
      <c r="A420" s="11"/>
      <c r="B420" s="11">
        <v>80146</v>
      </c>
      <c r="C420" s="31" t="s">
        <v>273</v>
      </c>
      <c r="D420" s="32">
        <v>7613315</v>
      </c>
      <c r="E420" s="32">
        <v>35000</v>
      </c>
      <c r="F420" s="32">
        <v>0</v>
      </c>
      <c r="G420" s="32">
        <v>0</v>
      </c>
      <c r="H420" s="32">
        <f>D420+E420-F420</f>
        <v>7648315</v>
      </c>
    </row>
    <row r="421" spans="1:8" s="14" customFormat="1" ht="60.75" customHeight="1">
      <c r="A421" s="11"/>
      <c r="B421" s="11"/>
      <c r="C421" s="114" t="s">
        <v>538</v>
      </c>
      <c r="D421" s="114"/>
      <c r="E421" s="114"/>
      <c r="F421" s="114"/>
      <c r="G421" s="114"/>
      <c r="H421" s="114"/>
    </row>
    <row r="422" spans="1:8" s="14" customFormat="1" ht="22.5" customHeight="1">
      <c r="A422" s="11"/>
      <c r="B422" s="11">
        <v>80195</v>
      </c>
      <c r="C422" s="31" t="s">
        <v>21</v>
      </c>
      <c r="D422" s="32">
        <v>6538495</v>
      </c>
      <c r="E422" s="32">
        <v>2466073</v>
      </c>
      <c r="F422" s="32">
        <v>83056</v>
      </c>
      <c r="G422" s="32">
        <v>126745</v>
      </c>
      <c r="H422" s="32">
        <f>D422+E422-F422</f>
        <v>8921512</v>
      </c>
    </row>
    <row r="423" spans="1:8" s="14" customFormat="1" ht="16.5" customHeight="1">
      <c r="A423" s="11"/>
      <c r="B423" s="11"/>
      <c r="C423" s="113" t="s">
        <v>214</v>
      </c>
      <c r="D423" s="113"/>
      <c r="E423" s="113"/>
      <c r="F423" s="113"/>
      <c r="G423" s="113"/>
      <c r="H423" s="113"/>
    </row>
    <row r="424" spans="1:8" s="14" customFormat="1" ht="42" customHeight="1">
      <c r="A424" s="11"/>
      <c r="B424" s="11"/>
      <c r="C424" s="114" t="s">
        <v>215</v>
      </c>
      <c r="D424" s="114"/>
      <c r="E424" s="114"/>
      <c r="F424" s="114"/>
      <c r="G424" s="114"/>
      <c r="H424" s="114"/>
    </row>
    <row r="425" spans="1:8" s="14" customFormat="1" ht="25.5" customHeight="1">
      <c r="A425" s="11"/>
      <c r="B425" s="11"/>
      <c r="C425" s="114" t="s">
        <v>298</v>
      </c>
      <c r="D425" s="114"/>
      <c r="E425" s="114"/>
      <c r="F425" s="114"/>
      <c r="G425" s="114"/>
      <c r="H425" s="114"/>
    </row>
    <row r="426" spans="1:8" s="14" customFormat="1" ht="25.5" customHeight="1">
      <c r="A426" s="11"/>
      <c r="B426" s="11"/>
      <c r="C426" s="114" t="s">
        <v>498</v>
      </c>
      <c r="D426" s="114"/>
      <c r="E426" s="114"/>
      <c r="F426" s="114"/>
      <c r="G426" s="114"/>
      <c r="H426" s="114"/>
    </row>
    <row r="427" spans="1:8" s="14" customFormat="1" ht="13.5" customHeight="1">
      <c r="A427" s="11"/>
      <c r="B427" s="11"/>
      <c r="C427" s="114" t="s">
        <v>499</v>
      </c>
      <c r="D427" s="114"/>
      <c r="E427" s="114"/>
      <c r="F427" s="114"/>
      <c r="G427" s="114"/>
      <c r="H427" s="114"/>
    </row>
    <row r="428" spans="1:8" s="14" customFormat="1" ht="24.75" customHeight="1">
      <c r="A428" s="11"/>
      <c r="B428" s="11"/>
      <c r="C428" s="108" t="s">
        <v>216</v>
      </c>
      <c r="D428" s="108"/>
      <c r="E428" s="108"/>
      <c r="F428" s="108"/>
      <c r="G428" s="108"/>
      <c r="H428" s="108"/>
    </row>
    <row r="429" spans="1:8" s="14" customFormat="1" ht="52.5" customHeight="1">
      <c r="A429" s="11"/>
      <c r="B429" s="11"/>
      <c r="C429" s="114" t="s">
        <v>539</v>
      </c>
      <c r="D429" s="114"/>
      <c r="E429" s="114"/>
      <c r="F429" s="114"/>
      <c r="G429" s="114"/>
      <c r="H429" s="114"/>
    </row>
    <row r="430" spans="1:8" s="14" customFormat="1" ht="25.5" customHeight="1">
      <c r="A430" s="11"/>
      <c r="B430" s="11"/>
      <c r="C430" s="114" t="s">
        <v>217</v>
      </c>
      <c r="D430" s="114"/>
      <c r="E430" s="114"/>
      <c r="F430" s="114"/>
      <c r="G430" s="114"/>
      <c r="H430" s="114"/>
    </row>
    <row r="431" spans="1:8" s="14" customFormat="1" ht="30.75" customHeight="1">
      <c r="A431" s="11"/>
      <c r="B431" s="11"/>
      <c r="C431" s="108" t="s">
        <v>409</v>
      </c>
      <c r="D431" s="108"/>
      <c r="E431" s="108"/>
      <c r="F431" s="108"/>
      <c r="G431" s="108"/>
      <c r="H431" s="108"/>
    </row>
    <row r="432" spans="1:8" s="14" customFormat="1" ht="13.5" customHeight="1">
      <c r="A432" s="11"/>
      <c r="B432" s="11"/>
      <c r="C432" s="109" t="s">
        <v>416</v>
      </c>
      <c r="D432" s="109"/>
      <c r="E432" s="109"/>
      <c r="F432" s="109"/>
      <c r="G432" s="109"/>
      <c r="H432" s="109"/>
    </row>
    <row r="433" spans="1:8" s="14" customFormat="1" ht="13.5" customHeight="1">
      <c r="A433" s="11"/>
      <c r="B433" s="11"/>
      <c r="C433" s="109" t="s">
        <v>418</v>
      </c>
      <c r="D433" s="109"/>
      <c r="E433" s="109"/>
      <c r="F433" s="109"/>
      <c r="G433" s="109"/>
      <c r="H433" s="109"/>
    </row>
    <row r="434" spans="1:8" s="14" customFormat="1" ht="13.5" customHeight="1">
      <c r="A434" s="11"/>
      <c r="B434" s="11"/>
      <c r="C434" s="109" t="s">
        <v>419</v>
      </c>
      <c r="D434" s="109"/>
      <c r="E434" s="109"/>
      <c r="F434" s="109"/>
      <c r="G434" s="109"/>
      <c r="H434" s="109"/>
    </row>
    <row r="435" spans="1:8" s="28" customFormat="1" ht="13.5" customHeight="1">
      <c r="A435" s="27"/>
      <c r="B435" s="72"/>
      <c r="C435" s="107" t="s">
        <v>420</v>
      </c>
      <c r="D435" s="107"/>
      <c r="E435" s="107"/>
      <c r="F435" s="107"/>
      <c r="G435" s="107"/>
      <c r="H435" s="107"/>
    </row>
    <row r="436" spans="1:8" s="14" customFormat="1" ht="13.5" customHeight="1">
      <c r="A436" s="11"/>
      <c r="B436" s="11"/>
      <c r="C436" s="109" t="s">
        <v>417</v>
      </c>
      <c r="D436" s="109"/>
      <c r="E436" s="109"/>
      <c r="F436" s="109"/>
      <c r="G436" s="109"/>
      <c r="H436" s="109"/>
    </row>
    <row r="437" spans="1:8" s="14" customFormat="1" ht="13.5" customHeight="1">
      <c r="A437" s="11"/>
      <c r="B437" s="11"/>
      <c r="C437" s="109" t="s">
        <v>562</v>
      </c>
      <c r="D437" s="109"/>
      <c r="E437" s="109"/>
      <c r="F437" s="109"/>
      <c r="G437" s="109"/>
      <c r="H437" s="109"/>
    </row>
    <row r="438" spans="1:8" s="14" customFormat="1" ht="13.5" customHeight="1">
      <c r="A438" s="11"/>
      <c r="B438" s="11"/>
      <c r="C438" s="109" t="s">
        <v>563</v>
      </c>
      <c r="D438" s="109"/>
      <c r="E438" s="109"/>
      <c r="F438" s="109"/>
      <c r="G438" s="109"/>
      <c r="H438" s="109"/>
    </row>
    <row r="439" spans="1:8" s="14" customFormat="1" ht="13.5" customHeight="1">
      <c r="A439" s="11"/>
      <c r="B439" s="11"/>
      <c r="C439" s="109" t="s">
        <v>564</v>
      </c>
      <c r="D439" s="109"/>
      <c r="E439" s="109"/>
      <c r="F439" s="109"/>
      <c r="G439" s="109"/>
      <c r="H439" s="109"/>
    </row>
    <row r="440" spans="1:8" s="14" customFormat="1" ht="13.5" customHeight="1">
      <c r="A440" s="11"/>
      <c r="B440" s="11"/>
      <c r="C440" s="109" t="s">
        <v>561</v>
      </c>
      <c r="D440" s="109"/>
      <c r="E440" s="109"/>
      <c r="F440" s="109"/>
      <c r="G440" s="109"/>
      <c r="H440" s="109"/>
    </row>
    <row r="441" spans="1:8" s="14" customFormat="1" ht="27" customHeight="1">
      <c r="A441" s="11"/>
      <c r="B441" s="11"/>
      <c r="C441" s="109" t="s">
        <v>421</v>
      </c>
      <c r="D441" s="109"/>
      <c r="E441" s="109"/>
      <c r="F441" s="109"/>
      <c r="G441" s="109"/>
      <c r="H441" s="109"/>
    </row>
    <row r="442" spans="1:8" s="14" customFormat="1" ht="28.5" customHeight="1">
      <c r="A442" s="11"/>
      <c r="B442" s="11"/>
      <c r="C442" s="107" t="s">
        <v>410</v>
      </c>
      <c r="D442" s="107"/>
      <c r="E442" s="107"/>
      <c r="F442" s="107"/>
      <c r="G442" s="107"/>
      <c r="H442" s="107"/>
    </row>
    <row r="443" spans="1:8" s="26" customFormat="1" ht="5.25" customHeight="1">
      <c r="A443" s="33"/>
      <c r="B443" s="33"/>
      <c r="C443" s="39"/>
      <c r="D443" s="39"/>
      <c r="E443" s="39"/>
      <c r="F443" s="39"/>
      <c r="G443" s="39"/>
      <c r="H443" s="75"/>
    </row>
    <row r="444" spans="1:8" s="5" customFormat="1" ht="24.75" customHeight="1">
      <c r="A444" s="55"/>
      <c r="B444" s="55">
        <v>851</v>
      </c>
      <c r="C444" s="56" t="s">
        <v>107</v>
      </c>
      <c r="D444" s="53">
        <v>15458865</v>
      </c>
      <c r="E444" s="53">
        <f>E452+E449+E445+E454</f>
        <v>15596082</v>
      </c>
      <c r="F444" s="53">
        <f>F452+F449+F445+F454</f>
        <v>290000</v>
      </c>
      <c r="G444" s="53">
        <f>G452+G449+G445+G454</f>
        <v>200000</v>
      </c>
      <c r="H444" s="53">
        <f>D444+E444-F444</f>
        <v>30764947</v>
      </c>
    </row>
    <row r="445" spans="1:8" s="14" customFormat="1" ht="22.5" customHeight="1">
      <c r="A445" s="11"/>
      <c r="B445" s="11">
        <v>85111</v>
      </c>
      <c r="C445" s="57" t="s">
        <v>260</v>
      </c>
      <c r="D445" s="32">
        <v>2387996</v>
      </c>
      <c r="E445" s="32">
        <v>1000000</v>
      </c>
      <c r="F445" s="32">
        <v>0</v>
      </c>
      <c r="G445" s="32">
        <v>0</v>
      </c>
      <c r="H445" s="32">
        <f>D445+E445-F445</f>
        <v>3387996</v>
      </c>
    </row>
    <row r="446" spans="1:8" s="26" customFormat="1" ht="21" customHeight="1">
      <c r="A446" s="33"/>
      <c r="B446" s="11"/>
      <c r="C446" s="113" t="s">
        <v>269</v>
      </c>
      <c r="D446" s="113"/>
      <c r="E446" s="113"/>
      <c r="F446" s="113"/>
      <c r="G446" s="113"/>
      <c r="H446" s="113"/>
    </row>
    <row r="447" spans="1:8" s="26" customFormat="1" ht="26.25" customHeight="1">
      <c r="A447" s="33"/>
      <c r="B447" s="11"/>
      <c r="C447" s="114" t="s">
        <v>565</v>
      </c>
      <c r="D447" s="114"/>
      <c r="E447" s="114"/>
      <c r="F447" s="114"/>
      <c r="G447" s="114"/>
      <c r="H447" s="114"/>
    </row>
    <row r="448" spans="1:8" s="26" customFormat="1" ht="39.75" customHeight="1">
      <c r="A448" s="33"/>
      <c r="B448" s="11"/>
      <c r="C448" s="114" t="s">
        <v>299</v>
      </c>
      <c r="D448" s="114"/>
      <c r="E448" s="114"/>
      <c r="F448" s="114"/>
      <c r="G448" s="114"/>
      <c r="H448" s="114"/>
    </row>
    <row r="449" spans="1:8" s="14" customFormat="1" ht="21.75" customHeight="1">
      <c r="A449" s="11"/>
      <c r="B449" s="11">
        <v>85149</v>
      </c>
      <c r="C449" s="31" t="s">
        <v>132</v>
      </c>
      <c r="D449" s="32">
        <v>1805000</v>
      </c>
      <c r="E449" s="32">
        <v>150000</v>
      </c>
      <c r="F449" s="32">
        <v>220000</v>
      </c>
      <c r="G449" s="32">
        <v>0</v>
      </c>
      <c r="H449" s="32">
        <f>D449+E449-F449</f>
        <v>1735000</v>
      </c>
    </row>
    <row r="450" spans="1:8" s="28" customFormat="1" ht="56.25" customHeight="1">
      <c r="A450" s="27"/>
      <c r="B450" s="27"/>
      <c r="C450" s="114" t="s">
        <v>500</v>
      </c>
      <c r="D450" s="114"/>
      <c r="E450" s="114"/>
      <c r="F450" s="114"/>
      <c r="G450" s="114"/>
      <c r="H450" s="114"/>
    </row>
    <row r="451" spans="1:8" s="77" customFormat="1" ht="38.25" customHeight="1">
      <c r="A451" s="76"/>
      <c r="B451" s="76"/>
      <c r="C451" s="114" t="s">
        <v>415</v>
      </c>
      <c r="D451" s="114"/>
      <c r="E451" s="114"/>
      <c r="F451" s="114"/>
      <c r="G451" s="114"/>
      <c r="H451" s="114"/>
    </row>
    <row r="452" spans="1:8" s="14" customFormat="1" ht="21.75" customHeight="1">
      <c r="A452" s="11"/>
      <c r="B452" s="11">
        <v>85157</v>
      </c>
      <c r="C452" s="57" t="s">
        <v>108</v>
      </c>
      <c r="D452" s="32">
        <v>0</v>
      </c>
      <c r="E452" s="32">
        <v>41082</v>
      </c>
      <c r="F452" s="32">
        <v>0</v>
      </c>
      <c r="G452" s="32">
        <v>0</v>
      </c>
      <c r="H452" s="32">
        <f>D452+E452-F452</f>
        <v>41082</v>
      </c>
    </row>
    <row r="453" spans="1:8" s="14" customFormat="1" ht="56.25" customHeight="1">
      <c r="A453" s="11"/>
      <c r="B453" s="11"/>
      <c r="C453" s="114" t="s">
        <v>146</v>
      </c>
      <c r="D453" s="114"/>
      <c r="E453" s="114"/>
      <c r="F453" s="114"/>
      <c r="G453" s="114"/>
      <c r="H453" s="114"/>
    </row>
    <row r="454" spans="1:8" s="14" customFormat="1" ht="18.75" customHeight="1">
      <c r="A454" s="11"/>
      <c r="B454" s="11">
        <v>85195</v>
      </c>
      <c r="C454" s="57" t="s">
        <v>21</v>
      </c>
      <c r="D454" s="32">
        <v>6193741</v>
      </c>
      <c r="E454" s="32">
        <v>14405000</v>
      </c>
      <c r="F454" s="32">
        <v>70000</v>
      </c>
      <c r="G454" s="32">
        <v>200000</v>
      </c>
      <c r="H454" s="32">
        <f>D454+E454-F454</f>
        <v>20528741</v>
      </c>
    </row>
    <row r="455" spans="1:8" s="28" customFormat="1" ht="27.75" customHeight="1">
      <c r="A455" s="27"/>
      <c r="B455" s="27"/>
      <c r="C455" s="114" t="s">
        <v>261</v>
      </c>
      <c r="D455" s="114"/>
      <c r="E455" s="114"/>
      <c r="F455" s="114"/>
      <c r="G455" s="114"/>
      <c r="H455" s="114"/>
    </row>
    <row r="456" spans="1:8" s="14" customFormat="1" ht="24.75" customHeight="1">
      <c r="A456" s="11"/>
      <c r="B456" s="11"/>
      <c r="C456" s="108" t="s">
        <v>409</v>
      </c>
      <c r="D456" s="108"/>
      <c r="E456" s="108"/>
      <c r="F456" s="108"/>
      <c r="G456" s="108"/>
      <c r="H456" s="108"/>
    </row>
    <row r="457" spans="1:8" s="14" customFormat="1" ht="15.75" customHeight="1">
      <c r="A457" s="11"/>
      <c r="B457" s="11"/>
      <c r="C457" s="109" t="s">
        <v>412</v>
      </c>
      <c r="D457" s="109"/>
      <c r="E457" s="109"/>
      <c r="F457" s="109"/>
      <c r="G457" s="109"/>
      <c r="H457" s="109"/>
    </row>
    <row r="458" spans="1:8" s="14" customFormat="1" ht="15.75" customHeight="1">
      <c r="A458" s="11"/>
      <c r="B458" s="11"/>
      <c r="C458" s="109" t="s">
        <v>465</v>
      </c>
      <c r="D458" s="109"/>
      <c r="E458" s="109"/>
      <c r="F458" s="109"/>
      <c r="G458" s="109"/>
      <c r="H458" s="109"/>
    </row>
    <row r="459" spans="1:8" s="14" customFormat="1" ht="15.75" customHeight="1">
      <c r="A459" s="11"/>
      <c r="B459" s="11"/>
      <c r="C459" s="109" t="s">
        <v>414</v>
      </c>
      <c r="D459" s="109"/>
      <c r="E459" s="109"/>
      <c r="F459" s="109"/>
      <c r="G459" s="109"/>
      <c r="H459" s="109"/>
    </row>
    <row r="460" spans="1:8" s="14" customFormat="1" ht="27" customHeight="1">
      <c r="A460" s="11"/>
      <c r="B460" s="11"/>
      <c r="C460" s="109" t="s">
        <v>413</v>
      </c>
      <c r="D460" s="109"/>
      <c r="E460" s="109"/>
      <c r="F460" s="109"/>
      <c r="G460" s="109"/>
      <c r="H460" s="109"/>
    </row>
    <row r="461" spans="1:8" s="14" customFormat="1" ht="28.5" customHeight="1">
      <c r="A461" s="11"/>
      <c r="B461" s="11"/>
      <c r="C461" s="109" t="s">
        <v>566</v>
      </c>
      <c r="D461" s="109"/>
      <c r="E461" s="109"/>
      <c r="F461" s="109"/>
      <c r="G461" s="109"/>
      <c r="H461" s="109"/>
    </row>
    <row r="462" spans="1:8" s="14" customFormat="1" ht="30" customHeight="1">
      <c r="A462" s="11"/>
      <c r="B462" s="11"/>
      <c r="C462" s="107" t="s">
        <v>410</v>
      </c>
      <c r="D462" s="107"/>
      <c r="E462" s="107"/>
      <c r="F462" s="107"/>
      <c r="G462" s="107"/>
      <c r="H462" s="107"/>
    </row>
    <row r="463" spans="1:8" s="14" customFormat="1" ht="8.25" customHeight="1">
      <c r="A463" s="11"/>
      <c r="B463" s="11"/>
      <c r="C463" s="1"/>
      <c r="D463" s="1"/>
      <c r="E463" s="1"/>
      <c r="F463" s="1"/>
      <c r="G463" s="1"/>
      <c r="H463" s="1"/>
    </row>
    <row r="464" spans="1:8" s="26" customFormat="1" ht="23.25" customHeight="1">
      <c r="A464" s="23"/>
      <c r="B464" s="23">
        <v>852</v>
      </c>
      <c r="C464" s="24" t="s">
        <v>154</v>
      </c>
      <c r="D464" s="25">
        <v>13538613</v>
      </c>
      <c r="E464" s="25">
        <f>E469+E465+E467</f>
        <v>11967294</v>
      </c>
      <c r="F464" s="25">
        <f>F469+F465+F467</f>
        <v>10883</v>
      </c>
      <c r="G464" s="25">
        <f>G469+G465+G467</f>
        <v>320656</v>
      </c>
      <c r="H464" s="25">
        <f>D464+E464-F464</f>
        <v>25495024</v>
      </c>
    </row>
    <row r="465" spans="2:8" s="78" customFormat="1" ht="21.75" customHeight="1">
      <c r="B465" s="78">
        <v>85203</v>
      </c>
      <c r="C465" s="79" t="s">
        <v>407</v>
      </c>
      <c r="D465" s="71">
        <v>950053</v>
      </c>
      <c r="E465" s="71">
        <v>1625000</v>
      </c>
      <c r="F465" s="71">
        <v>0</v>
      </c>
      <c r="G465" s="71">
        <v>0</v>
      </c>
      <c r="H465" s="71">
        <f>D465+E465-F465</f>
        <v>2575053</v>
      </c>
    </row>
    <row r="466" spans="1:8" s="14" customFormat="1" ht="41.25" customHeight="1">
      <c r="A466" s="11"/>
      <c r="B466" s="11"/>
      <c r="C466" s="107" t="s">
        <v>411</v>
      </c>
      <c r="D466" s="107"/>
      <c r="E466" s="107"/>
      <c r="F466" s="107"/>
      <c r="G466" s="107"/>
      <c r="H466" s="107"/>
    </row>
    <row r="467" spans="2:8" s="78" customFormat="1" ht="20.25" customHeight="1">
      <c r="B467" s="78">
        <v>85228</v>
      </c>
      <c r="C467" s="79" t="s">
        <v>408</v>
      </c>
      <c r="D467" s="71">
        <v>45000</v>
      </c>
      <c r="E467" s="71">
        <v>135000</v>
      </c>
      <c r="F467" s="71">
        <v>0</v>
      </c>
      <c r="G467" s="71">
        <v>0</v>
      </c>
      <c r="H467" s="71">
        <f>D467+E467-F467</f>
        <v>180000</v>
      </c>
    </row>
    <row r="468" spans="1:8" s="14" customFormat="1" ht="39.75" customHeight="1">
      <c r="A468" s="11"/>
      <c r="B468" s="11"/>
      <c r="C468" s="108" t="s">
        <v>501</v>
      </c>
      <c r="D468" s="108"/>
      <c r="E468" s="108"/>
      <c r="F468" s="108"/>
      <c r="G468" s="108"/>
      <c r="H468" s="108"/>
    </row>
    <row r="469" spans="1:8" s="14" customFormat="1" ht="21" customHeight="1">
      <c r="A469" s="11"/>
      <c r="B469" s="11">
        <v>85295</v>
      </c>
      <c r="C469" s="31" t="s">
        <v>21</v>
      </c>
      <c r="D469" s="32">
        <v>9663014</v>
      </c>
      <c r="E469" s="32">
        <v>10207294</v>
      </c>
      <c r="F469" s="32">
        <v>10883</v>
      </c>
      <c r="G469" s="32">
        <v>320656</v>
      </c>
      <c r="H469" s="32">
        <f>D469+E469-F469</f>
        <v>19859425</v>
      </c>
    </row>
    <row r="470" spans="1:8" s="14" customFormat="1" ht="28.5" customHeight="1">
      <c r="A470" s="11"/>
      <c r="B470" s="11"/>
      <c r="C470" s="107" t="s">
        <v>155</v>
      </c>
      <c r="D470" s="107"/>
      <c r="E470" s="107"/>
      <c r="F470" s="107"/>
      <c r="G470" s="107"/>
      <c r="H470" s="107"/>
    </row>
    <row r="471" spans="1:8" s="14" customFormat="1" ht="18.75" customHeight="1">
      <c r="A471" s="11"/>
      <c r="B471" s="11"/>
      <c r="C471" s="108" t="s">
        <v>200</v>
      </c>
      <c r="D471" s="108"/>
      <c r="E471" s="108"/>
      <c r="F471" s="108"/>
      <c r="G471" s="108"/>
      <c r="H471" s="108"/>
    </row>
    <row r="472" spans="1:8" s="14" customFormat="1" ht="17.25" customHeight="1">
      <c r="A472" s="11"/>
      <c r="B472" s="11"/>
      <c r="C472" s="107" t="s">
        <v>203</v>
      </c>
      <c r="D472" s="107"/>
      <c r="E472" s="107"/>
      <c r="F472" s="107"/>
      <c r="G472" s="107"/>
      <c r="H472" s="107"/>
    </row>
    <row r="473" spans="1:8" s="14" customFormat="1" ht="13.5" customHeight="1">
      <c r="A473" s="11"/>
      <c r="B473" s="11"/>
      <c r="C473" s="107" t="s">
        <v>201</v>
      </c>
      <c r="D473" s="107"/>
      <c r="E473" s="107"/>
      <c r="F473" s="107"/>
      <c r="G473" s="107"/>
      <c r="H473" s="107"/>
    </row>
    <row r="474" spans="1:8" s="14" customFormat="1" ht="17.25" customHeight="1">
      <c r="A474" s="11"/>
      <c r="B474" s="11"/>
      <c r="C474" s="107" t="s">
        <v>202</v>
      </c>
      <c r="D474" s="107"/>
      <c r="E474" s="107"/>
      <c r="F474" s="107"/>
      <c r="G474" s="107"/>
      <c r="H474" s="107"/>
    </row>
    <row r="475" spans="1:8" s="14" customFormat="1" ht="15" customHeight="1">
      <c r="A475" s="11"/>
      <c r="B475" s="11"/>
      <c r="C475" s="107" t="s">
        <v>204</v>
      </c>
      <c r="D475" s="107"/>
      <c r="E475" s="107"/>
      <c r="F475" s="107"/>
      <c r="G475" s="107"/>
      <c r="H475" s="107"/>
    </row>
    <row r="476" spans="1:8" s="14" customFormat="1" ht="41.25" customHeight="1">
      <c r="A476" s="11"/>
      <c r="B476" s="11"/>
      <c r="C476" s="107" t="s">
        <v>300</v>
      </c>
      <c r="D476" s="107"/>
      <c r="E476" s="107"/>
      <c r="F476" s="107"/>
      <c r="G476" s="107"/>
      <c r="H476" s="107"/>
    </row>
    <row r="477" spans="1:8" s="14" customFormat="1" ht="18.75" customHeight="1">
      <c r="A477" s="11"/>
      <c r="B477" s="11"/>
      <c r="C477" s="108" t="s">
        <v>395</v>
      </c>
      <c r="D477" s="108"/>
      <c r="E477" s="108"/>
      <c r="F477" s="108"/>
      <c r="G477" s="108"/>
      <c r="H477" s="108"/>
    </row>
    <row r="478" spans="1:8" s="14" customFormat="1" ht="78.75" customHeight="1">
      <c r="A478" s="11"/>
      <c r="B478" s="11"/>
      <c r="C478" s="107" t="s">
        <v>301</v>
      </c>
      <c r="D478" s="107"/>
      <c r="E478" s="107"/>
      <c r="F478" s="107"/>
      <c r="G478" s="107"/>
      <c r="H478" s="107"/>
    </row>
    <row r="479" spans="1:8" s="14" customFormat="1" ht="105" customHeight="1">
      <c r="A479" s="11"/>
      <c r="B479" s="11"/>
      <c r="C479" s="107" t="s">
        <v>445</v>
      </c>
      <c r="D479" s="107"/>
      <c r="E479" s="107"/>
      <c r="F479" s="107"/>
      <c r="G479" s="107"/>
      <c r="H479" s="107"/>
    </row>
    <row r="480" spans="1:8" s="14" customFormat="1" ht="24.75" customHeight="1">
      <c r="A480" s="11"/>
      <c r="B480" s="11"/>
      <c r="C480" s="108" t="s">
        <v>409</v>
      </c>
      <c r="D480" s="108"/>
      <c r="E480" s="108"/>
      <c r="F480" s="108"/>
      <c r="G480" s="108"/>
      <c r="H480" s="108"/>
    </row>
    <row r="481" spans="1:8" s="14" customFormat="1" ht="27" customHeight="1">
      <c r="A481" s="11"/>
      <c r="B481" s="11"/>
      <c r="C481" s="109" t="s">
        <v>593</v>
      </c>
      <c r="D481" s="109"/>
      <c r="E481" s="109"/>
      <c r="F481" s="109"/>
      <c r="G481" s="109"/>
      <c r="H481" s="109"/>
    </row>
    <row r="482" spans="1:8" s="14" customFormat="1" ht="13.5" customHeight="1">
      <c r="A482" s="11"/>
      <c r="B482" s="11"/>
      <c r="C482" s="109" t="s">
        <v>591</v>
      </c>
      <c r="D482" s="109"/>
      <c r="E482" s="109"/>
      <c r="F482" s="109"/>
      <c r="G482" s="109"/>
      <c r="H482" s="109"/>
    </row>
    <row r="483" spans="1:8" s="14" customFormat="1" ht="13.5" customHeight="1">
      <c r="A483" s="11"/>
      <c r="B483" s="11"/>
      <c r="C483" s="109" t="s">
        <v>590</v>
      </c>
      <c r="D483" s="109"/>
      <c r="E483" s="109"/>
      <c r="F483" s="109"/>
      <c r="G483" s="109"/>
      <c r="H483" s="109"/>
    </row>
    <row r="484" spans="1:8" s="14" customFormat="1" ht="13.5" customHeight="1">
      <c r="A484" s="11"/>
      <c r="B484" s="11"/>
      <c r="C484" s="109" t="s">
        <v>569</v>
      </c>
      <c r="D484" s="109"/>
      <c r="E484" s="109"/>
      <c r="F484" s="109"/>
      <c r="G484" s="109"/>
      <c r="H484" s="109"/>
    </row>
    <row r="485" spans="1:8" s="14" customFormat="1" ht="13.5" customHeight="1">
      <c r="A485" s="11"/>
      <c r="B485" s="11"/>
      <c r="C485" s="109" t="s">
        <v>567</v>
      </c>
      <c r="D485" s="109"/>
      <c r="E485" s="109"/>
      <c r="F485" s="109"/>
      <c r="G485" s="109"/>
      <c r="H485" s="109"/>
    </row>
    <row r="486" spans="1:8" s="14" customFormat="1" ht="13.5" customHeight="1">
      <c r="A486" s="11"/>
      <c r="B486" s="11"/>
      <c r="C486" s="109" t="s">
        <v>568</v>
      </c>
      <c r="D486" s="109"/>
      <c r="E486" s="109"/>
      <c r="F486" s="109"/>
      <c r="G486" s="109"/>
      <c r="H486" s="109"/>
    </row>
    <row r="487" spans="1:8" s="14" customFormat="1" ht="26.25" customHeight="1">
      <c r="A487" s="11"/>
      <c r="B487" s="11"/>
      <c r="C487" s="109" t="s">
        <v>592</v>
      </c>
      <c r="D487" s="109"/>
      <c r="E487" s="109"/>
      <c r="F487" s="109"/>
      <c r="G487" s="109"/>
      <c r="H487" s="109"/>
    </row>
    <row r="488" spans="1:8" s="14" customFormat="1" ht="30" customHeight="1">
      <c r="A488" s="11"/>
      <c r="B488" s="11"/>
      <c r="C488" s="107" t="s">
        <v>410</v>
      </c>
      <c r="D488" s="107"/>
      <c r="E488" s="107"/>
      <c r="F488" s="107"/>
      <c r="G488" s="107"/>
      <c r="H488" s="107"/>
    </row>
    <row r="489" spans="1:8" s="14" customFormat="1" ht="17.25" customHeight="1">
      <c r="A489" s="11"/>
      <c r="B489" s="11"/>
      <c r="C489" s="1"/>
      <c r="D489" s="1"/>
      <c r="E489" s="1"/>
      <c r="F489" s="1"/>
      <c r="G489" s="1"/>
      <c r="H489" s="1"/>
    </row>
    <row r="490" spans="1:8" s="14" customFormat="1" ht="4.5" customHeight="1">
      <c r="A490" s="11"/>
      <c r="B490" s="11"/>
      <c r="C490" s="1"/>
      <c r="D490" s="1"/>
      <c r="E490" s="1"/>
      <c r="F490" s="1"/>
      <c r="G490" s="1"/>
      <c r="H490" s="1"/>
    </row>
    <row r="491" spans="1:8" s="54" customFormat="1" ht="24" customHeight="1">
      <c r="A491" s="23"/>
      <c r="B491" s="23">
        <v>853</v>
      </c>
      <c r="C491" s="24" t="s">
        <v>36</v>
      </c>
      <c r="D491" s="25">
        <v>21325519</v>
      </c>
      <c r="E491" s="25">
        <f>E492+E495+E503</f>
        <v>320763</v>
      </c>
      <c r="F491" s="25">
        <f>F492+F495+F503</f>
        <v>568445</v>
      </c>
      <c r="G491" s="25">
        <f>G492+G495+G503</f>
        <v>0</v>
      </c>
      <c r="H491" s="25">
        <f>D491+E491-F491</f>
        <v>21077837</v>
      </c>
    </row>
    <row r="492" spans="1:8" s="14" customFormat="1" ht="28.5" customHeight="1">
      <c r="A492" s="11"/>
      <c r="B492" s="42">
        <v>85324</v>
      </c>
      <c r="C492" s="31" t="s">
        <v>78</v>
      </c>
      <c r="D492" s="44">
        <v>2074739</v>
      </c>
      <c r="E492" s="44">
        <v>19946</v>
      </c>
      <c r="F492" s="44">
        <v>9718</v>
      </c>
      <c r="G492" s="44">
        <v>0</v>
      </c>
      <c r="H492" s="44">
        <f>D492+E492-F492</f>
        <v>2084967</v>
      </c>
    </row>
    <row r="493" spans="1:8" s="14" customFormat="1" ht="58.5" customHeight="1">
      <c r="A493" s="11"/>
      <c r="B493" s="11"/>
      <c r="C493" s="114" t="s">
        <v>126</v>
      </c>
      <c r="D493" s="114"/>
      <c r="E493" s="114"/>
      <c r="F493" s="114"/>
      <c r="G493" s="114"/>
      <c r="H493" s="114"/>
    </row>
    <row r="494" spans="1:8" s="14" customFormat="1" ht="53.25" customHeight="1">
      <c r="A494" s="11"/>
      <c r="B494" s="11"/>
      <c r="C494" s="114" t="s">
        <v>222</v>
      </c>
      <c r="D494" s="114"/>
      <c r="E494" s="114"/>
      <c r="F494" s="114"/>
      <c r="G494" s="114"/>
      <c r="H494" s="114"/>
    </row>
    <row r="495" spans="1:8" s="14" customFormat="1" ht="21" customHeight="1">
      <c r="A495" s="11"/>
      <c r="B495" s="11">
        <v>85332</v>
      </c>
      <c r="C495" s="31" t="s">
        <v>156</v>
      </c>
      <c r="D495" s="32">
        <v>13583901</v>
      </c>
      <c r="E495" s="32">
        <v>300817</v>
      </c>
      <c r="F495" s="32">
        <v>0</v>
      </c>
      <c r="G495" s="32"/>
      <c r="H495" s="32">
        <f>D495+E495-F495</f>
        <v>13884718</v>
      </c>
    </row>
    <row r="496" spans="1:8" s="14" customFormat="1" ht="30.75" customHeight="1">
      <c r="A496" s="11"/>
      <c r="B496" s="11"/>
      <c r="C496" s="138" t="s">
        <v>502</v>
      </c>
      <c r="D496" s="138"/>
      <c r="E496" s="138"/>
      <c r="F496" s="138"/>
      <c r="G496" s="138"/>
      <c r="H496" s="138"/>
    </row>
    <row r="497" spans="1:8" s="14" customFormat="1" ht="13.5" customHeight="1">
      <c r="A497" s="11"/>
      <c r="B497" s="11"/>
      <c r="C497" s="138" t="s">
        <v>158</v>
      </c>
      <c r="D497" s="138"/>
      <c r="E497" s="138"/>
      <c r="F497" s="138"/>
      <c r="G497" s="138"/>
      <c r="H497" s="138"/>
    </row>
    <row r="498" spans="1:8" s="14" customFormat="1" ht="13.5" customHeight="1">
      <c r="A498" s="11"/>
      <c r="B498" s="11"/>
      <c r="C498" s="138" t="s">
        <v>159</v>
      </c>
      <c r="D498" s="138"/>
      <c r="E498" s="138"/>
      <c r="F498" s="138"/>
      <c r="G498" s="138"/>
      <c r="H498" s="138"/>
    </row>
    <row r="499" spans="1:8" s="14" customFormat="1" ht="13.5" customHeight="1">
      <c r="A499" s="11"/>
      <c r="B499" s="11"/>
      <c r="C499" s="138" t="s">
        <v>160</v>
      </c>
      <c r="D499" s="138"/>
      <c r="E499" s="138"/>
      <c r="F499" s="138"/>
      <c r="G499" s="138"/>
      <c r="H499" s="138"/>
    </row>
    <row r="500" spans="1:8" s="14" customFormat="1" ht="13.5" customHeight="1">
      <c r="A500" s="11"/>
      <c r="B500" s="11"/>
      <c r="C500" s="138" t="s">
        <v>161</v>
      </c>
      <c r="D500" s="138"/>
      <c r="E500" s="138"/>
      <c r="F500" s="138"/>
      <c r="G500" s="138"/>
      <c r="H500" s="138"/>
    </row>
    <row r="501" spans="1:8" s="14" customFormat="1" ht="13.5" customHeight="1">
      <c r="A501" s="11"/>
      <c r="B501" s="11"/>
      <c r="C501" s="138" t="s">
        <v>162</v>
      </c>
      <c r="D501" s="138"/>
      <c r="E501" s="138"/>
      <c r="F501" s="138"/>
      <c r="G501" s="138"/>
      <c r="H501" s="138"/>
    </row>
    <row r="502" spans="1:8" s="14" customFormat="1" ht="27.75" customHeight="1">
      <c r="A502" s="11"/>
      <c r="B502" s="11"/>
      <c r="C502" s="138" t="s">
        <v>570</v>
      </c>
      <c r="D502" s="138"/>
      <c r="E502" s="138"/>
      <c r="F502" s="138"/>
      <c r="G502" s="138"/>
      <c r="H502" s="138"/>
    </row>
    <row r="503" spans="1:8" s="14" customFormat="1" ht="20.25" customHeight="1">
      <c r="A503" s="11"/>
      <c r="B503" s="11">
        <v>85395</v>
      </c>
      <c r="C503" s="31" t="s">
        <v>21</v>
      </c>
      <c r="D503" s="32">
        <v>4024879</v>
      </c>
      <c r="E503" s="32">
        <v>0</v>
      </c>
      <c r="F503" s="32">
        <v>558727</v>
      </c>
      <c r="G503" s="32">
        <v>0</v>
      </c>
      <c r="H503" s="32">
        <f>D503+E503-F503</f>
        <v>3466152</v>
      </c>
    </row>
    <row r="504" spans="1:8" s="14" customFormat="1" ht="36" customHeight="1">
      <c r="A504" s="11"/>
      <c r="B504" s="11"/>
      <c r="C504" s="108" t="s">
        <v>503</v>
      </c>
      <c r="D504" s="108"/>
      <c r="E504" s="108"/>
      <c r="F504" s="108"/>
      <c r="G504" s="108"/>
      <c r="H504" s="108"/>
    </row>
    <row r="505" spans="1:8" s="14" customFormat="1" ht="13.5" customHeight="1">
      <c r="A505" s="11"/>
      <c r="B505" s="11"/>
      <c r="C505" s="109" t="s">
        <v>233</v>
      </c>
      <c r="D505" s="109"/>
      <c r="E505" s="109"/>
      <c r="F505" s="109"/>
      <c r="G505" s="109"/>
      <c r="H505" s="109"/>
    </row>
    <row r="506" spans="1:8" s="28" customFormat="1" ht="13.5" customHeight="1">
      <c r="A506" s="27"/>
      <c r="B506" s="72"/>
      <c r="C506" s="109" t="s">
        <v>232</v>
      </c>
      <c r="D506" s="109"/>
      <c r="E506" s="109"/>
      <c r="F506" s="109"/>
      <c r="G506" s="109"/>
      <c r="H506" s="109"/>
    </row>
    <row r="507" spans="1:8" s="14" customFormat="1" ht="3.75" customHeight="1">
      <c r="A507" s="11"/>
      <c r="B507" s="11"/>
      <c r="C507" s="1"/>
      <c r="D507" s="1"/>
      <c r="E507" s="1"/>
      <c r="F507" s="1"/>
      <c r="G507" s="1"/>
      <c r="H507" s="41"/>
    </row>
    <row r="508" spans="1:8" s="26" customFormat="1" ht="25.5" customHeight="1">
      <c r="A508" s="23"/>
      <c r="B508" s="23">
        <v>854</v>
      </c>
      <c r="C508" s="24" t="s">
        <v>37</v>
      </c>
      <c r="D508" s="25">
        <v>42906969</v>
      </c>
      <c r="E508" s="25">
        <f>E509+E518+E514</f>
        <v>1615913</v>
      </c>
      <c r="F508" s="25">
        <f>F509+F518+F514</f>
        <v>5959</v>
      </c>
      <c r="G508" s="25">
        <f>G509+G518+G514</f>
        <v>0</v>
      </c>
      <c r="H508" s="25">
        <f>D508+E508-F508</f>
        <v>44516923</v>
      </c>
    </row>
    <row r="509" spans="1:8" s="14" customFormat="1" ht="21.75" customHeight="1">
      <c r="A509" s="11"/>
      <c r="B509" s="11">
        <v>85403</v>
      </c>
      <c r="C509" s="31" t="s">
        <v>64</v>
      </c>
      <c r="D509" s="32">
        <v>30098091</v>
      </c>
      <c r="E509" s="32">
        <v>293933</v>
      </c>
      <c r="F509" s="32">
        <v>5959</v>
      </c>
      <c r="G509" s="32">
        <v>0</v>
      </c>
      <c r="H509" s="32">
        <f>D509+E509-F509</f>
        <v>30386065</v>
      </c>
    </row>
    <row r="510" spans="1:8" s="14" customFormat="1" ht="84" customHeight="1">
      <c r="A510" s="11"/>
      <c r="B510" s="11"/>
      <c r="C510" s="114" t="s">
        <v>571</v>
      </c>
      <c r="D510" s="114"/>
      <c r="E510" s="114"/>
      <c r="F510" s="114"/>
      <c r="G510" s="114"/>
      <c r="H510" s="114"/>
    </row>
    <row r="511" spans="1:8" s="14" customFormat="1" ht="41.25" customHeight="1">
      <c r="A511" s="11"/>
      <c r="B511" s="80"/>
      <c r="C511" s="113" t="s">
        <v>198</v>
      </c>
      <c r="D511" s="113"/>
      <c r="E511" s="113"/>
      <c r="F511" s="113"/>
      <c r="G511" s="113"/>
      <c r="H511" s="113"/>
    </row>
    <row r="512" spans="1:8" s="14" customFormat="1" ht="26.25" customHeight="1">
      <c r="A512" s="11"/>
      <c r="B512" s="11"/>
      <c r="C512" s="107" t="s">
        <v>205</v>
      </c>
      <c r="D512" s="107"/>
      <c r="E512" s="107"/>
      <c r="F512" s="107"/>
      <c r="G512" s="107"/>
      <c r="H512" s="107"/>
    </row>
    <row r="513" spans="1:8" s="14" customFormat="1" ht="26.25" customHeight="1">
      <c r="A513" s="11"/>
      <c r="B513" s="11"/>
      <c r="C513" s="107" t="s">
        <v>199</v>
      </c>
      <c r="D513" s="107"/>
      <c r="E513" s="107"/>
      <c r="F513" s="107"/>
      <c r="G513" s="107"/>
      <c r="H513" s="107"/>
    </row>
    <row r="514" spans="1:8" s="14" customFormat="1" ht="24.75" customHeight="1">
      <c r="A514" s="11"/>
      <c r="B514" s="42">
        <v>85416</v>
      </c>
      <c r="C514" s="45" t="s">
        <v>213</v>
      </c>
      <c r="D514" s="44">
        <v>5758200</v>
      </c>
      <c r="E514" s="44">
        <v>721980</v>
      </c>
      <c r="F514" s="44">
        <v>0</v>
      </c>
      <c r="G514" s="44">
        <v>0</v>
      </c>
      <c r="H514" s="44">
        <f>D514+E514-F514</f>
        <v>6480180</v>
      </c>
    </row>
    <row r="515" spans="1:8" s="14" customFormat="1" ht="57.75" customHeight="1">
      <c r="A515" s="11"/>
      <c r="B515" s="80"/>
      <c r="C515" s="114" t="s">
        <v>505</v>
      </c>
      <c r="D515" s="114"/>
      <c r="E515" s="114"/>
      <c r="F515" s="114"/>
      <c r="G515" s="114"/>
      <c r="H515" s="114"/>
    </row>
    <row r="516" spans="1:8" s="14" customFormat="1" ht="60" customHeight="1">
      <c r="A516" s="11"/>
      <c r="B516" s="11"/>
      <c r="C516" s="107" t="s">
        <v>302</v>
      </c>
      <c r="D516" s="107"/>
      <c r="E516" s="107"/>
      <c r="F516" s="107"/>
      <c r="G516" s="107"/>
      <c r="H516" s="107"/>
    </row>
    <row r="517" spans="1:8" s="14" customFormat="1" ht="27.75" customHeight="1">
      <c r="A517" s="11"/>
      <c r="B517" s="11"/>
      <c r="C517" s="6"/>
      <c r="D517" s="6"/>
      <c r="E517" s="6"/>
      <c r="F517" s="6"/>
      <c r="G517" s="6"/>
      <c r="H517" s="6"/>
    </row>
    <row r="518" spans="1:8" s="14" customFormat="1" ht="19.5" customHeight="1">
      <c r="A518" s="11"/>
      <c r="B518" s="11">
        <v>85495</v>
      </c>
      <c r="C518" s="31" t="s">
        <v>21</v>
      </c>
      <c r="D518" s="32">
        <v>280620</v>
      </c>
      <c r="E518" s="32">
        <v>600000</v>
      </c>
      <c r="F518" s="32">
        <v>0</v>
      </c>
      <c r="G518" s="32">
        <v>0</v>
      </c>
      <c r="H518" s="32">
        <f>D518+E518-F518</f>
        <v>880620</v>
      </c>
    </row>
    <row r="519" spans="1:8" s="14" customFormat="1" ht="33.75" customHeight="1">
      <c r="A519" s="11"/>
      <c r="B519" s="11"/>
      <c r="C519" s="115" t="s">
        <v>303</v>
      </c>
      <c r="D519" s="115"/>
      <c r="E519" s="115"/>
      <c r="F519" s="115"/>
      <c r="G519" s="115"/>
      <c r="H519" s="115"/>
    </row>
    <row r="520" spans="1:8" s="28" customFormat="1" ht="30" customHeight="1">
      <c r="A520" s="27"/>
      <c r="B520" s="27"/>
      <c r="C520" s="114" t="s">
        <v>327</v>
      </c>
      <c r="D520" s="114"/>
      <c r="E520" s="114"/>
      <c r="F520" s="114"/>
      <c r="G520" s="114"/>
      <c r="H520" s="114"/>
    </row>
    <row r="521" spans="1:8" s="14" customFormat="1" ht="6.75" customHeight="1">
      <c r="A521" s="81"/>
      <c r="B521" s="81"/>
      <c r="C521" s="1"/>
      <c r="D521" s="1"/>
      <c r="E521" s="1"/>
      <c r="F521" s="1"/>
      <c r="G521" s="1"/>
      <c r="H521" s="1"/>
    </row>
    <row r="522" spans="1:8" s="54" customFormat="1" ht="23.25" customHeight="1">
      <c r="A522" s="23"/>
      <c r="B522" s="23">
        <v>900</v>
      </c>
      <c r="C522" s="24" t="s">
        <v>59</v>
      </c>
      <c r="D522" s="25">
        <v>21850691</v>
      </c>
      <c r="E522" s="25">
        <f>E523+E525</f>
        <v>564430</v>
      </c>
      <c r="F522" s="25">
        <f>F523+F525</f>
        <v>15383158</v>
      </c>
      <c r="G522" s="25">
        <f>G523+G525</f>
        <v>1500</v>
      </c>
      <c r="H522" s="25">
        <f>D522+E522-F522</f>
        <v>7031963</v>
      </c>
    </row>
    <row r="523" spans="1:8" s="14" customFormat="1" ht="18" customHeight="1">
      <c r="A523" s="11"/>
      <c r="B523" s="30" t="s">
        <v>406</v>
      </c>
      <c r="C523" s="31" t="s">
        <v>399</v>
      </c>
      <c r="D523" s="32">
        <v>1988701</v>
      </c>
      <c r="E523" s="32">
        <v>0</v>
      </c>
      <c r="F523" s="32">
        <v>1988701</v>
      </c>
      <c r="G523" s="32">
        <v>0</v>
      </c>
      <c r="H523" s="32">
        <f>D523+E523-F523</f>
        <v>0</v>
      </c>
    </row>
    <row r="524" spans="1:8" s="14" customFormat="1" ht="44.25" customHeight="1">
      <c r="A524" s="11"/>
      <c r="B524" s="30"/>
      <c r="C524" s="114" t="s">
        <v>540</v>
      </c>
      <c r="D524" s="114"/>
      <c r="E524" s="114"/>
      <c r="F524" s="114"/>
      <c r="G524" s="114"/>
      <c r="H524" s="114"/>
    </row>
    <row r="525" spans="1:8" s="14" customFormat="1" ht="18" customHeight="1">
      <c r="A525" s="11"/>
      <c r="B525" s="30" t="s">
        <v>134</v>
      </c>
      <c r="C525" s="31" t="s">
        <v>21</v>
      </c>
      <c r="D525" s="32">
        <v>17857234</v>
      </c>
      <c r="E525" s="32">
        <v>564430</v>
      </c>
      <c r="F525" s="32">
        <v>13394457</v>
      </c>
      <c r="G525" s="32">
        <v>1500</v>
      </c>
      <c r="H525" s="32">
        <f>D525+E525-F525</f>
        <v>5027207</v>
      </c>
    </row>
    <row r="526" spans="1:8" s="14" customFormat="1" ht="18" customHeight="1">
      <c r="A526" s="11"/>
      <c r="B526" s="30"/>
      <c r="C526" s="108" t="s">
        <v>163</v>
      </c>
      <c r="D526" s="108"/>
      <c r="E526" s="108"/>
      <c r="F526" s="108"/>
      <c r="G526" s="108"/>
      <c r="H526" s="108"/>
    </row>
    <row r="527" spans="1:8" s="14" customFormat="1" ht="55.5" customHeight="1">
      <c r="A527" s="11"/>
      <c r="B527" s="11"/>
      <c r="C527" s="107" t="s">
        <v>581</v>
      </c>
      <c r="D527" s="107"/>
      <c r="E527" s="107"/>
      <c r="F527" s="107"/>
      <c r="G527" s="107"/>
      <c r="H527" s="107"/>
    </row>
    <row r="528" spans="1:8" s="14" customFormat="1" ht="45.75" customHeight="1">
      <c r="A528" s="11"/>
      <c r="B528" s="11"/>
      <c r="C528" s="114" t="s">
        <v>543</v>
      </c>
      <c r="D528" s="114"/>
      <c r="E528" s="114"/>
      <c r="F528" s="114"/>
      <c r="G528" s="114"/>
      <c r="H528" s="114"/>
    </row>
    <row r="529" spans="1:8" s="14" customFormat="1" ht="47.25" customHeight="1">
      <c r="A529" s="11"/>
      <c r="B529" s="11"/>
      <c r="C529" s="114" t="s">
        <v>304</v>
      </c>
      <c r="D529" s="114"/>
      <c r="E529" s="114"/>
      <c r="F529" s="114"/>
      <c r="G529" s="114"/>
      <c r="H529" s="114"/>
    </row>
    <row r="530" spans="1:8" s="14" customFormat="1" ht="17.25" customHeight="1">
      <c r="A530" s="11"/>
      <c r="B530" s="11"/>
      <c r="C530" s="108" t="s">
        <v>238</v>
      </c>
      <c r="D530" s="108"/>
      <c r="E530" s="108"/>
      <c r="F530" s="108"/>
      <c r="G530" s="108"/>
      <c r="H530" s="108"/>
    </row>
    <row r="531" spans="1:8" s="14" customFormat="1" ht="42" customHeight="1">
      <c r="A531" s="11"/>
      <c r="B531" s="11"/>
      <c r="C531" s="107" t="s">
        <v>506</v>
      </c>
      <c r="D531" s="107"/>
      <c r="E531" s="107"/>
      <c r="F531" s="107"/>
      <c r="G531" s="107"/>
      <c r="H531" s="107"/>
    </row>
    <row r="532" spans="1:8" s="28" customFormat="1" ht="42.75" customHeight="1">
      <c r="A532" s="27"/>
      <c r="B532" s="27"/>
      <c r="C532" s="114" t="s">
        <v>507</v>
      </c>
      <c r="D532" s="114"/>
      <c r="E532" s="114"/>
      <c r="F532" s="114"/>
      <c r="G532" s="114"/>
      <c r="H532" s="114"/>
    </row>
    <row r="533" spans="1:8" s="14" customFormat="1" ht="29.25" customHeight="1">
      <c r="A533" s="11"/>
      <c r="B533" s="11"/>
      <c r="C533" s="108" t="s">
        <v>546</v>
      </c>
      <c r="D533" s="108"/>
      <c r="E533" s="108"/>
      <c r="F533" s="108"/>
      <c r="G533" s="108"/>
      <c r="H533" s="108"/>
    </row>
    <row r="534" spans="1:8" s="14" customFormat="1" ht="16.5" customHeight="1">
      <c r="A534" s="11"/>
      <c r="B534" s="11"/>
      <c r="C534" s="107" t="s">
        <v>405</v>
      </c>
      <c r="D534" s="107"/>
      <c r="E534" s="107"/>
      <c r="F534" s="107"/>
      <c r="G534" s="107"/>
      <c r="H534" s="107"/>
    </row>
    <row r="535" spans="1:8" s="14" customFormat="1" ht="16.5" customHeight="1">
      <c r="A535" s="11"/>
      <c r="B535" s="11"/>
      <c r="C535" s="107" t="s">
        <v>404</v>
      </c>
      <c r="D535" s="107"/>
      <c r="E535" s="107"/>
      <c r="F535" s="107"/>
      <c r="G535" s="107"/>
      <c r="H535" s="107"/>
    </row>
    <row r="536" spans="1:8" s="14" customFormat="1" ht="4.5" customHeight="1">
      <c r="A536" s="11"/>
      <c r="B536" s="11"/>
      <c r="C536" s="1"/>
      <c r="D536" s="1"/>
      <c r="E536" s="1"/>
      <c r="F536" s="1"/>
      <c r="G536" s="1"/>
      <c r="H536" s="1"/>
    </row>
    <row r="537" spans="1:8" s="54" customFormat="1" ht="22.5" customHeight="1">
      <c r="A537" s="82"/>
      <c r="B537" s="82">
        <v>921</v>
      </c>
      <c r="C537" s="83" t="s">
        <v>38</v>
      </c>
      <c r="D537" s="84">
        <v>91393397</v>
      </c>
      <c r="E537" s="84">
        <f>E562+E564+E582+E586+E538+E544+E554+E551+E573</f>
        <v>12194228</v>
      </c>
      <c r="F537" s="84">
        <f>F562+F564+F582+F586+F538+F544+F554+F551+F573</f>
        <v>5996</v>
      </c>
      <c r="G537" s="84">
        <f>G562+G564+G582+G586+G538+G544+G554+G551+G573</f>
        <v>19100</v>
      </c>
      <c r="H537" s="84">
        <f>D537+E537-F537</f>
        <v>103581629</v>
      </c>
    </row>
    <row r="538" spans="1:8" s="14" customFormat="1" ht="19.5" customHeight="1">
      <c r="A538" s="11"/>
      <c r="B538" s="11">
        <v>92105</v>
      </c>
      <c r="C538" s="31" t="s">
        <v>218</v>
      </c>
      <c r="D538" s="32">
        <v>0</v>
      </c>
      <c r="E538" s="32">
        <v>570000</v>
      </c>
      <c r="F538" s="32">
        <v>0</v>
      </c>
      <c r="G538" s="32">
        <v>0</v>
      </c>
      <c r="H538" s="32">
        <f>D538+E538-F538</f>
        <v>570000</v>
      </c>
    </row>
    <row r="539" spans="1:8" s="14" customFormat="1" ht="29.25" customHeight="1">
      <c r="A539" s="11"/>
      <c r="B539" s="11"/>
      <c r="C539" s="107" t="s">
        <v>219</v>
      </c>
      <c r="D539" s="107"/>
      <c r="E539" s="107"/>
      <c r="F539" s="107"/>
      <c r="G539" s="107"/>
      <c r="H539" s="107"/>
    </row>
    <row r="540" spans="1:8" s="14" customFormat="1" ht="15" customHeight="1">
      <c r="A540" s="11"/>
      <c r="B540" s="11"/>
      <c r="C540" s="107" t="s">
        <v>249</v>
      </c>
      <c r="D540" s="107"/>
      <c r="E540" s="107"/>
      <c r="F540" s="107"/>
      <c r="G540" s="107"/>
      <c r="H540" s="107"/>
    </row>
    <row r="541" spans="1:8" s="14" customFormat="1" ht="24.75" customHeight="1">
      <c r="A541" s="11"/>
      <c r="B541" s="11"/>
      <c r="C541" s="107" t="s">
        <v>250</v>
      </c>
      <c r="D541" s="107"/>
      <c r="E541" s="107"/>
      <c r="F541" s="107"/>
      <c r="G541" s="107"/>
      <c r="H541" s="107"/>
    </row>
    <row r="542" spans="1:8" s="14" customFormat="1" ht="15" customHeight="1">
      <c r="A542" s="11"/>
      <c r="B542" s="11"/>
      <c r="C542" s="107" t="s">
        <v>251</v>
      </c>
      <c r="D542" s="107"/>
      <c r="E542" s="107"/>
      <c r="F542" s="107"/>
      <c r="G542" s="107"/>
      <c r="H542" s="107"/>
    </row>
    <row r="543" spans="1:8" s="14" customFormat="1" ht="15" customHeight="1">
      <c r="A543" s="11"/>
      <c r="B543" s="11"/>
      <c r="C543" s="107" t="s">
        <v>252</v>
      </c>
      <c r="D543" s="107"/>
      <c r="E543" s="107"/>
      <c r="F543" s="107"/>
      <c r="G543" s="107"/>
      <c r="H543" s="107"/>
    </row>
    <row r="544" spans="1:8" s="14" customFormat="1" ht="20.25" customHeight="1">
      <c r="A544" s="11"/>
      <c r="B544" s="11">
        <v>92106</v>
      </c>
      <c r="C544" s="31" t="s">
        <v>58</v>
      </c>
      <c r="D544" s="32">
        <v>28799465</v>
      </c>
      <c r="E544" s="32">
        <v>979930</v>
      </c>
      <c r="F544" s="32">
        <v>1491</v>
      </c>
      <c r="G544" s="32">
        <v>0</v>
      </c>
      <c r="H544" s="32">
        <f>D544+E544-F544</f>
        <v>29777904</v>
      </c>
    </row>
    <row r="545" spans="1:8" s="14" customFormat="1" ht="44.25" customHeight="1">
      <c r="A545" s="11"/>
      <c r="B545" s="11"/>
      <c r="C545" s="114" t="s">
        <v>305</v>
      </c>
      <c r="D545" s="114"/>
      <c r="E545" s="114"/>
      <c r="F545" s="114"/>
      <c r="G545" s="114"/>
      <c r="H545" s="114"/>
    </row>
    <row r="546" spans="1:8" s="14" customFormat="1" ht="25.5" customHeight="1">
      <c r="A546" s="11"/>
      <c r="B546" s="11"/>
      <c r="C546" s="113" t="s">
        <v>254</v>
      </c>
      <c r="D546" s="113"/>
      <c r="E546" s="113"/>
      <c r="F546" s="113"/>
      <c r="G546" s="113"/>
      <c r="H546" s="113"/>
    </row>
    <row r="547" spans="1:8" s="28" customFormat="1" ht="17.25" customHeight="1">
      <c r="A547" s="27"/>
      <c r="B547" s="27"/>
      <c r="C547" s="114" t="s">
        <v>256</v>
      </c>
      <c r="D547" s="114"/>
      <c r="E547" s="114"/>
      <c r="F547" s="114"/>
      <c r="G547" s="114"/>
      <c r="H547" s="114"/>
    </row>
    <row r="548" spans="1:8" s="28" customFormat="1" ht="26.25" customHeight="1">
      <c r="A548" s="27"/>
      <c r="B548" s="27"/>
      <c r="C548" s="114" t="s">
        <v>584</v>
      </c>
      <c r="D548" s="114"/>
      <c r="E548" s="114"/>
      <c r="F548" s="114"/>
      <c r="G548" s="114"/>
      <c r="H548" s="114"/>
    </row>
    <row r="549" spans="1:8" s="28" customFormat="1" ht="26.25" customHeight="1">
      <c r="A549" s="27"/>
      <c r="B549" s="27"/>
      <c r="C549" s="114" t="s">
        <v>255</v>
      </c>
      <c r="D549" s="114"/>
      <c r="E549" s="114"/>
      <c r="F549" s="114"/>
      <c r="G549" s="114"/>
      <c r="H549" s="114"/>
    </row>
    <row r="550" spans="1:8" s="28" customFormat="1" ht="57" customHeight="1">
      <c r="A550" s="27"/>
      <c r="B550" s="27"/>
      <c r="C550" s="114" t="s">
        <v>430</v>
      </c>
      <c r="D550" s="114"/>
      <c r="E550" s="114"/>
      <c r="F550" s="114"/>
      <c r="G550" s="114"/>
      <c r="H550" s="114"/>
    </row>
    <row r="551" spans="1:8" s="14" customFormat="1" ht="21.75" customHeight="1">
      <c r="A551" s="11"/>
      <c r="B551" s="11">
        <v>92108</v>
      </c>
      <c r="C551" s="31" t="s">
        <v>119</v>
      </c>
      <c r="D551" s="32">
        <v>10930141</v>
      </c>
      <c r="E551" s="32">
        <v>290200</v>
      </c>
      <c r="F551" s="32">
        <v>0</v>
      </c>
      <c r="G551" s="32">
        <v>0</v>
      </c>
      <c r="H551" s="32">
        <f>D551+E551-F551</f>
        <v>11220341</v>
      </c>
    </row>
    <row r="552" spans="1:8" s="14" customFormat="1" ht="33.75" customHeight="1">
      <c r="A552" s="11"/>
      <c r="B552" s="11"/>
      <c r="C552" s="107" t="s">
        <v>318</v>
      </c>
      <c r="D552" s="107"/>
      <c r="E552" s="107"/>
      <c r="F552" s="107"/>
      <c r="G552" s="107"/>
      <c r="H552" s="107"/>
    </row>
    <row r="553" spans="1:8" s="14" customFormat="1" ht="30.75" customHeight="1">
      <c r="A553" s="11"/>
      <c r="B553" s="11"/>
      <c r="C553" s="114" t="s">
        <v>466</v>
      </c>
      <c r="D553" s="114"/>
      <c r="E553" s="114"/>
      <c r="F553" s="114"/>
      <c r="G553" s="114"/>
      <c r="H553" s="114"/>
    </row>
    <row r="554" spans="1:8" s="14" customFormat="1" ht="22.5" customHeight="1">
      <c r="A554" s="11"/>
      <c r="B554" s="11">
        <v>92109</v>
      </c>
      <c r="C554" s="31" t="s">
        <v>247</v>
      </c>
      <c r="D554" s="32">
        <v>6328128</v>
      </c>
      <c r="E554" s="32">
        <v>105900</v>
      </c>
      <c r="F554" s="32">
        <v>0</v>
      </c>
      <c r="G554" s="32">
        <v>0</v>
      </c>
      <c r="H554" s="32">
        <f>D554+E554-F554</f>
        <v>6434028</v>
      </c>
    </row>
    <row r="555" spans="1:8" s="14" customFormat="1" ht="15.75" customHeight="1">
      <c r="A555" s="11"/>
      <c r="B555" s="11"/>
      <c r="C555" s="114" t="s">
        <v>248</v>
      </c>
      <c r="D555" s="114"/>
      <c r="E555" s="114"/>
      <c r="F555" s="114"/>
      <c r="G555" s="114"/>
      <c r="H555" s="114"/>
    </row>
    <row r="556" spans="1:8" s="28" customFormat="1" ht="76.5" customHeight="1">
      <c r="A556" s="27"/>
      <c r="B556" s="27"/>
      <c r="C556" s="114" t="s">
        <v>508</v>
      </c>
      <c r="D556" s="114"/>
      <c r="E556" s="114"/>
      <c r="F556" s="114"/>
      <c r="G556" s="114"/>
      <c r="H556" s="114"/>
    </row>
    <row r="557" spans="1:8" s="28" customFormat="1" ht="13.5" customHeight="1">
      <c r="A557" s="27"/>
      <c r="B557" s="27"/>
      <c r="C557" s="114" t="s">
        <v>253</v>
      </c>
      <c r="D557" s="114"/>
      <c r="E557" s="114"/>
      <c r="F557" s="114"/>
      <c r="G557" s="114"/>
      <c r="H557" s="114"/>
    </row>
    <row r="558" spans="1:8" s="14" customFormat="1" ht="18" customHeight="1">
      <c r="A558" s="11"/>
      <c r="B558" s="11"/>
      <c r="C558" s="108" t="s">
        <v>280</v>
      </c>
      <c r="D558" s="108"/>
      <c r="E558" s="108"/>
      <c r="F558" s="108"/>
      <c r="G558" s="108"/>
      <c r="H558" s="108"/>
    </row>
    <row r="559" spans="1:8" s="14" customFormat="1" ht="15.75" customHeight="1">
      <c r="A559" s="11"/>
      <c r="B559" s="11"/>
      <c r="C559" s="107" t="s">
        <v>284</v>
      </c>
      <c r="D559" s="107"/>
      <c r="E559" s="107"/>
      <c r="F559" s="107"/>
      <c r="G559" s="107"/>
      <c r="H559" s="107"/>
    </row>
    <row r="560" spans="1:8" s="14" customFormat="1" ht="15.75" customHeight="1">
      <c r="A560" s="11"/>
      <c r="B560" s="11"/>
      <c r="C560" s="107" t="s">
        <v>403</v>
      </c>
      <c r="D560" s="107"/>
      <c r="E560" s="107"/>
      <c r="F560" s="107"/>
      <c r="G560" s="107"/>
      <c r="H560" s="107"/>
    </row>
    <row r="561" spans="1:8" s="14" customFormat="1" ht="15.75" customHeight="1">
      <c r="A561" s="11"/>
      <c r="B561" s="11"/>
      <c r="C561" s="107" t="s">
        <v>306</v>
      </c>
      <c r="D561" s="107"/>
      <c r="E561" s="107"/>
      <c r="F561" s="107"/>
      <c r="G561" s="107"/>
      <c r="H561" s="107"/>
    </row>
    <row r="562" spans="1:8" s="14" customFormat="1" ht="20.25" customHeight="1">
      <c r="A562" s="11"/>
      <c r="B562" s="11">
        <v>92110</v>
      </c>
      <c r="C562" s="31" t="s">
        <v>282</v>
      </c>
      <c r="D562" s="32">
        <v>2270500</v>
      </c>
      <c r="E562" s="32">
        <v>36882</v>
      </c>
      <c r="F562" s="32">
        <v>0</v>
      </c>
      <c r="G562" s="32">
        <v>0</v>
      </c>
      <c r="H562" s="32">
        <f>D562+E562-F562</f>
        <v>2307382</v>
      </c>
    </row>
    <row r="563" spans="1:8" s="14" customFormat="1" ht="33.75" customHeight="1">
      <c r="A563" s="11"/>
      <c r="B563" s="11"/>
      <c r="C563" s="107" t="s">
        <v>283</v>
      </c>
      <c r="D563" s="107"/>
      <c r="E563" s="107"/>
      <c r="F563" s="107"/>
      <c r="G563" s="107"/>
      <c r="H563" s="107"/>
    </row>
    <row r="564" spans="1:8" s="14" customFormat="1" ht="20.25" customHeight="1">
      <c r="A564" s="11"/>
      <c r="B564" s="11">
        <v>92116</v>
      </c>
      <c r="C564" s="31" t="s">
        <v>56</v>
      </c>
      <c r="D564" s="32">
        <v>17931884</v>
      </c>
      <c r="E564" s="32">
        <v>914290</v>
      </c>
      <c r="F564" s="32">
        <v>0</v>
      </c>
      <c r="G564" s="32">
        <v>0</v>
      </c>
      <c r="H564" s="32">
        <f>D564+E564-F564</f>
        <v>18846174</v>
      </c>
    </row>
    <row r="565" spans="1:8" s="14" customFormat="1" ht="27" customHeight="1">
      <c r="A565" s="11"/>
      <c r="B565" s="11"/>
      <c r="C565" s="113" t="s">
        <v>125</v>
      </c>
      <c r="D565" s="113"/>
      <c r="E565" s="113"/>
      <c r="F565" s="113"/>
      <c r="G565" s="113"/>
      <c r="H565" s="113"/>
    </row>
    <row r="566" spans="1:8" s="14" customFormat="1" ht="69.75" customHeight="1">
      <c r="A566" s="11"/>
      <c r="B566" s="11"/>
      <c r="C566" s="114" t="s">
        <v>572</v>
      </c>
      <c r="D566" s="114"/>
      <c r="E566" s="114"/>
      <c r="F566" s="114"/>
      <c r="G566" s="114"/>
      <c r="H566" s="114"/>
    </row>
    <row r="567" spans="1:8" s="14" customFormat="1" ht="65.25" customHeight="1">
      <c r="A567" s="11"/>
      <c r="B567" s="11"/>
      <c r="C567" s="114" t="s">
        <v>307</v>
      </c>
      <c r="D567" s="114"/>
      <c r="E567" s="114"/>
      <c r="F567" s="114"/>
      <c r="G567" s="114"/>
      <c r="H567" s="114"/>
    </row>
    <row r="568" spans="1:8" s="14" customFormat="1" ht="57.75" customHeight="1">
      <c r="A568" s="11"/>
      <c r="B568" s="11"/>
      <c r="C568" s="107" t="s">
        <v>573</v>
      </c>
      <c r="D568" s="107"/>
      <c r="E568" s="107"/>
      <c r="F568" s="107"/>
      <c r="G568" s="107"/>
      <c r="H568" s="107"/>
    </row>
    <row r="569" spans="1:8" s="14" customFormat="1" ht="78.75" customHeight="1">
      <c r="A569" s="11"/>
      <c r="B569" s="11"/>
      <c r="C569" s="114" t="s">
        <v>308</v>
      </c>
      <c r="D569" s="114"/>
      <c r="E569" s="114"/>
      <c r="F569" s="114"/>
      <c r="G569" s="114"/>
      <c r="H569" s="114"/>
    </row>
    <row r="570" spans="1:8" s="14" customFormat="1" ht="18" customHeight="1">
      <c r="A570" s="11"/>
      <c r="B570" s="11"/>
      <c r="C570" s="108" t="s">
        <v>280</v>
      </c>
      <c r="D570" s="108"/>
      <c r="E570" s="108"/>
      <c r="F570" s="108"/>
      <c r="G570" s="108"/>
      <c r="H570" s="108"/>
    </row>
    <row r="571" spans="1:8" s="14" customFormat="1" ht="26.25" customHeight="1">
      <c r="A571" s="11"/>
      <c r="B571" s="11"/>
      <c r="C571" s="107" t="s">
        <v>286</v>
      </c>
      <c r="D571" s="107"/>
      <c r="E571" s="107"/>
      <c r="F571" s="107"/>
      <c r="G571" s="107"/>
      <c r="H571" s="107"/>
    </row>
    <row r="572" spans="1:8" s="14" customFormat="1" ht="27.75" customHeight="1">
      <c r="A572" s="11"/>
      <c r="B572" s="11"/>
      <c r="C572" s="107" t="s">
        <v>285</v>
      </c>
      <c r="D572" s="107"/>
      <c r="E572" s="107"/>
      <c r="F572" s="107"/>
      <c r="G572" s="107"/>
      <c r="H572" s="107"/>
    </row>
    <row r="573" spans="1:8" s="14" customFormat="1" ht="22.5" customHeight="1">
      <c r="A573" s="11"/>
      <c r="B573" s="11">
        <v>92118</v>
      </c>
      <c r="C573" s="31" t="s">
        <v>245</v>
      </c>
      <c r="D573" s="32">
        <v>12004396</v>
      </c>
      <c r="E573" s="32">
        <v>682813</v>
      </c>
      <c r="F573" s="32">
        <v>0</v>
      </c>
      <c r="G573" s="32">
        <v>19100</v>
      </c>
      <c r="H573" s="32">
        <f>D573+E573-F573</f>
        <v>12687209</v>
      </c>
    </row>
    <row r="574" spans="1:8" s="14" customFormat="1" ht="43.5" customHeight="1">
      <c r="A574" s="11"/>
      <c r="B574" s="11"/>
      <c r="C574" s="114" t="s">
        <v>309</v>
      </c>
      <c r="D574" s="114"/>
      <c r="E574" s="114"/>
      <c r="F574" s="114"/>
      <c r="G574" s="114"/>
      <c r="H574" s="114"/>
    </row>
    <row r="575" spans="1:8" s="14" customFormat="1" ht="42.75" customHeight="1">
      <c r="A575" s="11"/>
      <c r="B575" s="11"/>
      <c r="C575" s="114" t="s">
        <v>246</v>
      </c>
      <c r="D575" s="114"/>
      <c r="E575" s="114"/>
      <c r="F575" s="114"/>
      <c r="G575" s="114"/>
      <c r="H575" s="114"/>
    </row>
    <row r="576" spans="1:8" s="14" customFormat="1" ht="16.5" customHeight="1">
      <c r="A576" s="11"/>
      <c r="B576" s="11"/>
      <c r="C576" s="113" t="s">
        <v>278</v>
      </c>
      <c r="D576" s="113"/>
      <c r="E576" s="113"/>
      <c r="F576" s="113"/>
      <c r="G576" s="113"/>
      <c r="H576" s="113"/>
    </row>
    <row r="577" spans="1:8" s="14" customFormat="1" ht="28.5" customHeight="1">
      <c r="A577" s="11"/>
      <c r="B577" s="11"/>
      <c r="C577" s="114" t="s">
        <v>279</v>
      </c>
      <c r="D577" s="114"/>
      <c r="E577" s="114"/>
      <c r="F577" s="114"/>
      <c r="G577" s="114"/>
      <c r="H577" s="114"/>
    </row>
    <row r="578" spans="1:8" s="14" customFormat="1" ht="78.75" customHeight="1">
      <c r="A578" s="11"/>
      <c r="B578" s="11"/>
      <c r="C578" s="114" t="s">
        <v>509</v>
      </c>
      <c r="D578" s="114"/>
      <c r="E578" s="114"/>
      <c r="F578" s="114"/>
      <c r="G578" s="114"/>
      <c r="H578" s="114"/>
    </row>
    <row r="579" spans="1:8" s="14" customFormat="1" ht="18" customHeight="1">
      <c r="A579" s="11"/>
      <c r="B579" s="11"/>
      <c r="C579" s="108" t="s">
        <v>280</v>
      </c>
      <c r="D579" s="108"/>
      <c r="E579" s="108"/>
      <c r="F579" s="108"/>
      <c r="G579" s="108"/>
      <c r="H579" s="108"/>
    </row>
    <row r="580" spans="1:8" s="14" customFormat="1" ht="15" customHeight="1">
      <c r="A580" s="11"/>
      <c r="B580" s="11"/>
      <c r="C580" s="107" t="s">
        <v>310</v>
      </c>
      <c r="D580" s="107"/>
      <c r="E580" s="107"/>
      <c r="F580" s="107"/>
      <c r="G580" s="107"/>
      <c r="H580" s="107"/>
    </row>
    <row r="581" spans="1:8" s="14" customFormat="1" ht="30" customHeight="1">
      <c r="A581" s="11"/>
      <c r="B581" s="11"/>
      <c r="C581" s="107" t="s">
        <v>281</v>
      </c>
      <c r="D581" s="107"/>
      <c r="E581" s="107"/>
      <c r="F581" s="107"/>
      <c r="G581" s="107"/>
      <c r="H581" s="107"/>
    </row>
    <row r="582" spans="1:8" s="14" customFormat="1" ht="20.25" customHeight="1">
      <c r="A582" s="11"/>
      <c r="B582" s="11">
        <v>92120</v>
      </c>
      <c r="C582" s="31" t="s">
        <v>70</v>
      </c>
      <c r="D582" s="32">
        <v>1135800</v>
      </c>
      <c r="E582" s="32">
        <v>3484863</v>
      </c>
      <c r="F582" s="32">
        <v>0</v>
      </c>
      <c r="G582" s="32">
        <v>0</v>
      </c>
      <c r="H582" s="32">
        <f>D582+E582-F582</f>
        <v>4620663</v>
      </c>
    </row>
    <row r="583" spans="1:8" s="14" customFormat="1" ht="20.25" customHeight="1">
      <c r="A583" s="11"/>
      <c r="B583" s="11"/>
      <c r="C583" s="113" t="s">
        <v>124</v>
      </c>
      <c r="D583" s="113"/>
      <c r="E583" s="113"/>
      <c r="F583" s="113"/>
      <c r="G583" s="113"/>
      <c r="H583" s="113"/>
    </row>
    <row r="584" spans="1:8" s="14" customFormat="1" ht="66.75" customHeight="1">
      <c r="A584" s="11"/>
      <c r="B584" s="80"/>
      <c r="C584" s="114" t="s">
        <v>585</v>
      </c>
      <c r="D584" s="114"/>
      <c r="E584" s="114"/>
      <c r="F584" s="114"/>
      <c r="G584" s="114"/>
      <c r="H584" s="114"/>
    </row>
    <row r="585" spans="1:8" s="14" customFormat="1" ht="54.75" customHeight="1">
      <c r="A585" s="11"/>
      <c r="B585" s="80"/>
      <c r="C585" s="114" t="s">
        <v>541</v>
      </c>
      <c r="D585" s="114"/>
      <c r="E585" s="114"/>
      <c r="F585" s="114"/>
      <c r="G585" s="114"/>
      <c r="H585" s="114"/>
    </row>
    <row r="586" spans="1:8" s="14" customFormat="1" ht="20.25" customHeight="1">
      <c r="A586" s="11"/>
      <c r="B586" s="11">
        <v>92195</v>
      </c>
      <c r="C586" s="31" t="s">
        <v>21</v>
      </c>
      <c r="D586" s="32">
        <v>10693583</v>
      </c>
      <c r="E586" s="32">
        <v>5129350</v>
      </c>
      <c r="F586" s="32">
        <v>4505</v>
      </c>
      <c r="G586" s="32">
        <v>0</v>
      </c>
      <c r="H586" s="32">
        <f>D586+E586-F586</f>
        <v>15818428</v>
      </c>
    </row>
    <row r="587" spans="1:8" s="14" customFormat="1" ht="18" customHeight="1">
      <c r="A587" s="11"/>
      <c r="B587" s="11"/>
      <c r="C587" s="113" t="s">
        <v>124</v>
      </c>
      <c r="D587" s="113"/>
      <c r="E587" s="113"/>
      <c r="F587" s="113"/>
      <c r="G587" s="113"/>
      <c r="H587" s="113"/>
    </row>
    <row r="588" spans="1:8" s="14" customFormat="1" ht="27.75" customHeight="1">
      <c r="A588" s="11"/>
      <c r="B588" s="80"/>
      <c r="C588" s="114" t="s">
        <v>259</v>
      </c>
      <c r="D588" s="114"/>
      <c r="E588" s="114"/>
      <c r="F588" s="114"/>
      <c r="G588" s="114"/>
      <c r="H588" s="114"/>
    </row>
    <row r="589" spans="1:8" s="14" customFormat="1" ht="55.5" customHeight="1">
      <c r="A589" s="11"/>
      <c r="B589" s="11"/>
      <c r="C589" s="107" t="s">
        <v>311</v>
      </c>
      <c r="D589" s="107"/>
      <c r="E589" s="107"/>
      <c r="F589" s="107"/>
      <c r="G589" s="107"/>
      <c r="H589" s="107"/>
    </row>
    <row r="590" spans="1:8" s="14" customFormat="1" ht="27.75" customHeight="1">
      <c r="A590" s="11"/>
      <c r="B590" s="80"/>
      <c r="C590" s="114" t="s">
        <v>401</v>
      </c>
      <c r="D590" s="114"/>
      <c r="E590" s="114"/>
      <c r="F590" s="114"/>
      <c r="G590" s="114"/>
      <c r="H590" s="114"/>
    </row>
    <row r="591" spans="1:8" s="14" customFormat="1" ht="39.75" customHeight="1">
      <c r="A591" s="11"/>
      <c r="B591" s="80"/>
      <c r="C591" s="114" t="s">
        <v>402</v>
      </c>
      <c r="D591" s="114"/>
      <c r="E591" s="114"/>
      <c r="F591" s="114"/>
      <c r="G591" s="114"/>
      <c r="H591" s="114"/>
    </row>
    <row r="592" spans="1:8" s="14" customFormat="1" ht="17.25" customHeight="1">
      <c r="A592" s="11"/>
      <c r="B592" s="80"/>
      <c r="C592" s="113" t="s">
        <v>163</v>
      </c>
      <c r="D592" s="113"/>
      <c r="E592" s="113"/>
      <c r="F592" s="113"/>
      <c r="G592" s="113"/>
      <c r="H592" s="113"/>
    </row>
    <row r="593" spans="1:8" s="14" customFormat="1" ht="44.25" customHeight="1">
      <c r="A593" s="11"/>
      <c r="B593" s="11"/>
      <c r="C593" s="114" t="s">
        <v>574</v>
      </c>
      <c r="D593" s="114"/>
      <c r="E593" s="114"/>
      <c r="F593" s="114"/>
      <c r="G593" s="114"/>
      <c r="H593" s="114"/>
    </row>
    <row r="594" spans="1:8" s="14" customFormat="1" ht="29.25" customHeight="1">
      <c r="A594" s="11"/>
      <c r="B594" s="11"/>
      <c r="C594" s="114" t="s">
        <v>266</v>
      </c>
      <c r="D594" s="114"/>
      <c r="E594" s="114"/>
      <c r="F594" s="114"/>
      <c r="G594" s="114"/>
      <c r="H594" s="114"/>
    </row>
    <row r="595" spans="1:8" s="14" customFormat="1" ht="15" customHeight="1">
      <c r="A595" s="11"/>
      <c r="B595" s="11"/>
      <c r="C595" s="114" t="s">
        <v>275</v>
      </c>
      <c r="D595" s="114"/>
      <c r="E595" s="114"/>
      <c r="F595" s="114"/>
      <c r="G595" s="114"/>
      <c r="H595" s="114"/>
    </row>
    <row r="596" spans="1:8" s="14" customFormat="1" ht="27.75" customHeight="1">
      <c r="A596" s="11"/>
      <c r="B596" s="11"/>
      <c r="C596" s="114" t="s">
        <v>276</v>
      </c>
      <c r="D596" s="114"/>
      <c r="E596" s="114"/>
      <c r="F596" s="114"/>
      <c r="G596" s="114"/>
      <c r="H596" s="114"/>
    </row>
    <row r="597" spans="1:8" s="14" customFormat="1" ht="27.75" customHeight="1">
      <c r="A597" s="11"/>
      <c r="B597" s="11"/>
      <c r="C597" s="114" t="s">
        <v>277</v>
      </c>
      <c r="D597" s="114"/>
      <c r="E597" s="114"/>
      <c r="F597" s="114"/>
      <c r="G597" s="114"/>
      <c r="H597" s="114"/>
    </row>
    <row r="598" spans="1:8" s="14" customFormat="1" ht="19.5" customHeight="1">
      <c r="A598" s="11"/>
      <c r="B598" s="11"/>
      <c r="C598" s="113" t="s">
        <v>264</v>
      </c>
      <c r="D598" s="113"/>
      <c r="E598" s="113"/>
      <c r="F598" s="113"/>
      <c r="G598" s="113"/>
      <c r="H598" s="113"/>
    </row>
    <row r="599" spans="1:8" s="28" customFormat="1" ht="29.25" customHeight="1">
      <c r="A599" s="27"/>
      <c r="B599" s="27"/>
      <c r="C599" s="114" t="s">
        <v>510</v>
      </c>
      <c r="D599" s="114"/>
      <c r="E599" s="114"/>
      <c r="F599" s="114"/>
      <c r="G599" s="114"/>
      <c r="H599" s="114"/>
    </row>
    <row r="600" spans="1:8" s="28" customFormat="1" ht="29.25" customHeight="1">
      <c r="A600" s="27"/>
      <c r="B600" s="27"/>
      <c r="C600" s="114" t="s">
        <v>265</v>
      </c>
      <c r="D600" s="114"/>
      <c r="E600" s="114"/>
      <c r="F600" s="114"/>
      <c r="G600" s="114"/>
      <c r="H600" s="114"/>
    </row>
    <row r="601" spans="1:8" s="14" customFormat="1" ht="6" customHeight="1">
      <c r="A601" s="11"/>
      <c r="B601" s="11"/>
      <c r="C601" s="1"/>
      <c r="D601" s="1"/>
      <c r="E601" s="1"/>
      <c r="F601" s="1"/>
      <c r="G601" s="1"/>
      <c r="H601" s="41"/>
    </row>
    <row r="602" spans="1:8" s="26" customFormat="1" ht="30" customHeight="1">
      <c r="A602" s="23"/>
      <c r="B602" s="58">
        <v>925</v>
      </c>
      <c r="C602" s="59" t="s">
        <v>54</v>
      </c>
      <c r="D602" s="60">
        <v>12927285</v>
      </c>
      <c r="E602" s="60">
        <f>E603</f>
        <v>117055</v>
      </c>
      <c r="F602" s="60">
        <f>F603</f>
        <v>2313118</v>
      </c>
      <c r="G602" s="60">
        <f>G603</f>
        <v>913065</v>
      </c>
      <c r="H602" s="60">
        <f>D602+E602-F602</f>
        <v>10731222</v>
      </c>
    </row>
    <row r="603" spans="1:8" s="14" customFormat="1" ht="21.75" customHeight="1">
      <c r="A603" s="11"/>
      <c r="B603" s="11">
        <v>92502</v>
      </c>
      <c r="C603" s="31" t="s">
        <v>55</v>
      </c>
      <c r="D603" s="32">
        <v>12927285</v>
      </c>
      <c r="E603" s="32">
        <v>117055</v>
      </c>
      <c r="F603" s="32">
        <v>2313118</v>
      </c>
      <c r="G603" s="32">
        <v>913065</v>
      </c>
      <c r="H603" s="32">
        <f>D603+E603-F603</f>
        <v>10731222</v>
      </c>
    </row>
    <row r="604" spans="1:8" s="14" customFormat="1" ht="18" customHeight="1">
      <c r="A604" s="11"/>
      <c r="B604" s="11"/>
      <c r="C604" s="108" t="s">
        <v>128</v>
      </c>
      <c r="D604" s="108"/>
      <c r="E604" s="108"/>
      <c r="F604" s="108"/>
      <c r="G604" s="108"/>
      <c r="H604" s="108"/>
    </row>
    <row r="605" spans="1:8" s="14" customFormat="1" ht="27" customHeight="1">
      <c r="A605" s="11"/>
      <c r="B605" s="11"/>
      <c r="C605" s="107" t="s">
        <v>129</v>
      </c>
      <c r="D605" s="107"/>
      <c r="E605" s="107"/>
      <c r="F605" s="107"/>
      <c r="G605" s="107"/>
      <c r="H605" s="107"/>
    </row>
    <row r="606" spans="1:8" s="14" customFormat="1" ht="56.25" customHeight="1">
      <c r="A606" s="11"/>
      <c r="B606" s="11"/>
      <c r="C606" s="107" t="s">
        <v>400</v>
      </c>
      <c r="D606" s="107"/>
      <c r="E606" s="107"/>
      <c r="F606" s="107"/>
      <c r="G606" s="107"/>
      <c r="H606" s="107"/>
    </row>
    <row r="607" spans="1:8" s="14" customFormat="1" ht="59.25" customHeight="1">
      <c r="A607" s="11"/>
      <c r="B607" s="11"/>
      <c r="C607" s="114" t="s">
        <v>153</v>
      </c>
      <c r="D607" s="114"/>
      <c r="E607" s="114"/>
      <c r="F607" s="114"/>
      <c r="G607" s="114"/>
      <c r="H607" s="114"/>
    </row>
    <row r="608" spans="1:8" s="14" customFormat="1" ht="22.5" customHeight="1">
      <c r="A608" s="11"/>
      <c r="B608" s="11"/>
      <c r="C608" s="108" t="s">
        <v>163</v>
      </c>
      <c r="D608" s="108"/>
      <c r="E608" s="108"/>
      <c r="F608" s="108"/>
      <c r="G608" s="108"/>
      <c r="H608" s="108"/>
    </row>
    <row r="609" spans="1:8" s="14" customFormat="1" ht="66" customHeight="1">
      <c r="A609" s="11"/>
      <c r="B609" s="11"/>
      <c r="C609" s="107" t="s">
        <v>312</v>
      </c>
      <c r="D609" s="107"/>
      <c r="E609" s="107"/>
      <c r="F609" s="107"/>
      <c r="G609" s="107"/>
      <c r="H609" s="107"/>
    </row>
    <row r="610" spans="1:8" s="14" customFormat="1" ht="41.25" customHeight="1">
      <c r="A610" s="11"/>
      <c r="B610" s="11"/>
      <c r="C610" s="107" t="s">
        <v>164</v>
      </c>
      <c r="D610" s="107"/>
      <c r="E610" s="107"/>
      <c r="F610" s="107"/>
      <c r="G610" s="107"/>
      <c r="H610" s="107"/>
    </row>
    <row r="611" spans="1:8" s="14" customFormat="1" ht="17.25" customHeight="1">
      <c r="A611" s="11"/>
      <c r="B611" s="11"/>
      <c r="C611" s="113" t="s">
        <v>152</v>
      </c>
      <c r="D611" s="113"/>
      <c r="E611" s="113"/>
      <c r="F611" s="113"/>
      <c r="G611" s="113"/>
      <c r="H611" s="113"/>
    </row>
    <row r="612" spans="1:8" s="14" customFormat="1" ht="28.5" customHeight="1">
      <c r="A612" s="11"/>
      <c r="B612" s="11"/>
      <c r="C612" s="114" t="s">
        <v>171</v>
      </c>
      <c r="D612" s="114"/>
      <c r="E612" s="114"/>
      <c r="F612" s="114"/>
      <c r="G612" s="114"/>
      <c r="H612" s="114"/>
    </row>
    <row r="613" spans="1:8" s="14" customFormat="1" ht="26.25" customHeight="1">
      <c r="A613" s="11"/>
      <c r="B613" s="11"/>
      <c r="C613" s="114" t="s">
        <v>167</v>
      </c>
      <c r="D613" s="114"/>
      <c r="E613" s="114"/>
      <c r="F613" s="114"/>
      <c r="G613" s="114"/>
      <c r="H613" s="114"/>
    </row>
    <row r="614" spans="1:8" s="14" customFormat="1" ht="15.75" customHeight="1">
      <c r="A614" s="11"/>
      <c r="B614" s="11"/>
      <c r="C614" s="114" t="s">
        <v>169</v>
      </c>
      <c r="D614" s="114"/>
      <c r="E614" s="114"/>
      <c r="F614" s="114"/>
      <c r="G614" s="114"/>
      <c r="H614" s="114"/>
    </row>
    <row r="615" spans="1:8" s="14" customFormat="1" ht="17.25" customHeight="1">
      <c r="A615" s="11"/>
      <c r="B615" s="11"/>
      <c r="C615" s="114" t="s">
        <v>170</v>
      </c>
      <c r="D615" s="114"/>
      <c r="E615" s="114"/>
      <c r="F615" s="114"/>
      <c r="G615" s="114"/>
      <c r="H615" s="114"/>
    </row>
    <row r="616" spans="1:8" s="14" customFormat="1" ht="55.5" customHeight="1">
      <c r="A616" s="11"/>
      <c r="B616" s="11"/>
      <c r="C616" s="114" t="s">
        <v>586</v>
      </c>
      <c r="D616" s="114"/>
      <c r="E616" s="114"/>
      <c r="F616" s="114"/>
      <c r="G616" s="114"/>
      <c r="H616" s="114"/>
    </row>
    <row r="617" spans="1:8" s="14" customFormat="1" ht="57.75" customHeight="1">
      <c r="A617" s="11"/>
      <c r="B617" s="11"/>
      <c r="C617" s="114" t="s">
        <v>577</v>
      </c>
      <c r="D617" s="114"/>
      <c r="E617" s="114"/>
      <c r="F617" s="114"/>
      <c r="G617" s="114"/>
      <c r="H617" s="114"/>
    </row>
    <row r="618" spans="1:8" s="14" customFormat="1" ht="66" customHeight="1">
      <c r="A618" s="11"/>
      <c r="B618" s="11"/>
      <c r="C618" s="114" t="s">
        <v>578</v>
      </c>
      <c r="D618" s="114"/>
      <c r="E618" s="114"/>
      <c r="F618" s="114"/>
      <c r="G618" s="114"/>
      <c r="H618" s="114"/>
    </row>
    <row r="619" spans="1:8" s="14" customFormat="1" ht="69" customHeight="1">
      <c r="A619" s="11"/>
      <c r="B619" s="11"/>
      <c r="C619" s="114" t="s">
        <v>579</v>
      </c>
      <c r="D619" s="114"/>
      <c r="E619" s="114"/>
      <c r="F619" s="114"/>
      <c r="G619" s="114"/>
      <c r="H619" s="114"/>
    </row>
    <row r="620" spans="1:8" s="14" customFormat="1" ht="13.5" customHeight="1">
      <c r="A620" s="11"/>
      <c r="B620" s="11"/>
      <c r="C620" s="1"/>
      <c r="D620" s="1"/>
      <c r="E620" s="1"/>
      <c r="F620" s="1"/>
      <c r="G620" s="1"/>
      <c r="H620" s="1"/>
    </row>
    <row r="621" spans="1:8" s="14" customFormat="1" ht="27.75" customHeight="1">
      <c r="A621" s="11"/>
      <c r="B621" s="11"/>
      <c r="C621" s="114" t="s">
        <v>313</v>
      </c>
      <c r="D621" s="114"/>
      <c r="E621" s="114"/>
      <c r="F621" s="114"/>
      <c r="G621" s="114"/>
      <c r="H621" s="114"/>
    </row>
    <row r="622" spans="1:8" s="14" customFormat="1" ht="15.75" customHeight="1">
      <c r="A622" s="11"/>
      <c r="B622" s="11"/>
      <c r="C622" s="114" t="s">
        <v>165</v>
      </c>
      <c r="D622" s="114"/>
      <c r="E622" s="114"/>
      <c r="F622" s="114"/>
      <c r="G622" s="114"/>
      <c r="H622" s="114"/>
    </row>
    <row r="623" spans="1:8" s="14" customFormat="1" ht="27.75" customHeight="1">
      <c r="A623" s="11"/>
      <c r="B623" s="11"/>
      <c r="C623" s="114" t="s">
        <v>168</v>
      </c>
      <c r="D623" s="114"/>
      <c r="E623" s="114"/>
      <c r="F623" s="114"/>
      <c r="G623" s="114"/>
      <c r="H623" s="114"/>
    </row>
    <row r="624" spans="1:8" s="14" customFormat="1" ht="27" customHeight="1">
      <c r="A624" s="11"/>
      <c r="B624" s="11"/>
      <c r="C624" s="114" t="s">
        <v>166</v>
      </c>
      <c r="D624" s="114"/>
      <c r="E624" s="114"/>
      <c r="F624" s="114"/>
      <c r="G624" s="114"/>
      <c r="H624" s="114"/>
    </row>
    <row r="625" spans="1:8" s="14" customFormat="1" ht="43.5" customHeight="1">
      <c r="A625" s="11"/>
      <c r="B625" s="11"/>
      <c r="C625" s="114" t="s">
        <v>314</v>
      </c>
      <c r="D625" s="114"/>
      <c r="E625" s="114"/>
      <c r="F625" s="114"/>
      <c r="G625" s="114"/>
      <c r="H625" s="114"/>
    </row>
    <row r="626" spans="1:8" s="14" customFormat="1" ht="41.25" customHeight="1">
      <c r="A626" s="11"/>
      <c r="B626" s="11"/>
      <c r="C626" s="114" t="s">
        <v>315</v>
      </c>
      <c r="D626" s="114"/>
      <c r="E626" s="114"/>
      <c r="F626" s="114"/>
      <c r="G626" s="114"/>
      <c r="H626" s="114"/>
    </row>
    <row r="627" spans="1:8" s="14" customFormat="1" ht="42" customHeight="1">
      <c r="A627" s="11"/>
      <c r="B627" s="11"/>
      <c r="C627" s="114" t="s">
        <v>580</v>
      </c>
      <c r="D627" s="114"/>
      <c r="E627" s="114"/>
      <c r="F627" s="114"/>
      <c r="G627" s="114"/>
      <c r="H627" s="114"/>
    </row>
    <row r="628" spans="1:8" s="14" customFormat="1" ht="17.25" customHeight="1">
      <c r="A628" s="11"/>
      <c r="B628" s="11"/>
      <c r="C628" s="108" t="s">
        <v>575</v>
      </c>
      <c r="D628" s="108"/>
      <c r="E628" s="108"/>
      <c r="F628" s="108"/>
      <c r="G628" s="108"/>
      <c r="H628" s="108"/>
    </row>
    <row r="629" spans="1:8" s="14" customFormat="1" ht="26.25" customHeight="1">
      <c r="A629" s="11"/>
      <c r="B629" s="11"/>
      <c r="C629" s="107" t="s">
        <v>82</v>
      </c>
      <c r="D629" s="107"/>
      <c r="E629" s="107"/>
      <c r="F629" s="107"/>
      <c r="G629" s="107"/>
      <c r="H629" s="107"/>
    </row>
    <row r="630" spans="1:8" s="14" customFormat="1" ht="42.75" customHeight="1">
      <c r="A630" s="11"/>
      <c r="B630" s="11"/>
      <c r="C630" s="107" t="s">
        <v>511</v>
      </c>
      <c r="D630" s="107"/>
      <c r="E630" s="107"/>
      <c r="F630" s="107"/>
      <c r="G630" s="107"/>
      <c r="H630" s="107"/>
    </row>
    <row r="631" spans="1:8" s="14" customFormat="1" ht="30" customHeight="1">
      <c r="A631" s="11"/>
      <c r="B631" s="11"/>
      <c r="C631" s="107" t="s">
        <v>576</v>
      </c>
      <c r="D631" s="107"/>
      <c r="E631" s="107"/>
      <c r="F631" s="107"/>
      <c r="G631" s="107"/>
      <c r="H631" s="107"/>
    </row>
    <row r="632" spans="1:8" s="14" customFormat="1" ht="26.25" customHeight="1">
      <c r="A632" s="11"/>
      <c r="B632" s="11"/>
      <c r="C632" s="107" t="s">
        <v>83</v>
      </c>
      <c r="D632" s="107"/>
      <c r="E632" s="107"/>
      <c r="F632" s="107"/>
      <c r="G632" s="107"/>
      <c r="H632" s="107"/>
    </row>
    <row r="633" spans="1:8" s="14" customFormat="1" ht="39" customHeight="1">
      <c r="A633" s="11"/>
      <c r="B633" s="11"/>
      <c r="C633" s="107" t="s">
        <v>316</v>
      </c>
      <c r="D633" s="107"/>
      <c r="E633" s="107"/>
      <c r="F633" s="107"/>
      <c r="G633" s="107"/>
      <c r="H633" s="107"/>
    </row>
    <row r="634" spans="1:8" s="14" customFormat="1" ht="27.75" customHeight="1">
      <c r="A634" s="11"/>
      <c r="B634" s="11"/>
      <c r="C634" s="107" t="s">
        <v>317</v>
      </c>
      <c r="D634" s="107"/>
      <c r="E634" s="107"/>
      <c r="F634" s="107"/>
      <c r="G634" s="107"/>
      <c r="H634" s="107"/>
    </row>
    <row r="635" spans="1:8" s="14" customFormat="1" ht="4.5" customHeight="1">
      <c r="A635" s="11"/>
      <c r="B635" s="11"/>
      <c r="C635" s="1"/>
      <c r="D635" s="1"/>
      <c r="E635" s="1"/>
      <c r="F635" s="1"/>
      <c r="G635" s="1"/>
      <c r="H635" s="1"/>
    </row>
    <row r="636" spans="1:8" s="54" customFormat="1" ht="24.75" customHeight="1">
      <c r="A636" s="23"/>
      <c r="B636" s="23">
        <v>926</v>
      </c>
      <c r="C636" s="24" t="s">
        <v>71</v>
      </c>
      <c r="D636" s="25">
        <v>5190000</v>
      </c>
      <c r="E636" s="25">
        <f>E637</f>
        <v>4100</v>
      </c>
      <c r="F636" s="25">
        <f>F637</f>
        <v>117200</v>
      </c>
      <c r="G636" s="25">
        <f>G637</f>
        <v>200</v>
      </c>
      <c r="H636" s="25">
        <f>D636+E636-F636</f>
        <v>5076900</v>
      </c>
    </row>
    <row r="637" spans="1:8" s="14" customFormat="1" ht="19.5" customHeight="1">
      <c r="A637" s="11"/>
      <c r="B637" s="11">
        <v>92605</v>
      </c>
      <c r="C637" s="31" t="s">
        <v>135</v>
      </c>
      <c r="D637" s="32">
        <v>5190000</v>
      </c>
      <c r="E637" s="32">
        <v>4100</v>
      </c>
      <c r="F637" s="32">
        <v>117200</v>
      </c>
      <c r="G637" s="32">
        <v>200</v>
      </c>
      <c r="H637" s="32">
        <f>D637+E637-F637</f>
        <v>5076900</v>
      </c>
    </row>
    <row r="638" spans="1:8" s="37" customFormat="1" ht="16.5" customHeight="1">
      <c r="A638" s="35"/>
      <c r="B638" s="35"/>
      <c r="C638" s="113" t="s">
        <v>133</v>
      </c>
      <c r="D638" s="113"/>
      <c r="E638" s="113"/>
      <c r="F638" s="113"/>
      <c r="G638" s="113"/>
      <c r="H638" s="113"/>
    </row>
    <row r="639" spans="1:8" s="54" customFormat="1" ht="30.75" customHeight="1">
      <c r="A639" s="33"/>
      <c r="B639" s="33"/>
      <c r="C639" s="114" t="s">
        <v>141</v>
      </c>
      <c r="D639" s="114"/>
      <c r="E639" s="114"/>
      <c r="F639" s="114"/>
      <c r="G639" s="114"/>
      <c r="H639" s="114"/>
    </row>
    <row r="640" spans="1:8" s="54" customFormat="1" ht="41.25" customHeight="1">
      <c r="A640" s="33"/>
      <c r="B640" s="33"/>
      <c r="C640" s="114" t="s">
        <v>142</v>
      </c>
      <c r="D640" s="114"/>
      <c r="E640" s="114"/>
      <c r="F640" s="114"/>
      <c r="G640" s="114"/>
      <c r="H640" s="114"/>
    </row>
    <row r="641" spans="1:8" s="54" customFormat="1" ht="30.75" customHeight="1">
      <c r="A641" s="33"/>
      <c r="B641" s="33"/>
      <c r="C641" s="114" t="s">
        <v>542</v>
      </c>
      <c r="D641" s="114"/>
      <c r="E641" s="114"/>
      <c r="F641" s="114"/>
      <c r="G641" s="114"/>
      <c r="H641" s="114"/>
    </row>
    <row r="642" spans="1:8" s="37" customFormat="1" ht="18.75" customHeight="1">
      <c r="A642" s="35"/>
      <c r="B642" s="35"/>
      <c r="C642" s="113" t="s">
        <v>124</v>
      </c>
      <c r="D642" s="113"/>
      <c r="E642" s="113"/>
      <c r="F642" s="113"/>
      <c r="G642" s="113"/>
      <c r="H642" s="113"/>
    </row>
    <row r="643" spans="1:8" s="54" customFormat="1" ht="39" customHeight="1">
      <c r="A643" s="33"/>
      <c r="B643" s="33"/>
      <c r="C643" s="114" t="s">
        <v>144</v>
      </c>
      <c r="D643" s="114"/>
      <c r="E643" s="114"/>
      <c r="F643" s="114"/>
      <c r="G643" s="114"/>
      <c r="H643" s="114"/>
    </row>
    <row r="644" spans="1:8" s="54" customFormat="1" ht="31.5" customHeight="1">
      <c r="A644" s="33"/>
      <c r="B644" s="33"/>
      <c r="C644" s="114" t="s">
        <v>143</v>
      </c>
      <c r="D644" s="114"/>
      <c r="E644" s="114"/>
      <c r="F644" s="114"/>
      <c r="G644" s="114"/>
      <c r="H644" s="114"/>
    </row>
    <row r="645" spans="1:8" s="7" customFormat="1" ht="20.25" customHeight="1">
      <c r="A645" s="125" t="s">
        <v>2</v>
      </c>
      <c r="B645" s="125"/>
      <c r="C645" s="125"/>
      <c r="D645" s="125"/>
      <c r="E645" s="125"/>
      <c r="F645" s="125"/>
      <c r="G645" s="125"/>
      <c r="H645" s="125"/>
    </row>
    <row r="646" spans="1:8" s="3" customFormat="1" ht="18.75" customHeight="1">
      <c r="A646" s="85" t="s">
        <v>9</v>
      </c>
      <c r="B646" s="135" t="s">
        <v>16</v>
      </c>
      <c r="C646" s="135"/>
      <c r="D646" s="86"/>
      <c r="E646" s="86"/>
      <c r="F646" s="86"/>
      <c r="G646" s="86"/>
      <c r="H646" s="86"/>
    </row>
    <row r="647" spans="1:8" s="89" customFormat="1" ht="26.25" customHeight="1">
      <c r="A647" s="87" t="s">
        <v>17</v>
      </c>
      <c r="B647" s="120" t="s">
        <v>25</v>
      </c>
      <c r="C647" s="121"/>
      <c r="D647" s="88">
        <v>951802537</v>
      </c>
      <c r="E647" s="88">
        <v>44842678</v>
      </c>
      <c r="F647" s="88"/>
      <c r="G647" s="88"/>
      <c r="H647" s="88">
        <f aca="true" t="shared" si="0" ref="H647:H657">D647+E647-F647</f>
        <v>996645215</v>
      </c>
    </row>
    <row r="648" spans="1:8" s="89" customFormat="1" ht="26.25" customHeight="1">
      <c r="A648" s="87" t="s">
        <v>18</v>
      </c>
      <c r="B648" s="133" t="s">
        <v>26</v>
      </c>
      <c r="C648" s="134"/>
      <c r="D648" s="88">
        <v>676409536</v>
      </c>
      <c r="E648" s="88">
        <f>E647-E649</f>
        <v>24197703</v>
      </c>
      <c r="F648" s="90"/>
      <c r="G648" s="88"/>
      <c r="H648" s="88">
        <f t="shared" si="0"/>
        <v>700607239</v>
      </c>
    </row>
    <row r="649" spans="1:8" s="28" customFormat="1" ht="27" customHeight="1">
      <c r="A649" s="87" t="s">
        <v>19</v>
      </c>
      <c r="B649" s="118" t="s">
        <v>47</v>
      </c>
      <c r="C649" s="119"/>
      <c r="D649" s="88">
        <v>275393001</v>
      </c>
      <c r="E649" s="88">
        <v>20644975</v>
      </c>
      <c r="F649" s="90"/>
      <c r="G649" s="88"/>
      <c r="H649" s="88">
        <f t="shared" si="0"/>
        <v>296037976</v>
      </c>
    </row>
    <row r="650" spans="1:8" s="89" customFormat="1" ht="26.25" customHeight="1">
      <c r="A650" s="87" t="s">
        <v>27</v>
      </c>
      <c r="B650" s="133" t="s">
        <v>53</v>
      </c>
      <c r="C650" s="134"/>
      <c r="D650" s="88">
        <v>986802537</v>
      </c>
      <c r="E650" s="88">
        <v>70842678</v>
      </c>
      <c r="F650" s="88"/>
      <c r="G650" s="88"/>
      <c r="H650" s="88">
        <f t="shared" si="0"/>
        <v>1057645215</v>
      </c>
    </row>
    <row r="651" spans="1:8" s="7" customFormat="1" ht="26.25" customHeight="1">
      <c r="A651" s="87" t="s">
        <v>28</v>
      </c>
      <c r="B651" s="131" t="s">
        <v>51</v>
      </c>
      <c r="C651" s="132"/>
      <c r="D651" s="88">
        <v>602234893</v>
      </c>
      <c r="E651" s="88">
        <f>E650-E652</f>
        <v>20139882</v>
      </c>
      <c r="F651" s="88"/>
      <c r="G651" s="88"/>
      <c r="H651" s="88">
        <f t="shared" si="0"/>
        <v>622374775</v>
      </c>
    </row>
    <row r="652" spans="1:8" s="28" customFormat="1" ht="27" customHeight="1">
      <c r="A652" s="87" t="s">
        <v>29</v>
      </c>
      <c r="B652" s="118" t="s">
        <v>52</v>
      </c>
      <c r="C652" s="119"/>
      <c r="D652" s="88">
        <v>384567644</v>
      </c>
      <c r="E652" s="88">
        <v>50702796</v>
      </c>
      <c r="F652" s="88"/>
      <c r="G652" s="88"/>
      <c r="H652" s="88">
        <f t="shared" si="0"/>
        <v>435270440</v>
      </c>
    </row>
    <row r="653" spans="1:8" s="28" customFormat="1" ht="27" customHeight="1">
      <c r="A653" s="87" t="s">
        <v>30</v>
      </c>
      <c r="B653" s="118" t="s">
        <v>372</v>
      </c>
      <c r="C653" s="119"/>
      <c r="D653" s="88">
        <v>35000000</v>
      </c>
      <c r="E653" s="88">
        <f>E654</f>
        <v>26000000</v>
      </c>
      <c r="F653" s="88"/>
      <c r="G653" s="88"/>
      <c r="H653" s="88">
        <f t="shared" si="0"/>
        <v>61000000</v>
      </c>
    </row>
    <row r="654" spans="1:8" s="28" customFormat="1" ht="27" customHeight="1">
      <c r="A654" s="87" t="s">
        <v>40</v>
      </c>
      <c r="B654" s="118" t="s">
        <v>373</v>
      </c>
      <c r="C654" s="119"/>
      <c r="D654" s="88">
        <v>0</v>
      </c>
      <c r="E654" s="88">
        <v>26000000</v>
      </c>
      <c r="F654" s="88"/>
      <c r="G654" s="88"/>
      <c r="H654" s="88">
        <f t="shared" si="0"/>
        <v>26000000</v>
      </c>
    </row>
    <row r="655" spans="1:8" s="28" customFormat="1" ht="27" customHeight="1">
      <c r="A655" s="87" t="s">
        <v>41</v>
      </c>
      <c r="B655" s="118" t="s">
        <v>374</v>
      </c>
      <c r="C655" s="119"/>
      <c r="D655" s="88">
        <v>69480952</v>
      </c>
      <c r="E655" s="88">
        <v>26000000</v>
      </c>
      <c r="F655" s="88"/>
      <c r="G655" s="88"/>
      <c r="H655" s="88">
        <f t="shared" si="0"/>
        <v>95480952</v>
      </c>
    </row>
    <row r="656" spans="1:8" s="28" customFormat="1" ht="44.25" customHeight="1">
      <c r="A656" s="87" t="s">
        <v>42</v>
      </c>
      <c r="B656" s="118" t="s">
        <v>382</v>
      </c>
      <c r="C656" s="119"/>
      <c r="D656" s="88">
        <v>36328912</v>
      </c>
      <c r="E656" s="88"/>
      <c r="F656" s="88">
        <v>14400000</v>
      </c>
      <c r="G656" s="88"/>
      <c r="H656" s="88">
        <f t="shared" si="0"/>
        <v>21928912</v>
      </c>
    </row>
    <row r="657" spans="1:8" s="89" customFormat="1" ht="26.25" customHeight="1">
      <c r="A657" s="87" t="s">
        <v>46</v>
      </c>
      <c r="B657" s="117" t="s">
        <v>79</v>
      </c>
      <c r="C657" s="117"/>
      <c r="D657" s="88">
        <v>9874487</v>
      </c>
      <c r="E657" s="88"/>
      <c r="F657" s="88">
        <v>5000000</v>
      </c>
      <c r="G657" s="88"/>
      <c r="H657" s="88">
        <f t="shared" si="0"/>
        <v>4874487</v>
      </c>
    </row>
    <row r="658" spans="1:8" s="28" customFormat="1" ht="39" customHeight="1">
      <c r="A658" s="87" t="s">
        <v>48</v>
      </c>
      <c r="B658" s="117" t="s">
        <v>80</v>
      </c>
      <c r="C658" s="117"/>
      <c r="D658" s="91">
        <v>6700000</v>
      </c>
      <c r="E658" s="91"/>
      <c r="F658" s="91">
        <v>5000000</v>
      </c>
      <c r="G658" s="91"/>
      <c r="H658" s="91">
        <f aca="true" t="shared" si="1" ref="H658:H666">D658+E658-F658</f>
        <v>1700000</v>
      </c>
    </row>
    <row r="659" spans="1:8" s="28" customFormat="1" ht="24.75" customHeight="1">
      <c r="A659" s="87" t="s">
        <v>72</v>
      </c>
      <c r="B659" s="127" t="s">
        <v>43</v>
      </c>
      <c r="C659" s="128"/>
      <c r="D659" s="88">
        <v>271182882</v>
      </c>
      <c r="E659" s="88">
        <f>E660-F661</f>
        <v>19555898</v>
      </c>
      <c r="F659" s="88"/>
      <c r="G659" s="88"/>
      <c r="H659" s="88">
        <f t="shared" si="1"/>
        <v>290738780</v>
      </c>
    </row>
    <row r="660" spans="1:8" s="28" customFormat="1" ht="27" customHeight="1">
      <c r="A660" s="87" t="s">
        <v>73</v>
      </c>
      <c r="B660" s="127" t="s">
        <v>44</v>
      </c>
      <c r="C660" s="128"/>
      <c r="D660" s="88">
        <v>137675092</v>
      </c>
      <c r="E660" s="88">
        <v>23286432</v>
      </c>
      <c r="F660" s="88"/>
      <c r="G660" s="88"/>
      <c r="H660" s="88">
        <f t="shared" si="1"/>
        <v>160961524</v>
      </c>
    </row>
    <row r="661" spans="1:8" s="28" customFormat="1" ht="27" customHeight="1">
      <c r="A661" s="87" t="s">
        <v>375</v>
      </c>
      <c r="B661" s="127" t="s">
        <v>45</v>
      </c>
      <c r="C661" s="128"/>
      <c r="D661" s="88">
        <v>133507790</v>
      </c>
      <c r="E661" s="88"/>
      <c r="F661" s="88">
        <v>3730534</v>
      </c>
      <c r="G661" s="88"/>
      <c r="H661" s="88">
        <f t="shared" si="1"/>
        <v>129777256</v>
      </c>
    </row>
    <row r="662" spans="1:8" s="28" customFormat="1" ht="52.5" customHeight="1">
      <c r="A662" s="87" t="s">
        <v>376</v>
      </c>
      <c r="B662" s="122" t="s">
        <v>149</v>
      </c>
      <c r="C662" s="122"/>
      <c r="D662" s="91">
        <v>95651350</v>
      </c>
      <c r="E662" s="91"/>
      <c r="F662" s="91">
        <v>2200000</v>
      </c>
      <c r="G662" s="91"/>
      <c r="H662" s="91">
        <f>D662+E662-F662</f>
        <v>93451350</v>
      </c>
    </row>
    <row r="663" spans="1:8" s="28" customFormat="1" ht="59.25" customHeight="1">
      <c r="A663" s="87" t="s">
        <v>377</v>
      </c>
      <c r="B663" s="122" t="s">
        <v>139</v>
      </c>
      <c r="C663" s="122"/>
      <c r="D663" s="88">
        <v>246118</v>
      </c>
      <c r="E663" s="88"/>
      <c r="F663" s="88">
        <v>9718</v>
      </c>
      <c r="G663" s="88"/>
      <c r="H663" s="88">
        <f t="shared" si="1"/>
        <v>236400</v>
      </c>
    </row>
    <row r="664" spans="1:8" s="28" customFormat="1" ht="135" customHeight="1">
      <c r="A664" s="87" t="s">
        <v>138</v>
      </c>
      <c r="B664" s="122" t="s">
        <v>140</v>
      </c>
      <c r="C664" s="122"/>
      <c r="D664" s="88">
        <v>0</v>
      </c>
      <c r="E664" s="88">
        <v>16000</v>
      </c>
      <c r="F664" s="88"/>
      <c r="G664" s="88"/>
      <c r="H664" s="88">
        <f t="shared" si="1"/>
        <v>16000</v>
      </c>
    </row>
    <row r="665" spans="1:8" s="28" customFormat="1" ht="42" customHeight="1">
      <c r="A665" s="87" t="s">
        <v>378</v>
      </c>
      <c r="B665" s="122" t="s">
        <v>136</v>
      </c>
      <c r="C665" s="122"/>
      <c r="D665" s="88">
        <v>2212150</v>
      </c>
      <c r="E665" s="88">
        <v>9000</v>
      </c>
      <c r="F665" s="88"/>
      <c r="G665" s="88"/>
      <c r="H665" s="88">
        <f t="shared" si="1"/>
        <v>2221150</v>
      </c>
    </row>
    <row r="666" spans="1:8" s="28" customFormat="1" ht="52.5" customHeight="1">
      <c r="A666" s="87" t="s">
        <v>379</v>
      </c>
      <c r="B666" s="122" t="s">
        <v>137</v>
      </c>
      <c r="C666" s="122"/>
      <c r="D666" s="88">
        <v>2212150</v>
      </c>
      <c r="E666" s="88">
        <v>9000</v>
      </c>
      <c r="F666" s="88"/>
      <c r="G666" s="88"/>
      <c r="H666" s="88">
        <f t="shared" si="1"/>
        <v>2221150</v>
      </c>
    </row>
    <row r="667" spans="1:8" s="7" customFormat="1" ht="9.75" customHeight="1">
      <c r="A667" s="92"/>
      <c r="B667" s="93"/>
      <c r="C667" s="93"/>
      <c r="D667" s="94"/>
      <c r="E667" s="94"/>
      <c r="F667" s="94"/>
      <c r="G667" s="94"/>
      <c r="H667" s="94"/>
    </row>
    <row r="668" spans="1:8" s="3" customFormat="1" ht="18.75" customHeight="1">
      <c r="A668" s="61" t="s">
        <v>10</v>
      </c>
      <c r="B668" s="136" t="s">
        <v>11</v>
      </c>
      <c r="C668" s="136"/>
      <c r="D668" s="63"/>
      <c r="E668" s="63"/>
      <c r="F668" s="63"/>
      <c r="G668" s="63"/>
      <c r="H668" s="63"/>
    </row>
    <row r="669" spans="1:8" s="77" customFormat="1" ht="17.25" customHeight="1">
      <c r="A669" s="76" t="s">
        <v>17</v>
      </c>
      <c r="B669" s="115" t="s">
        <v>91</v>
      </c>
      <c r="C669" s="115"/>
      <c r="D669" s="115"/>
      <c r="E669" s="115"/>
      <c r="F669" s="115"/>
      <c r="G669" s="115"/>
      <c r="H669" s="115"/>
    </row>
    <row r="670" spans="1:8" s="77" customFormat="1" ht="18.75" customHeight="1">
      <c r="A670" s="76" t="s">
        <v>18</v>
      </c>
      <c r="B670" s="115" t="s">
        <v>92</v>
      </c>
      <c r="C670" s="115"/>
      <c r="D670" s="115"/>
      <c r="E670" s="115"/>
      <c r="F670" s="115"/>
      <c r="G670" s="115"/>
      <c r="H670" s="115"/>
    </row>
    <row r="671" spans="1:8" s="77" customFormat="1" ht="17.25" customHeight="1">
      <c r="A671" s="76" t="s">
        <v>19</v>
      </c>
      <c r="B671" s="115" t="s">
        <v>93</v>
      </c>
      <c r="C671" s="115"/>
      <c r="D671" s="115"/>
      <c r="E671" s="115"/>
      <c r="F671" s="115"/>
      <c r="G671" s="115"/>
      <c r="H671" s="115"/>
    </row>
    <row r="672" spans="1:8" s="77" customFormat="1" ht="17.25" customHeight="1">
      <c r="A672" s="76" t="s">
        <v>27</v>
      </c>
      <c r="B672" s="115" t="s">
        <v>94</v>
      </c>
      <c r="C672" s="115"/>
      <c r="D672" s="115"/>
      <c r="E672" s="115"/>
      <c r="F672" s="115"/>
      <c r="G672" s="115"/>
      <c r="H672" s="115"/>
    </row>
    <row r="673" spans="1:8" s="77" customFormat="1" ht="17.25" customHeight="1">
      <c r="A673" s="76" t="s">
        <v>28</v>
      </c>
      <c r="B673" s="115" t="s">
        <v>95</v>
      </c>
      <c r="C673" s="115"/>
      <c r="D673" s="115"/>
      <c r="E673" s="115"/>
      <c r="F673" s="115"/>
      <c r="G673" s="115"/>
      <c r="H673" s="115"/>
    </row>
    <row r="674" spans="1:8" s="77" customFormat="1" ht="26.25" customHeight="1">
      <c r="A674" s="76" t="s">
        <v>29</v>
      </c>
      <c r="B674" s="115" t="s">
        <v>96</v>
      </c>
      <c r="C674" s="115"/>
      <c r="D674" s="115"/>
      <c r="E674" s="115"/>
      <c r="F674" s="115"/>
      <c r="G674" s="115"/>
      <c r="H674" s="115"/>
    </row>
    <row r="675" spans="1:8" s="95" customFormat="1" ht="17.25" customHeight="1">
      <c r="A675" s="76" t="s">
        <v>30</v>
      </c>
      <c r="B675" s="115" t="s">
        <v>380</v>
      </c>
      <c r="C675" s="115"/>
      <c r="D675" s="115"/>
      <c r="E675" s="115"/>
      <c r="F675" s="115"/>
      <c r="G675" s="115"/>
      <c r="H675" s="115"/>
    </row>
    <row r="676" spans="1:8" s="77" customFormat="1" ht="17.25" customHeight="1">
      <c r="A676" s="76" t="s">
        <v>40</v>
      </c>
      <c r="B676" s="115" t="s">
        <v>97</v>
      </c>
      <c r="C676" s="115"/>
      <c r="D676" s="115"/>
      <c r="E676" s="115"/>
      <c r="F676" s="115"/>
      <c r="G676" s="115"/>
      <c r="H676" s="115"/>
    </row>
    <row r="677" spans="1:8" s="77" customFormat="1" ht="17.25" customHeight="1">
      <c r="A677" s="76" t="s">
        <v>41</v>
      </c>
      <c r="B677" s="115" t="s">
        <v>98</v>
      </c>
      <c r="C677" s="115"/>
      <c r="D677" s="115"/>
      <c r="E677" s="115"/>
      <c r="F677" s="115"/>
      <c r="G677" s="115"/>
      <c r="H677" s="115"/>
    </row>
    <row r="678" spans="1:8" s="77" customFormat="1" ht="17.25" customHeight="1">
      <c r="A678" s="76" t="s">
        <v>42</v>
      </c>
      <c r="B678" s="115" t="s">
        <v>99</v>
      </c>
      <c r="C678" s="115"/>
      <c r="D678" s="115"/>
      <c r="E678" s="115"/>
      <c r="F678" s="115"/>
      <c r="G678" s="115"/>
      <c r="H678" s="115"/>
    </row>
    <row r="679" spans="1:8" s="77" customFormat="1" ht="17.25" customHeight="1">
      <c r="A679" s="76" t="s">
        <v>46</v>
      </c>
      <c r="B679" s="115" t="s">
        <v>381</v>
      </c>
      <c r="C679" s="115"/>
      <c r="D679" s="115"/>
      <c r="E679" s="115"/>
      <c r="F679" s="115"/>
      <c r="G679" s="115"/>
      <c r="H679" s="115"/>
    </row>
    <row r="680" spans="1:8" s="77" customFormat="1" ht="17.25" customHeight="1">
      <c r="A680" s="76" t="s">
        <v>48</v>
      </c>
      <c r="B680" s="115" t="s">
        <v>100</v>
      </c>
      <c r="C680" s="115"/>
      <c r="D680" s="115"/>
      <c r="E680" s="115"/>
      <c r="F680" s="115"/>
      <c r="G680" s="115"/>
      <c r="H680" s="115"/>
    </row>
    <row r="681" spans="1:8" s="77" customFormat="1" ht="17.25" customHeight="1">
      <c r="A681" s="76" t="s">
        <v>72</v>
      </c>
      <c r="B681" s="115" t="s">
        <v>101</v>
      </c>
      <c r="C681" s="115"/>
      <c r="D681" s="115"/>
      <c r="E681" s="115"/>
      <c r="F681" s="115"/>
      <c r="G681" s="115"/>
      <c r="H681" s="115"/>
    </row>
    <row r="682" spans="1:8" s="77" customFormat="1" ht="8.25" customHeight="1">
      <c r="A682" s="76"/>
      <c r="B682" s="4"/>
      <c r="C682" s="4"/>
      <c r="D682" s="4"/>
      <c r="E682" s="4"/>
      <c r="F682" s="4"/>
      <c r="G682" s="4"/>
      <c r="H682" s="96"/>
    </row>
    <row r="683" spans="1:8" s="22" customFormat="1" ht="16.5" customHeight="1">
      <c r="A683" s="15" t="s">
        <v>20</v>
      </c>
      <c r="B683" s="126" t="s">
        <v>102</v>
      </c>
      <c r="C683" s="126"/>
      <c r="D683" s="97"/>
      <c r="E683" s="97"/>
      <c r="F683" s="97"/>
      <c r="G683" s="97"/>
      <c r="H683" s="97"/>
    </row>
    <row r="684" spans="1:8" s="22" customFormat="1" ht="4.5" customHeight="1">
      <c r="A684" s="19"/>
      <c r="B684" s="19"/>
      <c r="C684" s="98"/>
      <c r="D684" s="98"/>
      <c r="E684" s="98"/>
      <c r="F684" s="98"/>
      <c r="G684" s="98"/>
      <c r="H684" s="99"/>
    </row>
    <row r="685" spans="1:8" s="28" customFormat="1" ht="13.5" customHeight="1">
      <c r="A685" s="19"/>
      <c r="B685" s="109" t="s">
        <v>103</v>
      </c>
      <c r="C685" s="109"/>
      <c r="D685" s="109"/>
      <c r="E685" s="109"/>
      <c r="F685" s="109"/>
      <c r="G685" s="109"/>
      <c r="H685" s="109"/>
    </row>
    <row r="686" spans="1:8" s="28" customFormat="1" ht="14.25" customHeight="1">
      <c r="A686" s="27"/>
      <c r="B686" s="100" t="s">
        <v>31</v>
      </c>
      <c r="C686" s="109" t="s">
        <v>383</v>
      </c>
      <c r="D686" s="109"/>
      <c r="E686" s="109"/>
      <c r="F686" s="109"/>
      <c r="G686" s="109"/>
      <c r="H686" s="109"/>
    </row>
    <row r="687" spans="1:8" s="28" customFormat="1" ht="14.25" customHeight="1">
      <c r="A687" s="27"/>
      <c r="B687" s="100" t="s">
        <v>32</v>
      </c>
      <c r="C687" s="109" t="s">
        <v>384</v>
      </c>
      <c r="D687" s="109"/>
      <c r="E687" s="109"/>
      <c r="F687" s="109"/>
      <c r="G687" s="109"/>
      <c r="H687" s="109"/>
    </row>
    <row r="688" spans="1:8" s="28" customFormat="1" ht="26.25" customHeight="1">
      <c r="A688" s="27"/>
      <c r="B688" s="101" t="s">
        <v>385</v>
      </c>
      <c r="C688" s="111" t="s">
        <v>387</v>
      </c>
      <c r="D688" s="111"/>
      <c r="E688" s="111"/>
      <c r="F688" s="111"/>
      <c r="G688" s="111"/>
      <c r="H688" s="111"/>
    </row>
    <row r="689" spans="1:8" s="103" customFormat="1" ht="26.25" customHeight="1">
      <c r="A689" s="102"/>
      <c r="B689" s="101" t="s">
        <v>386</v>
      </c>
      <c r="C689" s="116" t="s">
        <v>388</v>
      </c>
      <c r="D689" s="116"/>
      <c r="E689" s="116"/>
      <c r="F689" s="116"/>
      <c r="G689" s="116"/>
      <c r="H689" s="116"/>
    </row>
    <row r="690" spans="1:8" s="22" customFormat="1" ht="12.75">
      <c r="A690" s="19"/>
      <c r="B690" s="19"/>
      <c r="C690" s="98"/>
      <c r="D690" s="104"/>
      <c r="E690" s="104"/>
      <c r="F690" s="104"/>
      <c r="G690" s="104"/>
      <c r="H690" s="104"/>
    </row>
  </sheetData>
  <sheetProtection password="C25B" sheet="1"/>
  <mergeCells count="540">
    <mergeCell ref="C641:H641"/>
    <mergeCell ref="C438:H438"/>
    <mergeCell ref="C439:H439"/>
    <mergeCell ref="C485:H485"/>
    <mergeCell ref="C486:H486"/>
    <mergeCell ref="C302:H302"/>
    <mergeCell ref="C322:H322"/>
    <mergeCell ref="C306:H306"/>
    <mergeCell ref="C350:H350"/>
    <mergeCell ref="C378:H378"/>
    <mergeCell ref="C292:H292"/>
    <mergeCell ref="C293:H293"/>
    <mergeCell ref="C294:H294"/>
    <mergeCell ref="C295:H295"/>
    <mergeCell ref="C297:H297"/>
    <mergeCell ref="C298:H298"/>
    <mergeCell ref="C299:H299"/>
    <mergeCell ref="C281:H281"/>
    <mergeCell ref="C345:H345"/>
    <mergeCell ref="C346:H346"/>
    <mergeCell ref="C304:H304"/>
    <mergeCell ref="C433:H433"/>
    <mergeCell ref="C434:H434"/>
    <mergeCell ref="C375:H375"/>
    <mergeCell ref="C376:H376"/>
    <mergeCell ref="C377:H377"/>
    <mergeCell ref="C379:H379"/>
    <mergeCell ref="C446:H446"/>
    <mergeCell ref="C455:H455"/>
    <mergeCell ref="C405:H405"/>
    <mergeCell ref="C428:H428"/>
    <mergeCell ref="C289:H289"/>
    <mergeCell ref="C263:H263"/>
    <mergeCell ref="C264:H264"/>
    <mergeCell ref="C265:H265"/>
    <mergeCell ref="C266:H266"/>
    <mergeCell ref="C267:H267"/>
    <mergeCell ref="C268:H268"/>
    <mergeCell ref="C526:H526"/>
    <mergeCell ref="C384:H384"/>
    <mergeCell ref="C385:H385"/>
    <mergeCell ref="C386:H386"/>
    <mergeCell ref="C414:H414"/>
    <mergeCell ref="C413:H413"/>
    <mergeCell ref="C456:H456"/>
    <mergeCell ref="C457:H457"/>
    <mergeCell ref="C460:H460"/>
    <mergeCell ref="C600:H600"/>
    <mergeCell ref="C592:H592"/>
    <mergeCell ref="C594:H594"/>
    <mergeCell ref="C597:H597"/>
    <mergeCell ref="C596:H596"/>
    <mergeCell ref="C593:H593"/>
    <mergeCell ref="C577:H577"/>
    <mergeCell ref="C574:H574"/>
    <mergeCell ref="C575:H575"/>
    <mergeCell ref="C555:H555"/>
    <mergeCell ref="C556:H556"/>
    <mergeCell ref="C599:H599"/>
    <mergeCell ref="C598:H598"/>
    <mergeCell ref="C590:H590"/>
    <mergeCell ref="C587:H587"/>
    <mergeCell ref="C572:H572"/>
    <mergeCell ref="C563:H563"/>
    <mergeCell ref="C545:H545"/>
    <mergeCell ref="C528:H528"/>
    <mergeCell ref="C533:H533"/>
    <mergeCell ref="C549:H549"/>
    <mergeCell ref="C569:H569"/>
    <mergeCell ref="C402:H402"/>
    <mergeCell ref="C550:H550"/>
    <mergeCell ref="C557:H557"/>
    <mergeCell ref="C568:H568"/>
    <mergeCell ref="C553:H553"/>
    <mergeCell ref="C552:H552"/>
    <mergeCell ref="C403:H403"/>
    <mergeCell ref="C440:H440"/>
    <mergeCell ref="C441:H441"/>
    <mergeCell ref="C442:H442"/>
    <mergeCell ref="C532:H532"/>
    <mergeCell ref="C530:H530"/>
    <mergeCell ref="C542:H542"/>
    <mergeCell ref="C543:H543"/>
    <mergeCell ref="C539:H539"/>
    <mergeCell ref="C540:H540"/>
    <mergeCell ref="C531:H531"/>
    <mergeCell ref="C546:H546"/>
    <mergeCell ref="C547:H547"/>
    <mergeCell ref="C548:H548"/>
    <mergeCell ref="C216:H216"/>
    <mergeCell ref="C383:H383"/>
    <mergeCell ref="C360:H360"/>
    <mergeCell ref="C363:H363"/>
    <mergeCell ref="C364:H364"/>
    <mergeCell ref="C365:H365"/>
    <mergeCell ref="C261:H261"/>
    <mergeCell ref="C349:H349"/>
    <mergeCell ref="C300:H300"/>
    <mergeCell ref="C504:H504"/>
    <mergeCell ref="C505:H505"/>
    <mergeCell ref="C506:H506"/>
    <mergeCell ref="C477:H477"/>
    <mergeCell ref="C478:H478"/>
    <mergeCell ref="C479:H479"/>
    <mergeCell ref="C480:H480"/>
    <mergeCell ref="C500:H500"/>
    <mergeCell ref="C38:H38"/>
    <mergeCell ref="C286:H286"/>
    <mergeCell ref="C114:F114"/>
    <mergeCell ref="C115:F115"/>
    <mergeCell ref="C118:F118"/>
    <mergeCell ref="C119:F119"/>
    <mergeCell ref="C277:H277"/>
    <mergeCell ref="C63:H63"/>
    <mergeCell ref="C64:H64"/>
    <mergeCell ref="C107:F107"/>
    <mergeCell ref="C80:H80"/>
    <mergeCell ref="C82:F82"/>
    <mergeCell ref="C86:F86"/>
    <mergeCell ref="C87:F87"/>
    <mergeCell ref="C113:H113"/>
    <mergeCell ref="C110:F110"/>
    <mergeCell ref="C96:F96"/>
    <mergeCell ref="C81:F81"/>
    <mergeCell ref="C103:F103"/>
    <mergeCell ref="C104:F104"/>
    <mergeCell ref="C105:F105"/>
    <mergeCell ref="C241:H241"/>
    <mergeCell ref="C85:F85"/>
    <mergeCell ref="C84:F84"/>
    <mergeCell ref="C120:H120"/>
    <mergeCell ref="C213:H213"/>
    <mergeCell ref="C214:H214"/>
    <mergeCell ref="C106:F106"/>
    <mergeCell ref="C112:H112"/>
    <mergeCell ref="C123:F123"/>
    <mergeCell ref="C613:H613"/>
    <mergeCell ref="C502:H502"/>
    <mergeCell ref="C608:H608"/>
    <mergeCell ref="C610:H610"/>
    <mergeCell ref="C612:H612"/>
    <mergeCell ref="C117:F117"/>
    <mergeCell ref="C124:F124"/>
    <mergeCell ref="C125:F125"/>
    <mergeCell ref="C196:H196"/>
    <mergeCell ref="C259:H259"/>
    <mergeCell ref="C615:H615"/>
    <mergeCell ref="C205:H205"/>
    <mergeCell ref="C497:H497"/>
    <mergeCell ref="C498:H498"/>
    <mergeCell ref="C499:H499"/>
    <mergeCell ref="C215:H215"/>
    <mergeCell ref="C374:H374"/>
    <mergeCell ref="C307:H307"/>
    <mergeCell ref="C308:H308"/>
    <mergeCell ref="C484:H484"/>
    <mergeCell ref="C309:H309"/>
    <mergeCell ref="C614:H614"/>
    <mergeCell ref="B663:C663"/>
    <mergeCell ref="B664:C664"/>
    <mergeCell ref="C388:H388"/>
    <mergeCell ref="C389:H389"/>
    <mergeCell ref="C390:H390"/>
    <mergeCell ref="C409:H409"/>
    <mergeCell ref="C625:H625"/>
    <mergeCell ref="C626:H626"/>
    <mergeCell ref="C275:H275"/>
    <mergeCell ref="C276:H276"/>
    <mergeCell ref="C272:H272"/>
    <mergeCell ref="B662:C662"/>
    <mergeCell ref="C74:F74"/>
    <mergeCell ref="C78:H78"/>
    <mergeCell ref="C75:H75"/>
    <mergeCell ref="C97:H97"/>
    <mergeCell ref="C135:F135"/>
    <mergeCell ref="C133:F133"/>
    <mergeCell ref="B658:C658"/>
    <mergeCell ref="C584:H584"/>
    <mergeCell ref="C565:H565"/>
    <mergeCell ref="B669:H669"/>
    <mergeCell ref="C588:H588"/>
    <mergeCell ref="C585:H585"/>
    <mergeCell ref="B656:C656"/>
    <mergeCell ref="B668:C668"/>
    <mergeCell ref="C619:H619"/>
    <mergeCell ref="C622:H622"/>
    <mergeCell ref="B661:C661"/>
    <mergeCell ref="C148:H148"/>
    <mergeCell ref="C139:F139"/>
    <mergeCell ref="C356:H356"/>
    <mergeCell ref="C355:H355"/>
    <mergeCell ref="B646:C646"/>
    <mergeCell ref="B659:C659"/>
    <mergeCell ref="C630:H630"/>
    <mergeCell ref="C631:H631"/>
    <mergeCell ref="C395:H395"/>
    <mergeCell ref="C628:H628"/>
    <mergeCell ref="C534:H534"/>
    <mergeCell ref="C589:H589"/>
    <mergeCell ref="C535:H535"/>
    <mergeCell ref="C230:H230"/>
    <mergeCell ref="B652:C652"/>
    <mergeCell ref="C240:H240"/>
    <mergeCell ref="C310:H310"/>
    <mergeCell ref="C291:H291"/>
    <mergeCell ref="C232:H232"/>
    <mergeCell ref="C520:H520"/>
    <mergeCell ref="C127:H127"/>
    <mergeCell ref="C238:H238"/>
    <mergeCell ref="C233:H233"/>
    <mergeCell ref="C234:H234"/>
    <mergeCell ref="C239:H239"/>
    <mergeCell ref="C222:H222"/>
    <mergeCell ref="C237:H237"/>
    <mergeCell ref="C242:H242"/>
    <mergeCell ref="C251:H251"/>
    <mergeCell ref="C108:H108"/>
    <mergeCell ref="C72:F72"/>
    <mergeCell ref="C604:H604"/>
    <mergeCell ref="C605:H605"/>
    <mergeCell ref="C202:H202"/>
    <mergeCell ref="C95:F95"/>
    <mergeCell ref="C100:F100"/>
    <mergeCell ref="C101:F101"/>
    <mergeCell ref="C109:F109"/>
    <mergeCell ref="C116:F116"/>
    <mergeCell ref="B672:H672"/>
    <mergeCell ref="B685:H685"/>
    <mergeCell ref="B660:C660"/>
    <mergeCell ref="B11:C11"/>
    <mergeCell ref="B651:C651"/>
    <mergeCell ref="B648:C648"/>
    <mergeCell ref="C93:F93"/>
    <mergeCell ref="B666:C666"/>
    <mergeCell ref="A645:H645"/>
    <mergeCell ref="B650:C650"/>
    <mergeCell ref="A8:H8"/>
    <mergeCell ref="C686:H686"/>
    <mergeCell ref="C687:H687"/>
    <mergeCell ref="B683:C683"/>
    <mergeCell ref="B670:H670"/>
    <mergeCell ref="B671:H671"/>
    <mergeCell ref="B673:H673"/>
    <mergeCell ref="B677:H677"/>
    <mergeCell ref="B678:H678"/>
    <mergeCell ref="B676:H676"/>
    <mergeCell ref="B665:C665"/>
    <mergeCell ref="A1:H1"/>
    <mergeCell ref="A2:H2"/>
    <mergeCell ref="A3:H3"/>
    <mergeCell ref="A5:H5"/>
    <mergeCell ref="A9:H9"/>
    <mergeCell ref="A10:H10"/>
    <mergeCell ref="A4:H4"/>
    <mergeCell ref="A6:H6"/>
    <mergeCell ref="A7:H7"/>
    <mergeCell ref="C609:H609"/>
    <mergeCell ref="B680:H680"/>
    <mergeCell ref="B681:H681"/>
    <mergeCell ref="C629:H629"/>
    <mergeCell ref="C632:H632"/>
    <mergeCell ref="C634:H634"/>
    <mergeCell ref="C633:H633"/>
    <mergeCell ref="B649:C649"/>
    <mergeCell ref="B647:C647"/>
    <mergeCell ref="B674:H674"/>
    <mergeCell ref="C229:H229"/>
    <mergeCell ref="B657:C657"/>
    <mergeCell ref="B653:C653"/>
    <mergeCell ref="B654:C654"/>
    <mergeCell ref="B655:C655"/>
    <mergeCell ref="C621:H621"/>
    <mergeCell ref="C591:H591"/>
    <mergeCell ref="C627:H627"/>
    <mergeCell ref="C617:H617"/>
    <mergeCell ref="C607:H607"/>
    <mergeCell ref="C48:H48"/>
    <mergeCell ref="C98:F98"/>
    <mergeCell ref="C99:F99"/>
    <mergeCell ref="C134:F134"/>
    <mergeCell ref="C260:H260"/>
    <mergeCell ref="C510:H510"/>
    <mergeCell ref="C147:H147"/>
    <mergeCell ref="C192:H192"/>
    <mergeCell ref="C453:H453"/>
    <mergeCell ref="C209:H209"/>
    <mergeCell ref="C49:H49"/>
    <mergeCell ref="C19:H19"/>
    <mergeCell ref="C188:H188"/>
    <mergeCell ref="C189:H189"/>
    <mergeCell ref="C61:H61"/>
    <mergeCell ref="C68:H68"/>
    <mergeCell ref="C70:H70"/>
    <mergeCell ref="C71:H71"/>
    <mergeCell ref="C45:H45"/>
    <mergeCell ref="C47:H47"/>
    <mergeCell ref="C253:H253"/>
    <mergeCell ref="B675:H675"/>
    <mergeCell ref="B679:H679"/>
    <mergeCell ref="C688:H688"/>
    <mergeCell ref="C689:H689"/>
    <mergeCell ref="C42:H42"/>
    <mergeCell ref="C43:H43"/>
    <mergeCell ref="C54:H54"/>
    <mergeCell ref="C55:H55"/>
    <mergeCell ref="C53:H53"/>
    <mergeCell ref="C511:H511"/>
    <mergeCell ref="C423:H423"/>
    <mergeCell ref="C425:H425"/>
    <mergeCell ref="C426:H426"/>
    <mergeCell ref="C427:H427"/>
    <mergeCell ref="C394:H394"/>
    <mergeCell ref="C396:H396"/>
    <mergeCell ref="C421:H421"/>
    <mergeCell ref="C501:H501"/>
    <mergeCell ref="C496:H496"/>
    <mergeCell ref="C474:H474"/>
    <mergeCell ref="C391:H391"/>
    <mergeCell ref="C301:H301"/>
    <mergeCell ref="C327:H327"/>
    <mergeCell ref="C418:H418"/>
    <mergeCell ref="C417:H417"/>
    <mergeCell ref="C392:H392"/>
    <mergeCell ref="C366:H366"/>
    <mergeCell ref="C312:H312"/>
    <mergeCell ref="C393:H393"/>
    <mergeCell ref="C618:H618"/>
    <mergeCell ref="C644:H644"/>
    <mergeCell ref="C639:H639"/>
    <mergeCell ref="C470:H470"/>
    <mergeCell ref="C643:H643"/>
    <mergeCell ref="C606:H606"/>
    <mergeCell ref="C512:H512"/>
    <mergeCell ref="C513:H513"/>
    <mergeCell ref="C493:H493"/>
    <mergeCell ref="C471:H471"/>
    <mergeCell ref="C583:H583"/>
    <mergeCell ref="C611:H611"/>
    <mergeCell ref="C519:H519"/>
    <mergeCell ref="C472:H472"/>
    <mergeCell ref="C638:H638"/>
    <mergeCell ref="C640:H640"/>
    <mergeCell ref="C515:H515"/>
    <mergeCell ref="C516:H516"/>
    <mergeCell ref="C580:H580"/>
    <mergeCell ref="C558:H558"/>
    <mergeCell ref="C642:H642"/>
    <mergeCell ref="C567:H567"/>
    <mergeCell ref="C566:H566"/>
    <mergeCell ref="C623:H623"/>
    <mergeCell ref="C624:H624"/>
    <mergeCell ref="C616:H616"/>
    <mergeCell ref="C595:H595"/>
    <mergeCell ref="C578:H578"/>
    <mergeCell ref="C576:H576"/>
    <mergeCell ref="C579:H579"/>
    <mergeCell ref="C353:H353"/>
    <mergeCell ref="C354:H354"/>
    <mergeCell ref="C476:H476"/>
    <mergeCell ref="C466:H466"/>
    <mergeCell ref="C468:H468"/>
    <mergeCell ref="C451:H451"/>
    <mergeCell ref="C424:H424"/>
    <mergeCell ref="C450:H450"/>
    <mergeCell ref="C473:H473"/>
    <mergeCell ref="C475:H475"/>
    <mergeCell ref="C32:H32"/>
    <mergeCell ref="C33:H33"/>
    <mergeCell ref="C79:H79"/>
    <mergeCell ref="C20:H20"/>
    <mergeCell ref="C370:H370"/>
    <mergeCell ref="C21:H21"/>
    <mergeCell ref="C22:H22"/>
    <mergeCell ref="C23:H23"/>
    <mergeCell ref="C24:H24"/>
    <mergeCell ref="C26:H26"/>
    <mergeCell ref="C429:H429"/>
    <mergeCell ref="C430:H430"/>
    <mergeCell ref="C30:H30"/>
    <mergeCell ref="C431:H431"/>
    <mergeCell ref="C220:H220"/>
    <mergeCell ref="C203:H203"/>
    <mergeCell ref="C31:H31"/>
    <mergeCell ref="C92:F92"/>
    <mergeCell ref="C399:H399"/>
    <mergeCell ref="C400:H400"/>
    <mergeCell ref="C401:H401"/>
    <mergeCell ref="C404:H404"/>
    <mergeCell ref="C225:H225"/>
    <mergeCell ref="C362:H362"/>
    <mergeCell ref="C270:H270"/>
    <mergeCell ref="C231:H231"/>
    <mergeCell ref="C235:H235"/>
    <mergeCell ref="C334:H334"/>
    <mergeCell ref="C273:H273"/>
    <mergeCell ref="C274:H274"/>
    <mergeCell ref="C136:H136"/>
    <mergeCell ref="C138:H138"/>
    <mergeCell ref="C145:F145"/>
    <mergeCell ref="C146:F146"/>
    <mergeCell ref="C271:H271"/>
    <mergeCell ref="C211:H211"/>
    <mergeCell ref="C243:H243"/>
    <mergeCell ref="C224:H224"/>
    <mergeCell ref="C160:F160"/>
    <mergeCell ref="C170:H170"/>
    <mergeCell ref="C560:H560"/>
    <mergeCell ref="C561:H561"/>
    <mergeCell ref="C570:H570"/>
    <mergeCell ref="C559:H559"/>
    <mergeCell ref="C482:H482"/>
    <mergeCell ref="C483:H483"/>
    <mergeCell ref="C541:H541"/>
    <mergeCell ref="C494:H494"/>
    <mergeCell ref="C527:H527"/>
    <mergeCell ref="C524:H524"/>
    <mergeCell ref="C529:H529"/>
    <mergeCell ref="C37:H37"/>
    <mergeCell ref="C39:H39"/>
    <mergeCell ref="C73:F73"/>
    <mergeCell ref="C76:F76"/>
    <mergeCell ref="C77:F77"/>
    <mergeCell ref="C90:H90"/>
    <mergeCell ref="C57:H57"/>
    <mergeCell ref="C46:H46"/>
    <mergeCell ref="C83:F83"/>
    <mergeCell ref="C88:F88"/>
    <mergeCell ref="C461:H461"/>
    <mergeCell ref="C128:F128"/>
    <mergeCell ref="C129:F129"/>
    <mergeCell ref="C111:F111"/>
    <mergeCell ref="C130:F130"/>
    <mergeCell ref="C153:F153"/>
    <mergeCell ref="C143:F143"/>
    <mergeCell ref="C144:F144"/>
    <mergeCell ref="C149:F149"/>
    <mergeCell ref="C581:H581"/>
    <mergeCell ref="C132:H132"/>
    <mergeCell ref="C122:F122"/>
    <mergeCell ref="C126:F126"/>
    <mergeCell ref="C571:H571"/>
    <mergeCell ref="C50:H50"/>
    <mergeCell ref="C52:H52"/>
    <mergeCell ref="C51:H51"/>
    <mergeCell ref="C140:H140"/>
    <mergeCell ref="C141:F141"/>
    <mergeCell ref="C44:H44"/>
    <mergeCell ref="C91:F91"/>
    <mergeCell ref="C94:F94"/>
    <mergeCell ref="C121:F121"/>
    <mergeCell ref="C89:F89"/>
    <mergeCell ref="C436:H436"/>
    <mergeCell ref="C131:H131"/>
    <mergeCell ref="C150:H150"/>
    <mergeCell ref="C151:F151"/>
    <mergeCell ref="C152:F152"/>
    <mergeCell ref="C487:H487"/>
    <mergeCell ref="C488:H488"/>
    <mergeCell ref="C462:H462"/>
    <mergeCell ref="C459:H459"/>
    <mergeCell ref="C458:H458"/>
    <mergeCell ref="C432:H432"/>
    <mergeCell ref="C435:H435"/>
    <mergeCell ref="C447:H447"/>
    <mergeCell ref="C448:H448"/>
    <mergeCell ref="C481:H481"/>
    <mergeCell ref="C314:H314"/>
    <mergeCell ref="C317:H317"/>
    <mergeCell ref="C318:H318"/>
    <mergeCell ref="C321:H321"/>
    <mergeCell ref="C305:H305"/>
    <mergeCell ref="C142:F142"/>
    <mergeCell ref="C198:H198"/>
    <mergeCell ref="C212:H212"/>
    <mergeCell ref="C288:H288"/>
    <mergeCell ref="C285:H285"/>
    <mergeCell ref="C155:H155"/>
    <mergeCell ref="C156:H156"/>
    <mergeCell ref="C157:F157"/>
    <mergeCell ref="C161:F161"/>
    <mergeCell ref="C173:F173"/>
    <mergeCell ref="C437:H437"/>
    <mergeCell ref="C316:H316"/>
    <mergeCell ref="C320:H320"/>
    <mergeCell ref="C311:H311"/>
    <mergeCell ref="C343:H343"/>
    <mergeCell ref="C181:F181"/>
    <mergeCell ref="C180:F180"/>
    <mergeCell ref="C175:F175"/>
    <mergeCell ref="C303:H303"/>
    <mergeCell ref="C184:H184"/>
    <mergeCell ref="C197:H197"/>
    <mergeCell ref="C183:F183"/>
    <mergeCell ref="C236:H236"/>
    <mergeCell ref="C254:H254"/>
    <mergeCell ref="C255:H255"/>
    <mergeCell ref="C154:F154"/>
    <mergeCell ref="C167:F167"/>
    <mergeCell ref="C168:F168"/>
    <mergeCell ref="C158:F158"/>
    <mergeCell ref="C159:F159"/>
    <mergeCell ref="C174:F174"/>
    <mergeCell ref="C165:F165"/>
    <mergeCell ref="C166:F166"/>
    <mergeCell ref="C169:F169"/>
    <mergeCell ref="C171:H171"/>
    <mergeCell ref="C177:F177"/>
    <mergeCell ref="C172:F172"/>
    <mergeCell ref="C162:F162"/>
    <mergeCell ref="C163:F163"/>
    <mergeCell ref="C164:F164"/>
    <mergeCell ref="C313:H313"/>
    <mergeCell ref="C176:F176"/>
    <mergeCell ref="C182:F182"/>
    <mergeCell ref="C178:F178"/>
    <mergeCell ref="C179:H179"/>
    <mergeCell ref="C324:H324"/>
    <mergeCell ref="C315:H315"/>
    <mergeCell ref="C319:H319"/>
    <mergeCell ref="C325:H325"/>
    <mergeCell ref="C323:H323"/>
    <mergeCell ref="C328:H328"/>
    <mergeCell ref="C329:H329"/>
    <mergeCell ref="C330:H330"/>
    <mergeCell ref="C351:H351"/>
    <mergeCell ref="C348:H348"/>
    <mergeCell ref="C326:H326"/>
    <mergeCell ref="C341:H341"/>
    <mergeCell ref="C342:H342"/>
    <mergeCell ref="C332:H332"/>
    <mergeCell ref="C331:H331"/>
    <mergeCell ref="C335:H335"/>
    <mergeCell ref="C336:H336"/>
    <mergeCell ref="C337:H337"/>
    <mergeCell ref="C347:H347"/>
    <mergeCell ref="C333:H333"/>
    <mergeCell ref="C338:H338"/>
    <mergeCell ref="C339:H339"/>
    <mergeCell ref="C340:H340"/>
    <mergeCell ref="C344:H344"/>
  </mergeCells>
  <printOptions/>
  <pageMargins left="0.3937007874015748" right="0.35433070866141736" top="0.984251968503937" bottom="0.984251968503937"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 w Toruniu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k.mach</dc:creator>
  <cp:keywords/>
  <dc:description/>
  <cp:lastModifiedBy>Krzysztof Ryszewski</cp:lastModifiedBy>
  <cp:lastPrinted>2018-04-16T13:19:32Z</cp:lastPrinted>
  <dcterms:created xsi:type="dcterms:W3CDTF">2008-01-28T10:43:05Z</dcterms:created>
  <dcterms:modified xsi:type="dcterms:W3CDTF">2018-04-17T06:12:59Z</dcterms:modified>
  <cp:category/>
  <cp:version/>
  <cp:contentType/>
  <cp:contentStatus/>
</cp:coreProperties>
</file>