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blachowicz\Desktop\"/>
    </mc:Choice>
  </mc:AlternateContent>
  <bookViews>
    <workbookView xWindow="480" yWindow="60" windowWidth="19320" windowHeight="11760"/>
  </bookViews>
  <sheets>
    <sheet name="rejest 2015" sheetId="1" r:id="rId1"/>
    <sheet name="Arkusz2" sheetId="2" r:id="rId2"/>
    <sheet name="LIMIT Środków" sheetId="3" r:id="rId3"/>
  </sheets>
  <definedNames>
    <definedName name="_xlnm._FilterDatabase" localSheetId="0" hidden="1">'rejest 2015'!$B$5:$R$45</definedName>
    <definedName name="_xlnm.Print_Titles" localSheetId="0">'rejest 2015'!$3:$5</definedName>
  </definedNames>
  <calcPr calcId="152511"/>
</workbook>
</file>

<file path=xl/calcChain.xml><?xml version="1.0" encoding="utf-8"?>
<calcChain xmlns="http://schemas.openxmlformats.org/spreadsheetml/2006/main">
  <c r="S42" i="1" l="1"/>
  <c r="O42" i="1"/>
  <c r="N42" i="1"/>
  <c r="I17" i="2"/>
  <c r="G5" i="2"/>
  <c r="F5" i="2"/>
  <c r="H5" i="2" l="1"/>
  <c r="H17" i="2" s="1"/>
  <c r="G17" i="2" s="1"/>
  <c r="F17" i="2" s="1"/>
  <c r="B5" i="2"/>
</calcChain>
</file>

<file path=xl/sharedStrings.xml><?xml version="1.0" encoding="utf-8"?>
<sst xmlns="http://schemas.openxmlformats.org/spreadsheetml/2006/main" count="321" uniqueCount="260">
  <si>
    <t>Nr oferty</t>
  </si>
  <si>
    <t>Nazwa oferenta</t>
  </si>
  <si>
    <t>Miasto</t>
  </si>
  <si>
    <t>Adres</t>
  </si>
  <si>
    <t>Telefon</t>
  </si>
  <si>
    <t>Mail</t>
  </si>
  <si>
    <t>KRS</t>
  </si>
  <si>
    <t>Prezes/Przewodniczący</t>
  </si>
  <si>
    <t>Powiat</t>
  </si>
  <si>
    <t>Wysokość wnioskowanej dotacji</t>
  </si>
  <si>
    <t>Udział przyznanej dotacji w pierwotnym koszcie całkowitym zadania określonym w ofercie w %</t>
  </si>
  <si>
    <t>Koszt zadania na osobę</t>
  </si>
  <si>
    <t>Uzupełnienie oceny formalnej</t>
  </si>
  <si>
    <t>bydgoski</t>
  </si>
  <si>
    <t>Polski Związek Niewidomych Okręg Kujawsko-Pomorski</t>
  </si>
  <si>
    <t>brodnicki</t>
  </si>
  <si>
    <t>nakielski</t>
  </si>
  <si>
    <t>Wąbrzeskie Stowarzyszenie Pomocy Dzieciom Specjalnej Troski</t>
  </si>
  <si>
    <t>wąbrzeski</t>
  </si>
  <si>
    <t>Towarzystwo Rodziców Dzieci Specjalnej Troski</t>
  </si>
  <si>
    <t>lp.</t>
  </si>
  <si>
    <t>Razem:</t>
  </si>
  <si>
    <t>wydane środki</t>
  </si>
  <si>
    <t>pozostało do wydania</t>
  </si>
  <si>
    <t>zamówione środki</t>
  </si>
  <si>
    <t>otrzymane z PFRON</t>
  </si>
  <si>
    <t>data otrzymania środków z PFRON</t>
  </si>
  <si>
    <t>data zamówionych środków z PFRON</t>
  </si>
  <si>
    <t>limit 2015             500 000,00</t>
  </si>
  <si>
    <t>SUMA</t>
  </si>
  <si>
    <t>22.05.2015              II kwartał</t>
  </si>
  <si>
    <t xml:space="preserve">25.05.2015 r. </t>
  </si>
  <si>
    <t>UWAGI/ dyspozycje szt.</t>
  </si>
  <si>
    <t xml:space="preserve">16.06.2015
II kwartał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</si>
  <si>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</si>
  <si>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</si>
  <si>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</si>
  <si>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</si>
  <si>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</si>
  <si>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</si>
  <si>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</si>
  <si>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</si>
  <si>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</si>
  <si>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</si>
  <si>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</si>
  <si>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</si>
  <si>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Stowarzyszenie Stwardnienia Rozsianego (SM)</t>
  </si>
  <si>
    <t>Polskie Towarzystwo Stwardnienia Rozsianego - Oddział w Koninie</t>
  </si>
  <si>
    <t>Oddział Kujawsko-Pomorski Polskiego Związku Głuchych</t>
  </si>
  <si>
    <t>włocławski</t>
  </si>
  <si>
    <t>Stowarzyszenie Centrum Niezależnego Życia</t>
  </si>
  <si>
    <t>aleksandrowski</t>
  </si>
  <si>
    <t>Fundacja "ŚWIATŁO"</t>
  </si>
  <si>
    <t>inowrocławski</t>
  </si>
  <si>
    <t>Stowarzyszenie Przyjaciół Integracji przy Zespole Szkół nr 5 w Toruniu "RÓWNAMY SZANSE"</t>
  </si>
  <si>
    <t>"Inicjatywa Kulturalna Bard"</t>
  </si>
  <si>
    <t>Fundacja na Rzecz Osób Niepełnosprawnych "ARKADIA"</t>
  </si>
  <si>
    <t>Fundacja Arka Bydgoszcz</t>
  </si>
  <si>
    <t>Caritas Diecezji Bydgoskiej</t>
  </si>
  <si>
    <t xml:space="preserve">Stowarzyszenie na Rzecz Osób Niepełnosprawnych </t>
  </si>
  <si>
    <t>Ogólnopolskie Stowarezyszenie Osób Jąkających się Oddział Toruń</t>
  </si>
  <si>
    <t>Fundacja Ducha na Rzecz Rehabilitacji Naturalnej Ludzi Niepełnosprawnych</t>
  </si>
  <si>
    <t>Stowarzyszenie Pomocy Dzieciom i Dorosłym                  z Niepełnosprawnością Intelektualną - OLIGO</t>
  </si>
  <si>
    <t>Włocławsko-Brodnicki Klub Niewidomych                            i Słabowidzących "PIONEK"</t>
  </si>
  <si>
    <t>Turnieje bowlingowe dla osób z niepełnosprawnością</t>
  </si>
  <si>
    <t>Stowarzyszenie Pomocy Osobom z Zespołem Aspergera "ASPI"</t>
  </si>
  <si>
    <t>87-880 Brześć Kujawski, Redecz Krukowy 16</t>
  </si>
  <si>
    <t>Pomorsko-Kujawski Klub Kultury Fizycznej, Sportu              i Turystyki Niewidomych            i Słabowidzących "ŁUCZNICZKA"                     w Bydgoszczy</t>
  </si>
  <si>
    <t>Stowarzyszenie dla Dzieci              i Młodzieży Niepełnosprawnej oraz ich Rodzin "DZIEWIĘTNASTKA"</t>
  </si>
  <si>
    <t>Sprawni ruchowo - sprawni           w życiu - zajęcia                        z fizjoterapii                              z elementami integracji sensorycznej dla dzieci                                                z zaburzeniami w rozwoju fizycznym</t>
  </si>
  <si>
    <t>87-300 Brodnica,                   ul. Wyspiańskiego 13</t>
  </si>
  <si>
    <t>87-100 Toruń,                          ul. Grunwaldzka 64</t>
  </si>
  <si>
    <t>87-100 Toruń,                             ul. Piskorskiej 11</t>
  </si>
  <si>
    <t>Tytuł zadania</t>
  </si>
  <si>
    <t>Całkowity koszt zadania</t>
  </si>
  <si>
    <t>sporządziła</t>
  </si>
  <si>
    <t>Anna Paduszek - Knasiak</t>
  </si>
  <si>
    <t>85-731 Bydgoszcz,                                ul. Swarzewska 10</t>
  </si>
  <si>
    <t>87-800 Włocławek,                           ul. Komunalna 4</t>
  </si>
  <si>
    <t>85-029 Bydgoszcz,                         ul. Bernardyńska 3</t>
  </si>
  <si>
    <t>87-800 Włocławek,                          ul. Żabia 12 A</t>
  </si>
  <si>
    <t>88-100 Inowrocław,                          ul. Przypadek 25/1</t>
  </si>
  <si>
    <t>85-224 Bydgoszcz,                               ul. Św. Trójcy 15</t>
  </si>
  <si>
    <t>87-200 Wąbrzeźno,                                              ul. Matejki 18</t>
  </si>
  <si>
    <t>85-008 Bydgoszcz,                                               ul. Krasińskiego 3A</t>
  </si>
  <si>
    <t>85-058 Bydgoszcz,                                       ul. Warszawska 25</t>
  </si>
  <si>
    <t>85-316 Bydgoszcz,                               ul. Broniewskiego 1</t>
  </si>
  <si>
    <t>85-008 Bydgoszcz,                                                ul. Krasińskiego 10</t>
  </si>
  <si>
    <t>85-090 Bydgoszcz,                             ul. Powstańców Wielkopolskich 33</t>
  </si>
  <si>
    <r>
      <t xml:space="preserve">SE-II.614.5.1.2018 (oferta nr </t>
    </r>
    <r>
      <rPr>
        <b/>
        <sz val="18"/>
        <color theme="1"/>
        <rFont val="Times New Roman"/>
        <family val="1"/>
        <charset val="238"/>
      </rPr>
      <t>14)</t>
    </r>
  </si>
  <si>
    <t>87-720 Ciechocinek,                      ul. Wojska Polskiego 17</t>
  </si>
  <si>
    <t xml:space="preserve">cnzi@poczta.onet.pl  </t>
  </si>
  <si>
    <t xml:space="preserve">IGRZYSKA AKTYWNEJ REHABILITACJI </t>
  </si>
  <si>
    <r>
      <t xml:space="preserve">SE-II.614.5.2.2018 (oferta nr </t>
    </r>
    <r>
      <rPr>
        <b/>
        <sz val="18"/>
        <rFont val="Times New Roman"/>
        <family val="1"/>
        <charset val="238"/>
      </rPr>
      <t>30</t>
    </r>
    <r>
      <rPr>
        <sz val="18"/>
        <rFont val="Times New Roman"/>
        <family val="1"/>
        <charset val="238"/>
      </rPr>
      <t xml:space="preserve"> )</t>
    </r>
  </si>
  <si>
    <t>wkspionek@o2.pl</t>
  </si>
  <si>
    <r>
      <t xml:space="preserve">SE-II.614.5.3.2018 (oferta nr </t>
    </r>
    <r>
      <rPr>
        <b/>
        <sz val="18"/>
        <color theme="1"/>
        <rFont val="Times New Roman"/>
        <family val="1"/>
        <charset val="238"/>
      </rPr>
      <t>68</t>
    </r>
    <r>
      <rPr>
        <sz val="18"/>
        <color theme="1"/>
        <rFont val="Times New Roman"/>
        <family val="1"/>
        <charset val="238"/>
      </rPr>
      <t>)</t>
    </r>
  </si>
  <si>
    <t>stowarzyszenie19.torun@wp.pl</t>
  </si>
  <si>
    <t>III Wojewódzki Dzień Godności Osób                                 z Niepełnosprawnością Intelektualną                             "Z uśmiechem przez świat - podróż w rytm Konwencji ONZ o prawach Osób Niepełnosprawnych - 10 maja 2018"</t>
  </si>
  <si>
    <r>
      <t xml:space="preserve">SE-II.614.5.4.2018 (oferta nr </t>
    </r>
    <r>
      <rPr>
        <b/>
        <sz val="18"/>
        <rFont val="Times New Roman"/>
        <family val="1"/>
        <charset val="238"/>
      </rPr>
      <t>75</t>
    </r>
    <r>
      <rPr>
        <sz val="18"/>
        <rFont val="Times New Roman"/>
        <family val="1"/>
        <charset val="238"/>
      </rPr>
      <t xml:space="preserve"> )</t>
    </r>
  </si>
  <si>
    <t>koninptsr@wp.pl</t>
  </si>
  <si>
    <t>Dostrzec niepełnosprawnych                   i poznać SM II</t>
  </si>
  <si>
    <r>
      <t xml:space="preserve">SE-II.614.5.6.2018 (oferta nr </t>
    </r>
    <r>
      <rPr>
        <b/>
        <sz val="18"/>
        <rFont val="Times New Roman"/>
        <family val="1"/>
        <charset val="238"/>
      </rPr>
      <t>126</t>
    </r>
    <r>
      <rPr>
        <sz val="18"/>
        <rFont val="Times New Roman"/>
        <family val="1"/>
        <charset val="238"/>
      </rPr>
      <t xml:space="preserve"> )</t>
    </r>
  </si>
  <si>
    <t>smbydgoszcz@op.pl</t>
  </si>
  <si>
    <t>REHABILITACJA RUCHOWA</t>
  </si>
  <si>
    <r>
      <t xml:space="preserve">SE-II.614.5.7.2018 (oferta nr </t>
    </r>
    <r>
      <rPr>
        <b/>
        <sz val="18"/>
        <rFont val="Times New Roman"/>
        <family val="1"/>
        <charset val="238"/>
      </rPr>
      <t>196</t>
    </r>
    <r>
      <rPr>
        <sz val="18"/>
        <rFont val="Times New Roman"/>
        <family val="1"/>
        <charset val="238"/>
      </rPr>
      <t>)</t>
    </r>
  </si>
  <si>
    <t>stowarzyszenie-aspi@wp.pl</t>
  </si>
  <si>
    <t>ASPI - Aktywny! Samodzielny! Pasjonat! - Inny?</t>
  </si>
  <si>
    <r>
      <t xml:space="preserve">SE-II.614.5.8.2018 (oferta nr </t>
    </r>
    <r>
      <rPr>
        <b/>
        <sz val="18"/>
        <rFont val="Times New Roman"/>
        <family val="1"/>
        <charset val="238"/>
      </rPr>
      <t>199</t>
    </r>
    <r>
      <rPr>
        <sz val="18"/>
        <rFont val="Times New Roman"/>
        <family val="1"/>
        <charset val="238"/>
      </rPr>
      <t>)</t>
    </r>
  </si>
  <si>
    <t>rowne_szanse@vp.pl</t>
  </si>
  <si>
    <r>
      <t xml:space="preserve">SE-II.614.5.9.2018 (oferta nr </t>
    </r>
    <r>
      <rPr>
        <b/>
        <sz val="18"/>
        <rFont val="Times New Roman"/>
        <family val="1"/>
        <charset val="238"/>
      </rPr>
      <t>211</t>
    </r>
    <r>
      <rPr>
        <sz val="18"/>
        <rFont val="Times New Roman"/>
        <family val="1"/>
        <charset val="238"/>
      </rPr>
      <t xml:space="preserve"> )</t>
    </r>
  </si>
  <si>
    <t>visussupremus@op.pl</t>
  </si>
  <si>
    <t>KAMPANIA SPOŁECZNA "JA NIE WIDZE , TY ZOBACZ MNIE"</t>
  </si>
  <si>
    <t>wspdzst@o2.pl</t>
  </si>
  <si>
    <t>RYWALIZACJA I INTEGRACJA - IMPREZY SPORTOWO-REKREACYJNE DLA OSÓB NIEPEŁNOSPRAWNYCH</t>
  </si>
  <si>
    <r>
      <t xml:space="preserve">SE-II.614.5.11.2018 (oferta nr </t>
    </r>
    <r>
      <rPr>
        <b/>
        <sz val="18"/>
        <rFont val="Times New Roman"/>
        <family val="1"/>
        <charset val="238"/>
      </rPr>
      <t>223</t>
    </r>
    <r>
      <rPr>
        <sz val="18"/>
        <rFont val="Times New Roman"/>
        <family val="1"/>
        <charset val="238"/>
      </rPr>
      <t>)</t>
    </r>
  </si>
  <si>
    <t>ekspertpzg@o2.pl</t>
  </si>
  <si>
    <t>Asystent Osoby Niesłyszącej Szansą Na Niezależność</t>
  </si>
  <si>
    <r>
      <t xml:space="preserve">SE-II.614.5.12.2018 (oferta nr </t>
    </r>
    <r>
      <rPr>
        <b/>
        <sz val="18"/>
        <rFont val="Times New Roman"/>
        <family val="1"/>
        <charset val="238"/>
      </rPr>
      <t>263</t>
    </r>
    <r>
      <rPr>
        <sz val="18"/>
        <rFont val="Times New Roman"/>
        <family val="1"/>
        <charset val="238"/>
      </rPr>
      <t>)</t>
    </r>
  </si>
  <si>
    <t>Kujawsko-Pomorskie Stowarzyszenie "Razem Możemy Więcej"</t>
  </si>
  <si>
    <t>stowarzyszenie.studzienki@gmail.com</t>
  </si>
  <si>
    <t>Muzykoterapia - magia, która pobudza zmysły i hamuje negatywne emocje - kontynuacja projektu</t>
  </si>
  <si>
    <r>
      <t xml:space="preserve">SE-II.614.5.13.2018 (oferta nr </t>
    </r>
    <r>
      <rPr>
        <b/>
        <sz val="18"/>
        <rFont val="Times New Roman"/>
        <family val="1"/>
        <charset val="238"/>
      </rPr>
      <t>272</t>
    </r>
    <r>
      <rPr>
        <sz val="18"/>
        <rFont val="Times New Roman"/>
        <family val="1"/>
        <charset val="238"/>
      </rPr>
      <t>)</t>
    </r>
  </si>
  <si>
    <t>rownamyszanse@gmail.com</t>
  </si>
  <si>
    <t>"Przez zmysły do umysłu" - zajęcia terapii integracji sensorycznej dla dzieci            i młodzieży. (edycja 3)</t>
  </si>
  <si>
    <r>
      <t xml:space="preserve">SE-II.614.5.14.2018 (oferta nr </t>
    </r>
    <r>
      <rPr>
        <b/>
        <sz val="18"/>
        <rFont val="Times New Roman"/>
        <family val="1"/>
        <charset val="238"/>
      </rPr>
      <t>284</t>
    </r>
    <r>
      <rPr>
        <sz val="18"/>
        <rFont val="Times New Roman"/>
        <family val="1"/>
        <charset val="238"/>
      </rPr>
      <t>)</t>
    </r>
  </si>
  <si>
    <t>fundacja@swiatlo.org</t>
  </si>
  <si>
    <t>"Jestem…słyszę…czuję - kontynuacja"</t>
  </si>
  <si>
    <r>
      <t xml:space="preserve">SE-II.614.5.15.2018 (oferta nr </t>
    </r>
    <r>
      <rPr>
        <b/>
        <sz val="18"/>
        <rFont val="Times New Roman"/>
        <family val="1"/>
        <charset val="238"/>
      </rPr>
      <t>286</t>
    </r>
    <r>
      <rPr>
        <sz val="18"/>
        <rFont val="Times New Roman"/>
        <family val="1"/>
        <charset val="238"/>
      </rPr>
      <t>)</t>
    </r>
  </si>
  <si>
    <t>86-050 Solec Kujawski,                                    ul. 29 Listopada 12</t>
  </si>
  <si>
    <t>wtz@mgops.soleckujawski.pl</t>
  </si>
  <si>
    <t>Razem przez świat -                     Na pełnym morzu</t>
  </si>
  <si>
    <r>
      <t xml:space="preserve">SE-II.614.5.16.2018 (oferta nr </t>
    </r>
    <r>
      <rPr>
        <b/>
        <sz val="18"/>
        <rFont val="Times New Roman"/>
        <family val="1"/>
        <charset val="238"/>
      </rPr>
      <t>326</t>
    </r>
    <r>
      <rPr>
        <sz val="18"/>
        <rFont val="Times New Roman"/>
        <family val="1"/>
        <charset val="238"/>
      </rPr>
      <t>)</t>
    </r>
  </si>
  <si>
    <t>caritas@caritas.bydgoszcz.pl</t>
  </si>
  <si>
    <t>Hipoterapia - rehabilitacja osób niepełnosprawnych w Ośrodku Rekreacji Konnej Caritas Diecezji Bydgoskiej.</t>
  </si>
  <si>
    <r>
      <t xml:space="preserve">SE-II.614.5.17.2018 (oferta nr </t>
    </r>
    <r>
      <rPr>
        <b/>
        <sz val="18"/>
        <rFont val="Times New Roman"/>
        <family val="1"/>
        <charset val="238"/>
      </rPr>
      <t>340</t>
    </r>
    <r>
      <rPr>
        <sz val="18"/>
        <rFont val="Times New Roman"/>
        <family val="1"/>
        <charset val="238"/>
      </rPr>
      <t>)</t>
    </r>
  </si>
  <si>
    <t>zopznbydgoszcz@wp.pl</t>
  </si>
  <si>
    <t>WIEM WIĘCEJ 2018</t>
  </si>
  <si>
    <r>
      <t xml:space="preserve">SE-II.614.5.18.2018 (oferta nr </t>
    </r>
    <r>
      <rPr>
        <b/>
        <sz val="18"/>
        <rFont val="Times New Roman"/>
        <family val="1"/>
        <charset val="238"/>
      </rPr>
      <t>359</t>
    </r>
    <r>
      <rPr>
        <sz val="18"/>
        <rFont val="Times New Roman"/>
        <family val="1"/>
        <charset val="238"/>
      </rPr>
      <t>)</t>
    </r>
  </si>
  <si>
    <t>reh.bezbarier@gmail.com</t>
  </si>
  <si>
    <t>Program rehabilitacyjnych dla osób z mózgowym porażeniem dzecięcym (MPD)</t>
  </si>
  <si>
    <r>
      <t xml:space="preserve">SE-II.614.5.19.2018 (oferta nr </t>
    </r>
    <r>
      <rPr>
        <b/>
        <sz val="18"/>
        <rFont val="Times New Roman"/>
        <family val="1"/>
        <charset val="238"/>
      </rPr>
      <t>390</t>
    </r>
    <r>
      <rPr>
        <sz val="18"/>
        <rFont val="Times New Roman"/>
        <family val="1"/>
        <charset val="238"/>
      </rPr>
      <t>)</t>
    </r>
  </si>
  <si>
    <t>projekt@arkadia.torun.pl</t>
  </si>
  <si>
    <t>Ogólnopolskie Zawody Wspinaczki Sportowej Osób Niepełnosprawnych 2018</t>
  </si>
  <si>
    <r>
      <t xml:space="preserve">SE-II.614.5.20.2018 (oferta nr </t>
    </r>
    <r>
      <rPr>
        <b/>
        <sz val="18"/>
        <rFont val="Times New Roman"/>
        <family val="1"/>
        <charset val="238"/>
      </rPr>
      <t>436)</t>
    </r>
  </si>
  <si>
    <t>oligo.wloclawek@gmail.com</t>
  </si>
  <si>
    <t>Aktywni ONI</t>
  </si>
  <si>
    <r>
      <t xml:space="preserve">SE-II.614.5.23.2018 (oferta nr </t>
    </r>
    <r>
      <rPr>
        <b/>
        <sz val="18"/>
        <rFont val="Times New Roman"/>
        <family val="1"/>
        <charset val="238"/>
      </rPr>
      <t>509)</t>
    </r>
  </si>
  <si>
    <t>lik.stowarzyszenie@gmail.com</t>
  </si>
  <si>
    <t>VIII Festiwal widzących duszą "Muzyka otwiera oczy"</t>
  </si>
  <si>
    <r>
      <t xml:space="preserve">SE-II.614.5.24.2018 (oferta nr </t>
    </r>
    <r>
      <rPr>
        <b/>
        <sz val="18"/>
        <rFont val="Times New Roman"/>
        <family val="1"/>
        <charset val="238"/>
      </rPr>
      <t>517)</t>
    </r>
  </si>
  <si>
    <t>87-700 Aleksandrów Kujawski, ul. Stefana Okrzei 4a</t>
  </si>
  <si>
    <t>radosnyzakatek2016@wp.pl </t>
  </si>
  <si>
    <t>Uczę się, poznaję, rozwijam</t>
  </si>
  <si>
    <r>
      <t xml:space="preserve">SE-II.614.5.25.2018 (oferta nr </t>
    </r>
    <r>
      <rPr>
        <b/>
        <sz val="18"/>
        <rFont val="Times New Roman"/>
        <family val="1"/>
        <charset val="238"/>
      </rPr>
      <t>524)</t>
    </r>
  </si>
  <si>
    <t>fa@wp.pl</t>
  </si>
  <si>
    <t xml:space="preserve">Poradnictwo </t>
  </si>
  <si>
    <r>
      <t xml:space="preserve">SE-II.614.5.27.2018 (oferta nr </t>
    </r>
    <r>
      <rPr>
        <b/>
        <sz val="18"/>
        <rFont val="Times New Roman"/>
        <family val="1"/>
        <charset val="238"/>
      </rPr>
      <t>602)</t>
    </r>
  </si>
  <si>
    <t>Stowarzyszenie Krzewienia Kultury "Animator"</t>
  </si>
  <si>
    <t>golubsko-dobrzyński</t>
  </si>
  <si>
    <t>87-400 Golub-Dobrzyń, Antoniewo 25</t>
  </si>
  <si>
    <t>waldek757@wp.pl </t>
  </si>
  <si>
    <t>"Mam Terapię, Mam Szansę- zajęcia terapeutyczne dla dzieci z niepełnosprawnościami" - III kolejny etap</t>
  </si>
  <si>
    <r>
      <t xml:space="preserve">SE-II.614.5.29.2018 (oferta nr </t>
    </r>
    <r>
      <rPr>
        <b/>
        <sz val="18"/>
        <rFont val="Times New Roman"/>
        <family val="1"/>
        <charset val="238"/>
      </rPr>
      <t>635)</t>
    </r>
  </si>
  <si>
    <t>DAJ SZANSĘ Fundacja                     na Rzecz Rozwoju Dzieci Niepełnosprawnych</t>
  </si>
  <si>
    <t>fundacja@fundacja-dajszanse.pl </t>
  </si>
  <si>
    <t>Niepełnosprawni</t>
  </si>
  <si>
    <r>
      <t xml:space="preserve">SE-II.614.5.30.2018 (oferta nr </t>
    </r>
    <r>
      <rPr>
        <b/>
        <sz val="18"/>
        <rFont val="Times New Roman"/>
        <family val="1"/>
        <charset val="238"/>
      </rPr>
      <t>645)</t>
    </r>
  </si>
  <si>
    <t>Polski Związek Niewidomych, Okręg Kujawsko-Pomorski, Koło Powiatowe w Lipnie</t>
  </si>
  <si>
    <t>lipnowski</t>
  </si>
  <si>
    <t>ania.sawic@gmail.com </t>
  </si>
  <si>
    <t>Kulturoaktywni</t>
  </si>
  <si>
    <r>
      <t xml:space="preserve">SE-II.614.5.31.2018 (oferta nr </t>
    </r>
    <r>
      <rPr>
        <b/>
        <sz val="18"/>
        <rFont val="Times New Roman"/>
        <family val="1"/>
        <charset val="238"/>
      </rPr>
      <t>677)</t>
    </r>
  </si>
  <si>
    <t>biuro@hospicjumnadzieja.pl </t>
  </si>
  <si>
    <t>Wolonariusz 2.0 - nowa jakość w wolontariacie dla osób niepełnosprawnych</t>
  </si>
  <si>
    <r>
      <t xml:space="preserve">SE-II.614.5.34.2018 (oferta nr </t>
    </r>
    <r>
      <rPr>
        <b/>
        <sz val="18"/>
        <rFont val="Times New Roman"/>
        <family val="1"/>
        <charset val="238"/>
      </rPr>
      <t>783)</t>
    </r>
  </si>
  <si>
    <t>trdstwtz@wp.pl</t>
  </si>
  <si>
    <t>XXI Festiwal Artystyczny Osób Niepełnosprawnych pod hasłem: "Terapia artystyczna krokiem do samodzielności"</t>
  </si>
  <si>
    <r>
      <t xml:space="preserve">SE-II.614.5.38.2018 (oferta nr </t>
    </r>
    <r>
      <rPr>
        <b/>
        <sz val="18"/>
        <rFont val="Times New Roman"/>
        <family val="1"/>
        <charset val="238"/>
      </rPr>
      <t>812)</t>
    </r>
  </si>
  <si>
    <t>87-100 Toruń,                                  ul. Wojska Polskiego 43</t>
  </si>
  <si>
    <t>ostoja@lfoon.lublin.pl</t>
  </si>
  <si>
    <t>"Poprawa komunikacji społecznej dzieci, młodzieży i osób dorosłych"</t>
  </si>
  <si>
    <r>
      <t xml:space="preserve">SE-II.614.5.39.2018 (oferta nr </t>
    </r>
    <r>
      <rPr>
        <b/>
        <sz val="18"/>
        <rFont val="Times New Roman"/>
        <family val="1"/>
        <charset val="238"/>
      </rPr>
      <t>844)</t>
    </r>
  </si>
  <si>
    <t>luczniczka.bydgoszcz@wp.pl</t>
  </si>
  <si>
    <t>IV MISTRZOSTWA WOJEWÓDZTWA KUJAWSKO-POMORSKIEGO NIEWIDOMYCH I SLABOWIDZĄCYCH W BOWLINGU I SHOWDOWN ( TENIS STOŁOWY DLA NIEWIDOMYCH)</t>
  </si>
  <si>
    <r>
      <t xml:space="preserve">SE-II.614.5.40.2018 (oferta nr </t>
    </r>
    <r>
      <rPr>
        <b/>
        <sz val="18"/>
        <rFont val="Times New Roman"/>
        <family val="1"/>
        <charset val="238"/>
      </rPr>
      <t>850)</t>
    </r>
  </si>
  <si>
    <t>87-100 Toruń,                           ul. Szosa Bydgoska 15</t>
  </si>
  <si>
    <t>ducha.fundacja-sekretariat@wp.pl</t>
  </si>
  <si>
    <t xml:space="preserve">Spotkanie wigilijne niepełnosprawnych w dniu                 </t>
  </si>
  <si>
    <t>87-100 Toruń,                                  ul. Dziewulskiego 41 C</t>
  </si>
  <si>
    <t>62-510 Konin,                                   ul. Szymanowskiego 4</t>
  </si>
  <si>
    <t>89-240 Kcynia,                               ul Studzienki 31</t>
  </si>
  <si>
    <t>87-100 Toruń,                                  ul. Wyszyńskiego 1/5</t>
  </si>
  <si>
    <t>87-100 Toruń,                               ul. Młyńska 2-4</t>
  </si>
  <si>
    <t>87-600 Lipno,                             ul. Piłsudskiego 22</t>
  </si>
  <si>
    <t>87-100 Toruń,                                  ul. Włocławska 169 B</t>
  </si>
  <si>
    <t>RYWALIZACJA                            I INTEGRACJA - IMPREZY SPORTOWO-REKREACYJNE DLA OSÓB NIEPEŁNOSPRAWNYCH</t>
  </si>
  <si>
    <t>85-819 Bydgoszcz,             ul. Cienista 2</t>
  </si>
  <si>
    <t>"Poprawa komunikacji społecznej dzieci, młodzieży                 i osób dorosłych"</t>
  </si>
  <si>
    <t>m. Włocławek</t>
  </si>
  <si>
    <t>m. Toruń</t>
  </si>
  <si>
    <t>m. Konin</t>
  </si>
  <si>
    <t>m. Bydgoszcz</t>
  </si>
  <si>
    <t>Środki finansowe własne</t>
  </si>
  <si>
    <t>Stowarzyszenie Oświatowe na Rzecz Dzieci                                        i Młodzieży                                        "RÓWNE SZANSE"</t>
  </si>
  <si>
    <t>Asystent Osoby Niesłyszącej Szansą                                           Na Niezależność</t>
  </si>
  <si>
    <t>Stowarzyszenie "VISUS SUPREMUS"                                 przy Ośrodku Szkolno-Wychowawczym                                                                             nr 1 w Bydgoszczy</t>
  </si>
  <si>
    <t>KAMPANIA SPOŁECZNA "JA NIE WIDZE ,                     TY ZOBACZ MNIE"</t>
  </si>
  <si>
    <t>Hipoterapia - rehabilitacja osób niepełnosprawnych                      w Ośrodku Rekreacji Konnej Caritas Diecezji Bydgoskiej</t>
  </si>
  <si>
    <t>Program rehabilitacyjnych                          dla osób z mózgowym porażeniem dzecięcym (MPD)</t>
  </si>
  <si>
    <t>Fundacja Rehabilitacja                 bez barier</t>
  </si>
  <si>
    <t>Stowarzyszenie na Rzecz Dzieci i Osób                                              z Niepełnosprawnością Radosny Zakątek</t>
  </si>
  <si>
    <t>"Mam Terapię, Mam Szansę- zajęcia terapeutyczne                                        dla dzieci                                                  z niepełnosprawnościami"                      - III kolejny etap</t>
  </si>
  <si>
    <t>Fundacja Społeczno-Charytatywna Pomoc Rodzinie i Ziemi                      w Toruniu</t>
  </si>
  <si>
    <t>Wolonariusz 2.0 - nowa jakość w wolontariacie                            dla osób niepełnosprawnych</t>
  </si>
  <si>
    <t>XXI Festiwal Artystyczny Osób Niepełnosprawnych                      pod hasłem: "Terapia artystyczna krokiem                                    do samodzielności"</t>
  </si>
  <si>
    <t>IV MISTRZOSTWA WOJEWÓDZTWA KUJAWSKO-POMORSKIEGO NIEWIDOMYCH                                 I SŁABOWIDZĄCYCH                W BOWLINGU I SHOWDOWN ( TENIS STOŁOWY DLA NIEWIDOMYCH)</t>
  </si>
  <si>
    <t xml:space="preserve">Spotkanie wigilijne niepełnosprawnych w dniu      9 grudnia 2018 r.           </t>
  </si>
  <si>
    <t>Turnieje bowlingowe                        dla osób                                        z niepełnosprawnością</t>
  </si>
  <si>
    <t>"Przez zmysły do umysłu" - zajęcia terapii integracji sensorycznej dla dzieci            i młodzieży (edycja 3)</t>
  </si>
  <si>
    <t>Nazwa zadania z Rozporządzenia*: prowadzenie grupowych i indywidualnych zajęć, które: mają na celu nabywanie, rozwijanie i podtrzymywanie umiejętności niezbędnych do samodzielnego funkcjonowania osób niepełnosprawnych, rozwijają  umiejętności  sprawnego  komunikowania  się  z otoczeniem  osób  z uszkodzeniami  słuchu,  mowy, z autyzmem i z niepełnosprawnością intelektualną, usprawniają  i wspierają  funkcjonowanie  osób  z autyzmem i z niepełnosprawnością intelektualną w różnych rolach społecznych i w różnych środowiskach (§1 pkt 5)</t>
  </si>
  <si>
    <t>Nazwa zadania z Rozporządzenia*: organizowanie lokalnych, regionalnych i ogólnopolskich imprez kulturalnych, sportowych, turystycznych i rekreacyjnych dla osób niepełnosprawnych wspierających                          ich aktywność w tych dziedzinach (§1 pkt 9)</t>
  </si>
  <si>
    <t>Nazwa zadania z Rozporządzenia*: promowanie aktywności osób niepełnosprawnych w różnych dziedzinach życia społecznego i zawodowego (§1 pkt 10)</t>
  </si>
  <si>
    <t>Wykaz ofert wybranych w ramach otwartego konkursu ofert nr 15/2018 na wykonywanie zadań publicznych związanych z realizacją zadań Samorządu Województwa w 2018 roku                         ze środków PFRON pod nazwą: "Rehabilitacja zawodowa i społeczna osób niepełnosprawnych"</t>
  </si>
  <si>
    <t>Wysokość przyznanej dotacji</t>
  </si>
  <si>
    <t>Udział przyznanej dotacji               w pierwotnym koszcie całkowitym zadania określonym       w ofercie               w %</t>
  </si>
  <si>
    <t>Suma przyznanych punktów</t>
  </si>
  <si>
    <t>Nazwa zadania z Rozporządzenia*: organizowanie i prowadzenie szkoleń, kursów i warsztatów  dla członków rodzin osób niepełnosprawnych, opiekunów, kadry i wolontariuszy bezpośrednio zaangażowanych w proces rehabilitacji zawodowej lub społecznej osób  niepełnosprawnych, ze szczególnym uwzględnieniem zagadnień dotyczących procesu integracji osób niepełnosprawnych                            w najbliższym środowisku i społeczności lokalnej, zwiększania ich aktywności życiowej i zaradności osobistej oraz niezależności ekonomicznej, podnoszenia umiejętności pracy z osobami niepełnosprawnymi, w tym sprawowania nad nimi opieki i udzielania pomocy w procesie ich rehabilitacji (§1 pkt 3)</t>
  </si>
  <si>
    <t>Nazwa zadania z Rozporządzenia*: prowadzenie poradnictwa psychologicznego, społeczno-prawnego oraz udzielanie informacji na temat przysługujących uprawnień, dostępnych usług, sprzętu rehabilitacyjnego i pomocy technicznej dla osób niepełnosprawnych (§1 pkt 4)</t>
  </si>
  <si>
    <t>21,05</t>
  </si>
  <si>
    <t>33</t>
  </si>
  <si>
    <t>26,41</t>
  </si>
  <si>
    <t>31</t>
  </si>
  <si>
    <t>77,85</t>
  </si>
  <si>
    <t>34</t>
  </si>
  <si>
    <t>62,70</t>
  </si>
  <si>
    <t>38</t>
  </si>
  <si>
    <t>61,06</t>
  </si>
  <si>
    <t>79,23</t>
  </si>
  <si>
    <t>35</t>
  </si>
  <si>
    <t>39,26</t>
  </si>
  <si>
    <t>32</t>
  </si>
  <si>
    <t>24,70</t>
  </si>
  <si>
    <t>40</t>
  </si>
  <si>
    <t>37,66</t>
  </si>
  <si>
    <t>72,73</t>
  </si>
  <si>
    <t>90,00</t>
  </si>
  <si>
    <t>39</t>
  </si>
  <si>
    <t>49,28</t>
  </si>
  <si>
    <t>57,49</t>
  </si>
  <si>
    <t>52,79</t>
  </si>
  <si>
    <t>13,79</t>
  </si>
  <si>
    <t>30</t>
  </si>
  <si>
    <t>10,91</t>
  </si>
  <si>
    <t>32,00</t>
  </si>
  <si>
    <t>29</t>
  </si>
  <si>
    <t>39,74</t>
  </si>
  <si>
    <t>* Rozporządzenie Ministra Pracy i Polityki Społecznej z dnia 7 lutego 2008 r. w sprawie rodzajów zadań z zakresu rehabilitacji zawodowej                i społecznej osób niepełnosprawnych zlecanych fundacjom oraz organizacjom pozarządowym</t>
  </si>
  <si>
    <r>
      <t xml:space="preserve">SE-II.614.5.10.2018 (oferta nr </t>
    </r>
    <r>
      <rPr>
        <b/>
        <sz val="18"/>
        <rFont val="Times New Roman"/>
        <family val="1"/>
        <charset val="238"/>
      </rPr>
      <t>215</t>
    </r>
    <r>
      <rPr>
        <sz val="18"/>
        <rFont val="Times New Roman"/>
        <family val="1"/>
        <charset val="238"/>
      </rPr>
      <t>)</t>
    </r>
  </si>
  <si>
    <t>Nazwa zadania z Rozporządzenia*: świadczenie usług wspierających, które mają na celu umożliwienie lub wspomaganie niezależnego życia osób niepełnosprawnych, w szczególności usług asystencji osobistej (§1 pkt 13)</t>
  </si>
  <si>
    <t>Załącznik nr 2 do uchwały Nr 12/488/18                                         Zarządu Województwa Kujawsko-Pomorskiego                             z dnia 28 marca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</si>
</sst>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#,##0.00_ ;\-#,##0.00\ 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6"/>
      <color rgb="FFFF0000"/>
      <name val="Czcionka tekstu podstawowego"/>
      <charset val="238"/>
    </font>
    <font>
      <sz val="16"/>
      <color theme="1"/>
      <name val="Czcionka tekstu podstawowego"/>
      <charset val="238"/>
    </font>
    <font>
      <sz val="16"/>
      <color rgb="FFFF0000"/>
      <name val="Czcionka tekstu podstawowego"/>
      <charset val="238"/>
    </font>
    <font>
      <b/>
      <sz val="20"/>
      <color theme="1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u/>
      <sz val="16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  <font>
      <u/>
      <sz val="18"/>
      <color theme="1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u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color theme="1"/>
      <name val="Czcionka tekstu podstawowego"/>
      <family val="2"/>
      <charset val="238"/>
    </font>
    <font>
      <sz val="16"/>
      <color theme="1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u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2" borderId="1" applyNumberFormat="0" applyAlignment="0" applyProtection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1" fillId="0" borderId="0" xfId="0" applyFont="1" applyFill="1"/>
    <xf numFmtId="0" fontId="0" fillId="0" borderId="0" xfId="0" applyFont="1"/>
    <xf numFmtId="4" fontId="0" fillId="0" borderId="0" xfId="0" applyNumberFormat="1" applyFont="1"/>
    <xf numFmtId="0" fontId="6" fillId="0" borderId="0" xfId="0" applyFont="1" applyFill="1"/>
    <xf numFmtId="4" fontId="1" fillId="0" borderId="0" xfId="0" applyNumberFormat="1" applyFont="1" applyFill="1"/>
    <xf numFmtId="0" fontId="1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6" fillId="3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" fillId="0" borderId="3" xfId="0" applyFont="1" applyBorder="1"/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0" fontId="14" fillId="3" borderId="3" xfId="0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/>
    <xf numFmtId="49" fontId="22" fillId="5" borderId="3" xfId="1" applyNumberFormat="1" applyFont="1" applyFill="1" applyBorder="1" applyAlignment="1">
      <alignment horizontal="center" vertical="center" wrapText="1"/>
    </xf>
    <xf numFmtId="49" fontId="25" fillId="5" borderId="3" xfId="3" applyNumberFormat="1" applyFont="1" applyFill="1" applyBorder="1" applyAlignment="1">
      <alignment horizontal="center" vertical="center" wrapText="1"/>
    </xf>
    <xf numFmtId="4" fontId="20" fillId="5" borderId="3" xfId="1" applyNumberFormat="1" applyFont="1" applyFill="1" applyBorder="1" applyAlignment="1">
      <alignment horizontal="center" vertical="center" wrapText="1"/>
    </xf>
    <xf numFmtId="49" fontId="21" fillId="5" borderId="3" xfId="1" applyNumberFormat="1" applyFont="1" applyFill="1" applyBorder="1" applyAlignment="1">
      <alignment horizontal="center" vertical="center" wrapText="1"/>
    </xf>
    <xf numFmtId="4" fontId="24" fillId="0" borderId="3" xfId="1" applyNumberFormat="1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1" fillId="0" borderId="0" xfId="0" applyFont="1" applyAlignment="1"/>
    <xf numFmtId="0" fontId="21" fillId="0" borderId="0" xfId="0" applyFont="1"/>
    <xf numFmtId="0" fontId="27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/>
    <xf numFmtId="0" fontId="24" fillId="0" borderId="6" xfId="0" applyFont="1" applyFill="1" applyBorder="1" applyAlignment="1">
      <alignment horizontal="center" vertical="center" wrapText="1"/>
    </xf>
    <xf numFmtId="49" fontId="20" fillId="5" borderId="3" xfId="1" applyNumberFormat="1" applyFont="1" applyFill="1" applyBorder="1" applyAlignment="1">
      <alignment horizontal="center" vertical="center" wrapText="1"/>
    </xf>
    <xf numFmtId="0" fontId="21" fillId="5" borderId="2" xfId="1" applyNumberFormat="1" applyFont="1" applyFill="1" applyBorder="1" applyAlignment="1">
      <alignment horizontal="center" vertical="center" wrapText="1"/>
    </xf>
    <xf numFmtId="49" fontId="22" fillId="5" borderId="2" xfId="1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5" borderId="2" xfId="1" applyNumberFormat="1" applyFont="1" applyFill="1" applyBorder="1" applyAlignment="1">
      <alignment horizontal="center" vertical="center" wrapText="1"/>
    </xf>
    <xf numFmtId="49" fontId="20" fillId="5" borderId="2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 wrapText="1"/>
    </xf>
    <xf numFmtId="0" fontId="22" fillId="5" borderId="3" xfId="1" applyNumberFormat="1" applyFont="1" applyFill="1" applyBorder="1" applyAlignment="1">
      <alignment horizontal="center" vertical="center" wrapText="1"/>
    </xf>
    <xf numFmtId="49" fontId="23" fillId="5" borderId="2" xfId="3" applyNumberFormat="1" applyFont="1" applyFill="1" applyBorder="1" applyAlignment="1">
      <alignment horizontal="center" vertical="center" wrapText="1"/>
    </xf>
    <xf numFmtId="49" fontId="25" fillId="5" borderId="2" xfId="3" applyNumberFormat="1" applyFont="1" applyFill="1" applyBorder="1" applyAlignment="1">
      <alignment horizontal="center" vertical="center" wrapText="1"/>
    </xf>
    <xf numFmtId="4" fontId="24" fillId="5" borderId="2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49" fontId="23" fillId="5" borderId="3" xfId="3" applyNumberFormat="1" applyFont="1" applyFill="1" applyBorder="1" applyAlignment="1">
      <alignment horizontal="center" vertical="center" wrapText="1"/>
    </xf>
    <xf numFmtId="4" fontId="22" fillId="5" borderId="3" xfId="1" applyNumberFormat="1" applyFont="1" applyFill="1" applyBorder="1" applyAlignment="1">
      <alignment horizontal="center" vertical="center" wrapText="1"/>
    </xf>
    <xf numFmtId="4" fontId="22" fillId="5" borderId="2" xfId="1" applyNumberFormat="1" applyFont="1" applyFill="1" applyBorder="1" applyAlignment="1">
      <alignment horizontal="center" vertical="center" wrapText="1"/>
    </xf>
    <xf numFmtId="49" fontId="22" fillId="5" borderId="5" xfId="1" applyNumberFormat="1" applyFont="1" applyFill="1" applyBorder="1" applyAlignment="1">
      <alignment horizontal="center" vertical="center" wrapText="1"/>
    </xf>
    <xf numFmtId="49" fontId="25" fillId="5" borderId="5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2" fillId="5" borderId="5" xfId="1" applyNumberFormat="1" applyFont="1" applyFill="1" applyBorder="1" applyAlignment="1">
      <alignment horizontal="center" vertical="center" wrapText="1"/>
    </xf>
    <xf numFmtId="49" fontId="21" fillId="5" borderId="5" xfId="1" applyNumberFormat="1" applyFont="1" applyFill="1" applyBorder="1" applyAlignment="1">
      <alignment horizontal="center" vertical="center" wrapText="1"/>
    </xf>
    <xf numFmtId="49" fontId="23" fillId="5" borderId="5" xfId="3" applyNumberFormat="1" applyFont="1" applyFill="1" applyBorder="1" applyAlignment="1">
      <alignment horizontal="center" vertical="center" wrapText="1"/>
    </xf>
    <xf numFmtId="49" fontId="30" fillId="5" borderId="5" xfId="3" applyNumberFormat="1" applyFont="1" applyFill="1" applyBorder="1" applyAlignment="1">
      <alignment horizontal="center" vertical="center" wrapText="1"/>
    </xf>
    <xf numFmtId="4" fontId="20" fillId="5" borderId="5" xfId="1" applyNumberFormat="1" applyFont="1" applyFill="1" applyBorder="1" applyAlignment="1">
      <alignment horizontal="center" vertical="center" wrapText="1"/>
    </xf>
    <xf numFmtId="0" fontId="22" fillId="5" borderId="4" xfId="1" applyNumberFormat="1" applyFont="1" applyFill="1" applyBorder="1" applyAlignment="1">
      <alignment horizontal="center" vertical="center" wrapText="1"/>
    </xf>
    <xf numFmtId="49" fontId="21" fillId="5" borderId="10" xfId="1" applyNumberFormat="1" applyFont="1" applyFill="1" applyBorder="1" applyAlignment="1">
      <alignment horizontal="center" vertical="center" wrapText="1"/>
    </xf>
    <xf numFmtId="49" fontId="23" fillId="5" borderId="10" xfId="3" applyNumberFormat="1" applyFont="1" applyFill="1" applyBorder="1" applyAlignment="1">
      <alignment horizontal="center" vertical="center" wrapText="1"/>
    </xf>
    <xf numFmtId="49" fontId="25" fillId="5" borderId="10" xfId="3" applyNumberFormat="1" applyFont="1" applyFill="1" applyBorder="1" applyAlignment="1">
      <alignment horizontal="center" vertical="center" wrapText="1"/>
    </xf>
    <xf numFmtId="4" fontId="24" fillId="5" borderId="11" xfId="1" applyNumberFormat="1" applyFont="1" applyFill="1" applyBorder="1" applyAlignment="1">
      <alignment horizontal="center" vertical="center" wrapText="1"/>
    </xf>
    <xf numFmtId="4" fontId="20" fillId="5" borderId="11" xfId="1" applyNumberFormat="1" applyFont="1" applyFill="1" applyBorder="1" applyAlignment="1">
      <alignment horizontal="center" vertical="center" wrapText="1"/>
    </xf>
    <xf numFmtId="49" fontId="30" fillId="5" borderId="3" xfId="3" applyNumberFormat="1" applyFont="1" applyFill="1" applyBorder="1" applyAlignment="1">
      <alignment horizontal="center" vertical="center" wrapText="1"/>
    </xf>
    <xf numFmtId="49" fontId="23" fillId="5" borderId="3" xfId="3" applyNumberFormat="1" applyFont="1" applyFill="1" applyBorder="1" applyAlignment="1">
      <alignment horizontal="left" vertical="center" wrapText="1"/>
    </xf>
    <xf numFmtId="49" fontId="23" fillId="5" borderId="2" xfId="3" applyNumberFormat="1" applyFont="1" applyFill="1" applyBorder="1" applyAlignment="1">
      <alignment horizontal="left" vertical="center" wrapText="1"/>
    </xf>
    <xf numFmtId="49" fontId="30" fillId="5" borderId="3" xfId="3" applyNumberFormat="1" applyFont="1" applyFill="1" applyBorder="1" applyAlignment="1">
      <alignment horizontal="left" vertical="center" wrapText="1"/>
    </xf>
    <xf numFmtId="49" fontId="25" fillId="5" borderId="3" xfId="3" applyNumberFormat="1" applyFont="1" applyFill="1" applyBorder="1" applyAlignment="1">
      <alignment horizontal="left" vertical="center" wrapText="1"/>
    </xf>
    <xf numFmtId="49" fontId="22" fillId="0" borderId="2" xfId="1" applyNumberFormat="1" applyFont="1" applyFill="1" applyBorder="1" applyAlignment="1">
      <alignment horizontal="center" vertical="center" wrapText="1"/>
    </xf>
    <xf numFmtId="49" fontId="25" fillId="0" borderId="2" xfId="3" applyNumberFormat="1" applyFont="1" applyFill="1" applyBorder="1" applyAlignment="1">
      <alignment horizontal="center" vertical="center" wrapText="1"/>
    </xf>
    <xf numFmtId="49" fontId="23" fillId="5" borderId="5" xfId="3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9" fontId="22" fillId="5" borderId="2" xfId="3" applyNumberFormat="1" applyFont="1" applyFill="1" applyBorder="1" applyAlignment="1">
      <alignment horizontal="center" vertical="center" wrapText="1"/>
    </xf>
    <xf numFmtId="49" fontId="22" fillId="5" borderId="3" xfId="3" applyNumberFormat="1" applyFont="1" applyFill="1" applyBorder="1" applyAlignment="1">
      <alignment horizontal="center" vertical="center" wrapText="1"/>
    </xf>
    <xf numFmtId="49" fontId="22" fillId="5" borderId="5" xfId="3" applyNumberFormat="1" applyFont="1" applyFill="1" applyBorder="1" applyAlignment="1">
      <alignment horizontal="center" vertical="center" wrapText="1"/>
    </xf>
    <xf numFmtId="49" fontId="21" fillId="0" borderId="2" xfId="1" applyNumberFormat="1" applyFont="1" applyFill="1" applyBorder="1" applyAlignment="1">
      <alignment horizontal="center" vertical="center" wrapText="1"/>
    </xf>
    <xf numFmtId="49" fontId="22" fillId="0" borderId="3" xfId="1" applyNumberFormat="1" applyFont="1" applyFill="1" applyBorder="1" applyAlignment="1">
      <alignment horizontal="center" vertical="center" wrapText="1"/>
    </xf>
    <xf numFmtId="49" fontId="21" fillId="0" borderId="3" xfId="1" applyNumberFormat="1" applyFont="1" applyFill="1" applyBorder="1" applyAlignment="1">
      <alignment horizontal="center" vertical="center" wrapText="1"/>
    </xf>
    <xf numFmtId="49" fontId="22" fillId="0" borderId="5" xfId="1" applyNumberFormat="1" applyFont="1" applyFill="1" applyBorder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1" fillId="0" borderId="0" xfId="0" applyFont="1" applyAlignment="1">
      <alignment wrapText="1"/>
    </xf>
    <xf numFmtId="164" fontId="22" fillId="5" borderId="4" xfId="1" applyNumberFormat="1" applyFont="1" applyFill="1" applyBorder="1" applyAlignment="1">
      <alignment horizontal="center" vertical="center" wrapText="1"/>
    </xf>
    <xf numFmtId="0" fontId="22" fillId="5" borderId="12" xfId="1" applyNumberFormat="1" applyFont="1" applyFill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5" fontId="24" fillId="5" borderId="3" xfId="1" applyNumberFormat="1" applyFont="1" applyFill="1" applyBorder="1" applyAlignment="1">
      <alignment horizontal="center" vertical="center" wrapText="1"/>
    </xf>
    <xf numFmtId="49" fontId="24" fillId="5" borderId="3" xfId="1" applyNumberFormat="1" applyFont="1" applyFill="1" applyBorder="1" applyAlignment="1">
      <alignment horizontal="center" vertical="center" wrapText="1"/>
    </xf>
    <xf numFmtId="165" fontId="20" fillId="5" borderId="3" xfId="1" applyNumberFormat="1" applyFont="1" applyFill="1" applyBorder="1" applyAlignment="1">
      <alignment horizontal="center" vertical="center" wrapText="1"/>
    </xf>
    <xf numFmtId="165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5" fontId="24" fillId="5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64" fontId="20" fillId="5" borderId="4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20" fillId="5" borderId="6" xfId="1" applyNumberFormat="1" applyFont="1" applyFill="1" applyBorder="1" applyAlignment="1">
      <alignment horizontal="center" vertical="center" wrapText="1"/>
    </xf>
    <xf numFmtId="164" fontId="20" fillId="5" borderId="7" xfId="1" applyNumberFormat="1" applyFont="1" applyFill="1" applyBorder="1" applyAlignment="1">
      <alignment horizontal="center" vertical="center" wrapText="1"/>
    </xf>
    <xf numFmtId="49" fontId="20" fillId="5" borderId="4" xfId="1" applyNumberFormat="1" applyFont="1" applyFill="1" applyBorder="1" applyAlignment="1">
      <alignment horizontal="center" vertical="center" wrapText="1"/>
    </xf>
    <xf numFmtId="49" fontId="20" fillId="5" borderId="6" xfId="1" applyNumberFormat="1" applyFont="1" applyFill="1" applyBorder="1" applyAlignment="1">
      <alignment horizontal="center" vertical="center" wrapText="1"/>
    </xf>
    <xf numFmtId="49" fontId="20" fillId="5" borderId="7" xfId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</cellXfs>
  <cellStyles count="4">
    <cellStyle name="Dane wyjściowe 2" xfId="2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opznbydgoszcz@wp.pl" TargetMode="External"/><Relationship Id="rId13" Type="http://schemas.openxmlformats.org/officeDocument/2006/relationships/hyperlink" Target="mailto:rownamyszanse@gmail.com" TargetMode="External"/><Relationship Id="rId18" Type="http://schemas.openxmlformats.org/officeDocument/2006/relationships/hyperlink" Target="mailto:ostoja@lfoon.lublin.pl" TargetMode="External"/><Relationship Id="rId3" Type="http://schemas.openxmlformats.org/officeDocument/2006/relationships/hyperlink" Target="mailto:koninptsr@wp.pl" TargetMode="External"/><Relationship Id="rId21" Type="http://schemas.openxmlformats.org/officeDocument/2006/relationships/hyperlink" Target="mailto:ekspertpzg@o2.pl" TargetMode="External"/><Relationship Id="rId7" Type="http://schemas.openxmlformats.org/officeDocument/2006/relationships/hyperlink" Target="mailto:lik.stowarzyszenie@gmail.com" TargetMode="External"/><Relationship Id="rId12" Type="http://schemas.openxmlformats.org/officeDocument/2006/relationships/hyperlink" Target="mailto:stowarzyszenie.studzienki@gmail.com" TargetMode="External"/><Relationship Id="rId17" Type="http://schemas.openxmlformats.org/officeDocument/2006/relationships/hyperlink" Target="mailto:oligo.wloclawek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wkspionek@o2.pl" TargetMode="External"/><Relationship Id="rId16" Type="http://schemas.openxmlformats.org/officeDocument/2006/relationships/hyperlink" Target="mailto:reh.bezbarier@gmail.com" TargetMode="External"/><Relationship Id="rId20" Type="http://schemas.openxmlformats.org/officeDocument/2006/relationships/hyperlink" Target="mailto:stowarzyszenie-aspi@wp.pl" TargetMode="External"/><Relationship Id="rId1" Type="http://schemas.openxmlformats.org/officeDocument/2006/relationships/hyperlink" Target="mailto:stowarzyszenie19.torun@wp.pl" TargetMode="External"/><Relationship Id="rId6" Type="http://schemas.openxmlformats.org/officeDocument/2006/relationships/hyperlink" Target="mailto:projekt@arkadia.torun.pl" TargetMode="External"/><Relationship Id="rId11" Type="http://schemas.openxmlformats.org/officeDocument/2006/relationships/hyperlink" Target="mailto:rowne_szanse@vp.pl" TargetMode="External"/><Relationship Id="rId24" Type="http://schemas.openxmlformats.org/officeDocument/2006/relationships/hyperlink" Target="mailto:ducha.fundacja-sekretariat@wp.pl" TargetMode="External"/><Relationship Id="rId5" Type="http://schemas.openxmlformats.org/officeDocument/2006/relationships/hyperlink" Target="mailto:wtz@mgops.soleckujawski.pl" TargetMode="External"/><Relationship Id="rId15" Type="http://schemas.openxmlformats.org/officeDocument/2006/relationships/hyperlink" Target="mailto:caritas@caritas.bydgoszcz.pl" TargetMode="External"/><Relationship Id="rId23" Type="http://schemas.openxmlformats.org/officeDocument/2006/relationships/hyperlink" Target="mailto:luczniczka.bydgoszcz@wp.pl" TargetMode="External"/><Relationship Id="rId10" Type="http://schemas.openxmlformats.org/officeDocument/2006/relationships/hyperlink" Target="mailto:smbydgoszcz@op.pl" TargetMode="External"/><Relationship Id="rId19" Type="http://schemas.openxmlformats.org/officeDocument/2006/relationships/hyperlink" Target="mailto:visussupremus@op.pl" TargetMode="External"/><Relationship Id="rId4" Type="http://schemas.openxmlformats.org/officeDocument/2006/relationships/hyperlink" Target="mailto:wspdzst@o2.pl" TargetMode="External"/><Relationship Id="rId9" Type="http://schemas.openxmlformats.org/officeDocument/2006/relationships/hyperlink" Target="mailto:fa@wp.pl" TargetMode="External"/><Relationship Id="rId14" Type="http://schemas.openxmlformats.org/officeDocument/2006/relationships/hyperlink" Target="mailto:fundacja@swiatlo.org" TargetMode="External"/><Relationship Id="rId22" Type="http://schemas.openxmlformats.org/officeDocument/2006/relationships/hyperlink" Target="mailto:trdstwtz@wp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topLeftCell="A16" zoomScale="54" zoomScaleNormal="54" workbookViewId="0">
      <selection activeCell="X5" sqref="X5"/>
    </sheetView>
  </sheetViews>
  <sheetFormatPr defaultRowHeight="14.25"/>
  <cols>
    <col min="1" max="1" width="5.25" style="1" customWidth="1"/>
    <col min="2" max="2" width="5.625" style="1" customWidth="1"/>
    <col min="3" max="3" width="22.75" style="1" customWidth="1"/>
    <col min="4" max="4" width="33.75" style="1" customWidth="1"/>
    <col min="5" max="5" width="11.5" style="1" hidden="1" customWidth="1"/>
    <col min="6" max="6" width="17.625" style="1" hidden="1" customWidth="1"/>
    <col min="7" max="7" width="17.25" style="1" hidden="1" customWidth="1"/>
    <col min="8" max="8" width="27.75" style="1" hidden="1" customWidth="1"/>
    <col min="9" max="9" width="20.75" style="1" customWidth="1"/>
    <col min="10" max="10" width="37.25" style="1" customWidth="1"/>
    <col min="11" max="11" width="11.25" style="1" hidden="1" customWidth="1"/>
    <col min="12" max="12" width="17.625" style="1" hidden="1" customWidth="1"/>
    <col min="13" max="13" width="28.875" style="1" customWidth="1"/>
    <col min="14" max="14" width="17.75" style="1" customWidth="1"/>
    <col min="15" max="15" width="20.75" style="5" customWidth="1"/>
    <col min="16" max="16" width="11" style="1" hidden="1" customWidth="1"/>
    <col min="17" max="18" width="0" style="1" hidden="1" customWidth="1"/>
    <col min="19" max="20" width="15.875" style="1" customWidth="1"/>
    <col min="21" max="22" width="18.375" style="1" customWidth="1"/>
    <col min="23" max="16384" width="9" style="1"/>
  </cols>
  <sheetData>
    <row r="1" spans="1:25" ht="76.5" customHeight="1">
      <c r="I1" s="52"/>
      <c r="J1" s="52"/>
      <c r="K1" s="52"/>
      <c r="L1" s="52"/>
      <c r="M1" s="52"/>
      <c r="N1" s="52"/>
      <c r="O1" s="53"/>
      <c r="P1" s="54"/>
      <c r="Q1" s="54"/>
      <c r="R1" s="54"/>
      <c r="S1" s="130" t="s">
        <v>259</v>
      </c>
      <c r="T1" s="130"/>
      <c r="U1" s="130"/>
      <c r="V1" s="130"/>
      <c r="W1" s="109"/>
      <c r="X1" s="109"/>
      <c r="Y1" s="109"/>
    </row>
    <row r="2" spans="1:25" ht="23.25" customHeight="1">
      <c r="I2" s="42"/>
      <c r="J2" s="43"/>
      <c r="K2" s="43"/>
      <c r="L2" s="43"/>
      <c r="M2" s="43"/>
      <c r="N2" s="43"/>
      <c r="O2" s="1"/>
    </row>
    <row r="3" spans="1:25" s="42" customFormat="1" ht="63.75" customHeight="1">
      <c r="A3" s="44"/>
      <c r="B3" s="127" t="s">
        <v>222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25" s="42" customFormat="1" ht="12" customHeight="1">
      <c r="A4" s="4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S4" s="51"/>
      <c r="T4" s="108"/>
      <c r="U4" s="57"/>
      <c r="V4" s="108"/>
    </row>
    <row r="5" spans="1:25" ht="231" customHeight="1">
      <c r="B5" s="59" t="s">
        <v>20</v>
      </c>
      <c r="C5" s="59" t="s">
        <v>0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5</v>
      </c>
      <c r="I5" s="59" t="s">
        <v>8</v>
      </c>
      <c r="J5" s="59" t="s">
        <v>73</v>
      </c>
      <c r="K5" s="59" t="s">
        <v>6</v>
      </c>
      <c r="L5" s="59" t="s">
        <v>7</v>
      </c>
      <c r="M5" s="59" t="s">
        <v>3</v>
      </c>
      <c r="N5" s="59" t="s">
        <v>74</v>
      </c>
      <c r="O5" s="59" t="s">
        <v>9</v>
      </c>
      <c r="P5" s="66" t="s">
        <v>10</v>
      </c>
      <c r="Q5" s="66" t="s">
        <v>11</v>
      </c>
      <c r="R5" s="66" t="s">
        <v>12</v>
      </c>
      <c r="S5" s="59" t="s">
        <v>202</v>
      </c>
      <c r="T5" s="59" t="s">
        <v>223</v>
      </c>
      <c r="U5" s="112" t="s">
        <v>224</v>
      </c>
      <c r="V5" s="59" t="s">
        <v>225</v>
      </c>
    </row>
    <row r="6" spans="1:25" ht="108.75" customHeight="1">
      <c r="B6" s="131" t="s">
        <v>226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</row>
    <row r="7" spans="1:25" ht="97.5" customHeight="1">
      <c r="B7" s="110" t="s">
        <v>34</v>
      </c>
      <c r="C7" s="68" t="s">
        <v>171</v>
      </c>
      <c r="D7" s="95" t="s">
        <v>212</v>
      </c>
      <c r="E7" s="95"/>
      <c r="F7" s="95"/>
      <c r="G7" s="95"/>
      <c r="H7" s="96"/>
      <c r="I7" s="61" t="s">
        <v>199</v>
      </c>
      <c r="J7" s="63" t="s">
        <v>213</v>
      </c>
      <c r="K7" s="63" t="s">
        <v>172</v>
      </c>
      <c r="L7" s="63" t="s">
        <v>173</v>
      </c>
      <c r="M7" s="95" t="s">
        <v>194</v>
      </c>
      <c r="N7" s="47">
        <v>7600</v>
      </c>
      <c r="O7" s="47">
        <v>4600</v>
      </c>
      <c r="P7" s="74"/>
      <c r="Q7" s="47"/>
      <c r="R7" s="47"/>
      <c r="S7" s="47">
        <v>2400</v>
      </c>
      <c r="T7" s="113">
        <v>2000</v>
      </c>
      <c r="U7" s="114">
        <v>26.32</v>
      </c>
      <c r="V7" s="114">
        <v>28</v>
      </c>
    </row>
    <row r="8" spans="1:25" ht="64.5" customHeight="1">
      <c r="B8" s="131" t="s">
        <v>227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5"/>
    </row>
    <row r="9" spans="1:25" ht="84.75" customHeight="1">
      <c r="B9" s="45" t="s">
        <v>34</v>
      </c>
      <c r="C9" s="84" t="s">
        <v>134</v>
      </c>
      <c r="D9" s="103" t="s">
        <v>14</v>
      </c>
      <c r="E9" s="48"/>
      <c r="F9" s="48"/>
      <c r="G9" s="48"/>
      <c r="H9" s="73"/>
      <c r="I9" s="100" t="s">
        <v>201</v>
      </c>
      <c r="J9" s="48" t="s">
        <v>136</v>
      </c>
      <c r="K9" s="91" t="s">
        <v>135</v>
      </c>
      <c r="L9" s="48" t="s">
        <v>136</v>
      </c>
      <c r="M9" s="48" t="s">
        <v>88</v>
      </c>
      <c r="N9" s="47">
        <v>71250.39</v>
      </c>
      <c r="O9" s="47">
        <v>56904.41</v>
      </c>
      <c r="P9" s="74"/>
      <c r="Q9" s="47"/>
      <c r="R9" s="47"/>
      <c r="S9" s="47">
        <v>11375.98</v>
      </c>
      <c r="T9" s="115">
        <v>15000</v>
      </c>
      <c r="U9" s="116" t="s">
        <v>228</v>
      </c>
      <c r="V9" s="116" t="s">
        <v>229</v>
      </c>
    </row>
    <row r="10" spans="1:25" ht="76.5" customHeight="1">
      <c r="B10" s="45" t="s">
        <v>35</v>
      </c>
      <c r="C10" s="84" t="s">
        <v>153</v>
      </c>
      <c r="D10" s="95" t="s">
        <v>57</v>
      </c>
      <c r="E10" s="61"/>
      <c r="F10" s="61"/>
      <c r="G10" s="61"/>
      <c r="H10" s="70"/>
      <c r="I10" s="100" t="s">
        <v>201</v>
      </c>
      <c r="J10" s="61" t="s">
        <v>155</v>
      </c>
      <c r="K10" s="46" t="s">
        <v>154</v>
      </c>
      <c r="L10" s="61" t="s">
        <v>155</v>
      </c>
      <c r="M10" s="61" t="s">
        <v>85</v>
      </c>
      <c r="N10" s="47">
        <v>18930</v>
      </c>
      <c r="O10" s="47">
        <v>15100</v>
      </c>
      <c r="P10" s="74"/>
      <c r="Q10" s="47"/>
      <c r="R10" s="47"/>
      <c r="S10" s="47">
        <v>2855</v>
      </c>
      <c r="T10" s="117">
        <v>5000</v>
      </c>
      <c r="U10" s="59" t="s">
        <v>230</v>
      </c>
      <c r="V10" s="59" t="s">
        <v>231</v>
      </c>
    </row>
    <row r="11" spans="1:25" ht="82.5" customHeight="1">
      <c r="B11" s="131" t="s">
        <v>219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5"/>
    </row>
    <row r="12" spans="1:25" ht="81" customHeight="1">
      <c r="B12" s="45" t="s">
        <v>34</v>
      </c>
      <c r="C12" s="68" t="s">
        <v>101</v>
      </c>
      <c r="D12" s="103" t="s">
        <v>46</v>
      </c>
      <c r="E12" s="48"/>
      <c r="F12" s="48"/>
      <c r="G12" s="48"/>
      <c r="H12" s="73"/>
      <c r="I12" s="100" t="s">
        <v>201</v>
      </c>
      <c r="J12" s="48" t="s">
        <v>103</v>
      </c>
      <c r="K12" s="46" t="s">
        <v>102</v>
      </c>
      <c r="L12" s="48" t="s">
        <v>103</v>
      </c>
      <c r="M12" s="48" t="s">
        <v>77</v>
      </c>
      <c r="N12" s="67">
        <v>11560</v>
      </c>
      <c r="O12" s="47">
        <v>9000</v>
      </c>
      <c r="P12" s="75"/>
      <c r="Q12" s="47"/>
      <c r="R12" s="47"/>
      <c r="S12" s="47">
        <v>1810</v>
      </c>
      <c r="T12" s="115">
        <v>9000</v>
      </c>
      <c r="U12" s="116" t="s">
        <v>232</v>
      </c>
      <c r="V12" s="116" t="s">
        <v>233</v>
      </c>
    </row>
    <row r="13" spans="1:25" ht="174.75" customHeight="1">
      <c r="B13" s="45" t="s">
        <v>35</v>
      </c>
      <c r="C13" s="68" t="s">
        <v>107</v>
      </c>
      <c r="D13" s="103" t="s">
        <v>203</v>
      </c>
      <c r="E13" s="48"/>
      <c r="F13" s="48"/>
      <c r="G13" s="48"/>
      <c r="H13" s="73"/>
      <c r="I13" s="99" t="s">
        <v>49</v>
      </c>
      <c r="J13" s="48" t="s">
        <v>69</v>
      </c>
      <c r="K13" s="46" t="s">
        <v>108</v>
      </c>
      <c r="L13" s="48" t="s">
        <v>69</v>
      </c>
      <c r="M13" s="48" t="s">
        <v>66</v>
      </c>
      <c r="N13" s="47">
        <v>31900</v>
      </c>
      <c r="O13" s="47">
        <v>25100</v>
      </c>
      <c r="P13" s="74"/>
      <c r="Q13" s="47"/>
      <c r="R13" s="47"/>
      <c r="S13" s="47">
        <v>3200</v>
      </c>
      <c r="T13" s="115">
        <v>20000</v>
      </c>
      <c r="U13" s="116" t="s">
        <v>234</v>
      </c>
      <c r="V13" s="116" t="s">
        <v>235</v>
      </c>
    </row>
    <row r="14" spans="1:25" ht="105" customHeight="1">
      <c r="B14" s="45" t="s">
        <v>36</v>
      </c>
      <c r="C14" s="68" t="s">
        <v>117</v>
      </c>
      <c r="D14" s="105" t="s">
        <v>118</v>
      </c>
      <c r="E14" s="80"/>
      <c r="F14" s="80"/>
      <c r="G14" s="80"/>
      <c r="H14" s="81"/>
      <c r="I14" s="100" t="s">
        <v>16</v>
      </c>
      <c r="J14" s="78" t="s">
        <v>120</v>
      </c>
      <c r="K14" s="82" t="s">
        <v>119</v>
      </c>
      <c r="L14" s="78" t="s">
        <v>120</v>
      </c>
      <c r="M14" s="80" t="s">
        <v>190</v>
      </c>
      <c r="N14" s="83">
        <v>25650</v>
      </c>
      <c r="O14" s="83">
        <v>19770</v>
      </c>
      <c r="P14" s="79"/>
      <c r="Q14" s="83"/>
      <c r="R14" s="83"/>
      <c r="S14" s="83">
        <v>2600</v>
      </c>
      <c r="T14" s="118">
        <v>5000</v>
      </c>
      <c r="U14" s="119">
        <v>19.489999999999998</v>
      </c>
      <c r="V14" s="119">
        <v>32</v>
      </c>
    </row>
    <row r="15" spans="1:25" ht="102" customHeight="1">
      <c r="B15" s="45" t="s">
        <v>37</v>
      </c>
      <c r="C15" s="84" t="s">
        <v>121</v>
      </c>
      <c r="D15" s="106" t="s">
        <v>54</v>
      </c>
      <c r="E15" s="85"/>
      <c r="F15" s="85"/>
      <c r="G15" s="85"/>
      <c r="H15" s="86"/>
      <c r="I15" s="61" t="s">
        <v>199</v>
      </c>
      <c r="J15" s="85" t="s">
        <v>218</v>
      </c>
      <c r="K15" s="87" t="s">
        <v>122</v>
      </c>
      <c r="L15" s="85" t="s">
        <v>123</v>
      </c>
      <c r="M15" s="85" t="s">
        <v>191</v>
      </c>
      <c r="N15" s="88">
        <v>22930</v>
      </c>
      <c r="O15" s="89">
        <v>18320</v>
      </c>
      <c r="P15" s="88"/>
      <c r="Q15" s="89"/>
      <c r="R15" s="89"/>
      <c r="S15" s="89">
        <v>2300</v>
      </c>
      <c r="T15" s="115">
        <v>14000</v>
      </c>
      <c r="U15" s="116" t="s">
        <v>236</v>
      </c>
      <c r="V15" s="116" t="s">
        <v>233</v>
      </c>
    </row>
    <row r="16" spans="1:25" ht="76.5" customHeight="1">
      <c r="B16" s="45" t="s">
        <v>38</v>
      </c>
      <c r="C16" s="84" t="s">
        <v>124</v>
      </c>
      <c r="D16" s="103" t="s">
        <v>52</v>
      </c>
      <c r="E16" s="48"/>
      <c r="F16" s="72"/>
      <c r="G16" s="48"/>
      <c r="H16" s="73"/>
      <c r="I16" s="61" t="s">
        <v>199</v>
      </c>
      <c r="J16" s="48" t="s">
        <v>126</v>
      </c>
      <c r="K16" s="46" t="s">
        <v>125</v>
      </c>
      <c r="L16" s="48" t="s">
        <v>126</v>
      </c>
      <c r="M16" s="48" t="s">
        <v>71</v>
      </c>
      <c r="N16" s="67">
        <v>6260</v>
      </c>
      <c r="O16" s="67">
        <v>4960</v>
      </c>
      <c r="P16" s="75">
        <v>6260</v>
      </c>
      <c r="Q16" s="67"/>
      <c r="R16" s="67"/>
      <c r="S16" s="67">
        <v>850</v>
      </c>
      <c r="T16" s="115">
        <v>4960</v>
      </c>
      <c r="U16" s="116" t="s">
        <v>237</v>
      </c>
      <c r="V16" s="116" t="s">
        <v>238</v>
      </c>
    </row>
    <row r="17" spans="2:22" ht="102" customHeight="1">
      <c r="B17" s="45" t="s">
        <v>39</v>
      </c>
      <c r="C17" s="68" t="s">
        <v>131</v>
      </c>
      <c r="D17" s="103" t="s">
        <v>58</v>
      </c>
      <c r="E17" s="48"/>
      <c r="F17" s="48"/>
      <c r="G17" s="48"/>
      <c r="H17" s="73"/>
      <c r="I17" s="100" t="s">
        <v>201</v>
      </c>
      <c r="J17" s="63" t="s">
        <v>207</v>
      </c>
      <c r="K17" s="90" t="s">
        <v>132</v>
      </c>
      <c r="L17" s="63" t="s">
        <v>133</v>
      </c>
      <c r="M17" s="48" t="s">
        <v>196</v>
      </c>
      <c r="N17" s="47">
        <v>83500</v>
      </c>
      <c r="O17" s="47">
        <v>63700</v>
      </c>
      <c r="P17" s="74"/>
      <c r="Q17" s="47"/>
      <c r="R17" s="47"/>
      <c r="S17" s="47">
        <v>9300</v>
      </c>
      <c r="T17" s="113">
        <v>20000</v>
      </c>
      <c r="U17" s="114">
        <v>23.95</v>
      </c>
      <c r="V17" s="114">
        <v>33</v>
      </c>
    </row>
    <row r="18" spans="2:22" ht="100.5" customHeight="1">
      <c r="B18" s="45" t="s">
        <v>40</v>
      </c>
      <c r="C18" s="111" t="s">
        <v>137</v>
      </c>
      <c r="D18" s="95" t="s">
        <v>209</v>
      </c>
      <c r="E18" s="64"/>
      <c r="F18" s="64"/>
      <c r="G18" s="64"/>
      <c r="H18" s="69"/>
      <c r="I18" s="99" t="s">
        <v>53</v>
      </c>
      <c r="J18" s="78" t="s">
        <v>208</v>
      </c>
      <c r="K18" s="92" t="s">
        <v>138</v>
      </c>
      <c r="L18" s="78" t="s">
        <v>139</v>
      </c>
      <c r="M18" s="64" t="s">
        <v>81</v>
      </c>
      <c r="N18" s="67">
        <v>15100</v>
      </c>
      <c r="O18" s="67">
        <v>12080</v>
      </c>
      <c r="P18" s="75"/>
      <c r="Q18" s="67"/>
      <c r="R18" s="67"/>
      <c r="S18" s="67">
        <v>1620</v>
      </c>
      <c r="T18" s="113">
        <v>9000</v>
      </c>
      <c r="U18" s="120">
        <v>59.6</v>
      </c>
      <c r="V18" s="114">
        <v>34</v>
      </c>
    </row>
    <row r="19" spans="2:22" ht="100.5" customHeight="1">
      <c r="B19" s="45" t="s">
        <v>41</v>
      </c>
      <c r="C19" s="84" t="s">
        <v>143</v>
      </c>
      <c r="D19" s="103" t="s">
        <v>62</v>
      </c>
      <c r="E19" s="48"/>
      <c r="F19" s="48"/>
      <c r="G19" s="48"/>
      <c r="H19" s="73"/>
      <c r="I19" s="99" t="s">
        <v>198</v>
      </c>
      <c r="J19" s="48" t="s">
        <v>145</v>
      </c>
      <c r="K19" s="91" t="s">
        <v>144</v>
      </c>
      <c r="L19" s="48" t="s">
        <v>145</v>
      </c>
      <c r="M19" s="48" t="s">
        <v>78</v>
      </c>
      <c r="N19" s="47">
        <v>15282</v>
      </c>
      <c r="O19" s="47">
        <v>12160</v>
      </c>
      <c r="P19" s="74"/>
      <c r="Q19" s="47"/>
      <c r="R19" s="47"/>
      <c r="S19" s="47">
        <v>2042</v>
      </c>
      <c r="T19" s="115">
        <v>6000</v>
      </c>
      <c r="U19" s="116" t="s">
        <v>239</v>
      </c>
      <c r="V19" s="116" t="s">
        <v>240</v>
      </c>
    </row>
    <row r="20" spans="2:22" ht="103.5" customHeight="1">
      <c r="B20" s="45" t="s">
        <v>42</v>
      </c>
      <c r="C20" s="84" t="s">
        <v>149</v>
      </c>
      <c r="D20" s="103" t="s">
        <v>210</v>
      </c>
      <c r="E20" s="48"/>
      <c r="F20" s="48"/>
      <c r="G20" s="48"/>
      <c r="H20" s="73"/>
      <c r="I20" s="100" t="s">
        <v>51</v>
      </c>
      <c r="J20" s="48" t="s">
        <v>152</v>
      </c>
      <c r="K20" s="78" t="s">
        <v>151</v>
      </c>
      <c r="L20" s="48" t="s">
        <v>152</v>
      </c>
      <c r="M20" s="48" t="s">
        <v>150</v>
      </c>
      <c r="N20" s="47">
        <v>60740</v>
      </c>
      <c r="O20" s="47">
        <v>43000</v>
      </c>
      <c r="P20" s="74"/>
      <c r="Q20" s="47"/>
      <c r="R20" s="47"/>
      <c r="S20" s="47">
        <v>0</v>
      </c>
      <c r="T20" s="115">
        <v>15000</v>
      </c>
      <c r="U20" s="116" t="s">
        <v>241</v>
      </c>
      <c r="V20" s="116" t="s">
        <v>242</v>
      </c>
    </row>
    <row r="21" spans="2:22" ht="123.75" customHeight="1">
      <c r="B21" s="45" t="s">
        <v>43</v>
      </c>
      <c r="C21" s="68" t="s">
        <v>156</v>
      </c>
      <c r="D21" s="107" t="s">
        <v>157</v>
      </c>
      <c r="E21" s="45"/>
      <c r="F21" s="45"/>
      <c r="G21" s="45"/>
      <c r="H21" s="46"/>
      <c r="I21" s="100" t="s">
        <v>158</v>
      </c>
      <c r="J21" s="63" t="s">
        <v>211</v>
      </c>
      <c r="K21" s="63" t="s">
        <v>160</v>
      </c>
      <c r="L21" s="63" t="s">
        <v>161</v>
      </c>
      <c r="M21" s="45" t="s">
        <v>159</v>
      </c>
      <c r="N21" s="47">
        <v>23950</v>
      </c>
      <c r="O21" s="47">
        <v>19100</v>
      </c>
      <c r="P21" s="74"/>
      <c r="Q21" s="47"/>
      <c r="R21" s="47"/>
      <c r="S21" s="47">
        <v>3050</v>
      </c>
      <c r="T21" s="113">
        <v>10000</v>
      </c>
      <c r="U21" s="114">
        <v>41.75</v>
      </c>
      <c r="V21" s="114">
        <v>37</v>
      </c>
    </row>
    <row r="22" spans="2:22" ht="85.5" customHeight="1">
      <c r="B22" s="45" t="s">
        <v>44</v>
      </c>
      <c r="C22" s="68" t="s">
        <v>162</v>
      </c>
      <c r="D22" s="103" t="s">
        <v>163</v>
      </c>
      <c r="E22" s="48"/>
      <c r="F22" s="48"/>
      <c r="G22" s="48"/>
      <c r="H22" s="73"/>
      <c r="I22" s="45" t="s">
        <v>199</v>
      </c>
      <c r="J22" s="48" t="s">
        <v>165</v>
      </c>
      <c r="K22" s="63" t="s">
        <v>164</v>
      </c>
      <c r="L22" s="48" t="s">
        <v>165</v>
      </c>
      <c r="M22" s="48" t="s">
        <v>72</v>
      </c>
      <c r="N22" s="47">
        <v>26554</v>
      </c>
      <c r="O22" s="47">
        <v>19510</v>
      </c>
      <c r="P22" s="74"/>
      <c r="Q22" s="47"/>
      <c r="R22" s="47"/>
      <c r="S22" s="47">
        <v>6144</v>
      </c>
      <c r="T22" s="115">
        <v>10000</v>
      </c>
      <c r="U22" s="116" t="s">
        <v>243</v>
      </c>
      <c r="V22" s="116" t="s">
        <v>235</v>
      </c>
    </row>
    <row r="23" spans="2:22" ht="100.5" customHeight="1">
      <c r="B23" s="45" t="s">
        <v>45</v>
      </c>
      <c r="C23" s="68" t="s">
        <v>177</v>
      </c>
      <c r="D23" s="103" t="s">
        <v>60</v>
      </c>
      <c r="E23" s="48"/>
      <c r="F23" s="48"/>
      <c r="G23" s="48"/>
      <c r="H23" s="73"/>
      <c r="I23" s="61" t="s">
        <v>199</v>
      </c>
      <c r="J23" s="63" t="s">
        <v>197</v>
      </c>
      <c r="K23" s="91" t="s">
        <v>179</v>
      </c>
      <c r="L23" s="63" t="s">
        <v>180</v>
      </c>
      <c r="M23" s="48" t="s">
        <v>178</v>
      </c>
      <c r="N23" s="47">
        <v>5600</v>
      </c>
      <c r="O23" s="47">
        <v>5000</v>
      </c>
      <c r="P23" s="74"/>
      <c r="Q23" s="47"/>
      <c r="R23" s="47"/>
      <c r="S23" s="47">
        <v>0</v>
      </c>
      <c r="T23" s="113">
        <v>3000</v>
      </c>
      <c r="U23" s="114">
        <v>53.57</v>
      </c>
      <c r="V23" s="114">
        <v>28</v>
      </c>
    </row>
    <row r="24" spans="2:22" ht="56.25" customHeight="1">
      <c r="B24" s="131" t="s">
        <v>220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</row>
    <row r="25" spans="2:22" ht="82.5" customHeight="1">
      <c r="B25" s="45" t="s">
        <v>34</v>
      </c>
      <c r="C25" s="60" t="s">
        <v>89</v>
      </c>
      <c r="D25" s="95" t="s">
        <v>50</v>
      </c>
      <c r="E25" s="61"/>
      <c r="F25" s="61"/>
      <c r="G25" s="61"/>
      <c r="H25" s="61"/>
      <c r="I25" s="61" t="s">
        <v>51</v>
      </c>
      <c r="J25" s="63" t="s">
        <v>92</v>
      </c>
      <c r="K25" s="62" t="s">
        <v>91</v>
      </c>
      <c r="L25" s="63" t="s">
        <v>92</v>
      </c>
      <c r="M25" s="61" t="s">
        <v>90</v>
      </c>
      <c r="N25" s="67">
        <v>24934</v>
      </c>
      <c r="O25" s="67">
        <v>18620</v>
      </c>
      <c r="P25" s="65"/>
      <c r="Q25" s="66"/>
      <c r="R25" s="66"/>
      <c r="S25" s="47">
        <v>4550</v>
      </c>
      <c r="T25" s="113">
        <v>10000</v>
      </c>
      <c r="U25" s="121">
        <v>40.11</v>
      </c>
      <c r="V25" s="121">
        <v>35</v>
      </c>
    </row>
    <row r="26" spans="2:22" s="5" customFormat="1" ht="98.25" customHeight="1">
      <c r="B26" s="45" t="s">
        <v>35</v>
      </c>
      <c r="C26" s="68" t="s">
        <v>93</v>
      </c>
      <c r="D26" s="95" t="s">
        <v>63</v>
      </c>
      <c r="E26" s="64"/>
      <c r="F26" s="64"/>
      <c r="G26" s="64"/>
      <c r="H26" s="69"/>
      <c r="I26" s="99" t="s">
        <v>198</v>
      </c>
      <c r="J26" s="64" t="s">
        <v>217</v>
      </c>
      <c r="K26" s="70" t="s">
        <v>94</v>
      </c>
      <c r="L26" s="64" t="s">
        <v>64</v>
      </c>
      <c r="M26" s="64" t="s">
        <v>80</v>
      </c>
      <c r="N26" s="47">
        <v>5500</v>
      </c>
      <c r="O26" s="47">
        <v>4950</v>
      </c>
      <c r="P26" s="47">
        <v>5500</v>
      </c>
      <c r="Q26" s="47"/>
      <c r="R26" s="47"/>
      <c r="S26" s="47">
        <v>0</v>
      </c>
      <c r="T26" s="115">
        <v>4000</v>
      </c>
      <c r="U26" s="116" t="s">
        <v>244</v>
      </c>
      <c r="V26" s="116" t="s">
        <v>229</v>
      </c>
    </row>
    <row r="27" spans="2:22" ht="222" customHeight="1">
      <c r="B27" s="45" t="s">
        <v>36</v>
      </c>
      <c r="C27" s="60" t="s">
        <v>95</v>
      </c>
      <c r="D27" s="102" t="s">
        <v>68</v>
      </c>
      <c r="E27" s="64"/>
      <c r="F27" s="64"/>
      <c r="G27" s="64"/>
      <c r="H27" s="64"/>
      <c r="I27" s="61" t="s">
        <v>199</v>
      </c>
      <c r="J27" s="64" t="s">
        <v>97</v>
      </c>
      <c r="K27" s="70" t="s">
        <v>96</v>
      </c>
      <c r="L27" s="64" t="s">
        <v>97</v>
      </c>
      <c r="M27" s="64" t="s">
        <v>188</v>
      </c>
      <c r="N27" s="71">
        <v>5055.5</v>
      </c>
      <c r="O27" s="67">
        <v>4550</v>
      </c>
      <c r="P27" s="71">
        <v>5055.5</v>
      </c>
      <c r="Q27" s="67"/>
      <c r="R27" s="67"/>
      <c r="S27" s="67">
        <v>0</v>
      </c>
      <c r="T27" s="115">
        <v>4550</v>
      </c>
      <c r="U27" s="116" t="s">
        <v>245</v>
      </c>
      <c r="V27" s="116" t="s">
        <v>246</v>
      </c>
    </row>
    <row r="28" spans="2:22" s="5" customFormat="1" ht="78.75" customHeight="1">
      <c r="B28" s="45" t="s">
        <v>37</v>
      </c>
      <c r="C28" s="68" t="s">
        <v>98</v>
      </c>
      <c r="D28" s="103" t="s">
        <v>47</v>
      </c>
      <c r="E28" s="48"/>
      <c r="F28" s="48"/>
      <c r="G28" s="48"/>
      <c r="H28" s="73"/>
      <c r="I28" s="100" t="s">
        <v>200</v>
      </c>
      <c r="J28" s="48" t="s">
        <v>100</v>
      </c>
      <c r="K28" s="46" t="s">
        <v>99</v>
      </c>
      <c r="L28" s="48" t="s">
        <v>100</v>
      </c>
      <c r="M28" s="48" t="s">
        <v>189</v>
      </c>
      <c r="N28" s="47">
        <v>3450</v>
      </c>
      <c r="O28" s="47">
        <v>2725</v>
      </c>
      <c r="P28" s="74"/>
      <c r="Q28" s="47"/>
      <c r="R28" s="47"/>
      <c r="S28" s="47">
        <v>350</v>
      </c>
      <c r="T28" s="115">
        <v>1700</v>
      </c>
      <c r="U28" s="116" t="s">
        <v>247</v>
      </c>
      <c r="V28" s="116" t="s">
        <v>235</v>
      </c>
    </row>
    <row r="29" spans="2:22" s="5" customFormat="1" ht="126.75" customHeight="1">
      <c r="B29" s="45" t="s">
        <v>38</v>
      </c>
      <c r="C29" s="68" t="s">
        <v>257</v>
      </c>
      <c r="D29" s="105" t="s">
        <v>17</v>
      </c>
      <c r="E29" s="76"/>
      <c r="F29" s="76"/>
      <c r="G29" s="76"/>
      <c r="H29" s="77"/>
      <c r="I29" s="101" t="s">
        <v>18</v>
      </c>
      <c r="J29" s="78" t="s">
        <v>195</v>
      </c>
      <c r="K29" s="77" t="s">
        <v>112</v>
      </c>
      <c r="L29" s="78" t="s">
        <v>113</v>
      </c>
      <c r="M29" s="76" t="s">
        <v>83</v>
      </c>
      <c r="N29" s="83">
        <v>12177</v>
      </c>
      <c r="O29" s="47">
        <v>9711</v>
      </c>
      <c r="P29" s="79"/>
      <c r="Q29" s="47"/>
      <c r="R29" s="47"/>
      <c r="S29" s="47">
        <v>1650</v>
      </c>
      <c r="T29" s="113">
        <v>7000</v>
      </c>
      <c r="U29" s="59" t="s">
        <v>248</v>
      </c>
      <c r="V29" s="59" t="s">
        <v>233</v>
      </c>
    </row>
    <row r="30" spans="2:22" ht="80.25" customHeight="1">
      <c r="B30" s="45" t="s">
        <v>39</v>
      </c>
      <c r="C30" s="84" t="s">
        <v>127</v>
      </c>
      <c r="D30" s="103" t="s">
        <v>59</v>
      </c>
      <c r="E30" s="48"/>
      <c r="F30" s="48"/>
      <c r="G30" s="48"/>
      <c r="H30" s="73"/>
      <c r="I30" s="100" t="s">
        <v>13</v>
      </c>
      <c r="J30" s="48" t="s">
        <v>130</v>
      </c>
      <c r="K30" s="46" t="s">
        <v>129</v>
      </c>
      <c r="L30" s="48" t="s">
        <v>130</v>
      </c>
      <c r="M30" s="48" t="s">
        <v>128</v>
      </c>
      <c r="N30" s="47">
        <v>6630</v>
      </c>
      <c r="O30" s="47">
        <v>5150</v>
      </c>
      <c r="P30" s="74"/>
      <c r="Q30" s="47"/>
      <c r="R30" s="47"/>
      <c r="S30" s="47">
        <v>0</v>
      </c>
      <c r="T30" s="115">
        <v>3500</v>
      </c>
      <c r="U30" s="116" t="s">
        <v>249</v>
      </c>
      <c r="V30" s="116" t="s">
        <v>229</v>
      </c>
    </row>
    <row r="31" spans="2:22" s="5" customFormat="1" ht="88.5" customHeight="1">
      <c r="B31" s="45" t="s">
        <v>40</v>
      </c>
      <c r="C31" s="84" t="s">
        <v>140</v>
      </c>
      <c r="D31" s="103" t="s">
        <v>56</v>
      </c>
      <c r="E31" s="45"/>
      <c r="F31" s="45"/>
      <c r="G31" s="45"/>
      <c r="H31" s="46"/>
      <c r="I31" s="61" t="s">
        <v>199</v>
      </c>
      <c r="J31" s="45" t="s">
        <v>142</v>
      </c>
      <c r="K31" s="93" t="s">
        <v>141</v>
      </c>
      <c r="L31" s="45" t="s">
        <v>142</v>
      </c>
      <c r="M31" s="45" t="s">
        <v>192</v>
      </c>
      <c r="N31" s="47">
        <v>14504</v>
      </c>
      <c r="O31" s="47">
        <v>10204</v>
      </c>
      <c r="P31" s="74"/>
      <c r="Q31" s="47"/>
      <c r="R31" s="47"/>
      <c r="S31" s="47">
        <v>2000</v>
      </c>
      <c r="T31" s="117">
        <v>2000</v>
      </c>
      <c r="U31" s="59" t="s">
        <v>250</v>
      </c>
      <c r="V31" s="59" t="s">
        <v>251</v>
      </c>
    </row>
    <row r="32" spans="2:22" s="5" customFormat="1" ht="84" customHeight="1">
      <c r="B32" s="45" t="s">
        <v>41</v>
      </c>
      <c r="C32" s="84" t="s">
        <v>146</v>
      </c>
      <c r="D32" s="103" t="s">
        <v>55</v>
      </c>
      <c r="E32" s="45"/>
      <c r="F32" s="45"/>
      <c r="G32" s="45"/>
      <c r="H32" s="46"/>
      <c r="I32" s="100" t="s">
        <v>201</v>
      </c>
      <c r="J32" s="45" t="s">
        <v>148</v>
      </c>
      <c r="K32" s="94" t="s">
        <v>147</v>
      </c>
      <c r="L32" s="45" t="s">
        <v>148</v>
      </c>
      <c r="M32" s="45" t="s">
        <v>82</v>
      </c>
      <c r="N32" s="47">
        <v>73300</v>
      </c>
      <c r="O32" s="47">
        <v>42500</v>
      </c>
      <c r="P32" s="74"/>
      <c r="Q32" s="47"/>
      <c r="R32" s="47"/>
      <c r="S32" s="47">
        <v>0</v>
      </c>
      <c r="T32" s="117">
        <v>8000</v>
      </c>
      <c r="U32" s="59" t="s">
        <v>252</v>
      </c>
      <c r="V32" s="59" t="s">
        <v>240</v>
      </c>
    </row>
    <row r="33" spans="2:22" s="5" customFormat="1" ht="99" customHeight="1">
      <c r="B33" s="45" t="s">
        <v>42</v>
      </c>
      <c r="C33" s="68" t="s">
        <v>166</v>
      </c>
      <c r="D33" s="107" t="s">
        <v>167</v>
      </c>
      <c r="E33" s="45"/>
      <c r="F33" s="45"/>
      <c r="G33" s="45"/>
      <c r="H33" s="46"/>
      <c r="I33" s="100" t="s">
        <v>168</v>
      </c>
      <c r="J33" s="45" t="s">
        <v>170</v>
      </c>
      <c r="K33" s="63" t="s">
        <v>169</v>
      </c>
      <c r="L33" s="45" t="s">
        <v>170</v>
      </c>
      <c r="M33" s="45" t="s">
        <v>193</v>
      </c>
      <c r="N33" s="47">
        <v>12500</v>
      </c>
      <c r="O33" s="47">
        <v>9970</v>
      </c>
      <c r="P33" s="74"/>
      <c r="Q33" s="47"/>
      <c r="R33" s="47"/>
      <c r="S33" s="47">
        <v>1280</v>
      </c>
      <c r="T33" s="117">
        <v>4000</v>
      </c>
      <c r="U33" s="59" t="s">
        <v>253</v>
      </c>
      <c r="V33" s="59" t="s">
        <v>254</v>
      </c>
    </row>
    <row r="34" spans="2:22" s="5" customFormat="1" ht="122.25" customHeight="1">
      <c r="B34" s="45" t="s">
        <v>43</v>
      </c>
      <c r="C34" s="68" t="s">
        <v>174</v>
      </c>
      <c r="D34" s="104" t="s">
        <v>19</v>
      </c>
      <c r="E34" s="48"/>
      <c r="F34" s="48"/>
      <c r="G34" s="48"/>
      <c r="H34" s="73"/>
      <c r="I34" s="100" t="s">
        <v>15</v>
      </c>
      <c r="J34" s="63" t="s">
        <v>214</v>
      </c>
      <c r="K34" s="91" t="s">
        <v>175</v>
      </c>
      <c r="L34" s="63" t="s">
        <v>176</v>
      </c>
      <c r="M34" s="48" t="s">
        <v>70</v>
      </c>
      <c r="N34" s="47">
        <v>14100</v>
      </c>
      <c r="O34" s="47">
        <v>11250</v>
      </c>
      <c r="P34" s="74"/>
      <c r="Q34" s="47"/>
      <c r="R34" s="47"/>
      <c r="S34" s="47">
        <v>1450</v>
      </c>
      <c r="T34" s="113">
        <v>7000</v>
      </c>
      <c r="U34" s="114">
        <v>49.65</v>
      </c>
      <c r="V34" s="114">
        <v>28</v>
      </c>
    </row>
    <row r="35" spans="2:22" s="5" customFormat="1" ht="243.75" customHeight="1">
      <c r="B35" s="45" t="s">
        <v>44</v>
      </c>
      <c r="C35" s="68" t="s">
        <v>181</v>
      </c>
      <c r="D35" s="105" t="s">
        <v>67</v>
      </c>
      <c r="E35" s="76"/>
      <c r="F35" s="76"/>
      <c r="G35" s="76"/>
      <c r="H35" s="77"/>
      <c r="I35" s="100" t="s">
        <v>201</v>
      </c>
      <c r="J35" s="98" t="s">
        <v>215</v>
      </c>
      <c r="K35" s="97" t="s">
        <v>182</v>
      </c>
      <c r="L35" s="98" t="s">
        <v>183</v>
      </c>
      <c r="M35" s="76" t="s">
        <v>84</v>
      </c>
      <c r="N35" s="47">
        <v>15210</v>
      </c>
      <c r="O35" s="47">
        <v>9720</v>
      </c>
      <c r="P35" s="74"/>
      <c r="Q35" s="47"/>
      <c r="R35" s="47"/>
      <c r="S35" s="47">
        <v>0</v>
      </c>
      <c r="T35" s="122">
        <v>6000</v>
      </c>
      <c r="U35" s="123">
        <v>39.450000000000003</v>
      </c>
      <c r="V35" s="123">
        <v>35</v>
      </c>
    </row>
    <row r="36" spans="2:22" ht="82.5" customHeight="1">
      <c r="B36" s="45" t="s">
        <v>45</v>
      </c>
      <c r="C36" s="68" t="s">
        <v>184</v>
      </c>
      <c r="D36" s="103" t="s">
        <v>61</v>
      </c>
      <c r="E36" s="45"/>
      <c r="F36" s="45"/>
      <c r="G36" s="45"/>
      <c r="H36" s="46"/>
      <c r="I36" s="61" t="s">
        <v>199</v>
      </c>
      <c r="J36" s="45" t="s">
        <v>216</v>
      </c>
      <c r="K36" s="93" t="s">
        <v>186</v>
      </c>
      <c r="L36" s="45" t="s">
        <v>187</v>
      </c>
      <c r="M36" s="45" t="s">
        <v>185</v>
      </c>
      <c r="N36" s="47">
        <v>7550</v>
      </c>
      <c r="O36" s="47">
        <v>5700</v>
      </c>
      <c r="P36" s="74"/>
      <c r="Q36" s="47"/>
      <c r="R36" s="47"/>
      <c r="S36" s="47">
        <v>1400</v>
      </c>
      <c r="T36" s="117">
        <v>3000</v>
      </c>
      <c r="U36" s="59" t="s">
        <v>255</v>
      </c>
      <c r="V36" s="59" t="s">
        <v>240</v>
      </c>
    </row>
    <row r="37" spans="2:22" ht="35.25" customHeight="1">
      <c r="B37" s="136" t="s">
        <v>221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8"/>
    </row>
    <row r="38" spans="2:22" s="5" customFormat="1" ht="132" customHeight="1">
      <c r="B38" s="45" t="s">
        <v>34</v>
      </c>
      <c r="C38" s="68" t="s">
        <v>109</v>
      </c>
      <c r="D38" s="103" t="s">
        <v>205</v>
      </c>
      <c r="E38" s="48"/>
      <c r="F38" s="48"/>
      <c r="G38" s="48"/>
      <c r="H38" s="73"/>
      <c r="I38" s="100" t="s">
        <v>201</v>
      </c>
      <c r="J38" s="63" t="s">
        <v>206</v>
      </c>
      <c r="K38" s="46" t="s">
        <v>110</v>
      </c>
      <c r="L38" s="63" t="s">
        <v>111</v>
      </c>
      <c r="M38" s="48" t="s">
        <v>87</v>
      </c>
      <c r="N38" s="47">
        <v>27500</v>
      </c>
      <c r="O38" s="47">
        <v>22000</v>
      </c>
      <c r="P38" s="74"/>
      <c r="Q38" s="47"/>
      <c r="R38" s="47"/>
      <c r="S38" s="47">
        <v>2750</v>
      </c>
      <c r="T38" s="113">
        <v>6000</v>
      </c>
      <c r="U38" s="114">
        <v>21.82</v>
      </c>
      <c r="V38" s="114">
        <v>32</v>
      </c>
    </row>
    <row r="39" spans="2:22" s="5" customFormat="1" ht="57.75" customHeight="1">
      <c r="B39" s="136" t="s">
        <v>258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8"/>
    </row>
    <row r="40" spans="2:22" s="5" customFormat="1" ht="78.75" customHeight="1">
      <c r="B40" s="45" t="s">
        <v>34</v>
      </c>
      <c r="C40" s="68" t="s">
        <v>104</v>
      </c>
      <c r="D40" s="104" t="s">
        <v>65</v>
      </c>
      <c r="E40" s="48"/>
      <c r="F40" s="48"/>
      <c r="G40" s="48"/>
      <c r="H40" s="73"/>
      <c r="I40" s="100" t="s">
        <v>201</v>
      </c>
      <c r="J40" s="63" t="s">
        <v>106</v>
      </c>
      <c r="K40" s="46" t="s">
        <v>105</v>
      </c>
      <c r="L40" s="63" t="s">
        <v>106</v>
      </c>
      <c r="M40" s="48" t="s">
        <v>86</v>
      </c>
      <c r="N40" s="47">
        <v>117000</v>
      </c>
      <c r="O40" s="47">
        <v>93000</v>
      </c>
      <c r="P40" s="74"/>
      <c r="Q40" s="47"/>
      <c r="R40" s="47"/>
      <c r="S40" s="47">
        <v>13000</v>
      </c>
      <c r="T40" s="113">
        <v>20000</v>
      </c>
      <c r="U40" s="114">
        <v>17.09</v>
      </c>
      <c r="V40" s="114">
        <v>38</v>
      </c>
    </row>
    <row r="41" spans="2:22" s="5" customFormat="1" ht="81" customHeight="1">
      <c r="B41" s="45" t="s">
        <v>35</v>
      </c>
      <c r="C41" s="68" t="s">
        <v>114</v>
      </c>
      <c r="D41" s="103" t="s">
        <v>48</v>
      </c>
      <c r="E41" s="48"/>
      <c r="F41" s="48"/>
      <c r="G41" s="48"/>
      <c r="H41" s="73"/>
      <c r="I41" s="100" t="s">
        <v>201</v>
      </c>
      <c r="J41" s="63" t="s">
        <v>204</v>
      </c>
      <c r="K41" s="46" t="s">
        <v>115</v>
      </c>
      <c r="L41" s="63" t="s">
        <v>116</v>
      </c>
      <c r="M41" s="48" t="s">
        <v>79</v>
      </c>
      <c r="N41" s="47">
        <v>76510.8</v>
      </c>
      <c r="O41" s="47">
        <v>61208.66</v>
      </c>
      <c r="P41" s="74"/>
      <c r="Q41" s="47"/>
      <c r="R41" s="47"/>
      <c r="S41" s="47">
        <v>15302.14</v>
      </c>
      <c r="T41" s="113">
        <v>15000</v>
      </c>
      <c r="U41" s="114">
        <v>19.61</v>
      </c>
      <c r="V41" s="114">
        <v>37</v>
      </c>
    </row>
    <row r="42" spans="2:22" ht="55.5" customHeight="1">
      <c r="B42" s="125" t="s">
        <v>21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58"/>
      <c r="N42" s="49">
        <f>SUM(N6:N41)</f>
        <v>842727.69000000006</v>
      </c>
      <c r="O42" s="50">
        <f>SUM(O6:O41)</f>
        <v>639563.07000000007</v>
      </c>
      <c r="P42" s="41"/>
      <c r="Q42" s="41"/>
      <c r="R42" s="41"/>
      <c r="S42" s="50">
        <f>SUM(S6:S41)</f>
        <v>93279.12</v>
      </c>
      <c r="T42" s="50">
        <v>249710</v>
      </c>
      <c r="U42" s="50"/>
      <c r="V42" s="50"/>
    </row>
    <row r="43" spans="2:22" ht="14.25" customHeight="1">
      <c r="B43" s="128" t="s">
        <v>256</v>
      </c>
      <c r="C43" s="128"/>
      <c r="D43" s="128"/>
      <c r="E43" s="128"/>
      <c r="F43" s="128"/>
      <c r="G43" s="128"/>
      <c r="H43" s="128"/>
      <c r="I43" s="128"/>
      <c r="J43" s="4"/>
      <c r="K43" s="4"/>
      <c r="L43" s="4"/>
      <c r="M43" s="4"/>
      <c r="N43" s="4"/>
      <c r="O43" s="8"/>
      <c r="P43" s="4"/>
      <c r="Q43" s="4"/>
      <c r="R43" s="4"/>
      <c r="S43" s="4"/>
      <c r="T43" s="4"/>
      <c r="U43" s="4"/>
      <c r="V43" s="4"/>
    </row>
    <row r="44" spans="2:22" ht="15" customHeight="1">
      <c r="B44" s="129"/>
      <c r="C44" s="129"/>
      <c r="D44" s="129"/>
      <c r="E44" s="129"/>
      <c r="F44" s="129"/>
      <c r="G44" s="129"/>
      <c r="H44" s="129"/>
      <c r="I44" s="129"/>
      <c r="J44" s="4"/>
      <c r="K44" s="4"/>
      <c r="L44" s="4"/>
      <c r="M44" s="4"/>
      <c r="N44" s="4"/>
      <c r="O44" s="8"/>
      <c r="P44" s="4"/>
      <c r="Q44" s="4"/>
      <c r="R44" s="4"/>
      <c r="S44" s="4"/>
      <c r="T44" s="4"/>
      <c r="U44" s="4"/>
      <c r="V44" s="4"/>
    </row>
    <row r="45" spans="2:22" ht="58.5" customHeight="1">
      <c r="B45" s="129"/>
      <c r="C45" s="129"/>
      <c r="D45" s="129"/>
      <c r="E45" s="129"/>
      <c r="F45" s="129"/>
      <c r="G45" s="129"/>
      <c r="H45" s="129"/>
      <c r="I45" s="129"/>
      <c r="J45" s="4"/>
      <c r="K45" s="4"/>
      <c r="L45" s="4"/>
      <c r="M45" s="4"/>
      <c r="N45" s="4"/>
      <c r="O45" s="8"/>
      <c r="P45" s="4"/>
      <c r="Q45" s="4"/>
      <c r="R45" s="4"/>
      <c r="S45" s="4"/>
      <c r="T45" s="4"/>
      <c r="U45" s="4"/>
      <c r="V45" s="4"/>
    </row>
    <row r="47" spans="2:22" ht="17.25" customHeight="1">
      <c r="C47" s="55" t="s">
        <v>76</v>
      </c>
      <c r="J47" s="34"/>
      <c r="K47" s="34"/>
      <c r="L47" s="35"/>
      <c r="M47" s="35"/>
      <c r="N47" s="35"/>
    </row>
    <row r="48" spans="2:22" ht="20.25" customHeight="1">
      <c r="C48" s="56" t="s">
        <v>75</v>
      </c>
      <c r="J48" s="33"/>
      <c r="K48" s="3"/>
      <c r="L48" s="3"/>
      <c r="M48" s="3"/>
      <c r="N48" s="3"/>
    </row>
    <row r="49" spans="10:15" ht="30" customHeight="1">
      <c r="J49" s="3"/>
      <c r="K49" s="3"/>
      <c r="L49" s="3"/>
      <c r="M49" s="3"/>
      <c r="N49" s="3"/>
      <c r="O49" s="9"/>
    </row>
    <row r="50" spans="10:15" ht="30" customHeight="1">
      <c r="J50" s="3"/>
      <c r="K50" s="3"/>
      <c r="L50" s="3"/>
      <c r="M50" s="3"/>
      <c r="N50" s="3"/>
    </row>
    <row r="51" spans="10:15" ht="30" customHeight="1">
      <c r="J51" s="3"/>
      <c r="K51" s="3"/>
      <c r="L51" s="3"/>
      <c r="M51" s="3"/>
      <c r="N51" s="3"/>
    </row>
    <row r="52" spans="10:15" ht="30" customHeight="1">
      <c r="J52" s="3"/>
      <c r="K52" s="3"/>
      <c r="L52" s="3"/>
      <c r="M52" s="3"/>
      <c r="N52" s="3"/>
    </row>
    <row r="53" spans="10:15" ht="30" customHeight="1">
      <c r="J53" s="3"/>
      <c r="K53" s="3"/>
      <c r="L53" s="3"/>
      <c r="M53" s="3"/>
      <c r="N53" s="3"/>
    </row>
    <row r="54" spans="10:15" ht="30" customHeight="1">
      <c r="J54" s="3"/>
      <c r="K54" s="3"/>
      <c r="L54" s="3"/>
      <c r="M54" s="3"/>
      <c r="N54" s="3"/>
    </row>
    <row r="55" spans="10:15" ht="30" customHeight="1">
      <c r="J55" s="3"/>
      <c r="K55" s="3"/>
      <c r="L55" s="3"/>
      <c r="M55" s="3"/>
      <c r="N55" s="3"/>
    </row>
    <row r="56" spans="10:15" ht="30" customHeight="1">
      <c r="J56" s="3"/>
      <c r="K56" s="3"/>
      <c r="L56" s="3"/>
      <c r="M56" s="3"/>
      <c r="N56" s="3"/>
    </row>
    <row r="57" spans="10:15" ht="30" customHeight="1">
      <c r="J57" s="3"/>
      <c r="K57" s="3"/>
      <c r="L57" s="3"/>
      <c r="M57" s="3"/>
      <c r="N57" s="3"/>
    </row>
    <row r="58" spans="10:15" ht="30" customHeight="1">
      <c r="J58" s="3"/>
      <c r="K58" s="3"/>
      <c r="L58" s="3"/>
      <c r="M58" s="3"/>
      <c r="N58" s="3"/>
    </row>
    <row r="59" spans="10:15" ht="30" customHeight="1">
      <c r="J59" s="3"/>
      <c r="K59" s="3"/>
      <c r="L59" s="3"/>
      <c r="M59" s="3"/>
      <c r="N59" s="3"/>
    </row>
    <row r="60" spans="10:15" ht="56.25" customHeight="1"/>
  </sheetData>
  <autoFilter ref="B5:R45"/>
  <mergeCells count="11">
    <mergeCell ref="B4:O4"/>
    <mergeCell ref="B42:L42"/>
    <mergeCell ref="B3:V3"/>
    <mergeCell ref="B43:I45"/>
    <mergeCell ref="S1:V1"/>
    <mergeCell ref="B6:V6"/>
    <mergeCell ref="B8:V8"/>
    <mergeCell ref="B11:V11"/>
    <mergeCell ref="B24:V24"/>
    <mergeCell ref="B37:V37"/>
    <mergeCell ref="B39:V39"/>
  </mergeCells>
  <hyperlinks>
    <hyperlink ref="K27" r:id="rId1"/>
    <hyperlink ref="K26" r:id="rId2"/>
    <hyperlink ref="K28" r:id="rId3"/>
    <hyperlink ref="K29" r:id="rId4"/>
    <hyperlink ref="K30" r:id="rId5"/>
    <hyperlink ref="K31" r:id="rId6"/>
    <hyperlink ref="K32" r:id="rId7"/>
    <hyperlink ref="K9" r:id="rId8"/>
    <hyperlink ref="K10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3" r:id="rId18"/>
    <hyperlink ref="K38" r:id="rId19"/>
    <hyperlink ref="K40" r:id="rId20"/>
    <hyperlink ref="K41" r:id="rId21"/>
    <hyperlink ref="K34" r:id="rId22"/>
    <hyperlink ref="K35" r:id="rId23"/>
    <hyperlink ref="K36" r:id="rId24"/>
  </hyperlinks>
  <pageMargins left="0.51181102362204722" right="0.70866141732283472" top="0.74803149606299213" bottom="0.74803149606299213" header="0.31496062992125984" footer="0.31496062992125984"/>
  <pageSetup paperSize="8" scale="60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7"/>
  <sheetViews>
    <sheetView workbookViewId="0">
      <selection activeCell="B4" sqref="B4:L17"/>
    </sheetView>
  </sheetViews>
  <sheetFormatPr defaultRowHeight="14.25"/>
  <cols>
    <col min="1" max="1" width="5.875" customWidth="1"/>
    <col min="2" max="2" width="17.25" customWidth="1"/>
    <col min="3" max="3" width="11.125" customWidth="1"/>
    <col min="4" max="4" width="15" customWidth="1"/>
    <col min="5" max="5" width="19.25" customWidth="1"/>
    <col min="6" max="6" width="18.625" bestFit="1" customWidth="1"/>
    <col min="7" max="7" width="16.625" bestFit="1" customWidth="1"/>
    <col min="8" max="8" width="18.625" bestFit="1" customWidth="1"/>
    <col min="9" max="9" width="18.875" bestFit="1" customWidth="1"/>
    <col min="10" max="10" width="17.25" bestFit="1" customWidth="1"/>
    <col min="11" max="11" width="22.5" customWidth="1"/>
    <col min="12" max="12" width="9.875" bestFit="1" customWidth="1"/>
  </cols>
  <sheetData>
    <row r="3" spans="2:12" ht="14.25" customHeight="1"/>
    <row r="4" spans="2:12" ht="34.5" customHeight="1">
      <c r="B4" s="36" t="s">
        <v>28</v>
      </c>
      <c r="C4" s="6"/>
      <c r="D4" s="11" t="s">
        <v>27</v>
      </c>
      <c r="E4" s="12"/>
      <c r="F4" s="13" t="s">
        <v>24</v>
      </c>
      <c r="G4" s="14" t="s">
        <v>22</v>
      </c>
      <c r="H4" s="14" t="s">
        <v>23</v>
      </c>
      <c r="I4" s="16" t="s">
        <v>25</v>
      </c>
      <c r="J4" s="17" t="s">
        <v>26</v>
      </c>
      <c r="K4" s="17" t="s">
        <v>32</v>
      </c>
      <c r="L4" s="1"/>
    </row>
    <row r="5" spans="2:12" ht="75" customHeight="1">
      <c r="B5" s="142" t="e">
        <f>'rejest 2015'!#REF!-G5</f>
        <v>#REF!</v>
      </c>
      <c r="C5" s="6"/>
      <c r="D5" s="37" t="s">
        <v>30</v>
      </c>
      <c r="E5" s="2"/>
      <c r="F5" s="31" t="e">
        <f>'rejest 2015'!#REF!+'rejest 2015'!#REF!+'rejest 2015'!#REF!+'rejest 2015'!#REF!+'rejest 2015'!#REF!+'rejest 2015'!#REF!+'rejest 2015'!#REF!+'rejest 2015'!#REF!+'rejest 2015'!#REF!+'rejest 2015'!#REF!+'rejest 2015'!#REF!+'rejest 2015'!#REF!+'rejest 2015'!#REF!+'rejest 2015'!#REF!</f>
        <v>#REF!</v>
      </c>
      <c r="G5" s="18" t="e">
        <f>'rejest 2015'!#REF!+'rejest 2015'!#REF!+'rejest 2015'!#REF!+'rejest 2015'!#REF!+'rejest 2015'!#REF!</f>
        <v>#REF!</v>
      </c>
      <c r="H5" s="18" t="e">
        <f>F5-G5</f>
        <v>#REF!</v>
      </c>
      <c r="I5" s="30">
        <v>208280</v>
      </c>
      <c r="J5" s="38" t="s">
        <v>31</v>
      </c>
      <c r="K5" s="32">
        <v>4</v>
      </c>
      <c r="L5" s="39">
        <v>129500</v>
      </c>
    </row>
    <row r="6" spans="2:12" ht="82.5" customHeight="1">
      <c r="B6" s="143"/>
      <c r="C6" s="6"/>
      <c r="D6" s="37" t="s">
        <v>33</v>
      </c>
      <c r="E6" s="2"/>
      <c r="F6" s="40">
        <v>20000</v>
      </c>
      <c r="G6" s="20"/>
      <c r="H6" s="21"/>
      <c r="I6" s="19"/>
      <c r="J6" s="22"/>
      <c r="K6" s="15"/>
      <c r="L6" s="1"/>
    </row>
    <row r="7" spans="2:12" ht="102.75" customHeight="1">
      <c r="B7" s="143"/>
      <c r="C7" s="6"/>
      <c r="D7" s="10"/>
      <c r="E7" s="2"/>
      <c r="F7" s="20"/>
      <c r="G7" s="20"/>
      <c r="H7" s="20"/>
      <c r="I7" s="19"/>
      <c r="J7" s="22"/>
      <c r="K7" s="15"/>
      <c r="L7" s="1"/>
    </row>
    <row r="8" spans="2:12" ht="20.25">
      <c r="B8" s="143"/>
      <c r="C8" s="6"/>
      <c r="D8" s="10"/>
      <c r="E8" s="2"/>
      <c r="F8" s="20"/>
      <c r="G8" s="20"/>
      <c r="H8" s="20"/>
      <c r="I8" s="19"/>
      <c r="J8" s="22"/>
      <c r="K8" s="15"/>
      <c r="L8" s="1"/>
    </row>
    <row r="9" spans="2:12" ht="20.25">
      <c r="B9" s="143"/>
      <c r="C9" s="7"/>
      <c r="D9" s="10"/>
      <c r="E9" s="2"/>
      <c r="F9" s="20"/>
      <c r="G9" s="20"/>
      <c r="H9" s="20"/>
      <c r="I9" s="19"/>
      <c r="J9" s="22"/>
      <c r="K9" s="15"/>
      <c r="L9" s="1"/>
    </row>
    <row r="10" spans="2:12" ht="20.25">
      <c r="B10" s="143"/>
      <c r="C10" s="6"/>
      <c r="D10" s="10"/>
      <c r="E10" s="2"/>
      <c r="F10" s="20"/>
      <c r="G10" s="20"/>
      <c r="H10" s="20"/>
      <c r="I10" s="19"/>
      <c r="J10" s="22"/>
      <c r="K10" s="15"/>
      <c r="L10" s="1"/>
    </row>
    <row r="11" spans="2:12" ht="20.25">
      <c r="B11" s="143"/>
      <c r="C11" s="6"/>
      <c r="D11" s="10"/>
      <c r="E11" s="2"/>
      <c r="F11" s="20"/>
      <c r="G11" s="20"/>
      <c r="H11" s="20"/>
      <c r="I11" s="19"/>
      <c r="J11" s="22"/>
      <c r="K11" s="15"/>
      <c r="L11" s="1"/>
    </row>
    <row r="12" spans="2:12" ht="20.25">
      <c r="B12" s="143"/>
      <c r="C12" s="6"/>
      <c r="D12" s="10"/>
      <c r="E12" s="2"/>
      <c r="F12" s="20"/>
      <c r="G12" s="20"/>
      <c r="H12" s="20"/>
      <c r="I12" s="19"/>
      <c r="J12" s="22"/>
      <c r="K12" s="15"/>
      <c r="L12" s="1"/>
    </row>
    <row r="13" spans="2:12" ht="20.25">
      <c r="B13" s="143"/>
      <c r="C13" s="6"/>
      <c r="D13" s="10"/>
      <c r="E13" s="2"/>
      <c r="F13" s="20"/>
      <c r="G13" s="20"/>
      <c r="H13" s="20"/>
      <c r="I13" s="19"/>
      <c r="J13" s="22"/>
      <c r="K13" s="15"/>
      <c r="L13" s="1"/>
    </row>
    <row r="14" spans="2:12" ht="20.25">
      <c r="B14" s="143"/>
      <c r="C14" s="6"/>
      <c r="D14" s="10"/>
      <c r="E14" s="2"/>
      <c r="F14" s="20"/>
      <c r="G14" s="20"/>
      <c r="H14" s="20"/>
      <c r="I14" s="19"/>
      <c r="J14" s="22"/>
      <c r="K14" s="15"/>
      <c r="L14" s="1"/>
    </row>
    <row r="15" spans="2:12" ht="20.25">
      <c r="B15" s="143"/>
      <c r="C15" s="6"/>
      <c r="D15" s="10"/>
      <c r="E15" s="2"/>
      <c r="F15" s="20"/>
      <c r="G15" s="20"/>
      <c r="H15" s="20"/>
      <c r="I15" s="19"/>
      <c r="J15" s="22"/>
      <c r="K15" s="15"/>
      <c r="L15" s="1"/>
    </row>
    <row r="16" spans="2:12" ht="20.25">
      <c r="B16" s="143"/>
      <c r="C16" s="6"/>
      <c r="D16" s="23"/>
      <c r="E16" s="2"/>
      <c r="F16" s="24"/>
      <c r="G16" s="24"/>
      <c r="H16" s="24"/>
      <c r="I16" s="25"/>
      <c r="J16" s="26"/>
      <c r="K16" s="27"/>
      <c r="L16" s="1"/>
    </row>
    <row r="17" spans="2:12" ht="26.25">
      <c r="B17" s="139" t="s">
        <v>29</v>
      </c>
      <c r="C17" s="140"/>
      <c r="D17" s="141"/>
      <c r="E17" s="28"/>
      <c r="F17" s="29" t="e">
        <f>SUM(F5:F16)</f>
        <v>#REF!</v>
      </c>
      <c r="G17" s="29" t="e">
        <f>SUM(G5:G16)</f>
        <v>#REF!</v>
      </c>
      <c r="H17" s="29" t="e">
        <f>SUM(H5:H16)</f>
        <v>#REF!</v>
      </c>
      <c r="I17" s="29">
        <f>SUM(I5:I16)</f>
        <v>208280</v>
      </c>
      <c r="J17" s="28"/>
      <c r="K17" s="28"/>
      <c r="L17" s="1"/>
    </row>
  </sheetData>
  <mergeCells count="2">
    <mergeCell ref="B17:D17"/>
    <mergeCell ref="B5:B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4" sqref="B4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rejest 2015</vt:lpstr>
      <vt:lpstr>Arkusz2</vt:lpstr>
      <vt:lpstr>LIMIT Środków</vt:lpstr>
      <vt:lpstr>'rejest 2015'!Tytuły_wydruku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Dreszer</dc:creator>
  <cp:lastModifiedBy>Sylwia Błachowicz</cp:lastModifiedBy>
  <cp:lastPrinted>2018-03-22T11:30:46Z</cp:lastPrinted>
  <dcterms:created xsi:type="dcterms:W3CDTF">2015-03-05T13:15:42Z</dcterms:created>
  <dcterms:modified xsi:type="dcterms:W3CDTF">2018-04-06T09:14:13Z</dcterms:modified>
</cp:coreProperties>
</file>