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735" yWindow="2190" windowWidth="18990" windowHeight="8670" tabRatio="305"/>
  </bookViews>
  <sheets>
    <sheet name="2018" sheetId="1" r:id="rId1"/>
  </sheets>
  <definedNames>
    <definedName name="_xlnm.Print_Area" localSheetId="0">'2018'!$B$2:$Q$254</definedName>
    <definedName name="_xlnm.Print_Titles" localSheetId="0">'2018'!$2:$5</definedName>
  </definedNames>
  <calcPr calcId="152511"/>
</workbook>
</file>

<file path=xl/calcChain.xml><?xml version="1.0" encoding="utf-8"?>
<calcChain xmlns="http://schemas.openxmlformats.org/spreadsheetml/2006/main">
  <c r="N222" i="1" l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M208" i="1" s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16" i="1" l="1"/>
  <c r="L118" i="1"/>
  <c r="L117" i="1"/>
  <c r="J118" i="1"/>
  <c r="J117" i="1"/>
  <c r="N97" i="1"/>
  <c r="N96" i="1"/>
  <c r="N95" i="1"/>
  <c r="N94" i="1"/>
  <c r="N93" i="1"/>
  <c r="N92" i="1"/>
  <c r="N91" i="1"/>
  <c r="N90" i="1"/>
  <c r="N89" i="1"/>
  <c r="N107" i="1"/>
  <c r="N110" i="1"/>
  <c r="N111" i="1"/>
  <c r="N109" i="1"/>
  <c r="N113" i="1"/>
  <c r="N115" i="1"/>
  <c r="N114" i="1"/>
  <c r="N112" i="1"/>
  <c r="N103" i="1"/>
  <c r="N102" i="1"/>
  <c r="N106" i="1"/>
  <c r="N108" i="1"/>
  <c r="N104" i="1"/>
  <c r="N105" i="1"/>
  <c r="N101" i="1"/>
  <c r="N100" i="1"/>
  <c r="N99" i="1"/>
  <c r="N98" i="1"/>
  <c r="N118" i="1" l="1"/>
  <c r="J254" i="1"/>
  <c r="L254" i="1"/>
  <c r="N117" i="1"/>
  <c r="N88" i="1"/>
  <c r="N87" i="1"/>
  <c r="N84" i="1"/>
  <c r="N86" i="1"/>
  <c r="N85" i="1"/>
  <c r="N82" i="1" l="1"/>
  <c r="N81" i="1"/>
  <c r="N80" i="1"/>
  <c r="N79" i="1"/>
  <c r="N78" i="1"/>
  <c r="N77" i="1" l="1"/>
  <c r="N76" i="1"/>
  <c r="N75" i="1" l="1"/>
  <c r="N74" i="1" l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 l="1"/>
  <c r="N59" i="1"/>
  <c r="N58" i="1"/>
  <c r="N57" i="1"/>
  <c r="N56" i="1" l="1"/>
  <c r="N55" i="1"/>
  <c r="N54" i="1"/>
  <c r="N53" i="1"/>
  <c r="N52" i="1"/>
  <c r="N51" i="1"/>
  <c r="N50" i="1"/>
  <c r="N49" i="1"/>
  <c r="N48" i="1"/>
  <c r="N47" i="1"/>
  <c r="N46" i="1"/>
  <c r="N45" i="1" l="1"/>
  <c r="N44" i="1"/>
  <c r="N43" i="1"/>
  <c r="N42" i="1"/>
  <c r="N41" i="1"/>
  <c r="N40" i="1" l="1"/>
  <c r="N39" i="1" l="1"/>
  <c r="N38" i="1" l="1"/>
  <c r="N37" i="1"/>
  <c r="N36" i="1"/>
  <c r="N35" i="1"/>
  <c r="N34" i="1" l="1"/>
  <c r="N33" i="1"/>
  <c r="N17" i="1" l="1"/>
  <c r="N32" i="1"/>
  <c r="N31" i="1"/>
  <c r="N30" i="1"/>
  <c r="N29" i="1" l="1"/>
  <c r="N28" i="1"/>
  <c r="N27" i="1" l="1"/>
  <c r="N26" i="1"/>
  <c r="N25" i="1" l="1"/>
  <c r="N24" i="1"/>
  <c r="N23" i="1"/>
  <c r="N20" i="1" l="1"/>
  <c r="N19" i="1"/>
  <c r="N18" i="1"/>
  <c r="F18" i="1"/>
  <c r="N16" i="1" l="1"/>
  <c r="N12" i="1" l="1"/>
  <c r="N21" i="1"/>
  <c r="N15" i="1"/>
  <c r="N14" i="1"/>
  <c r="N13" i="1"/>
  <c r="N11" i="1"/>
  <c r="N10" i="1"/>
  <c r="N9" i="1" l="1"/>
  <c r="N8" i="1"/>
  <c r="N22" i="1" l="1"/>
</calcChain>
</file>

<file path=xl/sharedStrings.xml><?xml version="1.0" encoding="utf-8"?>
<sst xmlns="http://schemas.openxmlformats.org/spreadsheetml/2006/main" count="2171" uniqueCount="910">
  <si>
    <t>nr wniosku</t>
  </si>
  <si>
    <t>data wpływu rr-mm-dd</t>
  </si>
  <si>
    <t>Wnioskodawca</t>
  </si>
  <si>
    <t>Nazwa zadania</t>
  </si>
  <si>
    <t>gmina</t>
  </si>
  <si>
    <t>powiat</t>
  </si>
  <si>
    <t>Arch / Ruch</t>
  </si>
  <si>
    <t>kwota</t>
  </si>
  <si>
    <t>%</t>
  </si>
  <si>
    <t>Całkowita wartość zadania</t>
  </si>
  <si>
    <t>A</t>
  </si>
  <si>
    <t>K</t>
  </si>
  <si>
    <t>N</t>
  </si>
  <si>
    <t>tor</t>
  </si>
  <si>
    <t>pel</t>
  </si>
  <si>
    <t>Świecie</t>
  </si>
  <si>
    <t>świecki</t>
  </si>
  <si>
    <t>R</t>
  </si>
  <si>
    <t>REGON</t>
  </si>
  <si>
    <t>wnioskowana dotacja</t>
  </si>
  <si>
    <t>środki własne</t>
  </si>
  <si>
    <t>mogileński</t>
  </si>
  <si>
    <t>gnie</t>
  </si>
  <si>
    <t>żniński</t>
  </si>
  <si>
    <t>chełmiński</t>
  </si>
  <si>
    <t>włocławski</t>
  </si>
  <si>
    <t>brodnicki</t>
  </si>
  <si>
    <t>tucholski</t>
  </si>
  <si>
    <t>radziejowski</t>
  </si>
  <si>
    <t>Lisewo</t>
  </si>
  <si>
    <t>_</t>
  </si>
  <si>
    <t>TAK</t>
  </si>
  <si>
    <t>n/d</t>
  </si>
  <si>
    <t>040050805</t>
  </si>
  <si>
    <t>Zgromadzenie Sióstr Miłosierdzia św. Wincentego a Paulo</t>
  </si>
  <si>
    <t>006227147</t>
  </si>
  <si>
    <t>V etap konserwacji i restauracji manierystycznego ołtarza Ukrzyżowania z II ćw. XVII w.</t>
  </si>
  <si>
    <t>Lubiewo</t>
  </si>
  <si>
    <t>zg.zak.</t>
  </si>
  <si>
    <t>Brześć Kujawski</t>
  </si>
  <si>
    <t>040064859</t>
  </si>
  <si>
    <t>Parafia Rzymskokatolicka p.w. św. Stanisława Biskupa Męczennika w Brześciu Kujawskim</t>
  </si>
  <si>
    <t>włoc</t>
  </si>
  <si>
    <t>Jeziora Wielkie</t>
  </si>
  <si>
    <t>-</t>
  </si>
  <si>
    <t>040092198</t>
  </si>
  <si>
    <t>Parafia Rzymskokatolicka p.w. św. Michała Archanioła w Siedlimowie</t>
  </si>
  <si>
    <t>Parafia Rzymskokatolicka p.w. Opieki Matki Bożej w Osięcinach</t>
  </si>
  <si>
    <t>Osięciny</t>
  </si>
  <si>
    <t>040064227</t>
  </si>
  <si>
    <t>Parafia Rzymskokatolicka p.w. św. Małgorzaty w Juncewie</t>
  </si>
  <si>
    <t>Janowiec Wielkopolski</t>
  </si>
  <si>
    <t>440092005</t>
  </si>
  <si>
    <t>Bobrowo</t>
  </si>
  <si>
    <t>040051331</t>
  </si>
  <si>
    <t>Parafia Rzymskokatolicka p.w. św. Andrzeja Boboli w Świeciu</t>
  </si>
  <si>
    <t>040082389</t>
  </si>
  <si>
    <t>płoc</t>
  </si>
  <si>
    <t>Osiek</t>
  </si>
  <si>
    <t>040071032</t>
  </si>
  <si>
    <t>Parafia Rzymskokatolicka p.w. Wniebowzięcia NMP w Osieku</t>
  </si>
  <si>
    <t>Zofia Szymańska, Violetta Szymańska, Robert Szymański</t>
  </si>
  <si>
    <t>Bydgoszcz</t>
  </si>
  <si>
    <t>pryw</t>
  </si>
  <si>
    <t>Bydgoszcz m.</t>
  </si>
  <si>
    <t>NIE</t>
  </si>
  <si>
    <t>Inowrocław</t>
  </si>
  <si>
    <t>inowrocławski</t>
  </si>
  <si>
    <t>093222544</t>
  </si>
  <si>
    <t>Parafia Rzymskokatolicka p.w. św. Józefa w Osieku</t>
  </si>
  <si>
    <t>Przeprowadzenie prac konserwatorskich przy ołtarzu bocznym św. Józefa wpisanym do rejestru zabytków pod numerem B/3/4</t>
  </si>
  <si>
    <t>wloc</t>
  </si>
  <si>
    <t>040122278</t>
  </si>
  <si>
    <t>Zakrzewo</t>
  </si>
  <si>
    <t>aleksandrowski</t>
  </si>
  <si>
    <t>Stolno</t>
  </si>
  <si>
    <t>040050840</t>
  </si>
  <si>
    <t>Parafia Rzymskokatolicka p.w. św. Katarzyny w Wielkim Czystem</t>
  </si>
  <si>
    <t xml:space="preserve">Parafia Rzymskokatolicka p.w. św. Jana Chrzciciela w Nieżywięciu </t>
  </si>
  <si>
    <t>Parafia p.w. św. Stanisława Biskupa Męczennika w Brześciu Kujawskim</t>
  </si>
  <si>
    <t>Parafia Rzymsko-Katolicka p.w. św. Stanisława Biskupa i Męczennika w Strzygach</t>
  </si>
  <si>
    <t>Gmina Bobrowniki</t>
  </si>
  <si>
    <t>jst</t>
  </si>
  <si>
    <t>040071049</t>
  </si>
  <si>
    <t>910866519</t>
  </si>
  <si>
    <t>Bobrowniki</t>
  </si>
  <si>
    <t>lipnowski</t>
  </si>
  <si>
    <t>Parafia Rzymskokatolicka p.w. św. Bartłomieja Apostoła w Komorsku Wielkim</t>
  </si>
  <si>
    <t>Warlubie</t>
  </si>
  <si>
    <t>040082120</t>
  </si>
  <si>
    <t>Zgromadzenie Księży Marianów 
Prowincja Polska
Warszawa</t>
  </si>
  <si>
    <t>Warszawa</t>
  </si>
  <si>
    <t>040000463</t>
  </si>
  <si>
    <t>Warszawa (Grudziądz)</t>
  </si>
  <si>
    <t>warszawski (Grudziądz M.)</t>
  </si>
  <si>
    <t>Parafia Rzymskokatolicka p.w. św. Mateusza w Świerczynie</t>
  </si>
  <si>
    <t>Topólka</t>
  </si>
  <si>
    <t>040123036</t>
  </si>
  <si>
    <t>Europejskie Centrum Współpracy Młodzieży</t>
  </si>
  <si>
    <t>Toruń</t>
  </si>
  <si>
    <t>870253925</t>
  </si>
  <si>
    <t>Toruń m.</t>
  </si>
  <si>
    <t>fund</t>
  </si>
  <si>
    <t>Kijewo Królewskie</t>
  </si>
  <si>
    <t>Fundacja Twierdza Chełmno</t>
  </si>
  <si>
    <t>Parafia Rzymskokatolicka p.w. Wniebowzięcia NMP w Lipnie</t>
  </si>
  <si>
    <t>Lipno</t>
  </si>
  <si>
    <t>040064819</t>
  </si>
  <si>
    <t>gos</t>
  </si>
  <si>
    <t>"FARMA-MED" Kujawskie Centrum Medyczne Spółka z ograniczona odpowiedzialnością Spółka Komandytowa</t>
  </si>
  <si>
    <t>002508659</t>
  </si>
  <si>
    <t>Oddział PTTK im. Zygmunta Kwiatkowskiego w Golubiu Dobrzyniu</t>
  </si>
  <si>
    <t>Wojewódzka Stacja Sanitarno-Epidemiologiczna</t>
  </si>
  <si>
    <t>m. Bydgoszcz</t>
  </si>
  <si>
    <t>000293841</t>
  </si>
  <si>
    <t>stow</t>
  </si>
  <si>
    <t>SP</t>
  </si>
  <si>
    <t>Golub-Dobrzyń</t>
  </si>
  <si>
    <t>golubsko-dobrzyński</t>
  </si>
  <si>
    <t>870504304</t>
  </si>
  <si>
    <t>Miasto Inowrocław</t>
  </si>
  <si>
    <t>092350725</t>
  </si>
  <si>
    <t>Rypin</t>
  </si>
  <si>
    <t>rypiński</t>
  </si>
  <si>
    <t>040070937</t>
  </si>
  <si>
    <t>Prace konserwatorsko-restauratorskie przy zabytkach z kościoła parafialnego p.w. Św. Trójcy w Rypinie na lata 2018-2019</t>
  </si>
  <si>
    <t>Fundacja im. Krzywdów i Bieńków w Nieszawie</t>
  </si>
  <si>
    <t>Nieszawa</t>
  </si>
  <si>
    <t>340278278</t>
  </si>
  <si>
    <t>Powiat Nakielski</t>
  </si>
  <si>
    <t>Nakło nad Notecią</t>
  </si>
  <si>
    <t>nakielski</t>
  </si>
  <si>
    <t>092350866</t>
  </si>
  <si>
    <t>Parafia Rzymskokatolicka p.w. św. Jakuba Apostoła w Chełmicy Dużej</t>
  </si>
  <si>
    <t>Fabianki</t>
  </si>
  <si>
    <t>040063972</t>
  </si>
  <si>
    <t>Parafia Rzymskokatolicka p.w. św. Barbary w Starogrodzie</t>
  </si>
  <si>
    <t>Chełmno</t>
  </si>
  <si>
    <t>040050828</t>
  </si>
  <si>
    <t>Parafia Rzymskokatolicka p.w. św. Wawrzyńca w Płochocinie</t>
  </si>
  <si>
    <t>040082633</t>
  </si>
  <si>
    <t>341373116</t>
  </si>
  <si>
    <t>Spółdzielnia Mieszkaniowa Własnościowo - Lokatorska</t>
  </si>
  <si>
    <t>Parafia Rzymskokatolicka p.w. Podwyższenia Krzyża Świętego w Żołędowie</t>
  </si>
  <si>
    <t>byd</t>
  </si>
  <si>
    <t>Osielsko</t>
  </si>
  <si>
    <t>bydgoski</t>
  </si>
  <si>
    <t>040081208</t>
  </si>
  <si>
    <t>Parafia Rzymskokatolicka p.w. Narodzenia NMP w Zgłowiączce</t>
  </si>
  <si>
    <t>Lubraniec</t>
  </si>
  <si>
    <t>Prace konserwatorskie, restauratorskie oraz roboty budowlane kamienicy przy ulicy Dworcowej 71 w Inowrocławiu wpisanej do rejestru zabytków pod numerem A/1049 decyzja z dnia 14.09.1998 r.</t>
  </si>
  <si>
    <t>warszawski</t>
  </si>
  <si>
    <t>040009056</t>
  </si>
  <si>
    <t>Warszawa (Radzyń Chełmiński)</t>
  </si>
  <si>
    <t>Parafia Rzymskokatolicka p.w. Narodzenia NMP w Wenecji</t>
  </si>
  <si>
    <t>Żnin</t>
  </si>
  <si>
    <t>040093720</t>
  </si>
  <si>
    <t>Kamień Krajeński</t>
  </si>
  <si>
    <t>sępoleński</t>
  </si>
  <si>
    <t>040080858</t>
  </si>
  <si>
    <t>Parafia Rzymskokatolicka p.w. św. Apostołów Piotra i Pawła w Kamieniu Krajeńskim</t>
  </si>
  <si>
    <t>Strzelno</t>
  </si>
  <si>
    <t>040093795</t>
  </si>
  <si>
    <t>Parafia Rzymskokatolicka p.w. Świętej Trójcy w Strzelnie</t>
  </si>
  <si>
    <t>Anna Żurada</t>
  </si>
  <si>
    <t xml:space="preserve">Warszawa </t>
  </si>
  <si>
    <t>gosp</t>
  </si>
  <si>
    <t>"SOLANKI" Uzdrowisko Inowrocław Sp. z o.o.</t>
  </si>
  <si>
    <t>000288136</t>
  </si>
  <si>
    <t>DARXA Spółka z o. o. i wspólnicy. Spółka Komandytowa</t>
  </si>
  <si>
    <t>Lubicz</t>
  </si>
  <si>
    <t>toruński</t>
  </si>
  <si>
    <t>340566617</t>
  </si>
  <si>
    <t>A@A GENCO APARTMENTS Sp. z o.o.</t>
  </si>
  <si>
    <t>366708830</t>
  </si>
  <si>
    <t>Parafia Rzymskokatolicka p.w. Wniebowzięcia NMP w Dulsku</t>
  </si>
  <si>
    <t>Radomin</t>
  </si>
  <si>
    <t>040071055</t>
  </si>
  <si>
    <t>Parafia Rzymskokatolicka p.w. św. Wojciecha w Stodołach</t>
  </si>
  <si>
    <t>040092206</t>
  </si>
  <si>
    <t>Parafia Rzymskokatolicka p.w. św. Wojciecha w Złotorii</t>
  </si>
  <si>
    <t>040052106</t>
  </si>
  <si>
    <t>Parafia Rzymskokatolicka p.w. św. Wawrzyńca w Ryńsku</t>
  </si>
  <si>
    <t>Ryńsk</t>
  </si>
  <si>
    <t>wąbrzeski</t>
  </si>
  <si>
    <t>040052320</t>
  </si>
  <si>
    <t>360338148</t>
  </si>
  <si>
    <t>Fundacja "Królewski Skład Solny - Bobrowniki nad Wisłą"</t>
  </si>
  <si>
    <t>Eliza Walory</t>
  </si>
  <si>
    <t>Parafia Rzymskokatolicka p.w. św. Jadwigi w Karnkowie</t>
  </si>
  <si>
    <t>040122574</t>
  </si>
  <si>
    <t>Zbójno</t>
  </si>
  <si>
    <t>Parafia Rzymskokatolicka p.w. św. Mikołaja Biskupa w Pieraniu</t>
  </si>
  <si>
    <t>Dąbrowa Biskupia</t>
  </si>
  <si>
    <t>040091916</t>
  </si>
  <si>
    <t>Związek Polskich Artystów Plastyków Okręg Toruński</t>
  </si>
  <si>
    <t>871659010</t>
  </si>
  <si>
    <t>Parafia Rzymskokatolicka p.w. Chrystusa Króla w Jeleńczu</t>
  </si>
  <si>
    <t>Kęsowo</t>
  </si>
  <si>
    <t>040081071</t>
  </si>
  <si>
    <t>Parafia Ewangelicko-Augsburska we Włocławku</t>
  </si>
  <si>
    <t>Włocławek</t>
  </si>
  <si>
    <t>Włocławek m.</t>
  </si>
  <si>
    <t>910125740</t>
  </si>
  <si>
    <t>Wspólnota Mieszkaniowa ul. Podgrodzie 7 w Radzyniu Chełmińskim</t>
  </si>
  <si>
    <t>Radzyń Chełmiński</t>
  </si>
  <si>
    <t>grudziądzki</t>
  </si>
  <si>
    <t>871697386</t>
  </si>
  <si>
    <t>Kowalewo Pomorskie</t>
  </si>
  <si>
    <t>Parafia Rzymskokatolicka p.w. św. Katarzyny i Małgorzaty w Wielkiej Łące</t>
  </si>
  <si>
    <t>Parafia Rzymskokatolicka p.w. św. Stanisława BM we Włocławku</t>
  </si>
  <si>
    <t>Gmina Nowe</t>
  </si>
  <si>
    <t>Nowe</t>
  </si>
  <si>
    <t>092351038</t>
  </si>
  <si>
    <t>Parafia Rzymskokatolicka p.w. św. Michała Archanioła w Grzybnie</t>
  </si>
  <si>
    <t>Unisław</t>
  </si>
  <si>
    <t>040050886</t>
  </si>
  <si>
    <t>Parafia Rzymskokatolicka p.w. św. Barbary w Świętem</t>
  </si>
  <si>
    <t>Łasin</t>
  </si>
  <si>
    <t>040051609</t>
  </si>
  <si>
    <t>Parafia Rzymskokatolicka p.w. św. Mateusza Ap. i Ew. w Wałdowie</t>
  </si>
  <si>
    <t>Sępólno Krajeńskie</t>
  </si>
  <si>
    <t>040080982</t>
  </si>
  <si>
    <t>040081579</t>
  </si>
  <si>
    <t>Parafia Rzymskokatolicka p.w. Katarzyny Aleksandryjskiej w Chełmcach</t>
  </si>
  <si>
    <t>Kruszwica</t>
  </si>
  <si>
    <t>040093252</t>
  </si>
  <si>
    <t>Parafia Rzymskokatolicka p.w. św. Mateusza w Ostrowie</t>
  </si>
  <si>
    <t>040093217</t>
  </si>
  <si>
    <t>Parafia Rzymskokatolicka p.w. św. Anny w Kościeszkach</t>
  </si>
  <si>
    <t>040093246</t>
  </si>
  <si>
    <t>Parafia Rzymskokatolicka p.w. św. Marka Ewangelisty w Polanowicach</t>
  </si>
  <si>
    <t>040093192</t>
  </si>
  <si>
    <t>Parafia Rzymskokatolicka p.w. św. Małgorzaty w Łobdowie</t>
  </si>
  <si>
    <t>Dębowa Łąka</t>
  </si>
  <si>
    <t>040051176</t>
  </si>
  <si>
    <t>Parafia Rzymskokatolicka p.w. św. Bartłomieja w Kurkocinie</t>
  </si>
  <si>
    <t>Parafia Rzymskokatolicka p.w. św. Marcina BM w Straszewie</t>
  </si>
  <si>
    <t>Koneck</t>
  </si>
  <si>
    <t>040064233</t>
  </si>
  <si>
    <t>Tomasz, Emilia Kamińscy</t>
  </si>
  <si>
    <t>Ryńsk, gorzelnia z zespołu dworsko - parkowego ob. młyn z 1876 r. Remont budynku głównego gorzelni</t>
  </si>
  <si>
    <t>Wąbrzeźno /Ryńsk??</t>
  </si>
  <si>
    <t>Parafia Rzymskokatolicka p.w. Opatrzności Bożej w Toruniu</t>
  </si>
  <si>
    <t>toruński g.</t>
  </si>
  <si>
    <t>040052201</t>
  </si>
  <si>
    <t>Parafia Rzymskokatolicka p.w. św. Apostołów Piotra i Pawła w Dębowej Łące</t>
  </si>
  <si>
    <t>040052253</t>
  </si>
  <si>
    <t>Parafia Rzymskokatolicka p.w. św. Jadwigi w Nieszawie</t>
  </si>
  <si>
    <t>040123013</t>
  </si>
  <si>
    <t>040122640</t>
  </si>
  <si>
    <t>Parafia Rzymskokatolicka p.w. Przemienienia Pańskiego w Aleksandrowie Kujawskim</t>
  </si>
  <si>
    <t>Aleksandrów Kujawski</t>
  </si>
  <si>
    <t xml:space="preserve">Aleksandrów Kujawski </t>
  </si>
  <si>
    <t>040064339</t>
  </si>
  <si>
    <t>Parafia Rzymskokatolicka p.w. św. Mikołaja w Lubiewie</t>
  </si>
  <si>
    <t>040080887</t>
  </si>
  <si>
    <t>Parafia Rzymskokatolicka p.w. św. Apostołów Piotra i Pawła w Wierzchucinie Królewskim</t>
  </si>
  <si>
    <t>Koronowo</t>
  </si>
  <si>
    <t>040081556</t>
  </si>
  <si>
    <t>Przychodnia Gdańska sp. z o. o. w Bydgoszczy</t>
  </si>
  <si>
    <t>092924669</t>
  </si>
  <si>
    <t>Parafia Rzymskokatolicka p.w. Wniebowzięcia NMP w Koronowie</t>
  </si>
  <si>
    <t>0 40081243</t>
  </si>
  <si>
    <t>Klasztor Karmelitów Bosych w Trutowie</t>
  </si>
  <si>
    <t>Kikół</t>
  </si>
  <si>
    <t>040016582</t>
  </si>
  <si>
    <t>Kont. / nowa</t>
  </si>
  <si>
    <t>040050751</t>
  </si>
  <si>
    <t>040093186</t>
  </si>
  <si>
    <t xml:space="preserve">Parafia Rzymskokatolicka p.w. św. Mikołaja Archanioła w Dąbrówce </t>
  </si>
  <si>
    <t>Kamień krajeński</t>
  </si>
  <si>
    <t>040081616</t>
  </si>
  <si>
    <t>Parafia Rzymskokatolicka p.w. św. Św. Wojciecha w Sadkach</t>
  </si>
  <si>
    <t xml:space="preserve">Sadki </t>
  </si>
  <si>
    <t>040092229</t>
  </si>
  <si>
    <t>20167-12-13</t>
  </si>
  <si>
    <t>Parafia Rzymskokatolicka p.w. św. Mikołaja Biskupa w Papowie Toruńskim</t>
  </si>
  <si>
    <t>Łysomice</t>
  </si>
  <si>
    <t>040052069</t>
  </si>
  <si>
    <t>040081065</t>
  </si>
  <si>
    <t>Powiat Rypiński</t>
  </si>
  <si>
    <t>910869127</t>
  </si>
  <si>
    <t>Parafia Rzymskokatolicka p.w. św. Jana Chrzciciela i św. Walentego w Pluskowęsach</t>
  </si>
  <si>
    <t>040051153</t>
  </si>
  <si>
    <t xml:space="preserve">Parafia Prawosławna św. Mikołaja Cudotwórcy w Bydgoszczy </t>
  </si>
  <si>
    <t>091179809</t>
  </si>
  <si>
    <t>040051408</t>
  </si>
  <si>
    <t xml:space="preserve">Parafia Rzymskokatolicka p.w. św. Mikołaja w Kruszynach </t>
  </si>
  <si>
    <t xml:space="preserve">brodnicki </t>
  </si>
  <si>
    <t>040051390</t>
  </si>
  <si>
    <t>Grudziądz</t>
  </si>
  <si>
    <t>040051288</t>
  </si>
  <si>
    <t>040052030</t>
  </si>
  <si>
    <t>Parafia Rzymskokatolicka p.w. św. Mikołaja w Inowrocławiu</t>
  </si>
  <si>
    <t>040091833</t>
  </si>
  <si>
    <t xml:space="preserve">Parafia Rzymskokatolicka p.w. św. Wojciecha w Jabłonowie Pomorskim  </t>
  </si>
  <si>
    <t>Jabłonowo Pomorskie</t>
  </si>
  <si>
    <t>040051963</t>
  </si>
  <si>
    <t xml:space="preserve">Gmina Miejska Aleksandrów Kujawski  </t>
  </si>
  <si>
    <t>910866382</t>
  </si>
  <si>
    <t xml:space="preserve">Parafia Rzymskokatolicka p.w. św. Krzyża w Łowiczku </t>
  </si>
  <si>
    <t>Bądkowo</t>
  </si>
  <si>
    <t>040122686</t>
  </si>
  <si>
    <t xml:space="preserve">Parafia Rzymskokatolicka p.w. św. Bartłomieja w Szadłowicach </t>
  </si>
  <si>
    <t>Gniewkowo</t>
  </si>
  <si>
    <t>090459866</t>
  </si>
  <si>
    <t xml:space="preserve">Parafia Rzymskokatolicka p.w. św. Małgorzaty w Płużnicy </t>
  </si>
  <si>
    <t>Płużnica</t>
  </si>
  <si>
    <t>040052313</t>
  </si>
  <si>
    <t>Parafia Rzymskokatolicka p.w. św. Bartłomieja w Sławsku Wielkim</t>
  </si>
  <si>
    <t>Kompleksowa dokumentacja kościoła pw. Św. Krzyża w Łowiczku (Gmina Bądkowo, pow. Aleksandrów Kujawski). 
1. konserwatorska inwentaryzacja pomiarowo-rysunkowa
2. badania konserwatorskie
3. program prac konserwatorskich</t>
  </si>
  <si>
    <t>Parafia Rzymskokatolicka p.w. Wniebowzięcia NMP i bł. Ks. Stefana Wincentego Frelichowskiego w Toruniu</t>
  </si>
  <si>
    <t>praw</t>
  </si>
  <si>
    <t>Bydgoszcz M.</t>
  </si>
  <si>
    <t>Grudziądz M.</t>
  </si>
  <si>
    <t>Toruń M.</t>
  </si>
  <si>
    <t>A / R</t>
  </si>
  <si>
    <t>Parafia Rzymskokatolicka pw. św. Jana Chrzciciela w Grucznie</t>
  </si>
  <si>
    <t>040081310</t>
  </si>
  <si>
    <t>Parafia Rzymskokatolicka p.w. św. Mikołaja i św. Konstancji w Gniewkowie</t>
  </si>
  <si>
    <t>040092790</t>
  </si>
  <si>
    <t xml:space="preserve">Parafia Rzymskokatolicka pw. św. Jana Chrzciciela w Janikowie </t>
  </si>
  <si>
    <t>Janikowo</t>
  </si>
  <si>
    <t>093187919</t>
  </si>
  <si>
    <t>Parafia Rzymskokatolicka p.w. Zwiastowania NMP w Potulicach</t>
  </si>
  <si>
    <t>Potulice</t>
  </si>
  <si>
    <t>040092212</t>
  </si>
  <si>
    <t>Parafia Rzymskokatolicka p.w. św. Józefa w Sitnie</t>
  </si>
  <si>
    <t>Sośno</t>
  </si>
  <si>
    <t>91555326
(brak 1 cyfry?)</t>
  </si>
  <si>
    <t>040071078</t>
  </si>
  <si>
    <t>Parafia rzymskokatolicka p.w. św. Jana Apostoła w Mogilnie</t>
  </si>
  <si>
    <t>Mogilno</t>
  </si>
  <si>
    <t>040093938</t>
  </si>
  <si>
    <t>040093944</t>
  </si>
  <si>
    <t>ewang</t>
  </si>
  <si>
    <t xml:space="preserve">Parafia Rzymskokatolicka p.w. św. Andrzeja Ap. w Brudzawach </t>
  </si>
  <si>
    <t>Parafia Rzymskokatolicka p.w. Świętej Trójcy w Rypinie</t>
  </si>
  <si>
    <t>Parafia Rzymskokatolicka p.w. św. Jakuba Większego w Mogilnie</t>
  </si>
  <si>
    <t>Parafia Rzymskokatolicka p.w. św. Mikołaja w Radominie</t>
  </si>
  <si>
    <t>Parafia Rzymskokatolicka p.w. św. Mikołaja Biskupa w Grudziądzu</t>
  </si>
  <si>
    <t>Parafia Rzymskokatolicka p.w. św. Wawrzyńca w Mąkowarsku</t>
  </si>
  <si>
    <t>Jeśli nieformalny - uzasadanienie, podstawa (z regulaminu i zasad udzielania i rozliczania dotacji)</t>
  </si>
  <si>
    <t>Hotel BAST Szczygłowscy Andrzej i Alicja S.C.</t>
  </si>
  <si>
    <t>Parafia Rzymskokatolicka p.w. św. Wojciecha w Kłobi</t>
  </si>
  <si>
    <t>Parafia Rzymskokatolicka p.w. Wniebowzięcia Najświętszej Maryi Panny - Fara w Chełmnie</t>
  </si>
  <si>
    <t>Parafia Rzymskokatolicka Podwyższenia Krzyża Świętego w Cekcynie</t>
  </si>
  <si>
    <t>Zabezpieczenie i remont ogrodzenia murowanego przy kościele w Cekcynie - etap II</t>
  </si>
  <si>
    <t>Cekcyn</t>
  </si>
  <si>
    <t>040081131</t>
  </si>
  <si>
    <t xml:space="preserve">Parafia Rzymskokatolicka p.w. św. Katarzyny Aleksandryjskiej w Brodnicy </t>
  </si>
  <si>
    <t>Konserwacja fragmentów północnej elewacji prezbiterium (z zakrystią) i korpusu nawowego kościoła p.w. Św. Katarzyny Aleksandryjskiej w Brodnicy</t>
  </si>
  <si>
    <t>Brodnica</t>
  </si>
  <si>
    <t>040050550</t>
  </si>
  <si>
    <t>Parafia Rzymskokatolicka p.w. św. p.w. Św. Katarzyny Aleksandryjskiej w Osieczku</t>
  </si>
  <si>
    <t>Konserwacja elewacji wieży i elewacji zachodniej z przyporami kościoła p.w. Św. Katarzyny Aleksandryjskiej w Osieczku</t>
  </si>
  <si>
    <t>Książki</t>
  </si>
  <si>
    <t>040051319</t>
  </si>
  <si>
    <t xml:space="preserve">Parafia Rzymskokatolicka p.w. Św. Jakuba Apostoła w Toruniu </t>
  </si>
  <si>
    <t xml:space="preserve">Konserwacja ołtarza p.w. Najświętszego Serca Jezusa w kościele p.w. Św. Jakuba Apostoła w Toruniu </t>
  </si>
  <si>
    <t>040051992</t>
  </si>
  <si>
    <t>Pałac Lubostroń</t>
  </si>
  <si>
    <t>Prace konserwatorsko-restauratorskie stolarki okiennej i drzwiowej pałacu w Lubostroniu</t>
  </si>
  <si>
    <t>Łabiszyn</t>
  </si>
  <si>
    <t>09254737</t>
  </si>
  <si>
    <t xml:space="preserve">Parafia Rzymskokatolicka p.w. św. Wojciecha Biskupa i Męczennika w Złotorii </t>
  </si>
  <si>
    <t>Remont konserwatorski elewacji kościoła pw. św. Wojciecha w Złotorii - etap III</t>
  </si>
  <si>
    <t>Zakład Produkcji Rolnej w Kowrozie Sp. z o. o.</t>
  </si>
  <si>
    <t>Remont konserwatorski stropów drewnianych i tynków wewnętrznych w spichlerzu w Kowrozie w Gminie Łysomice</t>
  </si>
  <si>
    <t>871551079</t>
  </si>
  <si>
    <t>IK</t>
  </si>
  <si>
    <t>Naprawa więźby dachowej wraz z wymianą pokrycia dachu kościoła filialnego p.w. św. Stanisława i św. Marii Magdaleny w Przypuście - etap II</t>
  </si>
  <si>
    <t xml:space="preserve">Parafia Rzymskokatolicka p.w. Nawiedzenia N.M.P. w Topolnie </t>
  </si>
  <si>
    <t>Pruszcz</t>
  </si>
  <si>
    <t>040081250</t>
  </si>
  <si>
    <t>Parafia Rzymskokatolicka p.w. Najświętszej Maryi Panny Królowej Polski w Kruszynie</t>
  </si>
  <si>
    <t>040064144</t>
  </si>
  <si>
    <t xml:space="preserve">Parafia Rzymskokatolicka p.w. Wniebowzięcia Najświętszej Maryi Panny w Krzywosądzy </t>
  </si>
  <si>
    <t>Remont konstrukcji wraz z wymianą pokrycia dachowego plebani w Krzywosądzy - etap III</t>
  </si>
  <si>
    <t>Dobre</t>
  </si>
  <si>
    <t>040122947</t>
  </si>
  <si>
    <t>Parafia Rzymskokatolicka p.w. św. Marii Magdaleny w Grabkowie</t>
  </si>
  <si>
    <t>Prace konserwatorskie elewacji oraz remont dachów kościoła parafialnego p.w. św. Marii Magdaleny w Grabkowie</t>
  </si>
  <si>
    <t>Kowal</t>
  </si>
  <si>
    <t>040122500</t>
  </si>
  <si>
    <t>Parafia Rzymskokatolicka p.w. Wniebowzięcia Najświętszej Marii Panny w Radziejowie</t>
  </si>
  <si>
    <t>Remont ścian kościoła parafialnego p.w. Wniebowzięcia Najświętszej Marii Panny w Radziejowie</t>
  </si>
  <si>
    <t>Radziejów</t>
  </si>
  <si>
    <t>040064210</t>
  </si>
  <si>
    <t>Klasztor Zakonu Braci Mniejszych Konwentualnych (OO. Franciszkanie)</t>
  </si>
  <si>
    <t>Remont konserwatorski kościoła parafialnego p.w. Znalezienia Krzyża w Radziejowie etap IV</t>
  </si>
  <si>
    <t>040014011</t>
  </si>
  <si>
    <t xml:space="preserve">Parafia Rzymskokatolicka p.w. św. Mateusza w Bądkowie </t>
  </si>
  <si>
    <t>Remont konserwatorski ścian kościoła parafialnego p.w. św. Mateusza w Bądkowie - etap IV - dokończenie ściany południowej</t>
  </si>
  <si>
    <t>040122700</t>
  </si>
  <si>
    <t xml:space="preserve">Parafia Rzymskokatolicka p.w. św. Mikołaja w Ludzisku </t>
  </si>
  <si>
    <t>Prace konserwatorskie : polichromie stropu i ściana nawy głównej w Kościele Parafialnym p.w. św. Mikołaja w Ludzisku</t>
  </si>
  <si>
    <t>040092695</t>
  </si>
  <si>
    <t>Parafia Rzymskokatolicka p.w. św. Rocha w Rzadkwinie</t>
  </si>
  <si>
    <t>040092181</t>
  </si>
  <si>
    <t>Parafia Rzymskokatolicka p.w. św. barbary i Matki Kościoła w Rechcie</t>
  </si>
  <si>
    <t>Prace konserwatorsko remontowe Kościoła Parafialnego p.w. św. Barbary i Matki Kościoła w Rechcie</t>
  </si>
  <si>
    <t>040092146</t>
  </si>
  <si>
    <t>Parafia Rzymskokatolicka p.w. św. Jakuba w Dąbrówce Królewskiej</t>
  </si>
  <si>
    <t>Gruta</t>
  </si>
  <si>
    <t>040051621</t>
  </si>
  <si>
    <t>Parafia Ewangelicko-Augsburska w Rypinie</t>
  </si>
  <si>
    <t>Remont dachu kościoła parafii ewangelicko-augsburskiej w Rypinie</t>
  </si>
  <si>
    <t>910302277</t>
  </si>
  <si>
    <t>Parafia Rzymskokatolicka p.w. św. Wacława w Grabiu</t>
  </si>
  <si>
    <t>Remont elewacji kościoła p.w. św. Wacława w Grabiu</t>
  </si>
  <si>
    <t>040052224</t>
  </si>
  <si>
    <t>Parafia Rzymskokatolicka p.w. Świętego Krzyża w Inowrocławiu</t>
  </si>
  <si>
    <t>Remont elewacji budynku kościoła p.w. Świętego Krzyża w Inowrocławiu wraz z robotami towarzyszącymi</t>
  </si>
  <si>
    <t>040091879</t>
  </si>
  <si>
    <t>Parafia Rzymskokatolicka p.w. Świętej Trójcy w Runowie Krajeńskim</t>
  </si>
  <si>
    <t>Runowo Krajeńskie, kościół p.w. Świętej Trójcy, XVII w. prace ratunkowe renesansowej polichromii ścian - etap 2018</t>
  </si>
  <si>
    <t>Więcbork</t>
  </si>
  <si>
    <t>040093298</t>
  </si>
  <si>
    <t xml:space="preserve">Parafia Rzymskokatolicka p.w. św. Stanisława Kostki w Złejwsi Wielkiej </t>
  </si>
  <si>
    <t>Remont dachu kościoła parafialnego p.w. św. Stanisława Kostki w Złejwsi Wielkiej</t>
  </si>
  <si>
    <t>Zławieś Wielka</t>
  </si>
  <si>
    <t>040050685</t>
  </si>
  <si>
    <t>Parafia Rzymskokatolicka p.w. Miłosierdzia Bożego w Bydgoszczy</t>
  </si>
  <si>
    <t>Konserwacja polichromii stropu w kościele p.w. Miłosierdzia Bożego w Bydgoszczy</t>
  </si>
  <si>
    <t>040091610</t>
  </si>
  <si>
    <t xml:space="preserve">Parafia Rzymskokatolicka p.w. św. Bartłomieja w Unisławiu Pomorskim </t>
  </si>
  <si>
    <t>Konserwacja dwóch feretronów z kościoła p.w. św. Bartłomieja w Unisławiu</t>
  </si>
  <si>
    <t>040050952</t>
  </si>
  <si>
    <t>Parafia Rzymskokatolicka p.w. św.  Bartłomieja w Unisławiu Pomorskim</t>
  </si>
  <si>
    <t>Remont dachu i wymiana ceramicznego pokrycia na kościele p.w. św. Bartłomieja w Unisławiu - etap II</t>
  </si>
  <si>
    <t>Parafia Rzymskokatolicka p.w. św. Michała Archanioła w Błędowie</t>
  </si>
  <si>
    <t>Błędowo, kościół p.w. św. Michała Archanioła (1320 r./1410 r.): remont konserwatorski elewacji kamienno-ceglanej i ceglanej</t>
  </si>
  <si>
    <t>040052247</t>
  </si>
  <si>
    <t>Parafia Rzymskokatolicka p.w. św. Michała Archanioła w Kcyni</t>
  </si>
  <si>
    <t>Kcynia</t>
  </si>
  <si>
    <t>040093832</t>
  </si>
  <si>
    <t>Stowarzyszenie Śródmiejskie z siedzibą w Bydgoszczy</t>
  </si>
  <si>
    <t>Wymiana części okien w budynku przy ul. Dworcowej 19 w Bydgoszczy</t>
  </si>
  <si>
    <t>366544682</t>
  </si>
  <si>
    <t>Przedsiębiorstwo Uzdrowisko Ciechocinek Spółka Akcyjna</t>
  </si>
  <si>
    <t>Ciechocinek</t>
  </si>
  <si>
    <t>910869972</t>
  </si>
  <si>
    <t>Uniwersytet Technologiczno-Przyrodniczy im. Jana i Jędrzeja Śniadeckich w Bydgoszczy</t>
  </si>
  <si>
    <t>Częściowa wymiana tynków zabytkowych korytarzy w budynku Wydziału Technologii i Inżynierii Chemicznej Uniwersytetu Technologiczno-Przyrodniczego im. J i J. Śniadeckich w Bydgoszczy, ul. Seminaryjna 3-5, 85-329 Bydgoszcz</t>
  </si>
  <si>
    <t>000001689</t>
  </si>
  <si>
    <t>Konserwacja i restauracja prospektu organowego z kościoła parafialnego p.w. św. Andrzeja Boboli w Świeciu</t>
  </si>
  <si>
    <t>Parafia Prawosławna p.w. św. Mikołaja w Toruniu</t>
  </si>
  <si>
    <t>Kontynuacja prac konserwatorskich przy obiektach cerkiewnych z Parafii Prawosławnej p.w. św. Mikołaja w Toruniu w filii w Grudziądzu</t>
  </si>
  <si>
    <t>870215468</t>
  </si>
  <si>
    <t>Zgromadzenie Sióstr Miłosierdzia św. Wincentego a'Paulo</t>
  </si>
  <si>
    <t>Parafia Rzymskokatolicka p.w. św. Marii Magdaleny w Orzechowie</t>
  </si>
  <si>
    <t>II etap konserwacji i restauracji przy ołtarzu p.w. św. Marii Magdaleny z Parafii p.w. Marii Magdaleny z kościoła w Orzechowie</t>
  </si>
  <si>
    <t>197287649</t>
  </si>
  <si>
    <t>Parafia Prawosławna p.w. św. Aleksandra w Aleksandrowie Kujawskim</t>
  </si>
  <si>
    <t>IV etap prac konserwatorskich i restauratorskich przy ikonostasie z Parafii Prawosławnej p.w. św. Aleksandra w Aleksandrowie Kujawskim</t>
  </si>
  <si>
    <t>341270853</t>
  </si>
  <si>
    <t>Parafia Katedralna p.w. Wniebowzięcia NMP we Włocławku</t>
  </si>
  <si>
    <t>040064049</t>
  </si>
  <si>
    <t>Parafia Rzymskokatolicka p.w. Wniebowzięcia NMP w Chełmnie</t>
  </si>
  <si>
    <t>VI etap konserwacji i restauracji ołtarza głównego z kościoła farnego p.w. Wniebowzięcia NMP w Chełmnie</t>
  </si>
  <si>
    <t>Parafia Rzymskokatolicka p.w. Przemienienia Pańskiego w Wieńcu</t>
  </si>
  <si>
    <t>V etap konserwacji i restauracji ołtarza głównego z kościoła p.w. Przemienienia Pańskiego w Wieńcu</t>
  </si>
  <si>
    <t>Wieniec</t>
  </si>
  <si>
    <t>040122730</t>
  </si>
  <si>
    <t>Parafia Prawosławna p.w. św. Mikołaja we Włocławku</t>
  </si>
  <si>
    <t>Kolejny etap prac konserwatorskich i restauratorskich przy obiektach cerkiewnych z Parafii Prawosławnej p.w. św. Mikołaja we Włocławku</t>
  </si>
  <si>
    <t>340499996</t>
  </si>
  <si>
    <t xml:space="preserve">Parafia Rzymskokatolicka p.w. św. Jadwigi Śląskiej w Byczynie </t>
  </si>
  <si>
    <t>Konserwacja i restauracja wystroju malarskiego sklepienia nawy głównej kościoła parafialnego p.w. św. Jadwigi Śląskiej w Byczynie - II Etap</t>
  </si>
  <si>
    <t>040122960</t>
  </si>
  <si>
    <t xml:space="preserve">NIE </t>
  </si>
  <si>
    <t xml:space="preserve">Parafia Rzymskokatolicka św. Hieronima w Raciążku </t>
  </si>
  <si>
    <t>Konserwacja manierystycznych stalli z 1630 roku z kościoła parafialnego pw. Św. Hieronima w Raciążku, etap II - Stalle północne</t>
  </si>
  <si>
    <t>Raciążek</t>
  </si>
  <si>
    <t>040064138</t>
  </si>
  <si>
    <t xml:space="preserve">Parafia Rzymskokatolicka Podwyższenia Krzyża Świętego w Przecznie </t>
  </si>
  <si>
    <t>Konserwacja ławy kolatorskiej i feretronów w kościele w Przecznie</t>
  </si>
  <si>
    <t>Łubianka</t>
  </si>
  <si>
    <t>040050700</t>
  </si>
  <si>
    <t>Konserwacja i restauracja manierystycznego ołtarza głównego (pocz. XVII w.) z kościoła pw. św. Wawrzyńca w Ryńsku</t>
  </si>
  <si>
    <t>Parafia Rzymskokatolicka p.w. św. Doroty w Orlu</t>
  </si>
  <si>
    <t>Remont i konserwacja kościoła p.w. św. Doroty w m. Orle gm. Topólka - etap VII</t>
  </si>
  <si>
    <t>040123042</t>
  </si>
  <si>
    <t>Parafia Rzymskokatolicka p.w. św. Marcina we Wrockach</t>
  </si>
  <si>
    <t>Konserwacja ołtarza głównego z kościoła p.w. św. Marcina we Wrockach</t>
  </si>
  <si>
    <t>040051383</t>
  </si>
  <si>
    <t>Parafia Rzymskokatolicka p.w. św. Mikołaja w Gronowie</t>
  </si>
  <si>
    <t>Remont ścian i kopuły wieży na kościele parafialnym p.w. św. Mikołaja w Gronowie</t>
  </si>
  <si>
    <t>040052075</t>
  </si>
  <si>
    <t>Parafia Rzymskokatolicka p.w. św. Marii  Magdaleny w Ostrowitem</t>
  </si>
  <si>
    <t>Remont dachu kościoła p.w. św. Marii Magdaleny w Ostrowitem - etap II</t>
  </si>
  <si>
    <t>040051101</t>
  </si>
  <si>
    <t>Parafia Rzymskokatolicka p.w. św. Mikołaja w Cielętach</t>
  </si>
  <si>
    <t>Konserwacja elewacji kościoła p.w. św. Mikołaja Biskupa w Cielętach</t>
  </si>
  <si>
    <t>871633446</t>
  </si>
  <si>
    <t>Parafia Rzymskokatolicka p.w. śś. Apostołów Piotra i Pawła w Dębowej Łące</t>
  </si>
  <si>
    <t>Remont dachu kościoła filialnego p.w. Matki Boskiej Bolesnej w Dębowej Łące</t>
  </si>
  <si>
    <t>Parafia Rzymskokatolicka p.w. Narodzenia NMP w Czarżu</t>
  </si>
  <si>
    <t>Remont konserwatorski elewacji kościoła p.w. Narodzenia NMP w Czarżu</t>
  </si>
  <si>
    <t>Dabrowa Chełmińska</t>
  </si>
  <si>
    <t>040050662</t>
  </si>
  <si>
    <t>Parafia Rzymskokatolicka p.w. św. Mikołaja Biskupa w Chełmży</t>
  </si>
  <si>
    <t>Remont dachu bazyliki konkatedralnej p.w. Trójcy Świętej w Chełmży - nawa południowa kościoła</t>
  </si>
  <si>
    <t>Chełmża</t>
  </si>
  <si>
    <t>040098730</t>
  </si>
  <si>
    <t>Parafia Rzymskokatolicka p.w. Wniebowzięcia NMP w Wielkich Łunawach</t>
  </si>
  <si>
    <t>Remont Dachu kościoła p.w. Wniebowzięcia NMP w Wielkich Łunawach</t>
  </si>
  <si>
    <t>040050768</t>
  </si>
  <si>
    <t>Parafia Rzymskokatolicka p.w. Świętej Trójcy w Działyniu</t>
  </si>
  <si>
    <t>Remont więźby dachowej i wymiana ceramicznego pokrycia dachu kościoła p.w. Świętej Trójcy w Działyniu</t>
  </si>
  <si>
    <t>040064032</t>
  </si>
  <si>
    <t xml:space="preserve">Parafia Rzymskokatolicka p.w. św. Jana Chrzciciela w Kołdrąbiu </t>
  </si>
  <si>
    <t>Prace remontowe dachu - kontynuacja - III etap - kościoła p.w. św. Jana Chrzciciela w Kołdrąbiu, gm. Janowiec Wielkopolski</t>
  </si>
  <si>
    <t>040091997</t>
  </si>
  <si>
    <t>Parafia Rzymskokatolicka p.w. św. Jakuba Apostoła w Wielkich Radowiskach</t>
  </si>
  <si>
    <t>Remont dachu kościoła p.w. św. Jakuba Apostoła w Wielkich Radowiskach</t>
  </si>
  <si>
    <t>040051087</t>
  </si>
  <si>
    <t>Parafia Rzymskokatolicka p.w. Świętej Trójcy w Raciążu,  gm. Tuchola</t>
  </si>
  <si>
    <t>Prace konserwatorskie konfesjonałów z kościoła p.w. Świętej Trójcy w Raciążu, gm. Tuchola</t>
  </si>
  <si>
    <t>Tuchola</t>
  </si>
  <si>
    <t>040113925</t>
  </si>
  <si>
    <t>Parafia Rzymskokatolicka p.w. św. Mateusza Apostoła i Ewangelisty w Nowem</t>
  </si>
  <si>
    <t>Prace konserwatorskie barokowego ołtarza bocznego p.w. Wniebowzięcia Matki Boskiej z kościoła św. Mateusza Apostoła i Ewangelisty w miejscowości Nowe, gm. Nowe - II etap</t>
  </si>
  <si>
    <t>040082662</t>
  </si>
  <si>
    <t xml:space="preserve">Prace konserwatorskie ogrodzenia w zespole kościoła parafialnego p.w. Świętej Trójcy w Raciążu                                             </t>
  </si>
  <si>
    <t>Parafia Rzymskokatolicka p.w. Trójcy Świętej w Książkach</t>
  </si>
  <si>
    <t>Remont kościoła parafialnego p.w. Trójcy Świętej w Książkach - etap I</t>
  </si>
  <si>
    <t>040052260</t>
  </si>
  <si>
    <t>Parafia Rzymskokatolicka p.w. Wniebowzięcia NMP w Toruniu</t>
  </si>
  <si>
    <t>Konserwacja kościoła p.w. WNMP w Toruniu - mur z krużgankiem</t>
  </si>
  <si>
    <t>Parafia Rzymskokatolicka p.w. śś. Apostołów Piotra i Pawła w Kruszwicy</t>
  </si>
  <si>
    <t>Prace konserwatorskie wyposażenia wnętrza kościoła p.w. śś. Apostołów Piotra i Pawła w Kruszwicy</t>
  </si>
  <si>
    <t>Parafia Rzymskokatolicka p.w. Świętej Trójcy w Byszewie</t>
  </si>
  <si>
    <t>Wymiana posadzki w prezbiterium oraz przełożenie i uzupełnienie posadzki kamiennej w nawie kościoła p.w. Świętej Trójcy w Byszewie</t>
  </si>
  <si>
    <t>040082171</t>
  </si>
  <si>
    <t>Parafia Rzymskokatolicka p.w. św. Floriana w Żninie</t>
  </si>
  <si>
    <t>Prace konserwatorskie wyposażenia wnętrza kościoła parafialnego p.w. św. Floriana w Żninie</t>
  </si>
  <si>
    <t>040093772</t>
  </si>
  <si>
    <t>Parafia Rzymskokatolicka p.w. Niepokalanego Poczęcia NMP w Nowej Wsi Wielkiej</t>
  </si>
  <si>
    <t>Prace konserwatorskie: polichromie ścian nawy głównej w Kościele Parafialnym p.w. Niepokalanego Poczęcia NMP w Nowej Wsi Wielkiej</t>
  </si>
  <si>
    <t>Nowa Wieś Wielka</t>
  </si>
  <si>
    <t>040092608</t>
  </si>
  <si>
    <t>Parafia Rzymskokatolicka p.w. św. Stanisława Biskupa i Męczennika w Modzerowie</t>
  </si>
  <si>
    <t>Remont i konserwacja wnętrza drewnianego kościoła parafialnego p.w. św. Stanisława B.M. w Modzerowie</t>
  </si>
  <si>
    <t>Izbica Kujawska</t>
  </si>
  <si>
    <t>040122350</t>
  </si>
  <si>
    <t>Powiat Tucholski</t>
  </si>
  <si>
    <t>Przygotowanie programu prac konserwatorskich i restauratorskich dla zabytkowej bryły i elewacji Muzeum Borów Tucholskich</t>
  </si>
  <si>
    <t>092351096</t>
  </si>
  <si>
    <t>Krzysztof Ploetz</t>
  </si>
  <si>
    <t>Renowacja dachu zabytkowej kamienicy  - etap III - ul. Legionów 90, Grudziądz</t>
  </si>
  <si>
    <t>Wspólnota Mieszkaniowa Garbary 12 w Bydgoszczy</t>
  </si>
  <si>
    <t>Odrestaurowanie tylnej ściany budynku</t>
  </si>
  <si>
    <t>340480293</t>
  </si>
  <si>
    <t>Gmina Miasta Chełmża</t>
  </si>
  <si>
    <t>Prace konserwatorsko-restauratorskie stolarki okiennej w Urzędzie Miasta Chełmży - ETAP II</t>
  </si>
  <si>
    <t>871118690</t>
  </si>
  <si>
    <t>Przedsiębiorstwo Uzdrowisko Ciechocinek</t>
  </si>
  <si>
    <t>Remont pokrycia i konstrukcji dachu budynku Zarządu Przedsiębiorstwa Uzdrowisko Ciechocinek Spółka Akcyjna tzw. "Pałacyk Dyrekcji" znajdującego się w Ciechocinku przy ul. Kościuszki 10, nr rejestru zabytków A/12/1-2</t>
  </si>
  <si>
    <t>Zespół Szkół CKR im. Jadwigi Dziubińskiej w Starym Brześciu</t>
  </si>
  <si>
    <t>Remont elewacji głównego budynku dydaktycznego Szkoły w Starym Brześciu</t>
  </si>
  <si>
    <t>000096968</t>
  </si>
  <si>
    <t>K/N</t>
  </si>
  <si>
    <t>Włocławek M.</t>
  </si>
  <si>
    <t>Parafia Rzymskokatolicka p.w. św. Prokopa w Kłóbce</t>
  </si>
  <si>
    <t>Remont konserwatorski elewacji zachodniej - (zakończenie prac), kościoła p.w. Św. Prokopa w Kłóbce - etap V</t>
  </si>
  <si>
    <t>040064279</t>
  </si>
  <si>
    <t>Remont konserwatorski elewacji wieży kościoła filialnego p.w. św. Mikołaja w Chełmży</t>
  </si>
  <si>
    <t>Wojciech Nielipowicz</t>
  </si>
  <si>
    <t>Konserwacja elewacji budynku mieszkalnego, dawnego średniowiecznego młyna krzyżackiego, Toruń ul. Winnica 44. Elewacja południowa budynku</t>
  </si>
  <si>
    <t>340520740</t>
  </si>
  <si>
    <t>Parafia Rzymskokatolicka p.w. św. Walentego w Łążynie</t>
  </si>
  <si>
    <t>Remont dachu kościoła parafialnego p.w. św. Walentego w Łążynie</t>
  </si>
  <si>
    <t>040050745</t>
  </si>
  <si>
    <t>Parafia Rzymskokatolicka p.w. św.  Apostołów Piotra i Pawła w Ciechocinku</t>
  </si>
  <si>
    <t xml:space="preserve">Remont konserwatorski elewacji kościoła Parafialnego p.w. Świętych Apostołów Piotra i Pawła w Ciechocinku - strona północna - zakończenie prac na ścianie </t>
  </si>
  <si>
    <t>040064090</t>
  </si>
  <si>
    <t xml:space="preserve">Parafia Rzymskokatolicka p.w. św. Andrzeja Boboli w Sicienku </t>
  </si>
  <si>
    <t>Remont konserwatorski elewacji kościoła p.w. św. Andrzeja Boboli w Sicienku</t>
  </si>
  <si>
    <t>Sicienko</t>
  </si>
  <si>
    <t>Nowa</t>
  </si>
  <si>
    <t>040094062</t>
  </si>
  <si>
    <t>Parafia Rzymskokatolicka p.w. św. Apostołów Piotra i Pawła w Zieleniu</t>
  </si>
  <si>
    <t>Wąbrzeźno</t>
  </si>
  <si>
    <t>040051118</t>
  </si>
  <si>
    <t>Parafia Rzymskokatolicka p.w. Najświętszego Serca Pana Jezusa w Otłoczynie</t>
  </si>
  <si>
    <t>Remont konserwatorski ścian wieży</t>
  </si>
  <si>
    <t>040052230</t>
  </si>
  <si>
    <t xml:space="preserve">Parafia Rzymskokatolicka p.w. św. Urszuli w Kowalu </t>
  </si>
  <si>
    <t>Remont i wymiana pokrycia dachu kościoła parafialnego w Kowalu - etap II</t>
  </si>
  <si>
    <t>040122522</t>
  </si>
  <si>
    <t>Parafia Rzymskokatolicka p.w. Najświętszego Serca Pana Jezusa w Lubieniu Kujawskim</t>
  </si>
  <si>
    <t>Prace konserwatorskie na elewacji północnej, wschodniej oraz południowej</t>
  </si>
  <si>
    <t>Lubień Kujawski</t>
  </si>
  <si>
    <t>040064285</t>
  </si>
  <si>
    <t>Parafia Rzymskokatolicka p.w. św. Małgorzaty w Bzowie</t>
  </si>
  <si>
    <t>Renowacja ambony (baldachimu i zaplecka) w kościele p.w. św. Małgorzaty w Bzowie - etap I</t>
  </si>
  <si>
    <t>040113960</t>
  </si>
  <si>
    <t>Konserwacja ołtarza głównego z kościoła p.w. św. Wacława w Grabiu</t>
  </si>
  <si>
    <t>Prace konserwatorsko-restauratorskie polichromii kościoła p.w. Ukrzyżowania i Matki Boskiej Bolesnej w Pakości</t>
  </si>
  <si>
    <t>Pakość</t>
  </si>
  <si>
    <t>040016139</t>
  </si>
  <si>
    <t>Parafia Rzymskokatolicka p.w. św. Anny w Łąsku Wielkim</t>
  </si>
  <si>
    <t>Prace konserwatorsko-restauratorskie w kościele p.w. Świętej Anny w Łąsku Wielkim ołtarz główny - II etap</t>
  </si>
  <si>
    <t>040081622</t>
  </si>
  <si>
    <t>Parafia Rzymskokatolicka p.w. Wniebowzięcia NMP we Włocławku</t>
  </si>
  <si>
    <t xml:space="preserve">Prace konserwatorskie pomieszczeń zakrystii północnej - etap III </t>
  </si>
  <si>
    <t>Parafia Rzymskokatolicka p.w. Wniebowzięcia NMP i św. Apostołów Szymona i Judy Tadeusza w Więcborku</t>
  </si>
  <si>
    <t>Prace konserwatorskie przy nastawie i mensie ołtarza bocznego Matki Boskiej Więcborskiej (bez glorii) oraz stallach (dwie ławy) w kościele parafialnym p.w. Wniebowzięcia NMP i św. Apostołów Szymona i Judy Tadeusza w Więcborku - IV etap.</t>
  </si>
  <si>
    <t>040081036</t>
  </si>
  <si>
    <t>Parafia Rzymskokatolicka św. Antoniego z Padwy w Bydgoszczy</t>
  </si>
  <si>
    <t>Remont kościoła parafialnego p.w. św. Antoniego z Padwy w Bydgoszczy - etap VI</t>
  </si>
  <si>
    <t xml:space="preserve">Bydgoszcz </t>
  </si>
  <si>
    <t>040091744</t>
  </si>
  <si>
    <t xml:space="preserve">Parafia Rzymskokatolicka p.w. św. Jadwigi w Nieszawie  </t>
  </si>
  <si>
    <t>Remont elewacji zabytkowego budynku plebanii w Nieszawie.</t>
  </si>
  <si>
    <t>Parafia Rzymskokatolicka p.w. św. Wojciecha w Jabłonowie-Zamku</t>
  </si>
  <si>
    <t>Konserwacja ambony z kościoła p.w. św. Wojciecha w Jabłonowie-Zamku</t>
  </si>
  <si>
    <t>Parafia Rzymskokatolicka p.w. Świętej Trójcy w Połajewie</t>
  </si>
  <si>
    <t>Remont kościoła parafialnego p.w. św. Trójcy w Połajewie - etap II</t>
  </si>
  <si>
    <t>Piotrków Kujawski</t>
  </si>
  <si>
    <t>040122930</t>
  </si>
  <si>
    <t>Odtworzenie stolarki okiennej w zabytkowym budynku sądu w Kowalewie Pomorskim - etap II</t>
  </si>
  <si>
    <t>Golub-dobrzyń</t>
  </si>
  <si>
    <t>871118550</t>
  </si>
  <si>
    <t>Parafia Rzymskokatolicka p.w. św. Katarzyny Aleksandryjskiej i NMP Wspomożycielki Wiernych w Nawrze</t>
  </si>
  <si>
    <t>Konserwacja ambony kościoła  p.w. św. Katarzyny Aleksandryjskiej i NMP Wspomożycielki Wiernych w Nawrze</t>
  </si>
  <si>
    <t>040050917</t>
  </si>
  <si>
    <t>Konserwacja ołtarza głównego z kościoła p.w. św. Jakuba Apostoła w Wielkich Radowiskach</t>
  </si>
  <si>
    <t>Parafia Rzymskokatolicka p.w. św. Jana Chrzciciela w Lubrańcu</t>
  </si>
  <si>
    <t>Konserwacja fragmentu elewacji kościoła parafialnego w Lubrańcu</t>
  </si>
  <si>
    <t>0400064061</t>
  </si>
  <si>
    <t>Parafia Rzymskokatolicka p.w. św. Wojciecha w Zbrachlinie</t>
  </si>
  <si>
    <t>Remont dachu kościoła p.w. św. Wojciecha w Zbrachlinie</t>
  </si>
  <si>
    <t>Waganiec</t>
  </si>
  <si>
    <t>040122999</t>
  </si>
  <si>
    <t>Parafia Rzymskokatolicka p.w. Podwyższenia Krzyża Świętego w Gorczenicy</t>
  </si>
  <si>
    <t>Prace konserwatorsko-restauratorskie przy ołtarzu bocznym północnym z XIV wiecznego zabytkowego Kościoła pod wezwaniem Podwyższenia Świętego Krzyża w Gorczenicy</t>
  </si>
  <si>
    <t>040050604</t>
  </si>
  <si>
    <t>Odtworzenie posadzki ceglanej w części nawowej oraz prace konserwatorsko-restauratorskie posadzki ceglanej w zakrystii kościoła parafialnego p.w. Podwyższenia Krzyża Świętego w Gorczenicy</t>
  </si>
  <si>
    <t>Gmina Miasta Brodnicy</t>
  </si>
  <si>
    <t>Remont elewacji wieży Zamku Komturskiego w Brodnicy</t>
  </si>
  <si>
    <t xml:space="preserve">A </t>
  </si>
  <si>
    <t>871118371</t>
  </si>
  <si>
    <t>Parafia Rzymskokatolicka p.w. Podwyższenia Krzyża Świętego w Górznie</t>
  </si>
  <si>
    <t xml:space="preserve">Prace konserwatorskie, restauratorskie przy prospekcie organowym oraz zabytkowych organach piszczałkowych z Kościoła Podwyższenia Krzyża św. w Górznie </t>
  </si>
  <si>
    <t>Górzno</t>
  </si>
  <si>
    <t>040051510</t>
  </si>
  <si>
    <t>Remont dachu, położenie dachówek, ołacenie, wykonanie rynien oraz instalacji odgromowej</t>
  </si>
  <si>
    <t>Kartuzy</t>
  </si>
  <si>
    <t xml:space="preserve">N </t>
  </si>
  <si>
    <t>zg.zak</t>
  </si>
  <si>
    <t>17-12-15</t>
  </si>
  <si>
    <t>16,46</t>
  </si>
  <si>
    <t>040092927</t>
  </si>
  <si>
    <t xml:space="preserve">Parafia Rzymskokatolicka p.w. św. Bonawentury w Pakości </t>
  </si>
  <si>
    <t>Remont dachu budynku Klasztoru Zakonu Braci Mniejszych Franciszków w Pakości, ul. Inowrocławska 3</t>
  </si>
  <si>
    <t>040094040</t>
  </si>
  <si>
    <t xml:space="preserve">Parafia Rzymskokatolicka św. Jana Chrzciciela i św. Jana Ewangelisty w Świerczynkach </t>
  </si>
  <si>
    <t>040050691</t>
  </si>
  <si>
    <t>Parafia Rzymskokatolicka p.w. św. Małgorzaty w Kościelcu</t>
  </si>
  <si>
    <t>0</t>
  </si>
  <si>
    <t>040094010</t>
  </si>
  <si>
    <t>96,05</t>
  </si>
  <si>
    <t>3,95</t>
  </si>
  <si>
    <t>Kuria Diecezjalna Toruńska Centrum Kultury - Zamek Bierzgłowski</t>
  </si>
  <si>
    <t>80,18</t>
  </si>
  <si>
    <t>19,82</t>
  </si>
  <si>
    <t>040008246</t>
  </si>
  <si>
    <t xml:space="preserve">Parafia Rzymskokatolicka p.w. św. Mikołaja w Łabiszynie </t>
  </si>
  <si>
    <t>81,49</t>
  </si>
  <si>
    <t>18,51</t>
  </si>
  <si>
    <t>040092726</t>
  </si>
  <si>
    <t>Parafia Rzymskokatolicka p.w. św. Jana Apostoła i Ewangelisty w Bydgoszczy</t>
  </si>
  <si>
    <t>Konserwacja empor kościoła parafilanego p.w. św. Jana Apostoła i Ewangelisty w Bydgoszczy - etap V</t>
  </si>
  <si>
    <t>71,80</t>
  </si>
  <si>
    <t>28,20</t>
  </si>
  <si>
    <t>002505684</t>
  </si>
  <si>
    <t>Parafia Rzymskokatolicka p.w. św. Katarzyny Aleksandryjskiej w Sypniewie</t>
  </si>
  <si>
    <t>Remont i konserwacja kościoła parafialnego p.w. św. Katarzyny Aleksandryjskiej w Sypniewie - etap I</t>
  </si>
  <si>
    <t>75,40</t>
  </si>
  <si>
    <t>24,60</t>
  </si>
  <si>
    <t>040080976</t>
  </si>
  <si>
    <t>Parafia Rzymskokatolicka p.w. Podwyższenia Krzyża Święta</t>
  </si>
  <si>
    <t>76,92</t>
  </si>
  <si>
    <t>23,08</t>
  </si>
  <si>
    <t xml:space="preserve">Parafia Rzymskokatolicka p.w. Św. Katarzyny Aleksandryjskiej w Golubiu </t>
  </si>
  <si>
    <t>Konserwacja ambony z kościoła p.w. św. Katarzyny Aleksandryjskiej w Golubiu</t>
  </si>
  <si>
    <t>golubsko-dobryzński</t>
  </si>
  <si>
    <t>040051130</t>
  </si>
  <si>
    <t xml:space="preserve">Parafia Rzymskokatolicka p.w. św. Wojciecha i św. Katarzyny w Boluminku  </t>
  </si>
  <si>
    <t>Prace konserwatorskie polichromii wielobarwnych na deskach sklepienia z kościoła p.w. Wniebowzięcia NMP w Dąbrowie Chełmińskiej - III etap</t>
  </si>
  <si>
    <t>Dąbrowa Chełmińska</t>
  </si>
  <si>
    <t>79,72</t>
  </si>
  <si>
    <t>20,28</t>
  </si>
  <si>
    <t>040050679</t>
  </si>
  <si>
    <t xml:space="preserve">Parafia Rzymskokatolicka p.w. św. Trójcy w Rypinie  </t>
  </si>
  <si>
    <t>Remont elewacji kościoła parafialnego p.w. św. Trójcy w Rypinie</t>
  </si>
  <si>
    <t>Parafia Rzymskokatolicka p.w. Najświętszego Serca Pana Jezusa w Gniewkowie - etap III</t>
  </si>
  <si>
    <t>Remont dachu w kościele p.w. Najświętszego Serca Pana Jezusa w Gniewkowie - etap III</t>
  </si>
  <si>
    <t>040092784</t>
  </si>
  <si>
    <t xml:space="preserve">Parafia Rzymskokatolicka p.w. św. Katarzyny Aleksandryjskiej w Łasinie  </t>
  </si>
  <si>
    <t>Konserwacja elewacji zachodniej kościoła parafialnego pw. św. Katarzyny Aleksandryjskiej w Łasinie</t>
  </si>
  <si>
    <t>040051615</t>
  </si>
  <si>
    <t>Parafia Rzymskokatolicka p.w. św.  Jerzego Męczennika w Niedźwiedziu</t>
  </si>
  <si>
    <t>Prace konserwatorskie przy elewacji wieży kościoła pw. św. Jerzego Męczennika - etap II</t>
  </si>
  <si>
    <t>040052282</t>
  </si>
  <si>
    <t>Parafia Rzymskokatolicka p.w. Wniebowzięcia NMP w Dźwierznie</t>
  </si>
  <si>
    <t>Konserwacja elewacji ceglano-kamiennych kościoła p.w. Wniebowzięcia NMP w Dźwierznie. Elewacja północna i południowa kościoła - III etap prac</t>
  </si>
  <si>
    <t>040050870</t>
  </si>
  <si>
    <t xml:space="preserve">Parafia Rzymskokatolicka p.w. św. Ap. Szymona i Judy Tadeusza w Wąbrzeźnie  </t>
  </si>
  <si>
    <t>Remont dachu kościoła parafilanego w Wąbrzeźnie</t>
  </si>
  <si>
    <t>040052342</t>
  </si>
  <si>
    <t>Parafia Rzymskokatolicka p.w. św.  Jakuba w Płonnem</t>
  </si>
  <si>
    <t>Remont konserwatorski elewacji kościoła parafilanego p.w. św. Jakuba w Płonnem strona południowa dokończenie</t>
  </si>
  <si>
    <t>040071003</t>
  </si>
  <si>
    <t>Przedsiębiorstwo Turystyczno-Gastronomiczne Twierdza Toruń Fort IV Okoński sp. komandytowa w Toruniu</t>
  </si>
  <si>
    <t>Toruń, Fort IV im. Żółkiewskiego A. koszary szyjowe - konserwacja elewacji prawego skrzydła bocznego (etap IV); B. czołowy blok kazamatowy - wykonanie izolacji przeciwwodnej, rekonstrukcja nasypu ziemnego i renowacja murów elewacji: ceglanych i kamiennych na lewym majdanie (etap I)</t>
  </si>
  <si>
    <t>47,84</t>
  </si>
  <si>
    <t>52,16</t>
  </si>
  <si>
    <t>364932925</t>
  </si>
  <si>
    <t>Parafia Rzymskokatolicka p.w. św.  Michała Archanioła we Wtelnie</t>
  </si>
  <si>
    <t>Wtelno, prace budowlano-konserwatorskie przy elewacjach kościoła</t>
  </si>
  <si>
    <t>040082188</t>
  </si>
  <si>
    <t xml:space="preserve">Parafia Rzymskokatolicka p.w. św. Marii Magdaleny w Wąwelnie  </t>
  </si>
  <si>
    <t>Prace ratunkowe w obrębie więźby dachowej i pokrycia dachu kościoła p.w. św. Marii Magdaleny w Wąwelnie - etap 2018</t>
  </si>
  <si>
    <t>040082194</t>
  </si>
  <si>
    <t>Fundacja Świątynia Sztuki w Grębocinie</t>
  </si>
  <si>
    <t>Remont pokrycia dachowego wieży budynku dawnego kościoła pw. św. Barbary w Grębocinie</t>
  </si>
  <si>
    <t>74,06</t>
  </si>
  <si>
    <t>25,94</t>
  </si>
  <si>
    <t>340152838</t>
  </si>
  <si>
    <t>Remont więźby i dachu kościoła pw.  Wniebowzięcia NMP w Dąbrowie Chełmińskiej.</t>
  </si>
  <si>
    <t xml:space="preserve">Wyższe Seminarium Duchowne we Włocławku  </t>
  </si>
  <si>
    <t>Konserwacja elewacji budynków Wyższego Seminarium Duchownego we Włocławku</t>
  </si>
  <si>
    <t>040018500</t>
  </si>
  <si>
    <t>Parafia Rzymskokatolicka p.w. św. Wawrzyńca w Kościelnej Wsi Kujawskiej</t>
  </si>
  <si>
    <t>Kościelna Wieś, Kościół Parafilany p.w. św. Wawrzyńca, Konserwacja Ołtarza Głównego - Etap IV</t>
  </si>
  <si>
    <t>040122692</t>
  </si>
  <si>
    <t>Parafia Rzymskokatolicka pw. św. Ap. Piotra i Pawła w Bydgoszczy</t>
  </si>
  <si>
    <t>Prace konserwatorskie ambony i balasek przed prezbiterium z kościoła p.w. św. Ap. Piotra i Pawła w Bydgoszczy</t>
  </si>
  <si>
    <t>71,73</t>
  </si>
  <si>
    <t>28,27</t>
  </si>
  <si>
    <t>040091684</t>
  </si>
  <si>
    <t>Parafia Rzymskokatolicka p.w. Wniebowzięcia NMP w Izbicy Kujawskiej</t>
  </si>
  <si>
    <t>Remont konserwatorski ścian kościoła parafialnego pw. Wnibowzięcia NMP w Izbicy Kujawskiej - etap II</t>
  </si>
  <si>
    <t>040064836</t>
  </si>
  <si>
    <t xml:space="preserve">Parafia Rzymskokatolicka p.w. św. Jana Chrzciciela w Nowej Wsi Królewskiej  </t>
  </si>
  <si>
    <t>Nowa Wieś Królewska, gotycki kościół ok.. 1300 r., część wieży II poł. XVI w., II etap interwncyjnej konserwacji elewacji kościoła - wieża kościoła</t>
  </si>
  <si>
    <t>Płuznica</t>
  </si>
  <si>
    <t>16,40</t>
  </si>
  <si>
    <t>83,60</t>
  </si>
  <si>
    <t>040052299</t>
  </si>
  <si>
    <t>Dom Zakonny w Brodnicy Prowincji św. Franciszka z Asyżu Zakonu Braci Mniejszych - Franciszkanów w Polsce</t>
  </si>
  <si>
    <t>Remont dachu nad kościołem klasztornym OO Franciszkanów w Brodnicy</t>
  </si>
  <si>
    <t>040016205</t>
  </si>
  <si>
    <t>Parafia Rzymskokatolicka św. Trójcy w Jeżewie</t>
  </si>
  <si>
    <t>Jeżewo</t>
  </si>
  <si>
    <t>040081467</t>
  </si>
  <si>
    <t>Filip Dulka</t>
  </si>
  <si>
    <t>Oczyszczenie i utrwalenie polichromii, uzupełnienie ubytków tynku dwóch reprezentacyjnych pomieszczeń oraz pełna konserwacja i restauracja siedmiu okien skrzynkowych wraz z okiennicami w neoklasycystycznym dworku folwarcznym w Karolewie pochodzącym z przełomu XIX i XX w.</t>
  </si>
  <si>
    <t>85120706816 (PESEL)</t>
  </si>
  <si>
    <t>Parafia Rzymskokatolicka p.w. św.  Floriana w Żninie</t>
  </si>
  <si>
    <t>Eligiusz Jankowski</t>
  </si>
  <si>
    <t xml:space="preserve">Czy wniosek jest formalny? </t>
  </si>
  <si>
    <t>III etap konserwacji i restauracji ambony  (XVI w.) oraz konserwacja i restauracja ołtarza bocznego p.w. św. Wincentego a'Paulo (XVII w.) z kościoła przyklasztornego p.w. śś. Janów w Chełmnie</t>
  </si>
  <si>
    <t>IV etap konserwacji i restauracji obrazu "Wniebowzięcie Marii" z 1639 roku, autor: Bartłomiej Strobel, w Katedrze we Włocławku</t>
  </si>
  <si>
    <t>Brak zaświadczenia o prowadzeniu/nieprowadzeniu działaności gospodarczej; Naruszenie ust. 4. Pkt. 10 Regulaminu ocen</t>
  </si>
  <si>
    <t>Brak pozwolenia Kujawsko-Pomorskiego Wojewódzkiego Konserwatora Zabytków na prowadzenie prac; Naruszenie ust. 4. Pkt. 10 Regulaminu ocen</t>
  </si>
  <si>
    <r>
      <t xml:space="preserve">Brak zaświadczenia o prowadzeniu/nieprowadzeniu działaności gospodarczej; </t>
    </r>
    <r>
      <rPr>
        <sz val="11"/>
        <rFont val="Calibri"/>
        <family val="2"/>
        <charset val="238"/>
        <scheme val="minor"/>
      </rPr>
      <t>Naruszenie ust. 4. Pkt. 10 Regulaminu ocen</t>
    </r>
  </si>
  <si>
    <t>W Odpisie z Księgi Wieczystej tylko DZIAŁ I, brak możlwiości zweryfikowania właściciela nieruchomości;  Brak zaświadczenia o prowadzeniu/nieprowadzeniu działaności gospodarczej; Kosztorys zatwierdzony bez kosztów transportu, wyżywienia, noclegu i ławki organisty (wniosek nie został pomniejsozny o te koszty); Naruszenie ust. 4. Pkt. 1 i 10 Regulaminu ocen</t>
  </si>
  <si>
    <t>Brak decyzji  Kujawsko-Pomorskiego Wojewódzkiego Konserwatora Zabytków dotyczacej prowadzenia  prac przy stallach; Naruszenie ust. 4. Pkt. 10 Regulaminu ocen.</t>
  </si>
  <si>
    <t>Brak oświadczenia o prowadzeniu/nieprowadzeniu działalności gospodarczej; Naruszenie ust. 4. Pkt. 10 Regulaminu ocen</t>
  </si>
  <si>
    <t>Kosztorys nie został zaakceptowany przez Kujawsko-Pomorskiego Wojewódzkiego Konserwatora Zabytków; Naruszenie ust. 4. Pkt. 10 Regulaminu ocen</t>
  </si>
  <si>
    <t>Według załaczonej kopii wypisu z Księgi Wieczystej wnioskodawca nie posiada prawa  do zabytku; Naruszenie ust. 4. Pkt. 4 Regulaminu ocen</t>
  </si>
  <si>
    <r>
      <t xml:space="preserve">Wniosek nie był rozpatrywany; Naruszenie </t>
    </r>
    <r>
      <rPr>
        <sz val="11"/>
        <rFont val="Calibri"/>
        <family val="2"/>
        <charset val="238"/>
        <scheme val="minor"/>
      </rPr>
      <t>§ 8 ust. 4. Zasad udzielania dotacji</t>
    </r>
  </si>
  <si>
    <t>Wniosek dotacyjny nie jest podpisany; We wniosku nie zaznaczono czy podmiot jest płatnikiem podatku VAT; Brak oświadczenia o prowadzeniu/nieprowadzeniu działalności gospodarczej; Naruszenie ust. 4. Pkt. 1 i  10 Regulaminu ocen</t>
  </si>
  <si>
    <t xml:space="preserve">Mur z krużgankami nie jest objęty pozwoleniem Miejskiego Konserwatora Zabytków w Toruniu na prowadzenie prac; Narusznie zasad przyznawania dotacji § 8 Ust. 2. pkt. 4. </t>
  </si>
  <si>
    <t>Prace konserwatorskie przy prospekcie organowym z kościoła parafialnego p.w. św. Małgorzaty w Kościelcu</t>
  </si>
  <si>
    <t>Prace konserwatorskie przy emporze muzycznej z kościoła parafialnego p.w. św. Małgorzaty w Kościelcu</t>
  </si>
  <si>
    <t>Prace konserwatorskie ołtarza bocznego św. Józefa (III etap) i Grupy Ukrzyżowania z kościoła parafialnego p.w. św. Jana Chrzciciela i św. Jana Ewangelisty w Świerczynkach</t>
  </si>
  <si>
    <t>Parafia Rzymskokatolicka p.w. św. Katarzyny Aleksandryjskiej w Brzyskorzystwi</t>
  </si>
  <si>
    <t>Prace ratownicze wieży - II etap - drewnianego kościoła p.w. św. Katarzyny Aleksandryjskiej w Brzyskorzystwi, gm. Żnin</t>
  </si>
  <si>
    <t>Powiat Golubsko-Dobrzyński</t>
  </si>
  <si>
    <t>Dom Zakonny w Pakości Prowincji św. Franciszka z Asyżu Zakon Braci Mniejszych - Franciszkanów w Polsce</t>
  </si>
  <si>
    <t>Naprawa więźby dachowej wraz z wymianą pokrycia nad prezbiterium, zakrystią i nawą</t>
  </si>
  <si>
    <t>Remont kominów przy zabytku - budynku Warzelni Soli położonym przy ul. Solnej 6 w Ciechocinku, nr rejestru zabytków A/1399 -  Etap I remont komina wschodniego</t>
  </si>
  <si>
    <t>Prace konserwatorskie przy połaci dachowej mauzoleum rodziny Mieczkowskich na starym cmentarzu w Kcyni</t>
  </si>
  <si>
    <t>Remont i konserwacja 19 - głosowych organów z trakturą pneumatyczną, wiatrownicami pneumatyczno-stożkowymi</t>
  </si>
  <si>
    <t>Konserwacja elewacji kościoła p.w. św. Jakuba w Dąbrówce Królewskiej</t>
  </si>
  <si>
    <t>Remont dachu i elewacji budynku plebanii Parafii Rzymskokatolickiej p.w. św. Rocha w Rzadkwinie</t>
  </si>
  <si>
    <t>Remont drewnianego kościoła p.w. św. marka w Nakonowie - etap III</t>
  </si>
  <si>
    <t>Remont elewacji na kościele Parafialnym p.w. Nawiedzenia NMP w Topolnie</t>
  </si>
  <si>
    <t>Remont dachu kościoła parafialnego p.w. św. Floriana w Żninie</t>
  </si>
  <si>
    <t>Parafia Rzymskokatolicka p.w. Narodzenia NMP w Zamartem</t>
  </si>
  <si>
    <t>Klasztor OO. Karmelitów w Oborach</t>
  </si>
  <si>
    <t>Parafia Rzymskokatolicka p.w. św. Sebastiana w Rywałdzie Królewskim</t>
  </si>
  <si>
    <t>Kontynuacja prac konserwatorskich i restauratorskich przy wyposażeniu kościoła poklasztornego p.w. św. Michała Archanioła w Brześciu Kujawskim</t>
  </si>
  <si>
    <t>Prace konserwatorskie opracowania malarskiego wnętrza kościoła p.w. św. Michała Archanioła w Siedlimowie</t>
  </si>
  <si>
    <t>Prace konserwatorskie wyposażenia wnętrza kościoła p.w. św. Michała Archanioła w Siedlimowie</t>
  </si>
  <si>
    <t>Prace konserwatorskie remontu dachu plebanii przy kościele parafialnym p.w. św. Andrzeja Boboli w Świeciu - III ETAP</t>
  </si>
  <si>
    <t>Wymiana poszycia dachu na kościele p.w. Opieki Matki Bożej w Osięcinach - etap III (pozostała część dachu strony południowej)</t>
  </si>
  <si>
    <t>Wymiana pokrycia dachowego nawy głównej kościoła parafialnego p.w. Św. Małgorzaty etap II</t>
  </si>
  <si>
    <t>Konserwacja ołtarza bocznego, Grupy Ukrzyżowania i manierystycznej chrzcielnicy z kościoła p.w. św. Jana Chrzciciela w Nieżywięciu</t>
  </si>
  <si>
    <t>Rekonstrukcja 35 okien w zabytkowej willi</t>
  </si>
  <si>
    <t>Konserwacja baldachimu i prospektu organowego z kościoła p.w. Wniebowzięcia NMP w Osieku</t>
  </si>
  <si>
    <t>Wykonanie częściowej wymiany pokrycia dachowego wraz z zabezpieczeniem ścian budynku Hotelu Bast usytuowanego przy ulicy Królowej Jadwigi 35/37 i Solankowej 2 w Inowrocławiu</t>
  </si>
  <si>
    <t>Brześć Kujawski, kościół p.w. św. Stanisława Biskupa Męczennika (XIV w.): remont elewacji północnej</t>
  </si>
  <si>
    <t>Remont dachu kościoła Św. Katarzyny w Wielkim Czystem - II etap - całościowo dach główny kościoła</t>
  </si>
  <si>
    <t>Konserwacja ołtarza głównego i ołtarza bocznego, południowego z kościoła p.w. św. Stanisława Biskupa i Męczennika w Strzygach</t>
  </si>
  <si>
    <t>Opracowanie programu prac konserwatorskich i restauratorskich w obiekcie zabytkowym ruin zamku w Bobrownikach</t>
  </si>
  <si>
    <t>Konserwacja ołtarza głównego z kościoła parafialnego p.w. św. Bartłomieja Apostoła w Komorsku Wielkim</t>
  </si>
  <si>
    <t>Konserwacja konfesjonału z kościoła rektorskiego p.w. św. Franciszka Ksawerego w Grudziądzu</t>
  </si>
  <si>
    <t>Wymiana pokrycia dachu na kościele parafialnym w Świerczynie</t>
  </si>
  <si>
    <t>Zakup i montaż stolarki drzwiowej i okiennej w budynku przy ul. Wola Zamkowa 12A / Jakuba 5-7 w Toruniu</t>
  </si>
  <si>
    <t>Wykonanie izolacji zabezpieczającej przed przedostawaniem się wód opadowych przez dachy (zielony dach) budynków do pomieszczeń Fortu II Twierdzy Chełmno w Dorposzu Szlacheckim, gm. Kijewo Królewskie</t>
  </si>
  <si>
    <t>Prace konserwatorskie przy dekoracji sgraffitowej wnętrza kościoła WNMP w Lipnie, konserwacja korpusu nawy - etap II</t>
  </si>
  <si>
    <t>Remont konserwatorski przy przyporach zamku w Golubiu-Dobrzyniu: północno-zachodniej i południowo-zachodniej oraz elewacji przybudówki Anny Wazówny</t>
  </si>
  <si>
    <t>Prace konserwatorskie wybranych elementów holu i klatki schodowej Wojewódzkiej Stacji Sanitarno-Epidemiologicznej dw. Willi Kolwitzów przy ul. Kujawskiej 4 w Bydgoszczy - etap III</t>
  </si>
  <si>
    <t>Renowacja średniowiecznego muru obronnego przy ul. Kasztelańskiej 22 w Inowrocławiu</t>
  </si>
  <si>
    <t>Prace konserwatorskie przy ołtarzu p.w. św. Anny kościoła poklasztornego p.w. Podwyższenia Krzyża Św. w Nieszawie</t>
  </si>
  <si>
    <t>Wykonanie dekoracji ściennych oraz dekoracji drewnianych wsporników stropu w auli I Liceum Ogólnokształcącego w Nakle nad Notecią</t>
  </si>
  <si>
    <t>Remont konstrukcji więźby dachowej wraz z wymianą pokrycia dachowego - ETAP III - część nad prezbiterium strona północna i wschodnia kościoła p.w. św. Jakuba Apostoła w Chełmicy Dużej</t>
  </si>
  <si>
    <t>Prace konserwatorskie barokowych ołtarzy bocznych (VII etap) oraz feretronu z kościoła p.w. św. Barbary w Starogrodzie, gm. Chełmno</t>
  </si>
  <si>
    <t>Prace konserwatorskie epitafium, rzeźb oraz feretronów z kościoła parafialnego p.w. św. Wawrzyńca w Płochocinie</t>
  </si>
  <si>
    <t>Wymiana stolarki okiennej, częściowa naprawa elewacji łącznie z cokołem i opaską budynku pałacu dworskiego z II poł. XIX w Starorypinie Prywatnym</t>
  </si>
  <si>
    <t>Żołędowo, kościół p.w. Podwyższenia Krzyża Świętego (z 1715 r.): prace konserwatorskie i restauratorskie ołtarza głównego i ołtarza bocznego</t>
  </si>
  <si>
    <t>Prace konserwatorskie przy polichromiach ściennych dwóch północnych wnęk z glifami okiennymi kościoła św. Sebastiana w Rywałdzie Królewskim, gm. Radzyń Chełmiński</t>
  </si>
  <si>
    <t>Prace remontowe dachu - kontynuacja - kościoła p.w. Narodzenia NMP w Zgłowiączce, gm. Lubraniec</t>
  </si>
  <si>
    <t>Polichromie ścienne, III Etap, Łuk Tęczowy z kościoła p.w. Narodzenia NMP w Wenecji</t>
  </si>
  <si>
    <t>Prace konserwatorskie i restauratorskie przy ołtarzu głównym z I poł. XVIII w. Etap I, Kamień Krajeński</t>
  </si>
  <si>
    <t>Strzelno, romański kościół p.w. Św. Trójcy (XII/XIII w.) prace remontowo-konserwatorskie elewacji frontowej - przywrócenie historycznego poziomu dziedzińca przed kościołem i klasztorem - etap II</t>
  </si>
  <si>
    <t>Strzelno, romański kościół p.w. Św. Trójcy (XII/XIII w.) prace konserwatorskie elementów wyposażenia (organy Wilhelma Sauera - etap III, epitafium Mikołaja Jaskulskiego, ołtarz św. Norberta, epitafium ks. Wolskiego)</t>
  </si>
  <si>
    <r>
      <t xml:space="preserve">Remont (renowacja) elewacji frontowej i dachu </t>
    </r>
    <r>
      <rPr>
        <i/>
        <sz val="11"/>
        <color theme="1"/>
        <rFont val="Calibri"/>
        <family val="2"/>
        <charset val="238"/>
        <scheme val="minor"/>
      </rPr>
      <t>(kamienica przy ul. Dworcowej 69 w Inowrocławiu)</t>
    </r>
  </si>
  <si>
    <t>1/ Wymiana stolarki okiennej i drzwiowej, remont kapitalny pokrycia dachowego wraz z wymianą rynien, rur spustowych i obróbek blacharskich w Budynku Zakładu Przyrodoleczniczego Nr 1 "Zakład Kąpielowy" położonego przy ulicy Solankowej 77 w Inowrocławiu;                                                                    2/ Wymiana stolarki okiennej i drzwiowej, remont kapitalny pokrycia dachowego wraz z wymianą rynien, rur spustowych i obróbek blacharskich w Budynku Zakładu Przyrodoleczniczego Nr 3 "Wziewalni" położonego przy ulicy Solankowej 77 w Inowrocławiu</t>
  </si>
  <si>
    <t>Remont zabytkowej elewacji w kamienicy w Toruniu, ul. Podmurna 13</t>
  </si>
  <si>
    <t>Konserwacja i odtworzenie okien, rolet zewnętrznych oraz drzwi zewnętrznych do mieszkania w kamienicy przy ul. Piernikarska 1/1 w Toruniu</t>
  </si>
  <si>
    <t>Konserwacja i restauracja ołtarza bocznego p.w. Trójcy Świętej oraz architektury i zwieńczenia ołtarza głównego z kościoła p.w. Wniebowzięcia NMP w Dulsku</t>
  </si>
  <si>
    <t>Konserwacja barokowego ołtarza bocznego z kościoła p.w. św. Wojciecha w Stodołach - etap 2017</t>
  </si>
  <si>
    <t>Konserwacja i restauracja konfesjonału z kościoła p.w. św. Wojciecha w Złotorii</t>
  </si>
  <si>
    <t>Remont dachu kościoła p.w. Najświętszego Serca Pana Jezusa w Ryńsku - etap III</t>
  </si>
  <si>
    <t>Remont budynku mieszkalnego bednarza, stróża i straży wojskowej, magazynu solnego</t>
  </si>
  <si>
    <r>
      <t xml:space="preserve">Konserwacja fragmentu elewacji kamienicy - etap 2018. </t>
    </r>
    <r>
      <rPr>
        <i/>
        <sz val="11"/>
        <color theme="1"/>
        <rFont val="Calibri"/>
        <family val="2"/>
        <charset val="238"/>
        <scheme val="minor"/>
      </rPr>
      <t>(Toruń, Mickiewicza 94 i Sienkiewicza 19-21)</t>
    </r>
  </si>
  <si>
    <t>Nieszawa, kościół pofranciszkański p.w. Znalezienia Krzyża Świętego (XV w): etap 2018, prace wewnątrz kościoła</t>
  </si>
  <si>
    <t>Prace konserwatorskie i restauratorskie przy ołtarzu głównym z kościoła p.w. św. Jadwigi w Karnkowie</t>
  </si>
  <si>
    <t>Prace konserwatorskie i restauratorskie przy stalli ustawionej przy ścianie południowej z kościoła p.w. Nawiedzenia NMP w Oborach</t>
  </si>
  <si>
    <t>Prace konserwatorskie przy polichromiach ściennych kościoła p.w. św. Mikołaja Biskupa w Pieraniu - obraz: Archanioł Michał</t>
  </si>
  <si>
    <t>Remont dachu kamienicy ul. Ducha Św. 12 (mieszczańska kamienica narożna, ul. Ducha Św. - Kopernika)</t>
  </si>
  <si>
    <t>Renowacja stolarki okiennej i drzwiowej w budynku kościoła p.w. św. Bernarda w Kęsowie</t>
  </si>
  <si>
    <t>Włocławek, Organy z kościoła Ewangelicko-Augsburskiego (XIX wiek) kompleksowa konserwacja instrumentu</t>
  </si>
  <si>
    <t>Remont elewacji budynku - I etap</t>
  </si>
  <si>
    <t>Prace konserwatorskie przy zachodniej części ogrodzenia otaczającego kościół p.w. śś. Katarzyny i Małgorzaty w Wielkiej Łące</t>
  </si>
  <si>
    <t>Włocławek, kościół parafialny p.w. św. Stanisława BM (1926 r.), remont elewacji frontowej</t>
  </si>
  <si>
    <t>Wykonanie prac konserwatorskich przy chórze muzycznym w kościele parafialnym p.w. św. Michała Archanioła w Grzybnie</t>
  </si>
  <si>
    <t>Nowe, mury miejskie (XIV-XVI wiek); roboty ratownicze i prace budowlano-konserwatorskie, etap III, część 1</t>
  </si>
  <si>
    <t>Święte, ołtarz główny pw. Św. Barbary ok. 1620 r., pełna konserwacja i restauracja nastawy ołtarza z kolumnami - IV etap prac</t>
  </si>
  <si>
    <t>Remont dachu kościoła parafialnego p.w. św. Mateusza Apostoła i Ewangelisty w Wałdowie</t>
  </si>
  <si>
    <t>Prace konserwatorskie przy zabytkowych organach w kościele p.w. Narodzenia NMP w Zamartem - I Etap</t>
  </si>
  <si>
    <t>Remont i konserwacja konstrukcji dachu z wymianą pokrycia dachu kościoła p.w. św. Katarzyny Aleksandryjskiej w Chełmcach - etap II</t>
  </si>
  <si>
    <t>Prace konserwatorsko-restauratorskie - grupa ukrzyżowania z łuku tęczowego kościoła p.w. św. Mateusza w Ostrowie nad Gopłem</t>
  </si>
  <si>
    <t>Remont i konserwacja konstrukcji dachu z wymianą pokrycia - kościoła parafialnego p.w. św. Anny w Kościeszkach</t>
  </si>
  <si>
    <t>Polanowice, gm. Kruszwica. Kościół parafialny pw. św. Marka Ewangelisty. Remont stropu belkowego-płaskiego z wymianą podłogi drewnianej poddasza i wykonaniem balustrad zabezpieczających oraz remont elewacji korpusu bez wieży. Etap 3</t>
  </si>
  <si>
    <t>Prace konserwatorskie XIX wiecznej ambony z kościoła p.w. św. Małgorzaty w Łobdowie etap II - baldachim i zaplecek</t>
  </si>
  <si>
    <t>Prace konserwatorskie przy ołtarzu głównym z kościoła w Kurkocinie IV etap</t>
  </si>
  <si>
    <t>Prace konserwatorskie i restauratorskie przy polichromowanym stropie kościoła p.w. św. Marcina w Straszewie</t>
  </si>
  <si>
    <t>Konserwacja elewacji kościoła pw. Opatrzności Bożej w Toruniu - etap I</t>
  </si>
  <si>
    <t>Remont kościoła p.w. św. Ap. Piotra i Pawła w Dębowej Łące - et. VI</t>
  </si>
  <si>
    <t>Remont elewacji kościoła parafialnego p.w. św. Jadwigi w Nieszawie - etap V</t>
  </si>
  <si>
    <t>Remont ogrodzenia kościoła p.w. św. Wojciecha w Kłobi</t>
  </si>
  <si>
    <t>Remont dachu kościoła p.w. Przemieniania Pańskiego w Aleksandrowie Kujawskim</t>
  </si>
  <si>
    <t>Wymiana pokrycia dachowego wraz z obróbkami blacharskimi na budynku kościoła parafialnego w Lubiewie - etap II</t>
  </si>
  <si>
    <t>Remont i malowanie elewacji kościoła p.w. św. Apostołów Piotra i Pawła w Wierzchucinie Królewskim</t>
  </si>
  <si>
    <t>Konserwacja elewacji kościoła p.w. św. Andrzeja w Koronowie - etap V</t>
  </si>
  <si>
    <t>Prace naprawcze obiektu zabytkowego w zakresie elewacji historycznej (budynek przeznaczony na potrzeby zdrowia) objętego ochroną konserwatorską w Bydgoszczy przy ulicy Gdańskiej 88-90 na działce nr 44/3 i 45/1</t>
  </si>
  <si>
    <t>Renowacja elewacji północnej wraz z blacharką kościoła parafialnego p.w. św. Bartłomieja w Sławsku Wielkim 55</t>
  </si>
  <si>
    <t>Remont elewacji południowo-zachodniej i północno-zachodniej w budynku klasztoru OO. Karmelitów w Trutowie</t>
  </si>
  <si>
    <t>Ołtarz boczny NSPJ z Kościoła p.w. Św. Michała Archanioła w Dąbrówce</t>
  </si>
  <si>
    <t>Prace konserwatorskie i restauratorskie przy nagrobku ks. Stanisława Lemieża położonym na cmentarzu parafialnym w Sadkach</t>
  </si>
  <si>
    <t>Prace konserwatorskie stalli z kościoła p.w. św. Piotra i Pawła w Chełmnie - II etap</t>
  </si>
  <si>
    <t>Konserwacja elewacji zachodniej z wieżą i fragmentu elewacji południowej korpusu kościoła p.w. Św. Mikołaja Biskupa w Papowie Toruńskim</t>
  </si>
  <si>
    <t>Prace konserwatorskie i restauratorskie przy elementach wyposażenia z kościoła pw. Świętego Wawrzyńca w Mąkowarsku - Etap V - konserwacja chrzcielnicy, trzech ołtarzy bocznych oraz feretronu</t>
  </si>
  <si>
    <t>Rewaloryzacja ogrodzenia parku - VI etap robót budowlanych i prac konserwatorskich (prace przy zespole pałacowo - parkowym w Ugoszczu)</t>
  </si>
  <si>
    <t>Remont dachu kościoła parafii p.w. św. Jana Chrzciciela i św. Walentego w Pluskowęsach</t>
  </si>
  <si>
    <t>Roboty przy konstrukcji nośnej cerkwi prawosławnej pw. Św. Mikołaja (1835-62) ETAP I Wykonanie projektu</t>
  </si>
  <si>
    <t>Prace remontowe przy wieży kościoła w Brudzawach - IV ETAP - Ściana północna c.d. i ściana z ogniomurami i sterczynami, ściana tylna</t>
  </si>
  <si>
    <t>Prace konserwatorsko-restauratorskie przy ołtarzu bocznym północnym z kościoła p.w. św. Mikołaja w Kruszynach</t>
  </si>
  <si>
    <t>Prace konserwatorskie przy kruchcie południowej kościoła p.w. św. Mikołaja Bpa w Grudziądzu - etap II</t>
  </si>
  <si>
    <t>Wykonanie prac konserwatorskich przy ołtarzu głównym z kościoła pw. Wniebowzięcia NMP w Toruniu</t>
  </si>
  <si>
    <t>Konserwacja ołtarza bocznego Matki Bożej Różańcowej w kościele p.w. św. Mikołaja w Inowrocławiu. Etap IV</t>
  </si>
  <si>
    <t>Prace konserwatorskie przy wschodniej ścianie prezbiterium kościoła pw. Św. Wojciecha w Jabłonowie-Zamku - zakończenie prac</t>
  </si>
  <si>
    <t>Kontynuacja remontu dachu i więźby dachowej nad budynkiem dworca kolejowego w Aleksandrowie Kujawskim</t>
  </si>
  <si>
    <t>Zabezpieczenie, zachowanie i utrwalenie zabytkowej substancji kościoła p.w. św. Małgorzaty (XIV w.) w Płużnicy - ściana północna i wschodnia</t>
  </si>
  <si>
    <t>Prace renowacyjne i restauratorskie przy barokowych szafach zakrystyjnych</t>
  </si>
  <si>
    <t>Prace konserwatorsko-restauratorskie na elewacjach kościoła pw. Św. Bartłomieja w Szadłowicach - VI etap</t>
  </si>
  <si>
    <t>Renowacja i konserwacja elewacji kościoła parafialnego w Grucznie</t>
  </si>
  <si>
    <t>Prace konserwatorskie we wnętrzu kościoła p.w. św. Mikołaja i św. Konstancji w Gniewkowie</t>
  </si>
  <si>
    <t>Prace konserwatorskie na ścianach wewnętrznych kościoła pw. św. Jana Chrzciciela w Janikowie (d. Ostrowite) III etap</t>
  </si>
  <si>
    <t>Prace konserwatorsko-restauratorskie we wnętrzu kościoła p.w. Zwiastowania NMP w Potulicach</t>
  </si>
  <si>
    <t>Prace konserwatorskie przy kościele p.w. św. Józefa w Sitnie - V etap</t>
  </si>
  <si>
    <t>VIII etap prac konserwatorskich przy kościele p.w. św. Mikołaja w Radominie</t>
  </si>
  <si>
    <t>Prace konserwatorskie przy elewacjach kościoła p.w. św. Jakuba Większego w Mogilnie - IV etap</t>
  </si>
  <si>
    <t>Prace konserwatorskie i restauratorskie ryzalitu środkowego (III część) elewacji północnej skrzydła południowego oraz elewacji wschodniej skrzydła zachodniego (część ceglana) - zamku krzyżackiego w miejscowości Zamek Bierzgłowski</t>
  </si>
  <si>
    <t>Prace konserwatorskie związane z wykonaniem izolacji pionowej i poziomej klasztoru i koscioła p.w. św. Mikołaja w Łabiszynie</t>
  </si>
  <si>
    <t>Lisewo, gotycki kościół p.w. Podwyższenia Krzyża Świętego (XIII-XV w.): remont gotyckiej storczykowej więźby dachowej i wymiana pokrycia dachowego</t>
  </si>
  <si>
    <t>Załącznik nr 2 do Uchwały Nr ……………………………                                                    Sejmiku Województwa Kujawsko-Pomorskiego z dnia ………………… 2018 r.</t>
  </si>
  <si>
    <t>WYKAZ WSZYSTKICH WNIOSKÓW O DOTACJE NA PRACE KONSERWATORSKIE, RESTAURATORSKIE LUB ROBOTY BUDOWLANE PRZY ZABYTKACH WPISANYCH DO REJESTRU ZABYTKÓW POŁOŻONYCH NA OBSZARZE WOJEWÓDZTWA KUJAWSKO-POMORSKIEGO, NA WNIOSKI ZŁOŻONYCH DO 15 GRUDNIA 2017 R.</t>
  </si>
  <si>
    <t>Wniosek obejmuje prace niekwalifikowane, załączono niewłaściwy dokument dotyczący statusu prawnego do zabytku; Naruszenie ust. 4. Pkt. 1 Regulaminu ocen. Oraz § 8 Ust. 2. pkt. 3. Zasad udzielania dotacji</t>
  </si>
  <si>
    <t xml:space="preserve">Część prac wymienionych w kosztorysie ofertowym nie jest ujęta w pozwoleniu  Kujawsko-Pomorskiego Wojewódzkiego Konserwatora Zabytków; Naruszenie zasad przyznawania dotacji § 8 Ust. 2. pkt. 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</si>
</sst>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zł&quot;"/>
    <numFmt numFmtId="165" formatCode="0.0"/>
    <numFmt numFmtId="166" formatCode="#,##0.00_ ;\-#,##0.00\ "/>
    <numFmt numFmtId="167" formatCode="#,##0.00\ &quot;zł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3" tint="-0.249977111117893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9" fontId="8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9" fillId="2" borderId="6" xfId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4" fontId="10" fillId="3" borderId="1" xfId="0" applyNumberFormat="1" applyFont="1" applyFill="1" applyBorder="1" applyAlignment="1">
      <alignment horizontal="right" vertical="center" wrapText="1"/>
    </xf>
    <xf numFmtId="4" fontId="18" fillId="3" borderId="1" xfId="0" applyNumberFormat="1" applyFont="1" applyFill="1" applyBorder="1" applyAlignment="1">
      <alignment horizontal="right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11" fillId="0" borderId="0" xfId="0" applyNumberFormat="1" applyFont="1" applyFill="1" applyBorder="1" applyAlignment="1">
      <alignment vertical="center"/>
    </xf>
    <xf numFmtId="1" fontId="0" fillId="0" borderId="0" xfId="0" applyNumberForma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textRotation="90" wrapText="1"/>
    </xf>
    <xf numFmtId="0" fontId="6" fillId="2" borderId="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textRotation="90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2" borderId="6" xfId="1" applyFont="1" applyFill="1" applyBorder="1" applyAlignment="1">
      <alignment horizontal="center" vertical="center" textRotation="90" wrapText="1"/>
    </xf>
    <xf numFmtId="164" fontId="4" fillId="2" borderId="6" xfId="1" applyNumberFormat="1" applyFont="1" applyFill="1" applyBorder="1" applyAlignment="1">
      <alignment horizontal="center" vertical="center" wrapText="1"/>
    </xf>
    <xf numFmtId="165" fontId="4" fillId="2" borderId="6" xfId="1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textRotation="90"/>
    </xf>
    <xf numFmtId="0" fontId="19" fillId="0" borderId="0" xfId="0" applyFont="1" applyFill="1" applyBorder="1" applyAlignment="1">
      <alignment horizontal="center" vertical="center" textRotation="90"/>
    </xf>
    <xf numFmtId="4" fontId="0" fillId="0" borderId="0" xfId="0" applyNumberFormat="1" applyAlignment="1">
      <alignment vertical="center"/>
    </xf>
    <xf numFmtId="10" fontId="0" fillId="0" borderId="0" xfId="4" applyNumberFormat="1" applyFont="1" applyAlignment="1">
      <alignment vertical="center"/>
    </xf>
    <xf numFmtId="14" fontId="10" fillId="3" borderId="1" xfId="0" applyNumberFormat="1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center" vertical="center" textRotation="90"/>
    </xf>
    <xf numFmtId="14" fontId="9" fillId="3" borderId="1" xfId="0" applyNumberFormat="1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49" fontId="0" fillId="0" borderId="0" xfId="0" applyNumberFormat="1" applyBorder="1"/>
    <xf numFmtId="0" fontId="0" fillId="3" borderId="0" xfId="0" applyFill="1"/>
    <xf numFmtId="0" fontId="15" fillId="3" borderId="0" xfId="0" applyFont="1" applyFill="1" applyAlignment="1">
      <alignment vertical="center"/>
    </xf>
    <xf numFmtId="0" fontId="0" fillId="3" borderId="0" xfId="0" applyFill="1" applyBorder="1"/>
    <xf numFmtId="0" fontId="5" fillId="4" borderId="6" xfId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left"/>
    </xf>
    <xf numFmtId="0" fontId="9" fillId="2" borderId="6" xfId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49" fontId="11" fillId="0" borderId="0" xfId="0" applyNumberFormat="1" applyFont="1" applyFill="1" applyBorder="1" applyAlignment="1">
      <alignment horizontal="left" vertical="center" wrapText="1"/>
    </xf>
    <xf numFmtId="0" fontId="19" fillId="3" borderId="0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vertical="center"/>
    </xf>
    <xf numFmtId="2" fontId="20" fillId="3" borderId="1" xfId="0" applyNumberFormat="1" applyFont="1" applyFill="1" applyBorder="1" applyAlignment="1">
      <alignment horizontal="center" vertical="center" wrapText="1"/>
    </xf>
    <xf numFmtId="2" fontId="21" fillId="3" borderId="1" xfId="0" applyNumberFormat="1" applyFont="1" applyFill="1" applyBorder="1" applyAlignment="1">
      <alignment horizontal="center" vertical="center"/>
    </xf>
    <xf numFmtId="2" fontId="22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left" vertical="center" wrapText="1"/>
    </xf>
    <xf numFmtId="2" fontId="2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166" fontId="2" fillId="3" borderId="1" xfId="0" applyNumberFormat="1" applyFont="1" applyFill="1" applyBorder="1" applyAlignment="1">
      <alignment horizontal="righ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9" fillId="3" borderId="1" xfId="3" applyFont="1" applyFill="1" applyBorder="1" applyAlignment="1">
      <alignment horizontal="left" vertical="center" wrapText="1"/>
    </xf>
    <xf numFmtId="0" fontId="10" fillId="3" borderId="1" xfId="3" applyFont="1" applyFill="1" applyBorder="1" applyAlignment="1">
      <alignment horizontal="left" vertical="center" wrapText="1"/>
    </xf>
    <xf numFmtId="0" fontId="10" fillId="3" borderId="1" xfId="3" applyFont="1" applyFill="1" applyBorder="1" applyAlignment="1">
      <alignment horizontal="center" vertical="center" wrapText="1"/>
    </xf>
    <xf numFmtId="4" fontId="10" fillId="3" borderId="1" xfId="3" applyNumberFormat="1" applyFont="1" applyFill="1" applyBorder="1" applyAlignment="1">
      <alignment horizontal="right" vertical="center" wrapText="1"/>
    </xf>
    <xf numFmtId="2" fontId="20" fillId="3" borderId="1" xfId="3" applyNumberFormat="1" applyFont="1" applyFill="1" applyBorder="1" applyAlignment="1">
      <alignment horizontal="center" vertical="center" wrapText="1"/>
    </xf>
    <xf numFmtId="49" fontId="10" fillId="3" borderId="1" xfId="3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49" fontId="16" fillId="3" borderId="1" xfId="0" applyNumberFormat="1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vertical="center" wrapText="1"/>
    </xf>
    <xf numFmtId="49" fontId="13" fillId="3" borderId="1" xfId="0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left" vertical="center"/>
    </xf>
    <xf numFmtId="0" fontId="9" fillId="3" borderId="1" xfId="2" applyFont="1" applyFill="1" applyBorder="1" applyAlignment="1" applyProtection="1">
      <alignment horizontal="left" vertical="center" wrapText="1"/>
    </xf>
    <xf numFmtId="4" fontId="10" fillId="3" borderId="1" xfId="0" applyNumberFormat="1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right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4" fontId="4" fillId="2" borderId="3" xfId="1" applyNumberFormat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167" fontId="14" fillId="0" borderId="5" xfId="0" applyNumberFormat="1" applyFont="1" applyBorder="1" applyAlignment="1">
      <alignment horizontal="left"/>
    </xf>
    <xf numFmtId="167" fontId="14" fillId="0" borderId="7" xfId="0" applyNumberFormat="1" applyFont="1" applyBorder="1" applyAlignment="1">
      <alignment horizontal="left"/>
    </xf>
  </cellXfs>
  <cellStyles count="5">
    <cellStyle name="Hiperłącze" xfId="2" builtinId="8"/>
    <cellStyle name="Normalny" xfId="0" builtinId="0"/>
    <cellStyle name="Normalny 2" xfId="1"/>
    <cellStyle name="Normalny 3" xfId="3"/>
    <cellStyle name="Procentowy" xfId="4" builtinId="5"/>
  </cellStyles>
  <dxfs count="0"/>
  <tableStyles count="0" defaultTableStyle="TableStyleMedium2" defaultPivotStyle="PivotStyleMedium9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@A%20GENCO%20APARTMENTS%20Sp.%20z%20o.o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69"/>
  <sheetViews>
    <sheetView tabSelected="1" view="pageBreakPreview" topLeftCell="B2" zoomScale="90" zoomScaleNormal="60" zoomScaleSheetLayoutView="90" workbookViewId="0">
      <pane ySplit="4" topLeftCell="A6" activePane="bottomLeft" state="frozen"/>
      <selection activeCell="A2" sqref="A2"/>
      <selection pane="bottomLeft" activeCell="N7" sqref="N7"/>
    </sheetView>
  </sheetViews>
  <sheetFormatPr defaultRowHeight="15" x14ac:dyDescent="0.25"/>
  <cols>
    <col min="1" max="1" width="2.42578125" style="35" hidden="1" customWidth="1"/>
    <col min="2" max="2" width="5.5703125" style="52" customWidth="1"/>
    <col min="3" max="3" width="10" hidden="1" customWidth="1"/>
    <col min="4" max="4" width="30.5703125" style="2" customWidth="1"/>
    <col min="5" max="5" width="54.140625" customWidth="1"/>
    <col min="6" max="6" width="12.42578125" hidden="1" customWidth="1"/>
    <col min="7" max="7" width="14.5703125" hidden="1" customWidth="1"/>
    <col min="8" max="8" width="3" style="2" hidden="1" customWidth="1"/>
    <col min="9" max="9" width="3" style="2" customWidth="1"/>
    <col min="10" max="10" width="12.5703125" customWidth="1"/>
    <col min="11" max="11" width="7.42578125" style="3" customWidth="1"/>
    <col min="12" max="12" width="10.7109375" customWidth="1"/>
    <col min="13" max="13" width="6.28515625" style="3" customWidth="1"/>
    <col min="14" max="14" width="13.5703125" customWidth="1"/>
    <col min="15" max="15" width="0.140625" customWidth="1"/>
    <col min="16" max="16" width="12" customWidth="1"/>
    <col min="17" max="17" width="38" style="56" customWidth="1"/>
    <col min="18" max="18" width="3.85546875" customWidth="1"/>
    <col min="19" max="19" width="4.28515625" customWidth="1"/>
    <col min="20" max="22" width="11" customWidth="1"/>
  </cols>
  <sheetData>
    <row r="2" spans="1:17" ht="62.25" customHeight="1" x14ac:dyDescent="0.25">
      <c r="N2" s="47"/>
      <c r="O2" s="47"/>
      <c r="P2" s="104" t="s">
        <v>906</v>
      </c>
      <c r="Q2" s="105"/>
    </row>
    <row r="3" spans="1:17" ht="57" customHeight="1" thickBot="1" x14ac:dyDescent="0.3">
      <c r="B3" s="102" t="s">
        <v>907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4" spans="1:17" ht="27.75" customHeight="1" thickBot="1" x14ac:dyDescent="0.3">
      <c r="B4" s="53"/>
      <c r="J4" s="106" t="s">
        <v>19</v>
      </c>
      <c r="K4" s="107"/>
      <c r="L4" s="106" t="s">
        <v>20</v>
      </c>
      <c r="M4" s="107"/>
      <c r="N4" s="47"/>
      <c r="O4" s="47"/>
    </row>
    <row r="5" spans="1:17" ht="64.5" thickBot="1" x14ac:dyDescent="0.3">
      <c r="B5" s="55" t="s">
        <v>0</v>
      </c>
      <c r="C5" s="28" t="s">
        <v>1</v>
      </c>
      <c r="D5" s="29" t="s">
        <v>2</v>
      </c>
      <c r="E5" s="29" t="s">
        <v>3</v>
      </c>
      <c r="F5" s="30" t="s">
        <v>4</v>
      </c>
      <c r="G5" s="31" t="s">
        <v>5</v>
      </c>
      <c r="H5" s="32" t="s">
        <v>6</v>
      </c>
      <c r="I5" s="27" t="s">
        <v>267</v>
      </c>
      <c r="J5" s="33" t="s">
        <v>7</v>
      </c>
      <c r="K5" s="34" t="s">
        <v>8</v>
      </c>
      <c r="L5" s="33" t="s">
        <v>7</v>
      </c>
      <c r="M5" s="34" t="s">
        <v>8</v>
      </c>
      <c r="N5" s="33" t="s">
        <v>9</v>
      </c>
      <c r="O5" s="29" t="s">
        <v>18</v>
      </c>
      <c r="P5" s="4" t="s">
        <v>766</v>
      </c>
      <c r="Q5" s="57" t="s">
        <v>343</v>
      </c>
    </row>
    <row r="6" spans="1:17" s="47" customFormat="1" ht="13.5" customHeight="1" x14ac:dyDescent="0.25">
      <c r="A6" s="36"/>
      <c r="B6" s="54"/>
      <c r="C6" s="48"/>
      <c r="D6" s="49"/>
      <c r="H6" s="49"/>
      <c r="I6" s="49"/>
      <c r="K6" s="50"/>
      <c r="M6" s="50"/>
      <c r="O6" s="51"/>
      <c r="Q6" s="58"/>
    </row>
    <row r="7" spans="1:17" ht="85.5" customHeight="1" x14ac:dyDescent="0.25">
      <c r="A7" s="36"/>
      <c r="B7" s="5">
        <v>1</v>
      </c>
      <c r="C7" s="9" t="s">
        <v>654</v>
      </c>
      <c r="D7" s="41" t="s">
        <v>761</v>
      </c>
      <c r="E7" s="61" t="s">
        <v>762</v>
      </c>
      <c r="F7" s="13" t="s">
        <v>291</v>
      </c>
      <c r="G7" s="13" t="s">
        <v>291</v>
      </c>
      <c r="H7" s="13" t="s">
        <v>10</v>
      </c>
      <c r="I7" s="10" t="s">
        <v>11</v>
      </c>
      <c r="J7" s="15">
        <v>150000</v>
      </c>
      <c r="K7" s="67">
        <v>84.7</v>
      </c>
      <c r="L7" s="15">
        <v>27088.59</v>
      </c>
      <c r="M7" s="67">
        <v>15.3</v>
      </c>
      <c r="N7" s="15">
        <v>177088.59</v>
      </c>
      <c r="O7" s="9" t="s">
        <v>763</v>
      </c>
      <c r="P7" s="10" t="s">
        <v>31</v>
      </c>
      <c r="Q7" s="13"/>
    </row>
    <row r="8" spans="1:17" ht="57.75" customHeight="1" x14ac:dyDescent="0.25">
      <c r="A8" s="35" t="s">
        <v>38</v>
      </c>
      <c r="B8" s="5">
        <v>2</v>
      </c>
      <c r="C8" s="66">
        <v>43033</v>
      </c>
      <c r="D8" s="44" t="s">
        <v>34</v>
      </c>
      <c r="E8" s="13" t="s">
        <v>36</v>
      </c>
      <c r="F8" s="13" t="s">
        <v>37</v>
      </c>
      <c r="G8" s="13" t="s">
        <v>27</v>
      </c>
      <c r="H8" s="13" t="s">
        <v>17</v>
      </c>
      <c r="I8" s="10" t="s">
        <v>11</v>
      </c>
      <c r="J8" s="15">
        <v>101221.75</v>
      </c>
      <c r="K8" s="67">
        <v>70</v>
      </c>
      <c r="L8" s="15">
        <v>43380.75</v>
      </c>
      <c r="M8" s="67">
        <v>30</v>
      </c>
      <c r="N8" s="63">
        <f t="shared" ref="N8:N39" si="0">J8+L8</f>
        <v>144602.5</v>
      </c>
      <c r="O8" s="9" t="s">
        <v>35</v>
      </c>
      <c r="P8" s="10" t="s">
        <v>31</v>
      </c>
      <c r="Q8" s="13"/>
    </row>
    <row r="9" spans="1:17" ht="65.25" customHeight="1" x14ac:dyDescent="0.25">
      <c r="A9" s="35" t="s">
        <v>42</v>
      </c>
      <c r="B9" s="5">
        <v>3</v>
      </c>
      <c r="C9" s="8">
        <v>43035</v>
      </c>
      <c r="D9" s="44" t="s">
        <v>41</v>
      </c>
      <c r="E9" s="13" t="s">
        <v>799</v>
      </c>
      <c r="F9" s="13" t="s">
        <v>39</v>
      </c>
      <c r="G9" s="13" t="s">
        <v>25</v>
      </c>
      <c r="H9" s="13" t="s">
        <v>17</v>
      </c>
      <c r="I9" s="10" t="s">
        <v>11</v>
      </c>
      <c r="J9" s="15">
        <v>256280.47</v>
      </c>
      <c r="K9" s="67">
        <v>70</v>
      </c>
      <c r="L9" s="15">
        <v>109834.49</v>
      </c>
      <c r="M9" s="67">
        <v>30</v>
      </c>
      <c r="N9" s="63">
        <f t="shared" si="0"/>
        <v>366114.96</v>
      </c>
      <c r="O9" s="9" t="s">
        <v>40</v>
      </c>
      <c r="P9" s="10" t="s">
        <v>31</v>
      </c>
      <c r="Q9" s="13"/>
    </row>
    <row r="10" spans="1:17" ht="54.75" customHeight="1" x14ac:dyDescent="0.25">
      <c r="A10" s="35" t="s">
        <v>22</v>
      </c>
      <c r="B10" s="5">
        <v>4</v>
      </c>
      <c r="C10" s="72">
        <v>43048</v>
      </c>
      <c r="D10" s="73" t="s">
        <v>46</v>
      </c>
      <c r="E10" s="61" t="s">
        <v>800</v>
      </c>
      <c r="F10" s="61" t="s">
        <v>43</v>
      </c>
      <c r="G10" s="64" t="s">
        <v>21</v>
      </c>
      <c r="H10" s="64" t="s">
        <v>10</v>
      </c>
      <c r="I10" s="65" t="s">
        <v>11</v>
      </c>
      <c r="J10" s="63">
        <v>326894</v>
      </c>
      <c r="K10" s="74">
        <v>80</v>
      </c>
      <c r="L10" s="63">
        <v>81723.73</v>
      </c>
      <c r="M10" s="74">
        <v>20</v>
      </c>
      <c r="N10" s="75">
        <f t="shared" si="0"/>
        <v>408617.73</v>
      </c>
      <c r="O10" s="76" t="s">
        <v>45</v>
      </c>
      <c r="P10" s="10" t="s">
        <v>31</v>
      </c>
      <c r="Q10" s="61"/>
    </row>
    <row r="11" spans="1:17" ht="58.5" customHeight="1" x14ac:dyDescent="0.25">
      <c r="A11" s="35" t="s">
        <v>22</v>
      </c>
      <c r="B11" s="5">
        <v>5</v>
      </c>
      <c r="C11" s="72">
        <v>43048</v>
      </c>
      <c r="D11" s="73" t="s">
        <v>46</v>
      </c>
      <c r="E11" s="61" t="s">
        <v>801</v>
      </c>
      <c r="F11" s="61" t="s">
        <v>43</v>
      </c>
      <c r="G11" s="64" t="s">
        <v>21</v>
      </c>
      <c r="H11" s="64" t="s">
        <v>17</v>
      </c>
      <c r="I11" s="65" t="s">
        <v>11</v>
      </c>
      <c r="J11" s="63">
        <v>335536</v>
      </c>
      <c r="K11" s="74">
        <v>80</v>
      </c>
      <c r="L11" s="63">
        <v>83884.160000000003</v>
      </c>
      <c r="M11" s="74">
        <v>20</v>
      </c>
      <c r="N11" s="75">
        <f t="shared" si="0"/>
        <v>419420.16000000003</v>
      </c>
      <c r="O11" s="76" t="s">
        <v>45</v>
      </c>
      <c r="P11" s="10" t="s">
        <v>31</v>
      </c>
      <c r="Q11" s="61"/>
    </row>
    <row r="12" spans="1:17" ht="52.5" customHeight="1" x14ac:dyDescent="0.25">
      <c r="A12" s="35" t="s">
        <v>14</v>
      </c>
      <c r="B12" s="5">
        <v>6</v>
      </c>
      <c r="C12" s="72">
        <v>43053</v>
      </c>
      <c r="D12" s="43" t="s">
        <v>55</v>
      </c>
      <c r="E12" s="61" t="s">
        <v>802</v>
      </c>
      <c r="F12" s="64" t="s">
        <v>15</v>
      </c>
      <c r="G12" s="64" t="s">
        <v>16</v>
      </c>
      <c r="H12" s="61" t="s">
        <v>10</v>
      </c>
      <c r="I12" s="10" t="s">
        <v>11</v>
      </c>
      <c r="J12" s="15">
        <v>157529.22</v>
      </c>
      <c r="K12" s="67">
        <v>66</v>
      </c>
      <c r="L12" s="15">
        <v>81151.42</v>
      </c>
      <c r="M12" s="67">
        <v>34</v>
      </c>
      <c r="N12" s="75">
        <f t="shared" si="0"/>
        <v>238680.64</v>
      </c>
      <c r="O12" s="77" t="s">
        <v>56</v>
      </c>
      <c r="P12" s="10" t="s">
        <v>31</v>
      </c>
      <c r="Q12" s="78"/>
    </row>
    <row r="13" spans="1:17" ht="77.25" customHeight="1" x14ac:dyDescent="0.25">
      <c r="A13" s="35" t="s">
        <v>42</v>
      </c>
      <c r="B13" s="5">
        <v>7</v>
      </c>
      <c r="C13" s="72">
        <v>43046</v>
      </c>
      <c r="D13" s="44" t="s">
        <v>47</v>
      </c>
      <c r="E13" s="13" t="s">
        <v>803</v>
      </c>
      <c r="F13" s="13" t="s">
        <v>48</v>
      </c>
      <c r="G13" s="13" t="s">
        <v>28</v>
      </c>
      <c r="H13" s="13" t="s">
        <v>10</v>
      </c>
      <c r="I13" s="10" t="s">
        <v>11</v>
      </c>
      <c r="J13" s="15">
        <v>74825.259999999995</v>
      </c>
      <c r="K13" s="67">
        <v>70</v>
      </c>
      <c r="L13" s="15">
        <v>37412.629999999997</v>
      </c>
      <c r="M13" s="67">
        <v>30</v>
      </c>
      <c r="N13" s="75">
        <f t="shared" si="0"/>
        <v>112237.88999999998</v>
      </c>
      <c r="O13" s="9" t="s">
        <v>49</v>
      </c>
      <c r="P13" s="10" t="s">
        <v>31</v>
      </c>
      <c r="Q13" s="13"/>
    </row>
    <row r="14" spans="1:17" ht="48" customHeight="1" x14ac:dyDescent="0.25">
      <c r="A14" s="35" t="s">
        <v>22</v>
      </c>
      <c r="B14" s="5">
        <v>8</v>
      </c>
      <c r="C14" s="72">
        <v>43045</v>
      </c>
      <c r="D14" s="44" t="s">
        <v>50</v>
      </c>
      <c r="E14" s="13" t="s">
        <v>804</v>
      </c>
      <c r="F14" s="13" t="s">
        <v>51</v>
      </c>
      <c r="G14" s="13" t="s">
        <v>23</v>
      </c>
      <c r="H14" s="13" t="s">
        <v>10</v>
      </c>
      <c r="I14" s="10" t="s">
        <v>12</v>
      </c>
      <c r="J14" s="15">
        <v>117200</v>
      </c>
      <c r="K14" s="67">
        <v>84.91</v>
      </c>
      <c r="L14" s="15">
        <v>20827.02</v>
      </c>
      <c r="M14" s="67">
        <v>15.09</v>
      </c>
      <c r="N14" s="75">
        <f t="shared" si="0"/>
        <v>138027.01999999999</v>
      </c>
      <c r="O14" s="9" t="s">
        <v>52</v>
      </c>
      <c r="P14" s="10" t="s">
        <v>31</v>
      </c>
      <c r="Q14" s="13"/>
    </row>
    <row r="15" spans="1:17" ht="60.75" customHeight="1" x14ac:dyDescent="0.25">
      <c r="A15" s="35" t="s">
        <v>13</v>
      </c>
      <c r="B15" s="5">
        <v>9</v>
      </c>
      <c r="C15" s="72">
        <v>43052</v>
      </c>
      <c r="D15" s="44" t="s">
        <v>78</v>
      </c>
      <c r="E15" s="13" t="s">
        <v>805</v>
      </c>
      <c r="F15" s="13" t="s">
        <v>53</v>
      </c>
      <c r="G15" s="13" t="s">
        <v>26</v>
      </c>
      <c r="H15" s="13" t="s">
        <v>17</v>
      </c>
      <c r="I15" s="10" t="s">
        <v>11</v>
      </c>
      <c r="J15" s="15">
        <v>99094.05</v>
      </c>
      <c r="K15" s="67">
        <v>70</v>
      </c>
      <c r="L15" s="15">
        <v>42468.88</v>
      </c>
      <c r="M15" s="67">
        <v>30</v>
      </c>
      <c r="N15" s="75">
        <f t="shared" si="0"/>
        <v>141562.93</v>
      </c>
      <c r="O15" s="9" t="s">
        <v>54</v>
      </c>
      <c r="P15" s="10" t="s">
        <v>31</v>
      </c>
      <c r="Q15" s="13"/>
    </row>
    <row r="16" spans="1:17" ht="54.75" customHeight="1" x14ac:dyDescent="0.25">
      <c r="A16" s="35" t="s">
        <v>57</v>
      </c>
      <c r="B16" s="65">
        <v>10</v>
      </c>
      <c r="C16" s="72">
        <v>43055</v>
      </c>
      <c r="D16" s="44" t="s">
        <v>60</v>
      </c>
      <c r="E16" s="13" t="s">
        <v>807</v>
      </c>
      <c r="F16" s="13" t="s">
        <v>58</v>
      </c>
      <c r="G16" s="13" t="s">
        <v>26</v>
      </c>
      <c r="H16" s="13" t="s">
        <v>17</v>
      </c>
      <c r="I16" s="10" t="s">
        <v>11</v>
      </c>
      <c r="J16" s="15">
        <v>67613.820000000007</v>
      </c>
      <c r="K16" s="67">
        <v>70</v>
      </c>
      <c r="L16" s="15">
        <v>28977.34</v>
      </c>
      <c r="M16" s="67">
        <v>30</v>
      </c>
      <c r="N16" s="75">
        <f t="shared" si="0"/>
        <v>96591.16</v>
      </c>
      <c r="O16" s="9" t="s">
        <v>59</v>
      </c>
      <c r="P16" s="10" t="s">
        <v>31</v>
      </c>
      <c r="Q16" s="13"/>
    </row>
    <row r="17" spans="1:22" ht="30" x14ac:dyDescent="0.25">
      <c r="A17" s="35" t="s">
        <v>63</v>
      </c>
      <c r="B17" s="65">
        <v>11</v>
      </c>
      <c r="C17" s="72">
        <v>43062</v>
      </c>
      <c r="D17" s="43" t="s">
        <v>61</v>
      </c>
      <c r="E17" s="64" t="s">
        <v>806</v>
      </c>
      <c r="F17" s="64" t="s">
        <v>62</v>
      </c>
      <c r="G17" s="64" t="s">
        <v>64</v>
      </c>
      <c r="H17" s="64" t="s">
        <v>10</v>
      </c>
      <c r="I17" s="65" t="s">
        <v>12</v>
      </c>
      <c r="J17" s="63">
        <v>43979.64</v>
      </c>
      <c r="K17" s="68">
        <v>50</v>
      </c>
      <c r="L17" s="63">
        <v>43979.64</v>
      </c>
      <c r="M17" s="68">
        <v>50</v>
      </c>
      <c r="N17" s="75">
        <f t="shared" si="0"/>
        <v>87959.28</v>
      </c>
      <c r="O17" s="10" t="s">
        <v>30</v>
      </c>
      <c r="P17" s="10" t="s">
        <v>31</v>
      </c>
      <c r="Q17" s="78"/>
    </row>
    <row r="18" spans="1:22" ht="80.25" customHeight="1" x14ac:dyDescent="0.25">
      <c r="A18" s="35" t="s">
        <v>63</v>
      </c>
      <c r="B18" s="65">
        <v>12</v>
      </c>
      <c r="C18" s="72">
        <v>43066</v>
      </c>
      <c r="D18" s="43" t="s">
        <v>344</v>
      </c>
      <c r="E18" s="61" t="s">
        <v>808</v>
      </c>
      <c r="F18" s="61" t="e">
        <f>#REF!</f>
        <v>#REF!</v>
      </c>
      <c r="G18" s="61" t="s">
        <v>67</v>
      </c>
      <c r="H18" s="61" t="s">
        <v>10</v>
      </c>
      <c r="I18" s="62" t="s">
        <v>12</v>
      </c>
      <c r="J18" s="15">
        <v>145891.18</v>
      </c>
      <c r="K18" s="67">
        <v>70</v>
      </c>
      <c r="L18" s="15">
        <v>62524.800000000003</v>
      </c>
      <c r="M18" s="67">
        <v>30</v>
      </c>
      <c r="N18" s="75">
        <f t="shared" si="0"/>
        <v>208415.97999999998</v>
      </c>
      <c r="O18" s="9" t="s">
        <v>68</v>
      </c>
      <c r="P18" s="10" t="s">
        <v>31</v>
      </c>
      <c r="Q18" s="13"/>
    </row>
    <row r="19" spans="1:22" ht="76.5" customHeight="1" x14ac:dyDescent="0.25">
      <c r="A19" s="35" t="s">
        <v>13</v>
      </c>
      <c r="B19" s="65">
        <v>13</v>
      </c>
      <c r="C19" s="72">
        <v>43068</v>
      </c>
      <c r="D19" s="44" t="s">
        <v>77</v>
      </c>
      <c r="E19" s="13" t="s">
        <v>810</v>
      </c>
      <c r="F19" s="13" t="s">
        <v>75</v>
      </c>
      <c r="G19" s="13" t="s">
        <v>24</v>
      </c>
      <c r="H19" s="13" t="s">
        <v>10</v>
      </c>
      <c r="I19" s="10" t="s">
        <v>11</v>
      </c>
      <c r="J19" s="15">
        <v>205153.68</v>
      </c>
      <c r="K19" s="67">
        <v>70</v>
      </c>
      <c r="L19" s="15">
        <v>87923</v>
      </c>
      <c r="M19" s="67">
        <v>30</v>
      </c>
      <c r="N19" s="75">
        <f t="shared" si="0"/>
        <v>293076.68</v>
      </c>
      <c r="O19" s="9" t="s">
        <v>76</v>
      </c>
      <c r="P19" s="10" t="s">
        <v>31</v>
      </c>
      <c r="Q19" s="13"/>
    </row>
    <row r="20" spans="1:22" ht="72" customHeight="1" x14ac:dyDescent="0.25">
      <c r="A20" s="35" t="s">
        <v>42</v>
      </c>
      <c r="B20" s="65">
        <v>14</v>
      </c>
      <c r="C20" s="72">
        <v>43068</v>
      </c>
      <c r="D20" s="44" t="s">
        <v>79</v>
      </c>
      <c r="E20" s="13" t="s">
        <v>809</v>
      </c>
      <c r="F20" s="13" t="s">
        <v>39</v>
      </c>
      <c r="G20" s="13" t="s">
        <v>25</v>
      </c>
      <c r="H20" s="13" t="s">
        <v>10</v>
      </c>
      <c r="I20" s="65" t="s">
        <v>11</v>
      </c>
      <c r="J20" s="15">
        <v>297000</v>
      </c>
      <c r="K20" s="67">
        <v>49.5</v>
      </c>
      <c r="L20" s="15">
        <v>303000</v>
      </c>
      <c r="M20" s="67">
        <v>50.5</v>
      </c>
      <c r="N20" s="75">
        <f t="shared" si="0"/>
        <v>600000</v>
      </c>
      <c r="O20" s="9" t="s">
        <v>40</v>
      </c>
      <c r="P20" s="10" t="s">
        <v>31</v>
      </c>
      <c r="Q20" s="13"/>
    </row>
    <row r="21" spans="1:22" ht="71.25" customHeight="1" x14ac:dyDescent="0.25">
      <c r="A21" s="35" t="s">
        <v>57</v>
      </c>
      <c r="B21" s="65">
        <v>15</v>
      </c>
      <c r="C21" s="72">
        <v>43068</v>
      </c>
      <c r="D21" s="80" t="s">
        <v>80</v>
      </c>
      <c r="E21" s="81" t="s">
        <v>811</v>
      </c>
      <c r="F21" s="64" t="s">
        <v>58</v>
      </c>
      <c r="G21" s="64" t="s">
        <v>26</v>
      </c>
      <c r="H21" s="64" t="s">
        <v>17</v>
      </c>
      <c r="I21" s="65" t="s">
        <v>12</v>
      </c>
      <c r="J21" s="63">
        <v>315214.59999999998</v>
      </c>
      <c r="K21" s="67">
        <v>70</v>
      </c>
      <c r="L21" s="63">
        <v>135091.98000000001</v>
      </c>
      <c r="M21" s="67">
        <v>30</v>
      </c>
      <c r="N21" s="63">
        <f t="shared" si="0"/>
        <v>450306.57999999996</v>
      </c>
      <c r="O21" s="9" t="s">
        <v>83</v>
      </c>
      <c r="P21" s="10" t="s">
        <v>31</v>
      </c>
      <c r="Q21" s="13"/>
    </row>
    <row r="22" spans="1:22" s="1" customFormat="1" ht="47.25" customHeight="1" x14ac:dyDescent="0.25">
      <c r="A22" s="35" t="s">
        <v>82</v>
      </c>
      <c r="B22" s="65">
        <v>16</v>
      </c>
      <c r="C22" s="72">
        <v>43068</v>
      </c>
      <c r="D22" s="43" t="s">
        <v>81</v>
      </c>
      <c r="E22" s="61" t="s">
        <v>812</v>
      </c>
      <c r="F22" s="61" t="s">
        <v>85</v>
      </c>
      <c r="G22" s="64" t="s">
        <v>86</v>
      </c>
      <c r="H22" s="64" t="s">
        <v>10</v>
      </c>
      <c r="I22" s="65" t="s">
        <v>12</v>
      </c>
      <c r="J22" s="63">
        <v>200000</v>
      </c>
      <c r="K22" s="68">
        <v>100</v>
      </c>
      <c r="L22" s="63">
        <v>0</v>
      </c>
      <c r="M22" s="68">
        <v>0</v>
      </c>
      <c r="N22" s="63">
        <f t="shared" si="0"/>
        <v>200000</v>
      </c>
      <c r="O22" s="9" t="s">
        <v>84</v>
      </c>
      <c r="P22" s="10" t="s">
        <v>31</v>
      </c>
      <c r="Q22" s="64"/>
    </row>
    <row r="23" spans="1:22" s="1" customFormat="1" ht="58.5" customHeight="1" x14ac:dyDescent="0.25">
      <c r="A23" s="35" t="s">
        <v>14</v>
      </c>
      <c r="B23" s="65">
        <v>17</v>
      </c>
      <c r="C23" s="72">
        <v>43069</v>
      </c>
      <c r="D23" s="82" t="s">
        <v>87</v>
      </c>
      <c r="E23" s="83" t="s">
        <v>813</v>
      </c>
      <c r="F23" s="83" t="s">
        <v>88</v>
      </c>
      <c r="G23" s="83" t="s">
        <v>16</v>
      </c>
      <c r="H23" s="83" t="s">
        <v>17</v>
      </c>
      <c r="I23" s="84" t="s">
        <v>11</v>
      </c>
      <c r="J23" s="85">
        <v>30000</v>
      </c>
      <c r="K23" s="86">
        <v>49.7</v>
      </c>
      <c r="L23" s="85">
        <v>30366.87</v>
      </c>
      <c r="M23" s="86">
        <v>50.3</v>
      </c>
      <c r="N23" s="63">
        <f t="shared" si="0"/>
        <v>60366.869999999995</v>
      </c>
      <c r="O23" s="87" t="s">
        <v>89</v>
      </c>
      <c r="P23" s="10" t="s">
        <v>31</v>
      </c>
      <c r="Q23" s="83"/>
    </row>
    <row r="24" spans="1:22" s="1" customFormat="1" ht="55.5" customHeight="1" x14ac:dyDescent="0.25">
      <c r="A24" s="35" t="s">
        <v>38</v>
      </c>
      <c r="B24" s="65">
        <v>18</v>
      </c>
      <c r="C24" s="72">
        <v>43069</v>
      </c>
      <c r="D24" s="82" t="s">
        <v>90</v>
      </c>
      <c r="E24" s="83" t="s">
        <v>814</v>
      </c>
      <c r="F24" s="83" t="s">
        <v>93</v>
      </c>
      <c r="G24" s="83" t="s">
        <v>94</v>
      </c>
      <c r="H24" s="83" t="s">
        <v>17</v>
      </c>
      <c r="I24" s="84" t="s">
        <v>12</v>
      </c>
      <c r="J24" s="85">
        <v>15000</v>
      </c>
      <c r="K24" s="86">
        <v>70.790000000000006</v>
      </c>
      <c r="L24" s="85">
        <v>6188.21</v>
      </c>
      <c r="M24" s="86">
        <v>35.35</v>
      </c>
      <c r="N24" s="63">
        <f t="shared" si="0"/>
        <v>21188.21</v>
      </c>
      <c r="O24" s="87" t="s">
        <v>92</v>
      </c>
      <c r="P24" s="10" t="s">
        <v>31</v>
      </c>
      <c r="Q24" s="83"/>
    </row>
    <row r="25" spans="1:22" s="1" customFormat="1" ht="42" customHeight="1" x14ac:dyDescent="0.25">
      <c r="A25" s="35" t="s">
        <v>42</v>
      </c>
      <c r="B25" s="65">
        <v>19</v>
      </c>
      <c r="C25" s="72">
        <v>43069</v>
      </c>
      <c r="D25" s="82" t="s">
        <v>95</v>
      </c>
      <c r="E25" s="61" t="s">
        <v>815</v>
      </c>
      <c r="F25" s="61" t="s">
        <v>96</v>
      </c>
      <c r="G25" s="64" t="s">
        <v>28</v>
      </c>
      <c r="H25" s="64" t="s">
        <v>10</v>
      </c>
      <c r="I25" s="65" t="s">
        <v>12</v>
      </c>
      <c r="J25" s="63">
        <v>73000</v>
      </c>
      <c r="K25" s="68">
        <v>43.46</v>
      </c>
      <c r="L25" s="63">
        <v>94961.81</v>
      </c>
      <c r="M25" s="68">
        <v>56.54</v>
      </c>
      <c r="N25" s="63">
        <f t="shared" si="0"/>
        <v>167961.81</v>
      </c>
      <c r="O25" s="9" t="s">
        <v>97</v>
      </c>
      <c r="P25" s="10" t="s">
        <v>31</v>
      </c>
      <c r="Q25" s="83"/>
    </row>
    <row r="26" spans="1:22" s="1" customFormat="1" ht="53.25" customHeight="1" x14ac:dyDescent="0.25">
      <c r="A26" s="35" t="s">
        <v>102</v>
      </c>
      <c r="B26" s="65">
        <v>20</v>
      </c>
      <c r="C26" s="72">
        <v>43069</v>
      </c>
      <c r="D26" s="43" t="s">
        <v>98</v>
      </c>
      <c r="E26" s="61" t="s">
        <v>816</v>
      </c>
      <c r="F26" s="13" t="s">
        <v>99</v>
      </c>
      <c r="G26" s="13" t="s">
        <v>101</v>
      </c>
      <c r="H26" s="13" t="s">
        <v>10</v>
      </c>
      <c r="I26" s="10" t="s">
        <v>11</v>
      </c>
      <c r="J26" s="15">
        <v>264450</v>
      </c>
      <c r="K26" s="67">
        <v>100</v>
      </c>
      <c r="L26" s="15">
        <v>0</v>
      </c>
      <c r="M26" s="67">
        <v>0</v>
      </c>
      <c r="N26" s="63">
        <f t="shared" si="0"/>
        <v>264450</v>
      </c>
      <c r="O26" s="9" t="s">
        <v>100</v>
      </c>
      <c r="P26" s="10" t="s">
        <v>31</v>
      </c>
      <c r="Q26" s="64"/>
    </row>
    <row r="27" spans="1:22" s="1" customFormat="1" ht="68.25" customHeight="1" x14ac:dyDescent="0.25">
      <c r="A27" s="35" t="s">
        <v>102</v>
      </c>
      <c r="B27" s="65">
        <v>21</v>
      </c>
      <c r="C27" s="72">
        <v>43069</v>
      </c>
      <c r="D27" s="43" t="s">
        <v>104</v>
      </c>
      <c r="E27" s="61" t="s">
        <v>817</v>
      </c>
      <c r="F27" s="61" t="s">
        <v>103</v>
      </c>
      <c r="G27" s="64" t="s">
        <v>24</v>
      </c>
      <c r="H27" s="64" t="s">
        <v>10</v>
      </c>
      <c r="I27" s="65" t="s">
        <v>12</v>
      </c>
      <c r="J27" s="63">
        <v>85000</v>
      </c>
      <c r="K27" s="68">
        <v>49.97</v>
      </c>
      <c r="L27" s="63">
        <v>85100</v>
      </c>
      <c r="M27" s="68">
        <v>50.03</v>
      </c>
      <c r="N27" s="63">
        <f t="shared" si="0"/>
        <v>170100</v>
      </c>
      <c r="O27" s="89" t="s">
        <v>141</v>
      </c>
      <c r="P27" s="10" t="s">
        <v>31</v>
      </c>
      <c r="Q27" s="64"/>
    </row>
    <row r="28" spans="1:22" s="1" customFormat="1" ht="50.25" customHeight="1" x14ac:dyDescent="0.25">
      <c r="A28" s="35" t="s">
        <v>42</v>
      </c>
      <c r="B28" s="65">
        <v>22</v>
      </c>
      <c r="C28" s="72">
        <v>43069</v>
      </c>
      <c r="D28" s="90" t="s">
        <v>105</v>
      </c>
      <c r="E28" s="91" t="s">
        <v>818</v>
      </c>
      <c r="F28" s="91" t="s">
        <v>106</v>
      </c>
      <c r="G28" s="91" t="s">
        <v>86</v>
      </c>
      <c r="H28" s="91" t="s">
        <v>10</v>
      </c>
      <c r="I28" s="10" t="s">
        <v>11</v>
      </c>
      <c r="J28" s="63">
        <v>250000</v>
      </c>
      <c r="K28" s="68">
        <v>61.69</v>
      </c>
      <c r="L28" s="63">
        <v>155244.42000000001</v>
      </c>
      <c r="M28" s="68">
        <v>38.31</v>
      </c>
      <c r="N28" s="63">
        <f t="shared" si="0"/>
        <v>405244.42000000004</v>
      </c>
      <c r="O28" s="70" t="s">
        <v>107</v>
      </c>
      <c r="P28" s="10" t="s">
        <v>31</v>
      </c>
      <c r="Q28" s="64"/>
      <c r="U28" s="7"/>
    </row>
    <row r="29" spans="1:22" s="1" customFormat="1" ht="74.25" customHeight="1" x14ac:dyDescent="0.25">
      <c r="A29" s="35" t="s">
        <v>108</v>
      </c>
      <c r="B29" s="65">
        <v>23</v>
      </c>
      <c r="C29" s="72">
        <v>43069</v>
      </c>
      <c r="D29" s="43" t="s">
        <v>109</v>
      </c>
      <c r="E29" s="61" t="s">
        <v>150</v>
      </c>
      <c r="F29" s="61" t="s">
        <v>66</v>
      </c>
      <c r="G29" s="64" t="s">
        <v>67</v>
      </c>
      <c r="H29" s="64" t="s">
        <v>10</v>
      </c>
      <c r="I29" s="65" t="s">
        <v>12</v>
      </c>
      <c r="J29" s="63">
        <v>283058.44</v>
      </c>
      <c r="K29" s="68">
        <v>70</v>
      </c>
      <c r="L29" s="63">
        <v>121310.76</v>
      </c>
      <c r="M29" s="68">
        <v>30</v>
      </c>
      <c r="N29" s="63">
        <f t="shared" si="0"/>
        <v>404369.2</v>
      </c>
      <c r="O29" s="70" t="s">
        <v>110</v>
      </c>
      <c r="P29" s="62" t="s">
        <v>31</v>
      </c>
      <c r="Q29" s="61"/>
      <c r="T29" s="37"/>
      <c r="U29" s="37"/>
      <c r="V29" s="37"/>
    </row>
    <row r="30" spans="1:22" s="1" customFormat="1" ht="64.5" customHeight="1" x14ac:dyDescent="0.25">
      <c r="A30" s="35" t="s">
        <v>115</v>
      </c>
      <c r="B30" s="65">
        <v>24</v>
      </c>
      <c r="C30" s="72">
        <v>43069</v>
      </c>
      <c r="D30" s="80" t="s">
        <v>111</v>
      </c>
      <c r="E30" s="81" t="s">
        <v>819</v>
      </c>
      <c r="F30" s="61" t="s">
        <v>117</v>
      </c>
      <c r="G30" s="61" t="s">
        <v>118</v>
      </c>
      <c r="H30" s="64" t="s">
        <v>10</v>
      </c>
      <c r="I30" s="65" t="s">
        <v>11</v>
      </c>
      <c r="J30" s="63">
        <v>48951.26</v>
      </c>
      <c r="K30" s="68">
        <v>50</v>
      </c>
      <c r="L30" s="63">
        <v>48951.27</v>
      </c>
      <c r="M30" s="68">
        <v>50</v>
      </c>
      <c r="N30" s="63">
        <f t="shared" si="0"/>
        <v>97902.53</v>
      </c>
      <c r="O30" s="70" t="s">
        <v>119</v>
      </c>
      <c r="P30" s="10" t="s">
        <v>31</v>
      </c>
      <c r="Q30" s="64"/>
      <c r="U30" s="38"/>
      <c r="V30" s="38"/>
    </row>
    <row r="31" spans="1:22" s="1" customFormat="1" ht="81.75" customHeight="1" x14ac:dyDescent="0.25">
      <c r="A31" s="35" t="s">
        <v>116</v>
      </c>
      <c r="B31" s="65">
        <v>25</v>
      </c>
      <c r="C31" s="72">
        <v>43066</v>
      </c>
      <c r="D31" s="43" t="s">
        <v>112</v>
      </c>
      <c r="E31" s="61" t="s">
        <v>820</v>
      </c>
      <c r="F31" s="61" t="s">
        <v>62</v>
      </c>
      <c r="G31" s="61" t="s">
        <v>113</v>
      </c>
      <c r="H31" s="61" t="s">
        <v>10</v>
      </c>
      <c r="I31" s="92" t="s">
        <v>11</v>
      </c>
      <c r="J31" s="63">
        <v>90000</v>
      </c>
      <c r="K31" s="68">
        <v>68.81</v>
      </c>
      <c r="L31" s="63">
        <v>40795.58</v>
      </c>
      <c r="M31" s="68">
        <v>31.19</v>
      </c>
      <c r="N31" s="63">
        <f t="shared" si="0"/>
        <v>130795.58</v>
      </c>
      <c r="O31" s="70" t="s">
        <v>114</v>
      </c>
      <c r="P31" s="10" t="s">
        <v>31</v>
      </c>
      <c r="Q31" s="64"/>
    </row>
    <row r="32" spans="1:22" s="1" customFormat="1" ht="95.25" customHeight="1" x14ac:dyDescent="0.25">
      <c r="A32" s="35" t="s">
        <v>82</v>
      </c>
      <c r="B32" s="65">
        <v>26</v>
      </c>
      <c r="C32" s="72">
        <v>43069</v>
      </c>
      <c r="D32" s="43" t="s">
        <v>120</v>
      </c>
      <c r="E32" s="61" t="s">
        <v>821</v>
      </c>
      <c r="F32" s="61" t="s">
        <v>66</v>
      </c>
      <c r="G32" s="64" t="s">
        <v>67</v>
      </c>
      <c r="H32" s="64" t="s">
        <v>10</v>
      </c>
      <c r="I32" s="65" t="s">
        <v>12</v>
      </c>
      <c r="J32" s="63">
        <v>1046090.38</v>
      </c>
      <c r="K32" s="68">
        <v>85</v>
      </c>
      <c r="L32" s="63">
        <v>184604.19</v>
      </c>
      <c r="M32" s="68">
        <v>15</v>
      </c>
      <c r="N32" s="63">
        <f t="shared" si="0"/>
        <v>1230694.57</v>
      </c>
      <c r="O32" s="70" t="s">
        <v>121</v>
      </c>
      <c r="P32" s="10" t="s">
        <v>65</v>
      </c>
      <c r="Q32" s="93" t="s">
        <v>908</v>
      </c>
    </row>
    <row r="33" spans="1:17" s="1" customFormat="1" ht="57.75" customHeight="1" x14ac:dyDescent="0.25">
      <c r="A33" s="35" t="s">
        <v>102</v>
      </c>
      <c r="B33" s="65">
        <v>27</v>
      </c>
      <c r="C33" s="72">
        <v>43077</v>
      </c>
      <c r="D33" s="44" t="s">
        <v>126</v>
      </c>
      <c r="E33" s="13" t="s">
        <v>822</v>
      </c>
      <c r="F33" s="13" t="s">
        <v>127</v>
      </c>
      <c r="G33" s="13" t="s">
        <v>74</v>
      </c>
      <c r="H33" s="13" t="s">
        <v>17</v>
      </c>
      <c r="I33" s="10" t="s">
        <v>11</v>
      </c>
      <c r="J33" s="15">
        <v>40897.53</v>
      </c>
      <c r="K33" s="67">
        <v>70</v>
      </c>
      <c r="L33" s="15">
        <v>17527.52</v>
      </c>
      <c r="M33" s="67">
        <v>30</v>
      </c>
      <c r="N33" s="63">
        <f t="shared" si="0"/>
        <v>58425.05</v>
      </c>
      <c r="O33" s="94" t="s">
        <v>128</v>
      </c>
      <c r="P33" s="10" t="s">
        <v>31</v>
      </c>
      <c r="Q33" s="13"/>
    </row>
    <row r="34" spans="1:17" s="1" customFormat="1" ht="54.75" customHeight="1" x14ac:dyDescent="0.25">
      <c r="A34" s="35" t="s">
        <v>82</v>
      </c>
      <c r="B34" s="65">
        <v>28</v>
      </c>
      <c r="C34" s="72">
        <v>43077</v>
      </c>
      <c r="D34" s="43" t="s">
        <v>129</v>
      </c>
      <c r="E34" s="95" t="s">
        <v>823</v>
      </c>
      <c r="F34" s="96" t="s">
        <v>130</v>
      </c>
      <c r="G34" s="96" t="s">
        <v>131</v>
      </c>
      <c r="H34" s="61" t="s">
        <v>10</v>
      </c>
      <c r="I34" s="10" t="s">
        <v>11</v>
      </c>
      <c r="J34" s="15">
        <v>103178.4</v>
      </c>
      <c r="K34" s="67">
        <v>87.31</v>
      </c>
      <c r="L34" s="15">
        <v>15000</v>
      </c>
      <c r="M34" s="67">
        <v>12.69</v>
      </c>
      <c r="N34" s="63">
        <f t="shared" si="0"/>
        <v>118178.4</v>
      </c>
      <c r="O34" s="9" t="s">
        <v>132</v>
      </c>
      <c r="P34" s="62" t="s">
        <v>31</v>
      </c>
      <c r="Q34" s="61"/>
    </row>
    <row r="35" spans="1:17" s="1" customFormat="1" ht="83.25" customHeight="1" x14ac:dyDescent="0.25">
      <c r="A35" s="35" t="s">
        <v>42</v>
      </c>
      <c r="B35" s="65">
        <v>29</v>
      </c>
      <c r="C35" s="72">
        <v>43080</v>
      </c>
      <c r="D35" s="43" t="s">
        <v>133</v>
      </c>
      <c r="E35" s="61" t="s">
        <v>824</v>
      </c>
      <c r="F35" s="61" t="s">
        <v>134</v>
      </c>
      <c r="G35" s="64" t="s">
        <v>25</v>
      </c>
      <c r="H35" s="64" t="s">
        <v>10</v>
      </c>
      <c r="I35" s="65" t="s">
        <v>11</v>
      </c>
      <c r="J35" s="63">
        <v>110355.31</v>
      </c>
      <c r="K35" s="68">
        <v>70</v>
      </c>
      <c r="L35" s="63">
        <v>47295.13</v>
      </c>
      <c r="M35" s="68">
        <v>30</v>
      </c>
      <c r="N35" s="63">
        <f t="shared" si="0"/>
        <v>157650.44</v>
      </c>
      <c r="O35" s="77" t="s">
        <v>135</v>
      </c>
      <c r="P35" s="62" t="s">
        <v>31</v>
      </c>
      <c r="Q35" s="61"/>
    </row>
    <row r="36" spans="1:17" s="1" customFormat="1" ht="51.75" customHeight="1" x14ac:dyDescent="0.25">
      <c r="A36" s="35" t="s">
        <v>13</v>
      </c>
      <c r="B36" s="65">
        <v>30</v>
      </c>
      <c r="C36" s="72">
        <v>43080</v>
      </c>
      <c r="D36" s="43" t="s">
        <v>136</v>
      </c>
      <c r="E36" s="61" t="s">
        <v>825</v>
      </c>
      <c r="F36" s="61" t="s">
        <v>137</v>
      </c>
      <c r="G36" s="61" t="s">
        <v>24</v>
      </c>
      <c r="H36" s="61" t="s">
        <v>17</v>
      </c>
      <c r="I36" s="62" t="s">
        <v>11</v>
      </c>
      <c r="J36" s="75">
        <v>150000</v>
      </c>
      <c r="K36" s="74">
        <v>75.209999999999994</v>
      </c>
      <c r="L36" s="75">
        <v>49448</v>
      </c>
      <c r="M36" s="74">
        <v>24.79</v>
      </c>
      <c r="N36" s="63">
        <f t="shared" si="0"/>
        <v>199448</v>
      </c>
      <c r="O36" s="76" t="s">
        <v>138</v>
      </c>
      <c r="P36" s="62" t="s">
        <v>31</v>
      </c>
      <c r="Q36" s="61"/>
    </row>
    <row r="37" spans="1:17" s="1" customFormat="1" ht="56.25" customHeight="1" x14ac:dyDescent="0.25">
      <c r="A37" s="35" t="s">
        <v>14</v>
      </c>
      <c r="B37" s="65">
        <v>31</v>
      </c>
      <c r="C37" s="72">
        <v>43080</v>
      </c>
      <c r="D37" s="44" t="s">
        <v>139</v>
      </c>
      <c r="E37" s="13" t="s">
        <v>826</v>
      </c>
      <c r="F37" s="13" t="s">
        <v>88</v>
      </c>
      <c r="G37" s="13" t="s">
        <v>16</v>
      </c>
      <c r="H37" s="13" t="s">
        <v>17</v>
      </c>
      <c r="I37" s="13" t="s">
        <v>11</v>
      </c>
      <c r="J37" s="15">
        <v>30000</v>
      </c>
      <c r="K37" s="67">
        <v>74.78</v>
      </c>
      <c r="L37" s="15">
        <v>10114.56</v>
      </c>
      <c r="M37" s="67">
        <v>25.22</v>
      </c>
      <c r="N37" s="63">
        <f t="shared" si="0"/>
        <v>40114.559999999998</v>
      </c>
      <c r="O37" s="17" t="s">
        <v>140</v>
      </c>
      <c r="P37" s="62" t="s">
        <v>31</v>
      </c>
      <c r="Q37" s="61"/>
    </row>
    <row r="38" spans="1:17" s="1" customFormat="1" ht="62.25" customHeight="1" x14ac:dyDescent="0.25">
      <c r="A38" s="35" t="s">
        <v>108</v>
      </c>
      <c r="B38" s="65">
        <v>32</v>
      </c>
      <c r="C38" s="72">
        <v>43080</v>
      </c>
      <c r="D38" s="44" t="s">
        <v>142</v>
      </c>
      <c r="E38" s="13" t="s">
        <v>827</v>
      </c>
      <c r="F38" s="13" t="s">
        <v>122</v>
      </c>
      <c r="G38" s="13" t="s">
        <v>123</v>
      </c>
      <c r="H38" s="13" t="s">
        <v>10</v>
      </c>
      <c r="I38" s="10" t="s">
        <v>12</v>
      </c>
      <c r="J38" s="15">
        <v>25000</v>
      </c>
      <c r="K38" s="67">
        <v>91.91</v>
      </c>
      <c r="L38" s="15">
        <v>2201.38</v>
      </c>
      <c r="M38" s="67">
        <v>8.09</v>
      </c>
      <c r="N38" s="63">
        <f t="shared" si="0"/>
        <v>27201.38</v>
      </c>
      <c r="O38" s="9">
        <v>911262686</v>
      </c>
      <c r="P38" s="62" t="s">
        <v>31</v>
      </c>
      <c r="Q38" s="61"/>
    </row>
    <row r="39" spans="1:17" s="1" customFormat="1" ht="69" customHeight="1" x14ac:dyDescent="0.25">
      <c r="A39" s="35" t="s">
        <v>144</v>
      </c>
      <c r="B39" s="65">
        <v>33</v>
      </c>
      <c r="C39" s="72">
        <v>43080</v>
      </c>
      <c r="D39" s="44" t="s">
        <v>143</v>
      </c>
      <c r="E39" s="81" t="s">
        <v>828</v>
      </c>
      <c r="F39" s="61" t="s">
        <v>145</v>
      </c>
      <c r="G39" s="64" t="s">
        <v>146</v>
      </c>
      <c r="H39" s="64" t="s">
        <v>17</v>
      </c>
      <c r="I39" s="65" t="s">
        <v>11</v>
      </c>
      <c r="J39" s="63">
        <v>100000</v>
      </c>
      <c r="K39" s="68">
        <v>71.83</v>
      </c>
      <c r="L39" s="63">
        <v>39225</v>
      </c>
      <c r="M39" s="68">
        <v>28.17</v>
      </c>
      <c r="N39" s="63">
        <f t="shared" si="0"/>
        <v>139225</v>
      </c>
      <c r="O39" s="98" t="s">
        <v>147</v>
      </c>
      <c r="P39" s="62" t="s">
        <v>31</v>
      </c>
      <c r="Q39" s="61"/>
    </row>
    <row r="40" spans="1:17" s="1" customFormat="1" ht="43.5" customHeight="1" x14ac:dyDescent="0.25">
      <c r="A40" s="35" t="s">
        <v>42</v>
      </c>
      <c r="B40" s="65">
        <v>34</v>
      </c>
      <c r="C40" s="72">
        <v>43080</v>
      </c>
      <c r="D40" s="43" t="s">
        <v>148</v>
      </c>
      <c r="E40" s="95" t="s">
        <v>830</v>
      </c>
      <c r="F40" s="64" t="s">
        <v>149</v>
      </c>
      <c r="G40" s="64" t="s">
        <v>25</v>
      </c>
      <c r="H40" s="61" t="s">
        <v>10</v>
      </c>
      <c r="I40" s="62" t="s">
        <v>11</v>
      </c>
      <c r="J40" s="75">
        <v>200000</v>
      </c>
      <c r="K40" s="68">
        <v>86.94</v>
      </c>
      <c r="L40" s="63">
        <v>90090.880000000005</v>
      </c>
      <c r="M40" s="68">
        <v>31.06</v>
      </c>
      <c r="N40" s="75">
        <f t="shared" ref="N40:N71" si="1">J40+L40</f>
        <v>290090.88</v>
      </c>
      <c r="O40" s="62">
        <v>40064055</v>
      </c>
      <c r="P40" s="62" t="s">
        <v>31</v>
      </c>
      <c r="Q40" s="61"/>
    </row>
    <row r="41" spans="1:17" s="1" customFormat="1" ht="68.25" customHeight="1" x14ac:dyDescent="0.25">
      <c r="A41" s="35" t="s">
        <v>38</v>
      </c>
      <c r="B41" s="65">
        <v>35</v>
      </c>
      <c r="C41" s="72">
        <v>43080</v>
      </c>
      <c r="D41" s="44" t="s">
        <v>798</v>
      </c>
      <c r="E41" s="13" t="s">
        <v>829</v>
      </c>
      <c r="F41" s="13" t="s">
        <v>153</v>
      </c>
      <c r="G41" s="13" t="s">
        <v>151</v>
      </c>
      <c r="H41" s="13" t="s">
        <v>17</v>
      </c>
      <c r="I41" s="10" t="s">
        <v>11</v>
      </c>
      <c r="J41" s="15">
        <v>184320.24</v>
      </c>
      <c r="K41" s="67">
        <v>90</v>
      </c>
      <c r="L41" s="15">
        <v>20480.03</v>
      </c>
      <c r="M41" s="67">
        <v>10</v>
      </c>
      <c r="N41" s="75">
        <f t="shared" si="1"/>
        <v>204800.27</v>
      </c>
      <c r="O41" s="9" t="s">
        <v>152</v>
      </c>
      <c r="P41" s="10" t="s">
        <v>31</v>
      </c>
      <c r="Q41" s="64"/>
    </row>
    <row r="42" spans="1:17" s="1" customFormat="1" ht="50.25" customHeight="1" x14ac:dyDescent="0.25">
      <c r="A42" s="35" t="s">
        <v>22</v>
      </c>
      <c r="B42" s="65">
        <v>36</v>
      </c>
      <c r="C42" s="66">
        <v>43083</v>
      </c>
      <c r="D42" s="44" t="s">
        <v>154</v>
      </c>
      <c r="E42" s="13" t="s">
        <v>831</v>
      </c>
      <c r="F42" s="13" t="s">
        <v>155</v>
      </c>
      <c r="G42" s="13" t="s">
        <v>23</v>
      </c>
      <c r="H42" s="13" t="s">
        <v>10</v>
      </c>
      <c r="I42" s="10" t="s">
        <v>11</v>
      </c>
      <c r="J42" s="15">
        <v>84000</v>
      </c>
      <c r="K42" s="67">
        <v>70</v>
      </c>
      <c r="L42" s="15">
        <v>36000</v>
      </c>
      <c r="M42" s="67">
        <v>30</v>
      </c>
      <c r="N42" s="15">
        <f t="shared" si="1"/>
        <v>120000</v>
      </c>
      <c r="O42" s="9" t="s">
        <v>156</v>
      </c>
      <c r="P42" s="10" t="s">
        <v>31</v>
      </c>
      <c r="Q42" s="64"/>
    </row>
    <row r="43" spans="1:17" s="1" customFormat="1" ht="66.75" customHeight="1" x14ac:dyDescent="0.25">
      <c r="A43" s="35" t="s">
        <v>14</v>
      </c>
      <c r="B43" s="65">
        <v>37</v>
      </c>
      <c r="C43" s="66">
        <v>43083</v>
      </c>
      <c r="D43" s="44" t="s">
        <v>160</v>
      </c>
      <c r="E43" s="13" t="s">
        <v>832</v>
      </c>
      <c r="F43" s="13" t="s">
        <v>157</v>
      </c>
      <c r="G43" s="13" t="s">
        <v>158</v>
      </c>
      <c r="H43" s="13" t="s">
        <v>17</v>
      </c>
      <c r="I43" s="10" t="s">
        <v>11</v>
      </c>
      <c r="J43" s="15">
        <v>33600</v>
      </c>
      <c r="K43" s="67">
        <v>70</v>
      </c>
      <c r="L43" s="15">
        <v>14400</v>
      </c>
      <c r="M43" s="67">
        <v>30</v>
      </c>
      <c r="N43" s="15">
        <f t="shared" si="1"/>
        <v>48000</v>
      </c>
      <c r="O43" s="17" t="s">
        <v>159</v>
      </c>
      <c r="P43" s="10" t="s">
        <v>31</v>
      </c>
      <c r="Q43" s="42"/>
    </row>
    <row r="44" spans="1:17" s="1" customFormat="1" ht="66.75" customHeight="1" x14ac:dyDescent="0.25">
      <c r="A44" s="35" t="s">
        <v>22</v>
      </c>
      <c r="B44" s="65">
        <v>38</v>
      </c>
      <c r="C44" s="66">
        <v>43083</v>
      </c>
      <c r="D44" s="44" t="s">
        <v>163</v>
      </c>
      <c r="E44" s="13" t="s">
        <v>833</v>
      </c>
      <c r="F44" s="13" t="s">
        <v>161</v>
      </c>
      <c r="G44" s="13" t="s">
        <v>21</v>
      </c>
      <c r="H44" s="13" t="s">
        <v>10</v>
      </c>
      <c r="I44" s="10" t="s">
        <v>11</v>
      </c>
      <c r="J44" s="15">
        <v>800689.24</v>
      </c>
      <c r="K44" s="67">
        <v>70</v>
      </c>
      <c r="L44" s="15">
        <v>343152.54</v>
      </c>
      <c r="M44" s="67">
        <v>30</v>
      </c>
      <c r="N44" s="15">
        <f t="shared" si="1"/>
        <v>1143841.78</v>
      </c>
      <c r="O44" s="9" t="s">
        <v>162</v>
      </c>
      <c r="P44" s="10" t="s">
        <v>31</v>
      </c>
      <c r="Q44" s="64"/>
    </row>
    <row r="45" spans="1:17" s="1" customFormat="1" ht="87" customHeight="1" x14ac:dyDescent="0.25">
      <c r="A45" s="35" t="s">
        <v>22</v>
      </c>
      <c r="B45" s="65">
        <v>39</v>
      </c>
      <c r="C45" s="66">
        <v>43083</v>
      </c>
      <c r="D45" s="44" t="s">
        <v>163</v>
      </c>
      <c r="E45" s="13" t="s">
        <v>834</v>
      </c>
      <c r="F45" s="13" t="s">
        <v>161</v>
      </c>
      <c r="G45" s="13" t="s">
        <v>21</v>
      </c>
      <c r="H45" s="13" t="s">
        <v>17</v>
      </c>
      <c r="I45" s="10" t="s">
        <v>11</v>
      </c>
      <c r="J45" s="15">
        <v>380908.9</v>
      </c>
      <c r="K45" s="67">
        <v>70</v>
      </c>
      <c r="L45" s="15">
        <v>163246.66</v>
      </c>
      <c r="M45" s="67">
        <v>30</v>
      </c>
      <c r="N45" s="15">
        <f t="shared" si="1"/>
        <v>544155.56000000006</v>
      </c>
      <c r="O45" s="9" t="s">
        <v>162</v>
      </c>
      <c r="P45" s="10" t="s">
        <v>31</v>
      </c>
      <c r="Q45" s="64"/>
    </row>
    <row r="46" spans="1:17" s="1" customFormat="1" ht="76.5" customHeight="1" x14ac:dyDescent="0.25">
      <c r="A46" s="35" t="s">
        <v>63</v>
      </c>
      <c r="B46" s="65">
        <v>40</v>
      </c>
      <c r="C46" s="66">
        <v>43073</v>
      </c>
      <c r="D46" s="43" t="s">
        <v>164</v>
      </c>
      <c r="E46" s="61" t="s">
        <v>835</v>
      </c>
      <c r="F46" s="61" t="s">
        <v>91</v>
      </c>
      <c r="G46" s="61" t="s">
        <v>165</v>
      </c>
      <c r="H46" s="64" t="s">
        <v>10</v>
      </c>
      <c r="I46" s="65" t="s">
        <v>12</v>
      </c>
      <c r="J46" s="63">
        <v>168849.75</v>
      </c>
      <c r="K46" s="68">
        <v>90</v>
      </c>
      <c r="L46" s="63">
        <v>18694.419999999998</v>
      </c>
      <c r="M46" s="68">
        <v>10</v>
      </c>
      <c r="N46" s="63">
        <f t="shared" si="1"/>
        <v>187544.16999999998</v>
      </c>
      <c r="O46" s="89"/>
      <c r="P46" s="65" t="s">
        <v>65</v>
      </c>
      <c r="Q46" s="61" t="s">
        <v>770</v>
      </c>
    </row>
    <row r="47" spans="1:17" s="1" customFormat="1" ht="162.75" customHeight="1" x14ac:dyDescent="0.25">
      <c r="A47" s="35" t="s">
        <v>166</v>
      </c>
      <c r="B47" s="65">
        <v>41</v>
      </c>
      <c r="C47" s="66">
        <v>43083</v>
      </c>
      <c r="D47" s="43" t="s">
        <v>167</v>
      </c>
      <c r="E47" s="61" t="s">
        <v>836</v>
      </c>
      <c r="F47" s="61" t="s">
        <v>66</v>
      </c>
      <c r="G47" s="64" t="s">
        <v>67</v>
      </c>
      <c r="H47" s="64" t="s">
        <v>10</v>
      </c>
      <c r="I47" s="65" t="s">
        <v>12</v>
      </c>
      <c r="J47" s="63">
        <v>600000</v>
      </c>
      <c r="K47" s="68">
        <v>71.209999999999994</v>
      </c>
      <c r="L47" s="63">
        <v>242610.7</v>
      </c>
      <c r="M47" s="68">
        <v>28.79</v>
      </c>
      <c r="N47" s="63">
        <f t="shared" si="1"/>
        <v>842610.7</v>
      </c>
      <c r="O47" s="9" t="s">
        <v>168</v>
      </c>
      <c r="P47" s="10" t="s">
        <v>31</v>
      </c>
      <c r="Q47" s="64"/>
    </row>
    <row r="48" spans="1:17" s="1" customFormat="1" ht="84.75" customHeight="1" x14ac:dyDescent="0.25">
      <c r="A48" s="35" t="s">
        <v>166</v>
      </c>
      <c r="B48" s="65">
        <v>42</v>
      </c>
      <c r="C48" s="66">
        <v>43083</v>
      </c>
      <c r="D48" s="43" t="s">
        <v>169</v>
      </c>
      <c r="E48" s="61" t="s">
        <v>837</v>
      </c>
      <c r="F48" s="64" t="s">
        <v>170</v>
      </c>
      <c r="G48" s="64" t="s">
        <v>171</v>
      </c>
      <c r="H48" s="64" t="s">
        <v>10</v>
      </c>
      <c r="I48" s="65" t="s">
        <v>11</v>
      </c>
      <c r="J48" s="63">
        <v>30000</v>
      </c>
      <c r="K48" s="68">
        <v>10.199999999999999</v>
      </c>
      <c r="L48" s="63">
        <v>264830.38</v>
      </c>
      <c r="M48" s="68">
        <v>89.8</v>
      </c>
      <c r="N48" s="63">
        <f t="shared" si="1"/>
        <v>294830.38</v>
      </c>
      <c r="O48" s="77" t="s">
        <v>172</v>
      </c>
      <c r="P48" s="10" t="s">
        <v>31</v>
      </c>
      <c r="Q48" s="64"/>
    </row>
    <row r="49" spans="1:18" s="1" customFormat="1" ht="93" customHeight="1" x14ac:dyDescent="0.25">
      <c r="A49" s="35" t="s">
        <v>166</v>
      </c>
      <c r="B49" s="65">
        <v>43</v>
      </c>
      <c r="C49" s="66">
        <v>43083</v>
      </c>
      <c r="D49" s="99" t="s">
        <v>173</v>
      </c>
      <c r="E49" s="61" t="s">
        <v>838</v>
      </c>
      <c r="F49" s="61" t="s">
        <v>99</v>
      </c>
      <c r="G49" s="13" t="s">
        <v>101</v>
      </c>
      <c r="H49" s="64" t="s">
        <v>10</v>
      </c>
      <c r="I49" s="65" t="s">
        <v>12</v>
      </c>
      <c r="J49" s="63">
        <v>23650</v>
      </c>
      <c r="K49" s="68">
        <v>50</v>
      </c>
      <c r="L49" s="63">
        <v>23650</v>
      </c>
      <c r="M49" s="68">
        <v>50</v>
      </c>
      <c r="N49" s="63">
        <f t="shared" si="1"/>
        <v>47300</v>
      </c>
      <c r="O49" s="89" t="s">
        <v>174</v>
      </c>
      <c r="P49" s="88"/>
      <c r="Q49" s="64"/>
    </row>
    <row r="50" spans="1:18" s="1" customFormat="1" ht="80.25" customHeight="1" x14ac:dyDescent="0.25">
      <c r="A50" s="35" t="s">
        <v>57</v>
      </c>
      <c r="B50" s="65">
        <v>44</v>
      </c>
      <c r="C50" s="66">
        <v>43083</v>
      </c>
      <c r="D50" s="43" t="s">
        <v>175</v>
      </c>
      <c r="E50" s="61" t="s">
        <v>839</v>
      </c>
      <c r="F50" s="61" t="s">
        <v>176</v>
      </c>
      <c r="G50" s="61" t="s">
        <v>118</v>
      </c>
      <c r="H50" s="61" t="s">
        <v>17</v>
      </c>
      <c r="I50" s="62" t="s">
        <v>11</v>
      </c>
      <c r="J50" s="75">
        <v>112458.49</v>
      </c>
      <c r="K50" s="74">
        <v>80</v>
      </c>
      <c r="L50" s="75">
        <v>28114.62</v>
      </c>
      <c r="M50" s="74">
        <v>20</v>
      </c>
      <c r="N50" s="63">
        <f t="shared" si="1"/>
        <v>140573.11000000002</v>
      </c>
      <c r="O50" s="76" t="s">
        <v>177</v>
      </c>
      <c r="P50" s="10" t="s">
        <v>31</v>
      </c>
      <c r="Q50" s="61"/>
    </row>
    <row r="51" spans="1:18" s="1" customFormat="1" ht="48.75" customHeight="1" x14ac:dyDescent="0.25">
      <c r="A51" s="35" t="s">
        <v>22</v>
      </c>
      <c r="B51" s="65">
        <v>45</v>
      </c>
      <c r="C51" s="66">
        <v>43083</v>
      </c>
      <c r="D51" s="44" t="s">
        <v>178</v>
      </c>
      <c r="E51" s="13" t="s">
        <v>840</v>
      </c>
      <c r="F51" s="13" t="s">
        <v>161</v>
      </c>
      <c r="G51" s="13" t="s">
        <v>67</v>
      </c>
      <c r="H51" s="13" t="s">
        <v>17</v>
      </c>
      <c r="I51" s="10" t="s">
        <v>11</v>
      </c>
      <c r="J51" s="15">
        <v>24000</v>
      </c>
      <c r="K51" s="67">
        <v>68.2</v>
      </c>
      <c r="L51" s="15">
        <v>11190.6</v>
      </c>
      <c r="M51" s="67">
        <v>31.8</v>
      </c>
      <c r="N51" s="100">
        <f t="shared" si="1"/>
        <v>35190.6</v>
      </c>
      <c r="O51" s="9" t="s">
        <v>179</v>
      </c>
      <c r="P51" s="10" t="s">
        <v>31</v>
      </c>
      <c r="Q51" s="42"/>
      <c r="R51" s="6"/>
    </row>
    <row r="52" spans="1:18" s="1" customFormat="1" ht="40.5" customHeight="1" x14ac:dyDescent="0.25">
      <c r="A52" s="35" t="s">
        <v>13</v>
      </c>
      <c r="B52" s="65">
        <v>46</v>
      </c>
      <c r="C52" s="66">
        <v>43083</v>
      </c>
      <c r="D52" s="43" t="s">
        <v>180</v>
      </c>
      <c r="E52" s="61" t="s">
        <v>841</v>
      </c>
      <c r="F52" s="61" t="s">
        <v>170</v>
      </c>
      <c r="G52" s="61" t="s">
        <v>171</v>
      </c>
      <c r="H52" s="61" t="s">
        <v>17</v>
      </c>
      <c r="I52" s="62" t="s">
        <v>11</v>
      </c>
      <c r="J52" s="75">
        <v>33110.769999999997</v>
      </c>
      <c r="K52" s="74">
        <v>70</v>
      </c>
      <c r="L52" s="75">
        <v>14190.33</v>
      </c>
      <c r="M52" s="74">
        <v>30</v>
      </c>
      <c r="N52" s="100">
        <f t="shared" si="1"/>
        <v>47301.1</v>
      </c>
      <c r="O52" s="76" t="s">
        <v>181</v>
      </c>
      <c r="P52" s="10" t="s">
        <v>31</v>
      </c>
      <c r="Q52" s="61"/>
    </row>
    <row r="53" spans="1:18" s="1" customFormat="1" ht="30" x14ac:dyDescent="0.25">
      <c r="A53" s="35" t="s">
        <v>13</v>
      </c>
      <c r="B53" s="65">
        <v>47</v>
      </c>
      <c r="C53" s="66">
        <v>43083</v>
      </c>
      <c r="D53" s="43" t="s">
        <v>182</v>
      </c>
      <c r="E53" s="61" t="s">
        <v>842</v>
      </c>
      <c r="F53" s="61" t="s">
        <v>183</v>
      </c>
      <c r="G53" s="64" t="s">
        <v>184</v>
      </c>
      <c r="H53" s="64" t="s">
        <v>10</v>
      </c>
      <c r="I53" s="65" t="s">
        <v>11</v>
      </c>
      <c r="J53" s="63">
        <v>264207.01</v>
      </c>
      <c r="K53" s="68">
        <v>70</v>
      </c>
      <c r="L53" s="63">
        <v>113231.58</v>
      </c>
      <c r="M53" s="68">
        <v>30</v>
      </c>
      <c r="N53" s="100">
        <f t="shared" si="1"/>
        <v>377438.59</v>
      </c>
      <c r="O53" s="77" t="s">
        <v>185</v>
      </c>
      <c r="P53" s="10" t="s">
        <v>31</v>
      </c>
      <c r="Q53" s="64"/>
    </row>
    <row r="54" spans="1:18" s="1" customFormat="1" ht="48" customHeight="1" x14ac:dyDescent="0.25">
      <c r="A54" s="35" t="s">
        <v>102</v>
      </c>
      <c r="B54" s="65">
        <v>48</v>
      </c>
      <c r="C54" s="66">
        <v>43082</v>
      </c>
      <c r="D54" s="44" t="s">
        <v>187</v>
      </c>
      <c r="E54" s="13" t="s">
        <v>843</v>
      </c>
      <c r="F54" s="13" t="s">
        <v>106</v>
      </c>
      <c r="G54" s="13" t="s">
        <v>86</v>
      </c>
      <c r="H54" s="13" t="s">
        <v>10</v>
      </c>
      <c r="I54" s="10" t="s">
        <v>11</v>
      </c>
      <c r="J54" s="15">
        <v>275698.27</v>
      </c>
      <c r="K54" s="67">
        <v>85</v>
      </c>
      <c r="L54" s="15">
        <v>48652.63</v>
      </c>
      <c r="M54" s="67">
        <v>15</v>
      </c>
      <c r="N54" s="100">
        <f t="shared" si="1"/>
        <v>324350.90000000002</v>
      </c>
      <c r="O54" s="9" t="s">
        <v>186</v>
      </c>
      <c r="P54" s="10" t="s">
        <v>31</v>
      </c>
      <c r="Q54" s="64"/>
    </row>
    <row r="55" spans="1:18" s="1" customFormat="1" ht="30" x14ac:dyDescent="0.25">
      <c r="A55" s="35" t="s">
        <v>63</v>
      </c>
      <c r="B55" s="65">
        <v>49</v>
      </c>
      <c r="C55" s="66">
        <v>43082</v>
      </c>
      <c r="D55" s="43" t="s">
        <v>188</v>
      </c>
      <c r="E55" s="61" t="s">
        <v>844</v>
      </c>
      <c r="F55" s="64" t="s">
        <v>99</v>
      </c>
      <c r="G55" s="13" t="s">
        <v>101</v>
      </c>
      <c r="H55" s="64" t="s">
        <v>10</v>
      </c>
      <c r="I55" s="65" t="s">
        <v>11</v>
      </c>
      <c r="J55" s="63">
        <v>30862.7</v>
      </c>
      <c r="K55" s="68">
        <v>70</v>
      </c>
      <c r="L55" s="63">
        <v>13226.87</v>
      </c>
      <c r="M55" s="68">
        <v>30</v>
      </c>
      <c r="N55" s="100">
        <f t="shared" si="1"/>
        <v>44089.57</v>
      </c>
      <c r="O55" s="77"/>
      <c r="P55" s="10" t="s">
        <v>31</v>
      </c>
      <c r="Q55" s="64"/>
    </row>
    <row r="56" spans="1:18" s="1" customFormat="1" ht="59.25" customHeight="1" x14ac:dyDescent="0.25">
      <c r="A56" s="35" t="s">
        <v>102</v>
      </c>
      <c r="B56" s="65">
        <v>50</v>
      </c>
      <c r="C56" s="66">
        <v>43082</v>
      </c>
      <c r="D56" s="44" t="s">
        <v>126</v>
      </c>
      <c r="E56" s="13" t="s">
        <v>845</v>
      </c>
      <c r="F56" s="13" t="s">
        <v>127</v>
      </c>
      <c r="G56" s="13" t="s">
        <v>74</v>
      </c>
      <c r="H56" s="13" t="s">
        <v>10</v>
      </c>
      <c r="I56" s="10" t="s">
        <v>11</v>
      </c>
      <c r="J56" s="15">
        <v>203857.87</v>
      </c>
      <c r="K56" s="67">
        <v>70</v>
      </c>
      <c r="L56" s="15">
        <v>87367.66</v>
      </c>
      <c r="M56" s="67">
        <v>30</v>
      </c>
      <c r="N56" s="63">
        <f t="shared" si="1"/>
        <v>291225.53000000003</v>
      </c>
      <c r="O56" s="94" t="s">
        <v>128</v>
      </c>
      <c r="P56" s="10" t="s">
        <v>31</v>
      </c>
      <c r="Q56" s="13"/>
    </row>
    <row r="57" spans="1:18" s="1" customFormat="1" ht="50.25" customHeight="1" x14ac:dyDescent="0.25">
      <c r="A57" s="35" t="s">
        <v>42</v>
      </c>
      <c r="B57" s="65">
        <v>51</v>
      </c>
      <c r="C57" s="66">
        <v>43082</v>
      </c>
      <c r="D57" s="90" t="s">
        <v>189</v>
      </c>
      <c r="E57" s="91" t="s">
        <v>846</v>
      </c>
      <c r="F57" s="91" t="s">
        <v>106</v>
      </c>
      <c r="G57" s="91" t="s">
        <v>86</v>
      </c>
      <c r="H57" s="91" t="s">
        <v>10</v>
      </c>
      <c r="I57" s="70" t="s">
        <v>11</v>
      </c>
      <c r="J57" s="101">
        <v>302900</v>
      </c>
      <c r="K57" s="68">
        <v>70</v>
      </c>
      <c r="L57" s="101">
        <v>129922.24000000001</v>
      </c>
      <c r="M57" s="68">
        <v>30</v>
      </c>
      <c r="N57" s="101">
        <f t="shared" si="1"/>
        <v>432822.24</v>
      </c>
      <c r="O57" s="70" t="s">
        <v>190</v>
      </c>
      <c r="P57" s="10" t="s">
        <v>31</v>
      </c>
      <c r="Q57" s="13"/>
    </row>
    <row r="58" spans="1:18" s="1" customFormat="1" ht="45" x14ac:dyDescent="0.25">
      <c r="A58" s="35" t="s">
        <v>38</v>
      </c>
      <c r="B58" s="65">
        <v>52</v>
      </c>
      <c r="C58" s="66">
        <v>43082</v>
      </c>
      <c r="D58" s="73" t="s">
        <v>797</v>
      </c>
      <c r="E58" s="71" t="s">
        <v>847</v>
      </c>
      <c r="F58" s="64" t="s">
        <v>191</v>
      </c>
      <c r="G58" s="61" t="s">
        <v>118</v>
      </c>
      <c r="H58" s="64" t="s">
        <v>17</v>
      </c>
      <c r="I58" s="65" t="s">
        <v>11</v>
      </c>
      <c r="J58" s="63">
        <v>250000</v>
      </c>
      <c r="K58" s="68">
        <v>70</v>
      </c>
      <c r="L58" s="63">
        <v>107303.93</v>
      </c>
      <c r="M58" s="68">
        <v>30</v>
      </c>
      <c r="N58" s="75">
        <f t="shared" si="1"/>
        <v>357303.93</v>
      </c>
      <c r="O58" s="62">
        <v>40016607</v>
      </c>
      <c r="P58" s="10" t="s">
        <v>31</v>
      </c>
      <c r="Q58" s="13"/>
    </row>
    <row r="59" spans="1:18" s="1" customFormat="1" ht="54" customHeight="1" x14ac:dyDescent="0.25">
      <c r="A59" s="35" t="s">
        <v>22</v>
      </c>
      <c r="B59" s="65">
        <v>53</v>
      </c>
      <c r="C59" s="66">
        <v>43082</v>
      </c>
      <c r="D59" s="43" t="s">
        <v>192</v>
      </c>
      <c r="E59" s="61" t="s">
        <v>848</v>
      </c>
      <c r="F59" s="61" t="s">
        <v>193</v>
      </c>
      <c r="G59" s="61" t="s">
        <v>67</v>
      </c>
      <c r="H59" s="61" t="s">
        <v>17</v>
      </c>
      <c r="I59" s="62" t="s">
        <v>11</v>
      </c>
      <c r="J59" s="75">
        <v>49918.07</v>
      </c>
      <c r="K59" s="74">
        <v>100</v>
      </c>
      <c r="L59" s="75">
        <v>0</v>
      </c>
      <c r="M59" s="74">
        <v>0</v>
      </c>
      <c r="N59" s="75">
        <f t="shared" si="1"/>
        <v>49918.07</v>
      </c>
      <c r="O59" s="76" t="s">
        <v>194</v>
      </c>
      <c r="P59" s="10" t="s">
        <v>31</v>
      </c>
      <c r="Q59" s="13"/>
    </row>
    <row r="60" spans="1:18" s="1" customFormat="1" ht="56.25" customHeight="1" x14ac:dyDescent="0.25">
      <c r="A60" s="35" t="s">
        <v>115</v>
      </c>
      <c r="B60" s="65">
        <v>54</v>
      </c>
      <c r="C60" s="66">
        <v>43082</v>
      </c>
      <c r="D60" s="43" t="s">
        <v>195</v>
      </c>
      <c r="E60" s="61" t="s">
        <v>849</v>
      </c>
      <c r="F60" s="64" t="s">
        <v>99</v>
      </c>
      <c r="G60" s="61" t="s">
        <v>101</v>
      </c>
      <c r="H60" s="61" t="s">
        <v>10</v>
      </c>
      <c r="I60" s="62" t="s">
        <v>12</v>
      </c>
      <c r="J60" s="15">
        <v>49938.62</v>
      </c>
      <c r="K60" s="68">
        <v>70</v>
      </c>
      <c r="L60" s="15">
        <v>21402.27</v>
      </c>
      <c r="M60" s="68">
        <v>30</v>
      </c>
      <c r="N60" s="75">
        <f t="shared" si="1"/>
        <v>71340.89</v>
      </c>
      <c r="O60" s="76" t="s">
        <v>196</v>
      </c>
      <c r="P60" s="10" t="s">
        <v>31</v>
      </c>
      <c r="Q60" s="64"/>
    </row>
    <row r="61" spans="1:18" s="1" customFormat="1" ht="45" customHeight="1" x14ac:dyDescent="0.25">
      <c r="A61" s="35" t="s">
        <v>14</v>
      </c>
      <c r="B61" s="65">
        <v>55</v>
      </c>
      <c r="C61" s="66">
        <v>43082</v>
      </c>
      <c r="D61" s="43" t="s">
        <v>197</v>
      </c>
      <c r="E61" s="61" t="s">
        <v>850</v>
      </c>
      <c r="F61" s="61" t="s">
        <v>198</v>
      </c>
      <c r="G61" s="64" t="s">
        <v>27</v>
      </c>
      <c r="H61" s="64" t="s">
        <v>10</v>
      </c>
      <c r="I61" s="65" t="s">
        <v>12</v>
      </c>
      <c r="J61" s="63">
        <v>50000</v>
      </c>
      <c r="K61" s="68">
        <v>49.96</v>
      </c>
      <c r="L61" s="63">
        <v>50083.17</v>
      </c>
      <c r="M61" s="68">
        <v>50.04</v>
      </c>
      <c r="N61" s="75">
        <f t="shared" si="1"/>
        <v>100083.17</v>
      </c>
      <c r="O61" s="76" t="s">
        <v>199</v>
      </c>
      <c r="P61" s="10" t="s">
        <v>31</v>
      </c>
      <c r="Q61" s="13"/>
    </row>
    <row r="62" spans="1:18" s="1" customFormat="1" ht="32.25" x14ac:dyDescent="0.25">
      <c r="A62" s="35" t="s">
        <v>336</v>
      </c>
      <c r="B62" s="65">
        <v>56</v>
      </c>
      <c r="C62" s="66">
        <v>43083</v>
      </c>
      <c r="D62" s="43" t="s">
        <v>200</v>
      </c>
      <c r="E62" s="61" t="s">
        <v>851</v>
      </c>
      <c r="F62" s="61" t="s">
        <v>201</v>
      </c>
      <c r="G62" s="64" t="s">
        <v>202</v>
      </c>
      <c r="H62" s="64" t="s">
        <v>17</v>
      </c>
      <c r="I62" s="65" t="s">
        <v>12</v>
      </c>
      <c r="J62" s="63">
        <v>465516.86</v>
      </c>
      <c r="K62" s="68">
        <v>70</v>
      </c>
      <c r="L62" s="63">
        <v>199507.22</v>
      </c>
      <c r="M62" s="68">
        <v>30</v>
      </c>
      <c r="N62" s="75">
        <f t="shared" si="1"/>
        <v>665024.07999999996</v>
      </c>
      <c r="O62" s="89" t="s">
        <v>203</v>
      </c>
      <c r="P62" s="10" t="s">
        <v>31</v>
      </c>
      <c r="Q62" s="13"/>
    </row>
    <row r="63" spans="1:18" s="1" customFormat="1" ht="69.75" customHeight="1" x14ac:dyDescent="0.25">
      <c r="A63" s="35" t="s">
        <v>63</v>
      </c>
      <c r="B63" s="65">
        <v>57</v>
      </c>
      <c r="C63" s="66">
        <v>43083</v>
      </c>
      <c r="D63" s="43" t="s">
        <v>204</v>
      </c>
      <c r="E63" s="61" t="s">
        <v>852</v>
      </c>
      <c r="F63" s="61" t="s">
        <v>205</v>
      </c>
      <c r="G63" s="64" t="s">
        <v>206</v>
      </c>
      <c r="H63" s="64" t="s">
        <v>10</v>
      </c>
      <c r="I63" s="65" t="s">
        <v>12</v>
      </c>
      <c r="J63" s="63">
        <v>70000</v>
      </c>
      <c r="K63" s="68">
        <v>66.040000000000006</v>
      </c>
      <c r="L63" s="63">
        <v>36000</v>
      </c>
      <c r="M63" s="68">
        <v>33.96</v>
      </c>
      <c r="N63" s="75">
        <f t="shared" si="1"/>
        <v>106000</v>
      </c>
      <c r="O63" s="89" t="s">
        <v>207</v>
      </c>
      <c r="P63" s="65" t="s">
        <v>65</v>
      </c>
      <c r="Q63" s="61" t="s">
        <v>769</v>
      </c>
    </row>
    <row r="64" spans="1:18" s="1" customFormat="1" ht="45" x14ac:dyDescent="0.25">
      <c r="A64" s="35" t="s">
        <v>13</v>
      </c>
      <c r="B64" s="65">
        <v>58</v>
      </c>
      <c r="C64" s="66">
        <v>43083</v>
      </c>
      <c r="D64" s="73" t="s">
        <v>209</v>
      </c>
      <c r="E64" s="61" t="s">
        <v>853</v>
      </c>
      <c r="F64" s="61" t="s">
        <v>208</v>
      </c>
      <c r="G64" s="61" t="s">
        <v>118</v>
      </c>
      <c r="H64" s="61" t="s">
        <v>10</v>
      </c>
      <c r="I64" s="62" t="s">
        <v>11</v>
      </c>
      <c r="J64" s="79">
        <v>45000</v>
      </c>
      <c r="K64" s="68">
        <v>76.09</v>
      </c>
      <c r="L64" s="79">
        <v>14142.35</v>
      </c>
      <c r="M64" s="68">
        <v>23.91</v>
      </c>
      <c r="N64" s="75">
        <f t="shared" si="1"/>
        <v>59142.35</v>
      </c>
      <c r="O64" s="62">
        <v>40051093</v>
      </c>
      <c r="P64" s="10" t="s">
        <v>31</v>
      </c>
      <c r="Q64" s="61"/>
    </row>
    <row r="65" spans="1:17" s="1" customFormat="1" ht="58.5" customHeight="1" x14ac:dyDescent="0.25">
      <c r="A65" s="35" t="s">
        <v>42</v>
      </c>
      <c r="B65" s="65">
        <v>59</v>
      </c>
      <c r="C65" s="66">
        <v>43084</v>
      </c>
      <c r="D65" s="73" t="s">
        <v>210</v>
      </c>
      <c r="E65" s="61" t="s">
        <v>854</v>
      </c>
      <c r="F65" s="61" t="s">
        <v>201</v>
      </c>
      <c r="G65" s="61" t="s">
        <v>202</v>
      </c>
      <c r="H65" s="64" t="s">
        <v>10</v>
      </c>
      <c r="I65" s="65" t="s">
        <v>12</v>
      </c>
      <c r="J65" s="63">
        <v>250000</v>
      </c>
      <c r="K65" s="68">
        <v>66</v>
      </c>
      <c r="L65" s="63">
        <v>130518</v>
      </c>
      <c r="M65" s="68">
        <v>34</v>
      </c>
      <c r="N65" s="63">
        <f t="shared" si="1"/>
        <v>380518</v>
      </c>
      <c r="O65" s="62">
        <v>40064167</v>
      </c>
      <c r="P65" s="10" t="s">
        <v>31</v>
      </c>
      <c r="Q65" s="64"/>
    </row>
    <row r="66" spans="1:17" s="1" customFormat="1" ht="42.75" customHeight="1" x14ac:dyDescent="0.25">
      <c r="A66" s="35" t="s">
        <v>82</v>
      </c>
      <c r="B66" s="65">
        <v>60</v>
      </c>
      <c r="C66" s="66">
        <v>43084</v>
      </c>
      <c r="D66" s="44" t="s">
        <v>211</v>
      </c>
      <c r="E66" s="13" t="s">
        <v>856</v>
      </c>
      <c r="F66" s="13" t="s">
        <v>212</v>
      </c>
      <c r="G66" s="13" t="s">
        <v>16</v>
      </c>
      <c r="H66" s="13" t="s">
        <v>10</v>
      </c>
      <c r="I66" s="10" t="s">
        <v>11</v>
      </c>
      <c r="J66" s="15">
        <v>130000</v>
      </c>
      <c r="K66" s="67">
        <v>49.12</v>
      </c>
      <c r="L66" s="15">
        <v>179999.08</v>
      </c>
      <c r="M66" s="67">
        <v>37.950000000000003</v>
      </c>
      <c r="N66" s="63">
        <f t="shared" si="1"/>
        <v>309999.07999999996</v>
      </c>
      <c r="O66" s="9" t="s">
        <v>213</v>
      </c>
      <c r="P66" s="10" t="s">
        <v>31</v>
      </c>
      <c r="Q66" s="64"/>
    </row>
    <row r="67" spans="1:17" s="1" customFormat="1" ht="54" customHeight="1" x14ac:dyDescent="0.25">
      <c r="A67" s="35" t="s">
        <v>13</v>
      </c>
      <c r="B67" s="65">
        <v>61</v>
      </c>
      <c r="C67" s="66">
        <v>43084</v>
      </c>
      <c r="D67" s="80" t="s">
        <v>214</v>
      </c>
      <c r="E67" s="61" t="s">
        <v>855</v>
      </c>
      <c r="F67" s="61" t="s">
        <v>215</v>
      </c>
      <c r="G67" s="64" t="s">
        <v>24</v>
      </c>
      <c r="H67" s="64" t="s">
        <v>17</v>
      </c>
      <c r="I67" s="10" t="s">
        <v>11</v>
      </c>
      <c r="J67" s="63">
        <v>34373.71</v>
      </c>
      <c r="K67" s="68">
        <v>70</v>
      </c>
      <c r="L67" s="63">
        <v>14731.6</v>
      </c>
      <c r="M67" s="68">
        <v>30</v>
      </c>
      <c r="N67" s="63">
        <f t="shared" si="1"/>
        <v>49105.31</v>
      </c>
      <c r="O67" s="9" t="s">
        <v>216</v>
      </c>
      <c r="P67" s="10" t="s">
        <v>31</v>
      </c>
      <c r="Q67" s="13"/>
    </row>
    <row r="68" spans="1:17" s="1" customFormat="1" ht="88.5" customHeight="1" x14ac:dyDescent="0.25">
      <c r="A68" s="35" t="s">
        <v>13</v>
      </c>
      <c r="B68" s="65">
        <v>62</v>
      </c>
      <c r="C68" s="66">
        <v>43084</v>
      </c>
      <c r="D68" s="43" t="s">
        <v>217</v>
      </c>
      <c r="E68" s="61" t="s">
        <v>857</v>
      </c>
      <c r="F68" s="64" t="s">
        <v>218</v>
      </c>
      <c r="G68" s="64" t="s">
        <v>206</v>
      </c>
      <c r="H68" s="64" t="s">
        <v>17</v>
      </c>
      <c r="I68" s="65" t="s">
        <v>11</v>
      </c>
      <c r="J68" s="63">
        <v>40000</v>
      </c>
      <c r="K68" s="67">
        <v>28.96</v>
      </c>
      <c r="L68" s="63">
        <v>98105.75</v>
      </c>
      <c r="M68" s="68">
        <v>71.040000000000006</v>
      </c>
      <c r="N68" s="63">
        <f t="shared" si="1"/>
        <v>138105.75</v>
      </c>
      <c r="O68" s="77" t="s">
        <v>219</v>
      </c>
      <c r="P68" s="65" t="s">
        <v>31</v>
      </c>
      <c r="Q68" s="64"/>
    </row>
    <row r="69" spans="1:17" s="1" customFormat="1" ht="52.5" customHeight="1" x14ac:dyDescent="0.25">
      <c r="A69" s="35" t="s">
        <v>14</v>
      </c>
      <c r="B69" s="65">
        <v>63</v>
      </c>
      <c r="C69" s="66">
        <v>43084</v>
      </c>
      <c r="D69" s="43" t="s">
        <v>220</v>
      </c>
      <c r="E69" s="61" t="s">
        <v>858</v>
      </c>
      <c r="F69" s="61" t="s">
        <v>221</v>
      </c>
      <c r="G69" s="64" t="s">
        <v>158</v>
      </c>
      <c r="H69" s="64" t="s">
        <v>10</v>
      </c>
      <c r="I69" s="65" t="s">
        <v>11</v>
      </c>
      <c r="J69" s="63">
        <v>330000</v>
      </c>
      <c r="K69" s="68">
        <v>83</v>
      </c>
      <c r="L69" s="63">
        <v>100395.67</v>
      </c>
      <c r="M69" s="68">
        <v>17</v>
      </c>
      <c r="N69" s="63">
        <f t="shared" si="1"/>
        <v>430395.67</v>
      </c>
      <c r="O69" s="9" t="s">
        <v>222</v>
      </c>
      <c r="P69" s="10" t="s">
        <v>31</v>
      </c>
      <c r="Q69" s="64"/>
    </row>
    <row r="70" spans="1:17" s="1" customFormat="1" ht="51.75" customHeight="1" x14ac:dyDescent="0.25">
      <c r="A70" s="35" t="s">
        <v>14</v>
      </c>
      <c r="B70" s="65">
        <v>64</v>
      </c>
      <c r="C70" s="66">
        <v>43084</v>
      </c>
      <c r="D70" s="43" t="s">
        <v>796</v>
      </c>
      <c r="E70" s="61" t="s">
        <v>859</v>
      </c>
      <c r="F70" s="91" t="s">
        <v>157</v>
      </c>
      <c r="G70" s="61" t="s">
        <v>158</v>
      </c>
      <c r="H70" s="91" t="s">
        <v>17</v>
      </c>
      <c r="I70" s="10" t="s">
        <v>11</v>
      </c>
      <c r="J70" s="15">
        <v>105000</v>
      </c>
      <c r="K70" s="68">
        <v>72.3</v>
      </c>
      <c r="L70" s="15">
        <v>40140</v>
      </c>
      <c r="M70" s="68">
        <v>27.7</v>
      </c>
      <c r="N70" s="63">
        <f t="shared" si="1"/>
        <v>145140</v>
      </c>
      <c r="O70" s="70" t="s">
        <v>223</v>
      </c>
      <c r="P70" s="62" t="s">
        <v>31</v>
      </c>
      <c r="Q70" s="61"/>
    </row>
    <row r="71" spans="1:17" s="1" customFormat="1" ht="58.5" customHeight="1" x14ac:dyDescent="0.25">
      <c r="A71" s="35" t="s">
        <v>22</v>
      </c>
      <c r="B71" s="65">
        <v>65</v>
      </c>
      <c r="C71" s="66">
        <v>43084</v>
      </c>
      <c r="D71" s="43" t="s">
        <v>224</v>
      </c>
      <c r="E71" s="61" t="s">
        <v>860</v>
      </c>
      <c r="F71" s="61" t="s">
        <v>225</v>
      </c>
      <c r="G71" s="61" t="s">
        <v>67</v>
      </c>
      <c r="H71" s="61" t="s">
        <v>10</v>
      </c>
      <c r="I71" s="62" t="s">
        <v>11</v>
      </c>
      <c r="J71" s="15">
        <v>280000</v>
      </c>
      <c r="K71" s="68">
        <v>80.5</v>
      </c>
      <c r="L71" s="15">
        <v>67631.81</v>
      </c>
      <c r="M71" s="68">
        <v>19.5</v>
      </c>
      <c r="N71" s="63">
        <f t="shared" si="1"/>
        <v>347631.81</v>
      </c>
      <c r="O71" s="76" t="s">
        <v>226</v>
      </c>
      <c r="P71" s="62" t="s">
        <v>31</v>
      </c>
      <c r="Q71" s="61"/>
    </row>
    <row r="72" spans="1:17" s="1" customFormat="1" ht="60" customHeight="1" x14ac:dyDescent="0.25">
      <c r="A72" s="35" t="s">
        <v>22</v>
      </c>
      <c r="B72" s="65">
        <v>66</v>
      </c>
      <c r="C72" s="66">
        <v>43084</v>
      </c>
      <c r="D72" s="43" t="s">
        <v>227</v>
      </c>
      <c r="E72" s="61" t="s">
        <v>861</v>
      </c>
      <c r="F72" s="61" t="s">
        <v>225</v>
      </c>
      <c r="G72" s="61" t="s">
        <v>67</v>
      </c>
      <c r="H72" s="61" t="s">
        <v>17</v>
      </c>
      <c r="I72" s="62" t="s">
        <v>11</v>
      </c>
      <c r="J72" s="75">
        <v>32000</v>
      </c>
      <c r="K72" s="74">
        <v>74.8</v>
      </c>
      <c r="L72" s="75">
        <v>10801.4</v>
      </c>
      <c r="M72" s="74">
        <v>25.2</v>
      </c>
      <c r="N72" s="63">
        <f t="shared" ref="N72:N82" si="2">J72+L72</f>
        <v>42801.4</v>
      </c>
      <c r="O72" s="76" t="s">
        <v>228</v>
      </c>
      <c r="P72" s="62" t="s">
        <v>31</v>
      </c>
      <c r="Q72" s="61"/>
    </row>
    <row r="73" spans="1:17" s="1" customFormat="1" ht="51.75" customHeight="1" x14ac:dyDescent="0.25">
      <c r="A73" s="35" t="s">
        <v>22</v>
      </c>
      <c r="B73" s="65">
        <v>67</v>
      </c>
      <c r="C73" s="66">
        <v>43084</v>
      </c>
      <c r="D73" s="43" t="s">
        <v>229</v>
      </c>
      <c r="E73" s="61" t="s">
        <v>862</v>
      </c>
      <c r="F73" s="61" t="s">
        <v>43</v>
      </c>
      <c r="G73" s="61" t="s">
        <v>21</v>
      </c>
      <c r="H73" s="61" t="s">
        <v>10</v>
      </c>
      <c r="I73" s="62" t="s">
        <v>11</v>
      </c>
      <c r="J73" s="75">
        <v>350000</v>
      </c>
      <c r="K73" s="74">
        <v>80</v>
      </c>
      <c r="L73" s="75">
        <v>82482.7</v>
      </c>
      <c r="M73" s="74">
        <v>20</v>
      </c>
      <c r="N73" s="63">
        <f t="shared" si="2"/>
        <v>432482.7</v>
      </c>
      <c r="O73" s="76" t="s">
        <v>230</v>
      </c>
      <c r="P73" s="62" t="s">
        <v>31</v>
      </c>
      <c r="Q73" s="64"/>
    </row>
    <row r="74" spans="1:17" s="1" customFormat="1" ht="109.5" customHeight="1" x14ac:dyDescent="0.25">
      <c r="A74" s="35" t="s">
        <v>22</v>
      </c>
      <c r="B74" s="65">
        <v>68</v>
      </c>
      <c r="C74" s="66">
        <v>43083</v>
      </c>
      <c r="D74" s="43" t="s">
        <v>231</v>
      </c>
      <c r="E74" s="61" t="s">
        <v>863</v>
      </c>
      <c r="F74" s="64" t="s">
        <v>225</v>
      </c>
      <c r="G74" s="64" t="s">
        <v>67</v>
      </c>
      <c r="H74" s="64" t="s">
        <v>10</v>
      </c>
      <c r="I74" s="65" t="s">
        <v>11</v>
      </c>
      <c r="J74" s="63">
        <v>173430.47</v>
      </c>
      <c r="K74" s="68">
        <v>70</v>
      </c>
      <c r="L74" s="63">
        <v>74327.350000000006</v>
      </c>
      <c r="M74" s="68">
        <v>30</v>
      </c>
      <c r="N74" s="63">
        <f t="shared" si="2"/>
        <v>247757.82</v>
      </c>
      <c r="O74" s="77" t="s">
        <v>232</v>
      </c>
      <c r="P74" s="62" t="s">
        <v>31</v>
      </c>
      <c r="Q74" s="64"/>
    </row>
    <row r="75" spans="1:17" s="1" customFormat="1" ht="90.75" customHeight="1" x14ac:dyDescent="0.25">
      <c r="A75" s="35" t="s">
        <v>13</v>
      </c>
      <c r="B75" s="65">
        <v>69</v>
      </c>
      <c r="C75" s="66">
        <v>43083</v>
      </c>
      <c r="D75" s="43" t="s">
        <v>233</v>
      </c>
      <c r="E75" s="61" t="s">
        <v>864</v>
      </c>
      <c r="F75" s="61" t="s">
        <v>234</v>
      </c>
      <c r="G75" s="64" t="s">
        <v>184</v>
      </c>
      <c r="H75" s="64" t="s">
        <v>17</v>
      </c>
      <c r="I75" s="65" t="s">
        <v>11</v>
      </c>
      <c r="J75" s="63">
        <v>15000</v>
      </c>
      <c r="K75" s="68">
        <v>72.92</v>
      </c>
      <c r="L75" s="63">
        <v>5748.56</v>
      </c>
      <c r="M75" s="68">
        <v>27.08</v>
      </c>
      <c r="N75" s="63">
        <f t="shared" si="2"/>
        <v>20748.560000000001</v>
      </c>
      <c r="O75" s="77" t="s">
        <v>235</v>
      </c>
      <c r="P75" s="62" t="s">
        <v>31</v>
      </c>
      <c r="Q75" s="64"/>
    </row>
    <row r="76" spans="1:17" s="1" customFormat="1" ht="66" customHeight="1" x14ac:dyDescent="0.25">
      <c r="A76" s="35" t="s">
        <v>13</v>
      </c>
      <c r="B76" s="65">
        <v>70</v>
      </c>
      <c r="C76" s="66">
        <v>43083</v>
      </c>
      <c r="D76" s="43" t="s">
        <v>236</v>
      </c>
      <c r="E76" s="61" t="s">
        <v>865</v>
      </c>
      <c r="F76" s="64" t="s">
        <v>234</v>
      </c>
      <c r="G76" s="64" t="s">
        <v>184</v>
      </c>
      <c r="H76" s="61" t="s">
        <v>17</v>
      </c>
      <c r="I76" s="10" t="s">
        <v>11</v>
      </c>
      <c r="J76" s="63">
        <v>20000</v>
      </c>
      <c r="K76" s="68">
        <v>78.260000000000005</v>
      </c>
      <c r="L76" s="63">
        <v>5555.94</v>
      </c>
      <c r="M76" s="68">
        <v>21.74</v>
      </c>
      <c r="N76" s="63">
        <f t="shared" si="2"/>
        <v>25555.94</v>
      </c>
      <c r="O76" s="77" t="s">
        <v>235</v>
      </c>
      <c r="P76" s="62" t="s">
        <v>31</v>
      </c>
      <c r="Q76" s="64"/>
    </row>
    <row r="77" spans="1:17" s="1" customFormat="1" ht="58.5" customHeight="1" x14ac:dyDescent="0.25">
      <c r="A77" s="35" t="s">
        <v>42</v>
      </c>
      <c r="B77" s="65">
        <v>71</v>
      </c>
      <c r="C77" s="66">
        <v>43084</v>
      </c>
      <c r="D77" s="43" t="s">
        <v>237</v>
      </c>
      <c r="E77" s="61" t="s">
        <v>866</v>
      </c>
      <c r="F77" s="61" t="s">
        <v>238</v>
      </c>
      <c r="G77" s="64" t="s">
        <v>74</v>
      </c>
      <c r="H77" s="64" t="s">
        <v>17</v>
      </c>
      <c r="I77" s="65" t="s">
        <v>12</v>
      </c>
      <c r="J77" s="63">
        <v>107108.7</v>
      </c>
      <c r="K77" s="68">
        <v>50</v>
      </c>
      <c r="L77" s="63">
        <v>107108.7</v>
      </c>
      <c r="M77" s="68">
        <v>50</v>
      </c>
      <c r="N77" s="63">
        <f t="shared" si="2"/>
        <v>214217.4</v>
      </c>
      <c r="O77" s="77" t="s">
        <v>239</v>
      </c>
      <c r="P77" s="62" t="s">
        <v>31</v>
      </c>
      <c r="Q77" s="61"/>
    </row>
    <row r="78" spans="1:17" s="1" customFormat="1" ht="60" customHeight="1" x14ac:dyDescent="0.25">
      <c r="A78" s="35" t="s">
        <v>13</v>
      </c>
      <c r="B78" s="65">
        <v>72</v>
      </c>
      <c r="C78" s="66">
        <v>43083</v>
      </c>
      <c r="D78" s="43" t="s">
        <v>243</v>
      </c>
      <c r="E78" s="61" t="s">
        <v>867</v>
      </c>
      <c r="F78" s="64" t="s">
        <v>99</v>
      </c>
      <c r="G78" s="64" t="s">
        <v>244</v>
      </c>
      <c r="H78" s="64" t="s">
        <v>10</v>
      </c>
      <c r="I78" s="65" t="s">
        <v>11</v>
      </c>
      <c r="J78" s="63">
        <v>74619.929999999993</v>
      </c>
      <c r="K78" s="68">
        <v>70</v>
      </c>
      <c r="L78" s="63">
        <v>31979.7</v>
      </c>
      <c r="M78" s="68">
        <v>30</v>
      </c>
      <c r="N78" s="63">
        <f t="shared" si="2"/>
        <v>106599.62999999999</v>
      </c>
      <c r="O78" s="77" t="s">
        <v>245</v>
      </c>
      <c r="P78" s="62" t="s">
        <v>31</v>
      </c>
      <c r="Q78" s="64"/>
    </row>
    <row r="79" spans="1:17" s="1" customFormat="1" ht="45" x14ac:dyDescent="0.25">
      <c r="A79" s="35" t="s">
        <v>13</v>
      </c>
      <c r="B79" s="65">
        <v>73</v>
      </c>
      <c r="C79" s="66">
        <v>43084</v>
      </c>
      <c r="D79" s="43" t="s">
        <v>246</v>
      </c>
      <c r="E79" s="61" t="s">
        <v>868</v>
      </c>
      <c r="F79" s="61" t="s">
        <v>234</v>
      </c>
      <c r="G79" s="64" t="s">
        <v>184</v>
      </c>
      <c r="H79" s="64" t="s">
        <v>10</v>
      </c>
      <c r="I79" s="65" t="s">
        <v>11</v>
      </c>
      <c r="J79" s="63">
        <v>213258.67</v>
      </c>
      <c r="K79" s="68">
        <v>70</v>
      </c>
      <c r="L79" s="63">
        <v>91396.57</v>
      </c>
      <c r="M79" s="68">
        <v>30</v>
      </c>
      <c r="N79" s="63">
        <f t="shared" si="2"/>
        <v>304655.24</v>
      </c>
      <c r="O79" s="77" t="s">
        <v>247</v>
      </c>
      <c r="P79" s="62" t="s">
        <v>31</v>
      </c>
      <c r="Q79" s="61"/>
    </row>
    <row r="80" spans="1:17" s="1" customFormat="1" ht="51.75" customHeight="1" x14ac:dyDescent="0.25">
      <c r="A80" s="35" t="s">
        <v>42</v>
      </c>
      <c r="B80" s="65">
        <v>74</v>
      </c>
      <c r="C80" s="66">
        <v>43084</v>
      </c>
      <c r="D80" s="44" t="s">
        <v>248</v>
      </c>
      <c r="E80" s="13" t="s">
        <v>869</v>
      </c>
      <c r="F80" s="13" t="s">
        <v>127</v>
      </c>
      <c r="G80" s="13" t="s">
        <v>74</v>
      </c>
      <c r="H80" s="13" t="s">
        <v>10</v>
      </c>
      <c r="I80" s="10" t="s">
        <v>11</v>
      </c>
      <c r="J80" s="15">
        <v>137056.26</v>
      </c>
      <c r="K80" s="67">
        <v>70</v>
      </c>
      <c r="L80" s="15">
        <v>58738.400000000001</v>
      </c>
      <c r="M80" s="67">
        <v>30</v>
      </c>
      <c r="N80" s="63">
        <f t="shared" si="2"/>
        <v>195794.66</v>
      </c>
      <c r="O80" s="9" t="s">
        <v>249</v>
      </c>
      <c r="P80" s="62" t="s">
        <v>31</v>
      </c>
      <c r="Q80" s="42"/>
    </row>
    <row r="81" spans="1:17" s="1" customFormat="1" ht="53.25" customHeight="1" x14ac:dyDescent="0.25">
      <c r="A81" s="35" t="s">
        <v>42</v>
      </c>
      <c r="B81" s="65">
        <v>75</v>
      </c>
      <c r="C81" s="66">
        <v>43084</v>
      </c>
      <c r="D81" s="44" t="s">
        <v>345</v>
      </c>
      <c r="E81" s="13" t="s">
        <v>870</v>
      </c>
      <c r="F81" s="13" t="s">
        <v>149</v>
      </c>
      <c r="G81" s="13" t="s">
        <v>25</v>
      </c>
      <c r="H81" s="13" t="s">
        <v>10</v>
      </c>
      <c r="I81" s="10" t="s">
        <v>11</v>
      </c>
      <c r="J81" s="15">
        <v>27078.93</v>
      </c>
      <c r="K81" s="67">
        <v>70</v>
      </c>
      <c r="L81" s="15">
        <v>11605.26</v>
      </c>
      <c r="M81" s="67">
        <v>30</v>
      </c>
      <c r="N81" s="63">
        <f t="shared" si="2"/>
        <v>38684.19</v>
      </c>
      <c r="O81" s="9" t="s">
        <v>250</v>
      </c>
      <c r="P81" s="62" t="s">
        <v>31</v>
      </c>
      <c r="Q81" s="42"/>
    </row>
    <row r="82" spans="1:17" s="1" customFormat="1" ht="57" customHeight="1" x14ac:dyDescent="0.25">
      <c r="A82" s="35" t="s">
        <v>42</v>
      </c>
      <c r="B82" s="65">
        <v>76</v>
      </c>
      <c r="C82" s="66">
        <v>43084</v>
      </c>
      <c r="D82" s="44" t="s">
        <v>251</v>
      </c>
      <c r="E82" s="13" t="s">
        <v>871</v>
      </c>
      <c r="F82" s="13" t="s">
        <v>253</v>
      </c>
      <c r="G82" s="13" t="s">
        <v>74</v>
      </c>
      <c r="H82" s="13" t="s">
        <v>10</v>
      </c>
      <c r="I82" s="10" t="s">
        <v>11</v>
      </c>
      <c r="J82" s="15">
        <v>251832.15</v>
      </c>
      <c r="K82" s="67">
        <v>70</v>
      </c>
      <c r="L82" s="15">
        <v>107928</v>
      </c>
      <c r="M82" s="67">
        <v>30</v>
      </c>
      <c r="N82" s="63">
        <f t="shared" si="2"/>
        <v>359760.15</v>
      </c>
      <c r="O82" s="9" t="s">
        <v>254</v>
      </c>
      <c r="P82" s="10" t="s">
        <v>31</v>
      </c>
      <c r="Q82" s="13"/>
    </row>
    <row r="83" spans="1:17" ht="56.25" customHeight="1" x14ac:dyDescent="0.25">
      <c r="A83" s="36"/>
      <c r="B83" s="5">
        <v>77</v>
      </c>
      <c r="C83" s="9" t="s">
        <v>654</v>
      </c>
      <c r="D83" s="41" t="s">
        <v>764</v>
      </c>
      <c r="E83" s="61" t="s">
        <v>795</v>
      </c>
      <c r="F83" s="13" t="s">
        <v>155</v>
      </c>
      <c r="G83" s="13" t="s">
        <v>23</v>
      </c>
      <c r="H83" s="13" t="s">
        <v>10</v>
      </c>
      <c r="I83" s="10" t="s">
        <v>11</v>
      </c>
      <c r="J83" s="15">
        <v>1100000</v>
      </c>
      <c r="K83" s="67">
        <v>83</v>
      </c>
      <c r="L83" s="15">
        <v>225439.18</v>
      </c>
      <c r="M83" s="67">
        <v>17</v>
      </c>
      <c r="N83" s="15">
        <v>1325439.18</v>
      </c>
      <c r="O83" s="9" t="s">
        <v>539</v>
      </c>
      <c r="P83" s="10" t="s">
        <v>31</v>
      </c>
      <c r="Q83" s="13"/>
    </row>
    <row r="84" spans="1:17" s="1" customFormat="1" ht="50.25" customHeight="1" x14ac:dyDescent="0.25">
      <c r="A84" s="35" t="s">
        <v>14</v>
      </c>
      <c r="B84" s="65">
        <v>78</v>
      </c>
      <c r="C84" s="66">
        <v>43084</v>
      </c>
      <c r="D84" s="44" t="s">
        <v>255</v>
      </c>
      <c r="E84" s="61" t="s">
        <v>872</v>
      </c>
      <c r="F84" s="61" t="s">
        <v>37</v>
      </c>
      <c r="G84" s="64" t="s">
        <v>27</v>
      </c>
      <c r="H84" s="64" t="s">
        <v>10</v>
      </c>
      <c r="I84" s="65" t="s">
        <v>11</v>
      </c>
      <c r="J84" s="15">
        <v>175878</v>
      </c>
      <c r="K84" s="67">
        <v>70</v>
      </c>
      <c r="L84" s="15">
        <v>75376.289999999994</v>
      </c>
      <c r="M84" s="67">
        <v>30</v>
      </c>
      <c r="N84" s="63">
        <f t="shared" ref="N84:N118" si="3">J84+L84</f>
        <v>251254.28999999998</v>
      </c>
      <c r="O84" s="76" t="s">
        <v>256</v>
      </c>
      <c r="P84" s="62" t="s">
        <v>31</v>
      </c>
      <c r="Q84" s="61"/>
    </row>
    <row r="85" spans="1:17" s="1" customFormat="1" ht="51.75" customHeight="1" x14ac:dyDescent="0.25">
      <c r="A85" s="35" t="s">
        <v>144</v>
      </c>
      <c r="B85" s="65">
        <v>79</v>
      </c>
      <c r="C85" s="66">
        <v>43084</v>
      </c>
      <c r="D85" s="43" t="s">
        <v>257</v>
      </c>
      <c r="E85" s="61" t="s">
        <v>873</v>
      </c>
      <c r="F85" s="61" t="s">
        <v>258</v>
      </c>
      <c r="G85" s="64" t="s">
        <v>146</v>
      </c>
      <c r="H85" s="64" t="s">
        <v>10</v>
      </c>
      <c r="I85" s="65" t="s">
        <v>11</v>
      </c>
      <c r="J85" s="63">
        <v>69928.23</v>
      </c>
      <c r="K85" s="67">
        <v>70</v>
      </c>
      <c r="L85" s="63">
        <v>29969.25</v>
      </c>
      <c r="M85" s="67">
        <v>30</v>
      </c>
      <c r="N85" s="63">
        <f t="shared" si="3"/>
        <v>99897.48</v>
      </c>
      <c r="O85" s="76" t="s">
        <v>259</v>
      </c>
      <c r="P85" s="62" t="s">
        <v>31</v>
      </c>
      <c r="Q85" s="64"/>
    </row>
    <row r="86" spans="1:17" s="1" customFormat="1" ht="80.25" customHeight="1" x14ac:dyDescent="0.25">
      <c r="A86" s="35" t="s">
        <v>166</v>
      </c>
      <c r="B86" s="65">
        <v>80</v>
      </c>
      <c r="C86" s="66">
        <v>43084</v>
      </c>
      <c r="D86" s="43" t="s">
        <v>260</v>
      </c>
      <c r="E86" s="61" t="s">
        <v>875</v>
      </c>
      <c r="F86" s="61" t="s">
        <v>62</v>
      </c>
      <c r="G86" s="61" t="s">
        <v>64</v>
      </c>
      <c r="H86" s="61" t="s">
        <v>10</v>
      </c>
      <c r="I86" s="65" t="s">
        <v>11</v>
      </c>
      <c r="J86" s="63">
        <v>336233.84</v>
      </c>
      <c r="K86" s="68">
        <v>84.88</v>
      </c>
      <c r="L86" s="63">
        <v>59894.62</v>
      </c>
      <c r="M86" s="68">
        <v>15.12</v>
      </c>
      <c r="N86" s="63">
        <f t="shared" si="3"/>
        <v>396128.46</v>
      </c>
      <c r="O86" s="76" t="s">
        <v>261</v>
      </c>
      <c r="P86" s="62" t="s">
        <v>31</v>
      </c>
      <c r="Q86" s="61"/>
    </row>
    <row r="87" spans="1:17" s="1" customFormat="1" ht="52.5" customHeight="1" x14ac:dyDescent="0.25">
      <c r="A87" s="35" t="s">
        <v>14</v>
      </c>
      <c r="B87" s="65">
        <v>81</v>
      </c>
      <c r="C87" s="66">
        <v>43084</v>
      </c>
      <c r="D87" s="44" t="s">
        <v>262</v>
      </c>
      <c r="E87" s="61" t="s">
        <v>874</v>
      </c>
      <c r="F87" s="64" t="s">
        <v>258</v>
      </c>
      <c r="G87" s="64" t="s">
        <v>146</v>
      </c>
      <c r="H87" s="61" t="s">
        <v>10</v>
      </c>
      <c r="I87" s="10" t="s">
        <v>11</v>
      </c>
      <c r="J87" s="15">
        <v>178795.65</v>
      </c>
      <c r="K87" s="67">
        <v>70</v>
      </c>
      <c r="L87" s="15">
        <v>76626.7</v>
      </c>
      <c r="M87" s="67">
        <v>30</v>
      </c>
      <c r="N87" s="63">
        <f t="shared" si="3"/>
        <v>255422.34999999998</v>
      </c>
      <c r="O87" s="65" t="s">
        <v>263</v>
      </c>
      <c r="P87" s="62" t="s">
        <v>31</v>
      </c>
      <c r="Q87" s="64"/>
    </row>
    <row r="88" spans="1:17" s="1" customFormat="1" ht="55.5" customHeight="1" x14ac:dyDescent="0.25">
      <c r="A88" s="35" t="s">
        <v>38</v>
      </c>
      <c r="B88" s="65">
        <v>82</v>
      </c>
      <c r="C88" s="66">
        <v>43084</v>
      </c>
      <c r="D88" s="43" t="s">
        <v>264</v>
      </c>
      <c r="E88" s="61" t="s">
        <v>877</v>
      </c>
      <c r="F88" s="61" t="s">
        <v>265</v>
      </c>
      <c r="G88" s="61" t="s">
        <v>86</v>
      </c>
      <c r="H88" s="61" t="s">
        <v>10</v>
      </c>
      <c r="I88" s="62" t="s">
        <v>11</v>
      </c>
      <c r="J88" s="75">
        <v>104818</v>
      </c>
      <c r="K88" s="74">
        <v>85</v>
      </c>
      <c r="L88" s="75">
        <v>18497.5</v>
      </c>
      <c r="M88" s="74">
        <v>15</v>
      </c>
      <c r="N88" s="63">
        <f t="shared" si="3"/>
        <v>123315.5</v>
      </c>
      <c r="O88" s="76" t="s">
        <v>266</v>
      </c>
      <c r="P88" s="62" t="s">
        <v>31</v>
      </c>
      <c r="Q88" s="61"/>
    </row>
    <row r="89" spans="1:17" s="1" customFormat="1" ht="45.75" customHeight="1" x14ac:dyDescent="0.25">
      <c r="A89" s="35" t="s">
        <v>22</v>
      </c>
      <c r="B89" s="65">
        <v>83</v>
      </c>
      <c r="C89" s="8">
        <v>43083</v>
      </c>
      <c r="D89" s="41" t="s">
        <v>310</v>
      </c>
      <c r="E89" s="13" t="s">
        <v>876</v>
      </c>
      <c r="F89" s="14" t="s">
        <v>225</v>
      </c>
      <c r="G89" s="14" t="s">
        <v>67</v>
      </c>
      <c r="H89" s="14" t="s">
        <v>10</v>
      </c>
      <c r="I89" s="11" t="s">
        <v>11</v>
      </c>
      <c r="J89" s="16">
        <v>66500</v>
      </c>
      <c r="K89" s="69">
        <v>70</v>
      </c>
      <c r="L89" s="16">
        <v>28500</v>
      </c>
      <c r="M89" s="69">
        <v>30</v>
      </c>
      <c r="N89" s="63">
        <f t="shared" si="3"/>
        <v>95000</v>
      </c>
      <c r="O89" s="12" t="s">
        <v>269</v>
      </c>
      <c r="P89" s="62" t="s">
        <v>31</v>
      </c>
      <c r="Q89" s="14"/>
    </row>
    <row r="90" spans="1:17" s="1" customFormat="1" ht="48.75" customHeight="1" x14ac:dyDescent="0.25">
      <c r="A90" s="35" t="s">
        <v>14</v>
      </c>
      <c r="B90" s="65">
        <v>84</v>
      </c>
      <c r="C90" s="8">
        <v>43083</v>
      </c>
      <c r="D90" s="41" t="s">
        <v>270</v>
      </c>
      <c r="E90" s="13" t="s">
        <v>878</v>
      </c>
      <c r="F90" s="13" t="s">
        <v>271</v>
      </c>
      <c r="G90" s="13" t="s">
        <v>158</v>
      </c>
      <c r="H90" s="13" t="s">
        <v>17</v>
      </c>
      <c r="I90" s="10" t="s">
        <v>11</v>
      </c>
      <c r="J90" s="15">
        <v>32032.36</v>
      </c>
      <c r="K90" s="67">
        <v>70</v>
      </c>
      <c r="L90" s="15">
        <v>13728.15</v>
      </c>
      <c r="M90" s="67">
        <v>30</v>
      </c>
      <c r="N90" s="63">
        <f t="shared" si="3"/>
        <v>45760.51</v>
      </c>
      <c r="O90" s="9" t="s">
        <v>272</v>
      </c>
      <c r="P90" s="62" t="s">
        <v>31</v>
      </c>
      <c r="Q90" s="13"/>
    </row>
    <row r="91" spans="1:17" s="1" customFormat="1" ht="51" customHeight="1" x14ac:dyDescent="0.25">
      <c r="A91" s="35" t="s">
        <v>144</v>
      </c>
      <c r="B91" s="65">
        <v>85</v>
      </c>
      <c r="C91" s="8">
        <v>43083</v>
      </c>
      <c r="D91" s="41" t="s">
        <v>273</v>
      </c>
      <c r="E91" s="13" t="s">
        <v>879</v>
      </c>
      <c r="F91" s="13" t="s">
        <v>274</v>
      </c>
      <c r="G91" s="13" t="s">
        <v>131</v>
      </c>
      <c r="H91" s="13" t="s">
        <v>17</v>
      </c>
      <c r="I91" s="10" t="s">
        <v>12</v>
      </c>
      <c r="J91" s="15">
        <v>17927.650000000001</v>
      </c>
      <c r="K91" s="67">
        <v>84.99</v>
      </c>
      <c r="L91" s="15">
        <v>3166.18</v>
      </c>
      <c r="M91" s="67">
        <v>15.01</v>
      </c>
      <c r="N91" s="63">
        <f t="shared" si="3"/>
        <v>21093.83</v>
      </c>
      <c r="O91" s="9" t="s">
        <v>275</v>
      </c>
      <c r="P91" s="62" t="s">
        <v>31</v>
      </c>
      <c r="Q91" s="13"/>
    </row>
    <row r="92" spans="1:17" s="1" customFormat="1" ht="50.25" customHeight="1" x14ac:dyDescent="0.25">
      <c r="A92" s="35" t="s">
        <v>13</v>
      </c>
      <c r="B92" s="65">
        <v>86</v>
      </c>
      <c r="C92" s="8">
        <v>43082</v>
      </c>
      <c r="D92" s="41" t="s">
        <v>346</v>
      </c>
      <c r="E92" s="13" t="s">
        <v>880</v>
      </c>
      <c r="F92" s="13" t="s">
        <v>137</v>
      </c>
      <c r="G92" s="13" t="s">
        <v>24</v>
      </c>
      <c r="H92" s="13" t="s">
        <v>17</v>
      </c>
      <c r="I92" s="10" t="s">
        <v>11</v>
      </c>
      <c r="J92" s="15">
        <v>250000</v>
      </c>
      <c r="K92" s="67">
        <v>79.97</v>
      </c>
      <c r="L92" s="15">
        <v>62627.199999999997</v>
      </c>
      <c r="M92" s="67">
        <v>20.03</v>
      </c>
      <c r="N92" s="63">
        <f t="shared" si="3"/>
        <v>312627.20000000001</v>
      </c>
      <c r="O92" s="9" t="s">
        <v>268</v>
      </c>
      <c r="P92" s="62" t="s">
        <v>31</v>
      </c>
      <c r="Q92" s="13"/>
    </row>
    <row r="93" spans="1:17" s="1" customFormat="1" ht="60.75" customHeight="1" x14ac:dyDescent="0.25">
      <c r="A93" s="35" t="s">
        <v>13</v>
      </c>
      <c r="B93" s="65">
        <v>87</v>
      </c>
      <c r="C93" s="8" t="s">
        <v>276</v>
      </c>
      <c r="D93" s="41" t="s">
        <v>277</v>
      </c>
      <c r="E93" s="13" t="s">
        <v>881</v>
      </c>
      <c r="F93" s="13" t="s">
        <v>278</v>
      </c>
      <c r="G93" s="13" t="s">
        <v>171</v>
      </c>
      <c r="H93" s="13" t="s">
        <v>10</v>
      </c>
      <c r="I93" s="10" t="s">
        <v>11</v>
      </c>
      <c r="J93" s="15">
        <v>291027.21000000002</v>
      </c>
      <c r="K93" s="67">
        <v>70</v>
      </c>
      <c r="L93" s="15">
        <v>124725.95</v>
      </c>
      <c r="M93" s="67">
        <v>30</v>
      </c>
      <c r="N93" s="63">
        <f t="shared" si="3"/>
        <v>415753.16000000003</v>
      </c>
      <c r="O93" s="9" t="s">
        <v>279</v>
      </c>
      <c r="P93" s="62" t="s">
        <v>31</v>
      </c>
      <c r="Q93" s="13"/>
    </row>
    <row r="94" spans="1:17" s="1" customFormat="1" ht="67.5" customHeight="1" x14ac:dyDescent="0.25">
      <c r="A94" s="35" t="s">
        <v>14</v>
      </c>
      <c r="B94" s="65">
        <v>88</v>
      </c>
      <c r="C94" s="8">
        <v>43082</v>
      </c>
      <c r="D94" s="41" t="s">
        <v>342</v>
      </c>
      <c r="E94" s="13" t="s">
        <v>882</v>
      </c>
      <c r="F94" s="13" t="s">
        <v>258</v>
      </c>
      <c r="G94" s="13" t="s">
        <v>146</v>
      </c>
      <c r="H94" s="13" t="s">
        <v>17</v>
      </c>
      <c r="I94" s="10" t="s">
        <v>11</v>
      </c>
      <c r="J94" s="15">
        <v>240202.33</v>
      </c>
      <c r="K94" s="67">
        <v>79.97</v>
      </c>
      <c r="L94" s="15">
        <v>60050.58</v>
      </c>
      <c r="M94" s="67">
        <v>20.03</v>
      </c>
      <c r="N94" s="63">
        <f t="shared" si="3"/>
        <v>300252.90999999997</v>
      </c>
      <c r="O94" s="9" t="s">
        <v>280</v>
      </c>
      <c r="P94" s="62" t="s">
        <v>31</v>
      </c>
      <c r="Q94" s="13"/>
    </row>
    <row r="95" spans="1:17" s="1" customFormat="1" ht="55.5" customHeight="1" x14ac:dyDescent="0.25">
      <c r="A95" s="35" t="s">
        <v>82</v>
      </c>
      <c r="B95" s="65">
        <v>89</v>
      </c>
      <c r="C95" s="8">
        <v>43081</v>
      </c>
      <c r="D95" s="44" t="s">
        <v>281</v>
      </c>
      <c r="E95" s="13" t="s">
        <v>883</v>
      </c>
      <c r="F95" s="13" t="s">
        <v>122</v>
      </c>
      <c r="G95" s="13" t="s">
        <v>123</v>
      </c>
      <c r="H95" s="13" t="s">
        <v>10</v>
      </c>
      <c r="I95" s="10" t="s">
        <v>11</v>
      </c>
      <c r="J95" s="15">
        <v>36362.589999999997</v>
      </c>
      <c r="K95" s="67">
        <v>50</v>
      </c>
      <c r="L95" s="15">
        <v>36362.589999999997</v>
      </c>
      <c r="M95" s="67">
        <v>50</v>
      </c>
      <c r="N95" s="63">
        <f t="shared" si="3"/>
        <v>72725.179999999993</v>
      </c>
      <c r="O95" s="9" t="s">
        <v>282</v>
      </c>
      <c r="P95" s="62" t="s">
        <v>31</v>
      </c>
      <c r="Q95" s="64"/>
    </row>
    <row r="96" spans="1:17" s="1" customFormat="1" ht="56.25" customHeight="1" x14ac:dyDescent="0.25">
      <c r="A96" s="35" t="s">
        <v>13</v>
      </c>
      <c r="B96" s="65">
        <v>90</v>
      </c>
      <c r="C96" s="8">
        <v>43081</v>
      </c>
      <c r="D96" s="44" t="s">
        <v>283</v>
      </c>
      <c r="E96" s="13" t="s">
        <v>884</v>
      </c>
      <c r="F96" s="13" t="s">
        <v>208</v>
      </c>
      <c r="G96" s="13" t="s">
        <v>118</v>
      </c>
      <c r="H96" s="13" t="s">
        <v>10</v>
      </c>
      <c r="I96" s="10" t="s">
        <v>12</v>
      </c>
      <c r="J96" s="15">
        <v>166558.98000000001</v>
      </c>
      <c r="K96" s="67">
        <v>70</v>
      </c>
      <c r="L96" s="15">
        <v>71382.42</v>
      </c>
      <c r="M96" s="67">
        <v>30</v>
      </c>
      <c r="N96" s="63">
        <f t="shared" si="3"/>
        <v>237941.40000000002</v>
      </c>
      <c r="O96" s="9" t="s">
        <v>284</v>
      </c>
      <c r="P96" s="62" t="s">
        <v>31</v>
      </c>
      <c r="Q96" s="13"/>
    </row>
    <row r="97" spans="1:19" s="1" customFormat="1" ht="61.5" customHeight="1" x14ac:dyDescent="0.25">
      <c r="A97" s="35" t="s">
        <v>313</v>
      </c>
      <c r="B97" s="65">
        <v>91</v>
      </c>
      <c r="C97" s="8">
        <v>43081</v>
      </c>
      <c r="D97" s="44" t="s">
        <v>285</v>
      </c>
      <c r="E97" s="13" t="s">
        <v>885</v>
      </c>
      <c r="F97" s="13" t="s">
        <v>62</v>
      </c>
      <c r="G97" s="13" t="s">
        <v>314</v>
      </c>
      <c r="H97" s="13" t="s">
        <v>10</v>
      </c>
      <c r="I97" s="10" t="s">
        <v>12</v>
      </c>
      <c r="J97" s="15">
        <v>39975</v>
      </c>
      <c r="K97" s="67">
        <v>50</v>
      </c>
      <c r="L97" s="15">
        <v>39975</v>
      </c>
      <c r="M97" s="67">
        <v>50</v>
      </c>
      <c r="N97" s="63">
        <f t="shared" si="3"/>
        <v>79950</v>
      </c>
      <c r="O97" s="9" t="s">
        <v>286</v>
      </c>
      <c r="P97" s="62" t="s">
        <v>31</v>
      </c>
      <c r="Q97" s="64"/>
    </row>
    <row r="98" spans="1:19" s="1" customFormat="1" ht="56.25" customHeight="1" x14ac:dyDescent="0.25">
      <c r="A98" s="35" t="s">
        <v>13</v>
      </c>
      <c r="B98" s="65">
        <v>92</v>
      </c>
      <c r="C98" s="8">
        <v>43081</v>
      </c>
      <c r="D98" s="43" t="s">
        <v>337</v>
      </c>
      <c r="E98" s="61" t="s">
        <v>886</v>
      </c>
      <c r="F98" s="13" t="s">
        <v>53</v>
      </c>
      <c r="G98" s="13" t="s">
        <v>26</v>
      </c>
      <c r="H98" s="13" t="s">
        <v>10</v>
      </c>
      <c r="I98" s="10" t="s">
        <v>11</v>
      </c>
      <c r="J98" s="15">
        <v>128214.68</v>
      </c>
      <c r="K98" s="67">
        <v>70</v>
      </c>
      <c r="L98" s="15">
        <v>54949.16</v>
      </c>
      <c r="M98" s="67">
        <v>30</v>
      </c>
      <c r="N98" s="63">
        <f t="shared" si="3"/>
        <v>183163.84</v>
      </c>
      <c r="O98" s="9" t="s">
        <v>287</v>
      </c>
      <c r="P98" s="62" t="s">
        <v>31</v>
      </c>
      <c r="Q98" s="13"/>
    </row>
    <row r="99" spans="1:19" s="1" customFormat="1" ht="57" customHeight="1" x14ac:dyDescent="0.25">
      <c r="A99" s="35" t="s">
        <v>13</v>
      </c>
      <c r="B99" s="65">
        <v>93</v>
      </c>
      <c r="C99" s="8">
        <v>43081</v>
      </c>
      <c r="D99" s="43" t="s">
        <v>288</v>
      </c>
      <c r="E99" s="61" t="s">
        <v>887</v>
      </c>
      <c r="F99" s="13" t="s">
        <v>53</v>
      </c>
      <c r="G99" s="13" t="s">
        <v>289</v>
      </c>
      <c r="H99" s="13" t="s">
        <v>17</v>
      </c>
      <c r="I99" s="10" t="s">
        <v>11</v>
      </c>
      <c r="J99" s="15">
        <v>40781.64</v>
      </c>
      <c r="K99" s="67">
        <v>70</v>
      </c>
      <c r="L99" s="15">
        <v>17477.849999999999</v>
      </c>
      <c r="M99" s="67">
        <v>30</v>
      </c>
      <c r="N99" s="63">
        <f t="shared" si="3"/>
        <v>58259.49</v>
      </c>
      <c r="O99" s="9" t="s">
        <v>290</v>
      </c>
      <c r="P99" s="62" t="s">
        <v>31</v>
      </c>
      <c r="Q99" s="13"/>
    </row>
    <row r="100" spans="1:19" s="1" customFormat="1" ht="49.5" customHeight="1" x14ac:dyDescent="0.25">
      <c r="A100" s="35" t="s">
        <v>13</v>
      </c>
      <c r="B100" s="65">
        <v>94</v>
      </c>
      <c r="C100" s="8">
        <v>43081</v>
      </c>
      <c r="D100" s="43" t="s">
        <v>341</v>
      </c>
      <c r="E100" s="61" t="s">
        <v>888</v>
      </c>
      <c r="F100" s="13" t="s">
        <v>291</v>
      </c>
      <c r="G100" s="13" t="s">
        <v>315</v>
      </c>
      <c r="H100" s="13" t="s">
        <v>10</v>
      </c>
      <c r="I100" s="10" t="s">
        <v>11</v>
      </c>
      <c r="J100" s="15">
        <v>249764.35</v>
      </c>
      <c r="K100" s="67">
        <v>66</v>
      </c>
      <c r="L100" s="15">
        <v>128666.48</v>
      </c>
      <c r="M100" s="67">
        <v>34</v>
      </c>
      <c r="N100" s="63">
        <f t="shared" si="3"/>
        <v>378430.83</v>
      </c>
      <c r="O100" s="9" t="s">
        <v>292</v>
      </c>
      <c r="P100" s="62" t="s">
        <v>31</v>
      </c>
      <c r="Q100" s="13"/>
    </row>
    <row r="101" spans="1:19" s="1" customFormat="1" ht="72.75" customHeight="1" x14ac:dyDescent="0.25">
      <c r="A101" s="35" t="s">
        <v>13</v>
      </c>
      <c r="B101" s="65">
        <v>95</v>
      </c>
      <c r="C101" s="8">
        <v>43081</v>
      </c>
      <c r="D101" s="43" t="s">
        <v>312</v>
      </c>
      <c r="E101" s="61" t="s">
        <v>889</v>
      </c>
      <c r="F101" s="13" t="s">
        <v>99</v>
      </c>
      <c r="G101" s="13" t="s">
        <v>316</v>
      </c>
      <c r="H101" s="13" t="s">
        <v>17</v>
      </c>
      <c r="I101" s="10" t="s">
        <v>11</v>
      </c>
      <c r="J101" s="15">
        <v>18655.919999999998</v>
      </c>
      <c r="K101" s="67">
        <v>70</v>
      </c>
      <c r="L101" s="15">
        <v>7965.4</v>
      </c>
      <c r="M101" s="67">
        <v>30</v>
      </c>
      <c r="N101" s="63">
        <f t="shared" si="3"/>
        <v>26621.32</v>
      </c>
      <c r="O101" s="9" t="s">
        <v>293</v>
      </c>
      <c r="P101" s="62" t="s">
        <v>31</v>
      </c>
      <c r="Q101" s="13"/>
    </row>
    <row r="102" spans="1:19" s="1" customFormat="1" ht="87.75" customHeight="1" x14ac:dyDescent="0.25">
      <c r="A102" s="35" t="s">
        <v>22</v>
      </c>
      <c r="B102" s="65">
        <v>96</v>
      </c>
      <c r="C102" s="8">
        <v>43081</v>
      </c>
      <c r="D102" s="43" t="s">
        <v>294</v>
      </c>
      <c r="E102" s="61" t="s">
        <v>890</v>
      </c>
      <c r="F102" s="13" t="s">
        <v>66</v>
      </c>
      <c r="G102" s="13" t="s">
        <v>67</v>
      </c>
      <c r="H102" s="13" t="s">
        <v>17</v>
      </c>
      <c r="I102" s="10" t="s">
        <v>11</v>
      </c>
      <c r="J102" s="15">
        <v>150000</v>
      </c>
      <c r="K102" s="67">
        <v>78</v>
      </c>
      <c r="L102" s="15">
        <v>43930.559999999998</v>
      </c>
      <c r="M102" s="67">
        <v>22</v>
      </c>
      <c r="N102" s="63">
        <f t="shared" si="3"/>
        <v>193930.56</v>
      </c>
      <c r="O102" s="9" t="s">
        <v>295</v>
      </c>
      <c r="P102" s="62" t="s">
        <v>65</v>
      </c>
      <c r="Q102" s="61" t="s">
        <v>771</v>
      </c>
    </row>
    <row r="103" spans="1:19" s="1" customFormat="1" ht="68.25" customHeight="1" x14ac:dyDescent="0.25">
      <c r="A103" s="35" t="s">
        <v>13</v>
      </c>
      <c r="B103" s="65">
        <v>97</v>
      </c>
      <c r="C103" s="8">
        <v>43080</v>
      </c>
      <c r="D103" s="43" t="s">
        <v>296</v>
      </c>
      <c r="E103" s="61" t="s">
        <v>891</v>
      </c>
      <c r="F103" s="13" t="s">
        <v>297</v>
      </c>
      <c r="G103" s="13" t="s">
        <v>26</v>
      </c>
      <c r="H103" s="13" t="s">
        <v>10</v>
      </c>
      <c r="I103" s="10" t="s">
        <v>11</v>
      </c>
      <c r="J103" s="15">
        <v>40000</v>
      </c>
      <c r="K103" s="67">
        <v>85.24</v>
      </c>
      <c r="L103" s="15">
        <v>6928.29</v>
      </c>
      <c r="M103" s="67">
        <v>14.76</v>
      </c>
      <c r="N103" s="63">
        <f t="shared" si="3"/>
        <v>46928.29</v>
      </c>
      <c r="O103" s="9" t="s">
        <v>298</v>
      </c>
      <c r="P103" s="62" t="s">
        <v>31</v>
      </c>
      <c r="Q103" s="13"/>
    </row>
    <row r="104" spans="1:19" s="1" customFormat="1" ht="57.75" customHeight="1" x14ac:dyDescent="0.25">
      <c r="A104" s="35" t="s">
        <v>82</v>
      </c>
      <c r="B104" s="65">
        <v>98</v>
      </c>
      <c r="C104" s="8">
        <v>43080</v>
      </c>
      <c r="D104" s="43" t="s">
        <v>299</v>
      </c>
      <c r="E104" s="61" t="s">
        <v>892</v>
      </c>
      <c r="F104" s="13" t="s">
        <v>252</v>
      </c>
      <c r="G104" s="13" t="s">
        <v>74</v>
      </c>
      <c r="H104" s="13" t="s">
        <v>10</v>
      </c>
      <c r="I104" s="10" t="s">
        <v>11</v>
      </c>
      <c r="J104" s="15">
        <v>424376.03</v>
      </c>
      <c r="K104" s="67">
        <v>85</v>
      </c>
      <c r="L104" s="15">
        <v>74889.89</v>
      </c>
      <c r="M104" s="67">
        <v>15</v>
      </c>
      <c r="N104" s="63">
        <f t="shared" si="3"/>
        <v>499265.92000000004</v>
      </c>
      <c r="O104" s="9" t="s">
        <v>300</v>
      </c>
      <c r="P104" s="62" t="s">
        <v>31</v>
      </c>
      <c r="Q104" s="64"/>
    </row>
    <row r="105" spans="1:19" s="1" customFormat="1" ht="113.25" customHeight="1" x14ac:dyDescent="0.25">
      <c r="A105" s="35" t="s">
        <v>42</v>
      </c>
      <c r="B105" s="65">
        <v>99</v>
      </c>
      <c r="C105" s="8">
        <v>43080</v>
      </c>
      <c r="D105" s="43" t="s">
        <v>301</v>
      </c>
      <c r="E105" s="61" t="s">
        <v>311</v>
      </c>
      <c r="F105" s="13" t="s">
        <v>302</v>
      </c>
      <c r="G105" s="13" t="s">
        <v>74</v>
      </c>
      <c r="H105" s="13" t="s">
        <v>317</v>
      </c>
      <c r="I105" s="10" t="s">
        <v>12</v>
      </c>
      <c r="J105" s="15">
        <v>96786.65</v>
      </c>
      <c r="K105" s="67">
        <v>100</v>
      </c>
      <c r="L105" s="15">
        <v>0</v>
      </c>
      <c r="M105" s="67">
        <v>0</v>
      </c>
      <c r="N105" s="63">
        <f t="shared" si="3"/>
        <v>96786.65</v>
      </c>
      <c r="O105" s="9" t="s">
        <v>303</v>
      </c>
      <c r="P105" s="62" t="s">
        <v>31</v>
      </c>
      <c r="Q105" s="64"/>
    </row>
    <row r="106" spans="1:19" s="1" customFormat="1" ht="56.25" customHeight="1" x14ac:dyDescent="0.25">
      <c r="A106" s="35" t="s">
        <v>13</v>
      </c>
      <c r="B106" s="65">
        <v>100</v>
      </c>
      <c r="C106" s="8">
        <v>43080</v>
      </c>
      <c r="D106" s="43" t="s">
        <v>307</v>
      </c>
      <c r="E106" s="61" t="s">
        <v>893</v>
      </c>
      <c r="F106" s="13" t="s">
        <v>308</v>
      </c>
      <c r="G106" s="13" t="s">
        <v>184</v>
      </c>
      <c r="H106" s="13" t="s">
        <v>10</v>
      </c>
      <c r="I106" s="10" t="s">
        <v>11</v>
      </c>
      <c r="J106" s="15">
        <v>350551.57</v>
      </c>
      <c r="K106" s="67">
        <v>92.12</v>
      </c>
      <c r="L106" s="15">
        <v>30000</v>
      </c>
      <c r="M106" s="67">
        <v>7.88</v>
      </c>
      <c r="N106" s="63">
        <f t="shared" si="3"/>
        <v>380551.57</v>
      </c>
      <c r="O106" s="9" t="s">
        <v>309</v>
      </c>
      <c r="P106" s="62" t="s">
        <v>31</v>
      </c>
      <c r="Q106" s="13"/>
    </row>
    <row r="107" spans="1:19" s="1" customFormat="1" ht="49.5" customHeight="1" x14ac:dyDescent="0.25">
      <c r="A107" s="35" t="s">
        <v>22</v>
      </c>
      <c r="B107" s="5">
        <v>101</v>
      </c>
      <c r="C107" s="8">
        <v>43082</v>
      </c>
      <c r="D107" s="41" t="s">
        <v>332</v>
      </c>
      <c r="E107" s="61" t="s">
        <v>894</v>
      </c>
      <c r="F107" s="13" t="s">
        <v>333</v>
      </c>
      <c r="G107" s="13" t="s">
        <v>21</v>
      </c>
      <c r="H107" s="13" t="s">
        <v>17</v>
      </c>
      <c r="I107" s="10" t="s">
        <v>11</v>
      </c>
      <c r="J107" s="15">
        <v>31603.34</v>
      </c>
      <c r="K107" s="67">
        <v>70</v>
      </c>
      <c r="L107" s="15">
        <v>13544.29</v>
      </c>
      <c r="M107" s="67">
        <v>30</v>
      </c>
      <c r="N107" s="63">
        <f t="shared" si="3"/>
        <v>45147.630000000005</v>
      </c>
      <c r="O107" s="9" t="s">
        <v>334</v>
      </c>
      <c r="P107" s="10" t="s">
        <v>31</v>
      </c>
      <c r="Q107" s="13"/>
    </row>
    <row r="108" spans="1:19" s="1" customFormat="1" ht="46.5" customHeight="1" x14ac:dyDescent="0.25">
      <c r="A108" s="35" t="s">
        <v>22</v>
      </c>
      <c r="B108" s="65">
        <v>102</v>
      </c>
      <c r="C108" s="8">
        <v>43081</v>
      </c>
      <c r="D108" s="43" t="s">
        <v>304</v>
      </c>
      <c r="E108" s="61" t="s">
        <v>895</v>
      </c>
      <c r="F108" s="13" t="s">
        <v>305</v>
      </c>
      <c r="G108" s="13" t="s">
        <v>67</v>
      </c>
      <c r="H108" s="13" t="s">
        <v>10</v>
      </c>
      <c r="I108" s="10" t="s">
        <v>11</v>
      </c>
      <c r="J108" s="15">
        <v>99448.03</v>
      </c>
      <c r="K108" s="67">
        <v>70</v>
      </c>
      <c r="L108" s="15">
        <v>42620.59</v>
      </c>
      <c r="M108" s="67">
        <v>30</v>
      </c>
      <c r="N108" s="63">
        <f t="shared" si="3"/>
        <v>142068.62</v>
      </c>
      <c r="O108" s="9" t="s">
        <v>306</v>
      </c>
      <c r="P108" s="62" t="s">
        <v>31</v>
      </c>
      <c r="Q108" s="13"/>
      <c r="S108" s="18"/>
    </row>
    <row r="109" spans="1:19" s="1" customFormat="1" ht="42.75" customHeight="1" x14ac:dyDescent="0.25">
      <c r="A109" s="35" t="s">
        <v>14</v>
      </c>
      <c r="B109" s="5">
        <v>103</v>
      </c>
      <c r="C109" s="8">
        <v>43082</v>
      </c>
      <c r="D109" s="41" t="s">
        <v>318</v>
      </c>
      <c r="E109" s="61" t="s">
        <v>896</v>
      </c>
      <c r="F109" s="13" t="s">
        <v>15</v>
      </c>
      <c r="G109" s="13" t="s">
        <v>16</v>
      </c>
      <c r="H109" s="13" t="s">
        <v>10</v>
      </c>
      <c r="I109" s="10" t="s">
        <v>11</v>
      </c>
      <c r="J109" s="15">
        <v>334084.78999999998</v>
      </c>
      <c r="K109" s="67">
        <v>70</v>
      </c>
      <c r="L109" s="15">
        <v>143179.20000000001</v>
      </c>
      <c r="M109" s="67">
        <v>30</v>
      </c>
      <c r="N109" s="63">
        <f t="shared" si="3"/>
        <v>477263.99</v>
      </c>
      <c r="O109" s="9" t="s">
        <v>319</v>
      </c>
      <c r="P109" s="10" t="s">
        <v>31</v>
      </c>
      <c r="Q109" s="64"/>
      <c r="S109" s="18"/>
    </row>
    <row r="110" spans="1:19" s="1" customFormat="1" ht="42.75" customHeight="1" x14ac:dyDescent="0.25">
      <c r="A110" s="35" t="s">
        <v>22</v>
      </c>
      <c r="B110" s="5">
        <v>104</v>
      </c>
      <c r="C110" s="8">
        <v>43082</v>
      </c>
      <c r="D110" s="41" t="s">
        <v>320</v>
      </c>
      <c r="E110" s="61" t="s">
        <v>897</v>
      </c>
      <c r="F110" s="13" t="s">
        <v>305</v>
      </c>
      <c r="G110" s="13" t="s">
        <v>66</v>
      </c>
      <c r="H110" s="13" t="s">
        <v>10</v>
      </c>
      <c r="I110" s="10" t="s">
        <v>11</v>
      </c>
      <c r="J110" s="15">
        <v>355732.62</v>
      </c>
      <c r="K110" s="67">
        <v>70</v>
      </c>
      <c r="L110" s="15">
        <v>152456.82999999999</v>
      </c>
      <c r="M110" s="67">
        <v>30</v>
      </c>
      <c r="N110" s="63">
        <f t="shared" si="3"/>
        <v>508189.44999999995</v>
      </c>
      <c r="O110" s="9" t="s">
        <v>321</v>
      </c>
      <c r="P110" s="10" t="s">
        <v>31</v>
      </c>
      <c r="Q110" s="13"/>
      <c r="S110" s="18"/>
    </row>
    <row r="111" spans="1:19" s="1" customFormat="1" ht="45.75" customHeight="1" x14ac:dyDescent="0.25">
      <c r="A111" s="35" t="s">
        <v>22</v>
      </c>
      <c r="B111" s="5">
        <v>105</v>
      </c>
      <c r="C111" s="8">
        <v>43082</v>
      </c>
      <c r="D111" s="41" t="s">
        <v>322</v>
      </c>
      <c r="E111" s="61" t="s">
        <v>898</v>
      </c>
      <c r="F111" s="13" t="s">
        <v>323</v>
      </c>
      <c r="G111" s="13" t="s">
        <v>67</v>
      </c>
      <c r="H111" s="13" t="s">
        <v>10</v>
      </c>
      <c r="I111" s="10" t="s">
        <v>11</v>
      </c>
      <c r="J111" s="15">
        <v>134353.51999999999</v>
      </c>
      <c r="K111" s="67">
        <v>70</v>
      </c>
      <c r="L111" s="15">
        <v>57580.08</v>
      </c>
      <c r="M111" s="67">
        <v>30</v>
      </c>
      <c r="N111" s="63">
        <f t="shared" si="3"/>
        <v>191933.59999999998</v>
      </c>
      <c r="O111" s="9" t="s">
        <v>324</v>
      </c>
      <c r="P111" s="10" t="s">
        <v>31</v>
      </c>
      <c r="Q111" s="13"/>
      <c r="S111" s="18"/>
    </row>
    <row r="112" spans="1:19" s="1" customFormat="1" ht="42.75" customHeight="1" x14ac:dyDescent="0.25">
      <c r="A112" s="35" t="s">
        <v>144</v>
      </c>
      <c r="B112" s="5">
        <v>106</v>
      </c>
      <c r="C112" s="8">
        <v>43082</v>
      </c>
      <c r="D112" s="41" t="s">
        <v>325</v>
      </c>
      <c r="E112" s="61" t="s">
        <v>899</v>
      </c>
      <c r="F112" s="13" t="s">
        <v>326</v>
      </c>
      <c r="G112" s="13" t="s">
        <v>131</v>
      </c>
      <c r="H112" s="13" t="s">
        <v>10</v>
      </c>
      <c r="I112" s="10" t="s">
        <v>11</v>
      </c>
      <c r="J112" s="15">
        <v>148850</v>
      </c>
      <c r="K112" s="67">
        <v>70</v>
      </c>
      <c r="L112" s="15">
        <v>63792.85</v>
      </c>
      <c r="M112" s="67">
        <v>30</v>
      </c>
      <c r="N112" s="63">
        <f t="shared" si="3"/>
        <v>212642.85</v>
      </c>
      <c r="O112" s="9" t="s">
        <v>327</v>
      </c>
      <c r="P112" s="10" t="s">
        <v>31</v>
      </c>
      <c r="Q112" s="64"/>
      <c r="S112" s="18"/>
    </row>
    <row r="113" spans="1:20" s="1" customFormat="1" ht="49.5" customHeight="1" x14ac:dyDescent="0.25">
      <c r="A113" s="35" t="s">
        <v>144</v>
      </c>
      <c r="B113" s="5">
        <v>107</v>
      </c>
      <c r="C113" s="8">
        <v>43082</v>
      </c>
      <c r="D113" s="41" t="s">
        <v>328</v>
      </c>
      <c r="E113" s="61" t="s">
        <v>900</v>
      </c>
      <c r="F113" s="13" t="s">
        <v>329</v>
      </c>
      <c r="G113" s="13" t="s">
        <v>158</v>
      </c>
      <c r="H113" s="13" t="s">
        <v>10</v>
      </c>
      <c r="I113" s="10" t="s">
        <v>11</v>
      </c>
      <c r="J113" s="15">
        <v>69803.009999999995</v>
      </c>
      <c r="K113" s="67">
        <v>70</v>
      </c>
      <c r="L113" s="15">
        <v>29915.57</v>
      </c>
      <c r="M113" s="67">
        <v>30</v>
      </c>
      <c r="N113" s="63">
        <f t="shared" si="3"/>
        <v>99718.579999999987</v>
      </c>
      <c r="O113" s="9" t="s">
        <v>330</v>
      </c>
      <c r="P113" s="10" t="s">
        <v>31</v>
      </c>
      <c r="Q113" s="13"/>
      <c r="S113" s="18"/>
    </row>
    <row r="114" spans="1:20" s="1" customFormat="1" ht="49.5" customHeight="1" x14ac:dyDescent="0.25">
      <c r="A114" s="35" t="s">
        <v>57</v>
      </c>
      <c r="B114" s="5">
        <v>108</v>
      </c>
      <c r="C114" s="8">
        <v>43082</v>
      </c>
      <c r="D114" s="41" t="s">
        <v>340</v>
      </c>
      <c r="E114" s="61" t="s">
        <v>901</v>
      </c>
      <c r="F114" s="13" t="s">
        <v>176</v>
      </c>
      <c r="G114" s="13" t="s">
        <v>118</v>
      </c>
      <c r="H114" s="13" t="s">
        <v>10</v>
      </c>
      <c r="I114" s="10" t="s">
        <v>11</v>
      </c>
      <c r="J114" s="15">
        <v>78169.62</v>
      </c>
      <c r="K114" s="67">
        <v>70</v>
      </c>
      <c r="L114" s="15">
        <v>33501.269999999997</v>
      </c>
      <c r="M114" s="67">
        <v>30</v>
      </c>
      <c r="N114" s="63">
        <f t="shared" si="3"/>
        <v>111670.88999999998</v>
      </c>
      <c r="O114" s="9" t="s">
        <v>331</v>
      </c>
      <c r="P114" s="10" t="s">
        <v>31</v>
      </c>
      <c r="Q114" s="13"/>
      <c r="S114" s="18"/>
    </row>
    <row r="115" spans="1:20" s="1" customFormat="1" ht="60.75" customHeight="1" x14ac:dyDescent="0.25">
      <c r="A115" s="35" t="s">
        <v>22</v>
      </c>
      <c r="B115" s="5">
        <v>109</v>
      </c>
      <c r="C115" s="8">
        <v>43082</v>
      </c>
      <c r="D115" s="41" t="s">
        <v>339</v>
      </c>
      <c r="E115" s="61" t="s">
        <v>902</v>
      </c>
      <c r="F115" s="13" t="s">
        <v>333</v>
      </c>
      <c r="G115" s="13" t="s">
        <v>21</v>
      </c>
      <c r="H115" s="13" t="s">
        <v>10</v>
      </c>
      <c r="I115" s="10" t="s">
        <v>11</v>
      </c>
      <c r="J115" s="15">
        <v>259857.92000000001</v>
      </c>
      <c r="K115" s="67">
        <v>70</v>
      </c>
      <c r="L115" s="15">
        <v>111367.67999999999</v>
      </c>
      <c r="M115" s="67">
        <v>30</v>
      </c>
      <c r="N115" s="63">
        <f t="shared" si="3"/>
        <v>371225.59999999998</v>
      </c>
      <c r="O115" s="9" t="s">
        <v>335</v>
      </c>
      <c r="P115" s="10" t="s">
        <v>31</v>
      </c>
      <c r="Q115" s="13"/>
      <c r="S115" s="18"/>
    </row>
    <row r="116" spans="1:20" s="1" customFormat="1" ht="60" customHeight="1" x14ac:dyDescent="0.25">
      <c r="A116" s="35" t="s">
        <v>71</v>
      </c>
      <c r="B116" s="65">
        <v>110</v>
      </c>
      <c r="C116" s="72">
        <v>43067</v>
      </c>
      <c r="D116" s="44" t="s">
        <v>69</v>
      </c>
      <c r="E116" s="61" t="s">
        <v>70</v>
      </c>
      <c r="F116" s="61" t="s">
        <v>73</v>
      </c>
      <c r="G116" s="64" t="s">
        <v>74</v>
      </c>
      <c r="H116" s="64" t="s">
        <v>17</v>
      </c>
      <c r="I116" s="65" t="s">
        <v>12</v>
      </c>
      <c r="J116" s="63">
        <v>16640</v>
      </c>
      <c r="K116" s="68">
        <v>49.9</v>
      </c>
      <c r="L116" s="63">
        <v>16643.8</v>
      </c>
      <c r="M116" s="68">
        <v>50.1</v>
      </c>
      <c r="N116" s="63">
        <f t="shared" si="3"/>
        <v>33283.800000000003</v>
      </c>
      <c r="O116" s="77" t="s">
        <v>72</v>
      </c>
      <c r="P116" s="10" t="s">
        <v>31</v>
      </c>
      <c r="Q116" s="13"/>
    </row>
    <row r="117" spans="1:20" s="1" customFormat="1" ht="57.75" customHeight="1" x14ac:dyDescent="0.25">
      <c r="A117" s="35" t="s">
        <v>57</v>
      </c>
      <c r="B117" s="65">
        <v>111</v>
      </c>
      <c r="C117" s="72">
        <v>43077</v>
      </c>
      <c r="D117" s="44" t="s">
        <v>338</v>
      </c>
      <c r="E117" s="13" t="s">
        <v>125</v>
      </c>
      <c r="F117" s="13" t="s">
        <v>122</v>
      </c>
      <c r="G117" s="13" t="s">
        <v>123</v>
      </c>
      <c r="H117" s="13" t="s">
        <v>17</v>
      </c>
      <c r="I117" s="10" t="s">
        <v>11</v>
      </c>
      <c r="J117" s="15">
        <f>112955.78+61669.44</f>
        <v>174625.22</v>
      </c>
      <c r="K117" s="68">
        <v>70</v>
      </c>
      <c r="L117" s="63">
        <f>48409.62+26429.76</f>
        <v>74839.38</v>
      </c>
      <c r="M117" s="68">
        <v>30</v>
      </c>
      <c r="N117" s="63">
        <f t="shared" si="3"/>
        <v>249464.6</v>
      </c>
      <c r="O117" s="9" t="s">
        <v>124</v>
      </c>
      <c r="P117" s="10" t="s">
        <v>31</v>
      </c>
      <c r="Q117" s="13"/>
    </row>
    <row r="118" spans="1:20" s="1" customFormat="1" ht="69.75" customHeight="1" x14ac:dyDescent="0.25">
      <c r="A118" s="40" t="s">
        <v>63</v>
      </c>
      <c r="B118" s="65">
        <v>112</v>
      </c>
      <c r="C118" s="72">
        <v>43083</v>
      </c>
      <c r="D118" s="43" t="s">
        <v>240</v>
      </c>
      <c r="E118" s="61" t="s">
        <v>241</v>
      </c>
      <c r="F118" s="61" t="s">
        <v>242</v>
      </c>
      <c r="G118" s="64" t="s">
        <v>184</v>
      </c>
      <c r="H118" s="64" t="s">
        <v>12</v>
      </c>
      <c r="I118" s="65" t="s">
        <v>12</v>
      </c>
      <c r="J118" s="63">
        <f>11317+79745+180059+22039</f>
        <v>293160</v>
      </c>
      <c r="K118" s="68">
        <v>70</v>
      </c>
      <c r="L118" s="63">
        <f>4851+34176+77168+9445</f>
        <v>125640</v>
      </c>
      <c r="M118" s="68">
        <v>30</v>
      </c>
      <c r="N118" s="63">
        <f t="shared" si="3"/>
        <v>418800</v>
      </c>
      <c r="O118" s="88"/>
      <c r="P118" s="10" t="s">
        <v>31</v>
      </c>
      <c r="Q118" s="97"/>
    </row>
    <row r="119" spans="1:20" s="18" customFormat="1" ht="45" customHeight="1" x14ac:dyDescent="0.25">
      <c r="A119" s="36" t="s">
        <v>14</v>
      </c>
      <c r="B119" s="5">
        <v>113</v>
      </c>
      <c r="C119" s="8">
        <v>43081</v>
      </c>
      <c r="D119" s="41" t="s">
        <v>347</v>
      </c>
      <c r="E119" s="61" t="s">
        <v>348</v>
      </c>
      <c r="F119" s="13" t="s">
        <v>349</v>
      </c>
      <c r="G119" s="13" t="s">
        <v>27</v>
      </c>
      <c r="H119" s="13" t="s">
        <v>10</v>
      </c>
      <c r="I119" s="10" t="s">
        <v>11</v>
      </c>
      <c r="J119" s="15">
        <v>53551.839999999997</v>
      </c>
      <c r="K119" s="67">
        <v>70</v>
      </c>
      <c r="L119" s="15">
        <v>22950.799999999999</v>
      </c>
      <c r="M119" s="67">
        <v>30</v>
      </c>
      <c r="N119" s="15">
        <v>76502.64</v>
      </c>
      <c r="O119" s="9" t="s">
        <v>350</v>
      </c>
      <c r="P119" s="10" t="s">
        <v>31</v>
      </c>
      <c r="Q119" s="13"/>
      <c r="R119" s="23"/>
      <c r="S119" s="23"/>
      <c r="T119" s="23"/>
    </row>
    <row r="120" spans="1:20" s="18" customFormat="1" ht="63.75" customHeight="1" x14ac:dyDescent="0.25">
      <c r="A120" s="36" t="s">
        <v>13</v>
      </c>
      <c r="B120" s="5">
        <v>114</v>
      </c>
      <c r="C120" s="8">
        <v>43081</v>
      </c>
      <c r="D120" s="41" t="s">
        <v>351</v>
      </c>
      <c r="E120" s="61" t="s">
        <v>352</v>
      </c>
      <c r="F120" s="13" t="s">
        <v>353</v>
      </c>
      <c r="G120" s="13" t="s">
        <v>26</v>
      </c>
      <c r="H120" s="13" t="s">
        <v>10</v>
      </c>
      <c r="I120" s="10" t="s">
        <v>11</v>
      </c>
      <c r="J120" s="15">
        <v>102937.04</v>
      </c>
      <c r="K120" s="67">
        <v>70</v>
      </c>
      <c r="L120" s="15">
        <v>44115.88</v>
      </c>
      <c r="M120" s="67">
        <v>30</v>
      </c>
      <c r="N120" s="15">
        <v>147052.92000000001</v>
      </c>
      <c r="O120" s="9" t="s">
        <v>354</v>
      </c>
      <c r="P120" s="10" t="s">
        <v>31</v>
      </c>
      <c r="Q120" s="13"/>
      <c r="R120" s="23"/>
      <c r="S120" s="23"/>
      <c r="T120" s="23"/>
    </row>
    <row r="121" spans="1:20" s="18" customFormat="1" ht="60" customHeight="1" x14ac:dyDescent="0.25">
      <c r="A121" s="36" t="s">
        <v>13</v>
      </c>
      <c r="B121" s="5">
        <v>115</v>
      </c>
      <c r="C121" s="8">
        <v>43081</v>
      </c>
      <c r="D121" s="41" t="s">
        <v>355</v>
      </c>
      <c r="E121" s="61" t="s">
        <v>356</v>
      </c>
      <c r="F121" s="13" t="s">
        <v>357</v>
      </c>
      <c r="G121" s="13" t="s">
        <v>184</v>
      </c>
      <c r="H121" s="13" t="s">
        <v>10</v>
      </c>
      <c r="I121" s="10" t="s">
        <v>11</v>
      </c>
      <c r="J121" s="15">
        <v>162893.57</v>
      </c>
      <c r="K121" s="67">
        <v>70</v>
      </c>
      <c r="L121" s="15">
        <v>69811.53</v>
      </c>
      <c r="M121" s="67">
        <v>30</v>
      </c>
      <c r="N121" s="15">
        <v>232705.1</v>
      </c>
      <c r="O121" s="9" t="s">
        <v>358</v>
      </c>
      <c r="P121" s="10" t="s">
        <v>31</v>
      </c>
      <c r="Q121" s="13"/>
      <c r="R121" s="23"/>
      <c r="S121" s="23"/>
      <c r="T121" s="23"/>
    </row>
    <row r="122" spans="1:20" s="18" customFormat="1" ht="54" customHeight="1" x14ac:dyDescent="0.25">
      <c r="A122" s="36" t="s">
        <v>13</v>
      </c>
      <c r="B122" s="5">
        <v>116</v>
      </c>
      <c r="C122" s="8">
        <v>43081</v>
      </c>
      <c r="D122" s="41" t="s">
        <v>359</v>
      </c>
      <c r="E122" s="61" t="s">
        <v>360</v>
      </c>
      <c r="F122" s="13" t="s">
        <v>99</v>
      </c>
      <c r="G122" s="13" t="s">
        <v>316</v>
      </c>
      <c r="H122" s="13" t="s">
        <v>17</v>
      </c>
      <c r="I122" s="10" t="s">
        <v>11</v>
      </c>
      <c r="J122" s="15">
        <v>66400.33</v>
      </c>
      <c r="K122" s="67">
        <v>70</v>
      </c>
      <c r="L122" s="15">
        <v>28457.279999999999</v>
      </c>
      <c r="M122" s="67">
        <v>30</v>
      </c>
      <c r="N122" s="15">
        <v>94857.61</v>
      </c>
      <c r="O122" s="9" t="s">
        <v>361</v>
      </c>
      <c r="P122" s="10" t="s">
        <v>31</v>
      </c>
      <c r="Q122" s="13"/>
      <c r="R122" s="23"/>
      <c r="S122" s="23"/>
      <c r="T122" s="23"/>
    </row>
    <row r="123" spans="1:20" s="18" customFormat="1" ht="46.5" customHeight="1" x14ac:dyDescent="0.25">
      <c r="A123" s="36" t="s">
        <v>371</v>
      </c>
      <c r="B123" s="5">
        <v>117</v>
      </c>
      <c r="C123" s="8">
        <v>43082</v>
      </c>
      <c r="D123" s="41" t="s">
        <v>362</v>
      </c>
      <c r="E123" s="61" t="s">
        <v>363</v>
      </c>
      <c r="F123" s="13" t="s">
        <v>364</v>
      </c>
      <c r="G123" s="13" t="s">
        <v>23</v>
      </c>
      <c r="H123" s="13" t="s">
        <v>10</v>
      </c>
      <c r="I123" s="10" t="s">
        <v>12</v>
      </c>
      <c r="J123" s="15">
        <v>522000</v>
      </c>
      <c r="K123" s="67">
        <v>100</v>
      </c>
      <c r="L123" s="15">
        <v>0</v>
      </c>
      <c r="M123" s="67">
        <v>0</v>
      </c>
      <c r="N123" s="15">
        <v>522000</v>
      </c>
      <c r="O123" s="9" t="s">
        <v>365</v>
      </c>
      <c r="P123" s="10" t="s">
        <v>31</v>
      </c>
      <c r="Q123" s="13"/>
      <c r="R123" s="23"/>
      <c r="S123" s="23"/>
      <c r="T123" s="23"/>
    </row>
    <row r="124" spans="1:20" s="18" customFormat="1" ht="51" customHeight="1" x14ac:dyDescent="0.25">
      <c r="A124" s="36" t="s">
        <v>13</v>
      </c>
      <c r="B124" s="5">
        <v>118</v>
      </c>
      <c r="C124" s="8">
        <v>43082</v>
      </c>
      <c r="D124" s="41" t="s">
        <v>366</v>
      </c>
      <c r="E124" s="61" t="s">
        <v>367</v>
      </c>
      <c r="F124" s="13" t="s">
        <v>170</v>
      </c>
      <c r="G124" s="13" t="s">
        <v>171</v>
      </c>
      <c r="H124" s="13" t="s">
        <v>10</v>
      </c>
      <c r="I124" s="10" t="s">
        <v>11</v>
      </c>
      <c r="J124" s="15">
        <v>109399.67</v>
      </c>
      <c r="K124" s="67">
        <v>70</v>
      </c>
      <c r="L124" s="15">
        <v>46885.58</v>
      </c>
      <c r="M124" s="67">
        <v>30</v>
      </c>
      <c r="N124" s="15">
        <v>156285.25</v>
      </c>
      <c r="O124" s="9" t="s">
        <v>181</v>
      </c>
      <c r="P124" s="10" t="s">
        <v>31</v>
      </c>
      <c r="Q124" s="13"/>
      <c r="R124" s="23"/>
      <c r="S124" s="23"/>
      <c r="T124" s="23"/>
    </row>
    <row r="125" spans="1:20" s="18" customFormat="1" ht="49.5" customHeight="1" x14ac:dyDescent="0.25">
      <c r="A125" s="36" t="s">
        <v>166</v>
      </c>
      <c r="B125" s="5">
        <v>119</v>
      </c>
      <c r="C125" s="8">
        <v>43083</v>
      </c>
      <c r="D125" s="41" t="s">
        <v>368</v>
      </c>
      <c r="E125" s="61" t="s">
        <v>369</v>
      </c>
      <c r="F125" s="13" t="s">
        <v>278</v>
      </c>
      <c r="G125" s="13" t="s">
        <v>171</v>
      </c>
      <c r="H125" s="13" t="s">
        <v>10</v>
      </c>
      <c r="I125" s="10" t="s">
        <v>11</v>
      </c>
      <c r="J125" s="15">
        <v>57000</v>
      </c>
      <c r="K125" s="67">
        <v>41.61</v>
      </c>
      <c r="L125" s="15">
        <v>80000.09</v>
      </c>
      <c r="M125" s="67">
        <v>58.39</v>
      </c>
      <c r="N125" s="15">
        <v>137000.09</v>
      </c>
      <c r="O125" s="9" t="s">
        <v>370</v>
      </c>
      <c r="P125" s="10" t="s">
        <v>31</v>
      </c>
      <c r="Q125" s="13"/>
      <c r="R125" s="23"/>
      <c r="S125" s="23"/>
      <c r="T125" s="23"/>
    </row>
    <row r="126" spans="1:20" s="18" customFormat="1" ht="45.75" customHeight="1" x14ac:dyDescent="0.25">
      <c r="A126" s="36" t="s">
        <v>42</v>
      </c>
      <c r="B126" s="5">
        <v>120</v>
      </c>
      <c r="C126" s="8">
        <v>43084</v>
      </c>
      <c r="D126" s="41" t="s">
        <v>248</v>
      </c>
      <c r="E126" s="61" t="s">
        <v>372</v>
      </c>
      <c r="F126" s="39" t="s">
        <v>127</v>
      </c>
      <c r="G126" s="39" t="s">
        <v>74</v>
      </c>
      <c r="H126" s="39" t="s">
        <v>644</v>
      </c>
      <c r="I126" s="10" t="s">
        <v>11</v>
      </c>
      <c r="J126" s="15">
        <v>378195.85</v>
      </c>
      <c r="K126" s="67">
        <v>80</v>
      </c>
      <c r="L126" s="15">
        <v>94548.96</v>
      </c>
      <c r="M126" s="67">
        <v>20</v>
      </c>
      <c r="N126" s="15">
        <v>472744.81</v>
      </c>
      <c r="O126" s="9" t="s">
        <v>249</v>
      </c>
      <c r="P126" s="10" t="s">
        <v>31</v>
      </c>
      <c r="Q126" s="13"/>
      <c r="R126" s="23"/>
      <c r="S126" s="23"/>
      <c r="T126" s="23"/>
    </row>
    <row r="127" spans="1:20" s="18" customFormat="1" ht="45" customHeight="1" x14ac:dyDescent="0.25">
      <c r="A127" s="36" t="s">
        <v>42</v>
      </c>
      <c r="B127" s="5">
        <v>121</v>
      </c>
      <c r="C127" s="8">
        <v>43084</v>
      </c>
      <c r="D127" s="41" t="s">
        <v>373</v>
      </c>
      <c r="E127" s="61" t="s">
        <v>794</v>
      </c>
      <c r="F127" s="13" t="s">
        <v>374</v>
      </c>
      <c r="G127" s="13" t="s">
        <v>16</v>
      </c>
      <c r="H127" s="39" t="s">
        <v>644</v>
      </c>
      <c r="I127" s="10" t="s">
        <v>652</v>
      </c>
      <c r="J127" s="15">
        <v>730662.29</v>
      </c>
      <c r="K127" s="67">
        <v>85</v>
      </c>
      <c r="L127" s="15">
        <v>128940.41</v>
      </c>
      <c r="M127" s="67">
        <v>15</v>
      </c>
      <c r="N127" s="15">
        <v>859602.7</v>
      </c>
      <c r="O127" s="9" t="s">
        <v>375</v>
      </c>
      <c r="P127" s="10" t="s">
        <v>31</v>
      </c>
      <c r="Q127" s="13"/>
      <c r="R127" s="23"/>
      <c r="S127" s="23"/>
      <c r="T127" s="23"/>
    </row>
    <row r="128" spans="1:20" s="18" customFormat="1" ht="61.5" customHeight="1" x14ac:dyDescent="0.25">
      <c r="A128" s="36" t="s">
        <v>42</v>
      </c>
      <c r="B128" s="5">
        <v>122</v>
      </c>
      <c r="C128" s="8">
        <v>43084</v>
      </c>
      <c r="D128" s="41" t="s">
        <v>376</v>
      </c>
      <c r="E128" s="61" t="s">
        <v>793</v>
      </c>
      <c r="F128" s="13" t="s">
        <v>201</v>
      </c>
      <c r="G128" s="13" t="s">
        <v>25</v>
      </c>
      <c r="H128" s="39" t="s">
        <v>644</v>
      </c>
      <c r="I128" s="10" t="s">
        <v>11</v>
      </c>
      <c r="J128" s="15">
        <v>114770</v>
      </c>
      <c r="K128" s="67">
        <v>80</v>
      </c>
      <c r="L128" s="15">
        <v>28692.7</v>
      </c>
      <c r="M128" s="67">
        <v>20</v>
      </c>
      <c r="N128" s="15">
        <v>143463.51</v>
      </c>
      <c r="O128" s="9" t="s">
        <v>377</v>
      </c>
      <c r="P128" s="10" t="s">
        <v>31</v>
      </c>
      <c r="Q128" s="13"/>
      <c r="R128" s="23"/>
      <c r="S128" s="23"/>
      <c r="T128" s="23"/>
    </row>
    <row r="129" spans="1:20" s="18" customFormat="1" ht="54" customHeight="1" x14ac:dyDescent="0.25">
      <c r="A129" s="36" t="s">
        <v>42</v>
      </c>
      <c r="B129" s="5">
        <v>123</v>
      </c>
      <c r="C129" s="8">
        <v>43084</v>
      </c>
      <c r="D129" s="41" t="s">
        <v>378</v>
      </c>
      <c r="E129" s="61" t="s">
        <v>379</v>
      </c>
      <c r="F129" s="13" t="s">
        <v>380</v>
      </c>
      <c r="G129" s="13" t="s">
        <v>28</v>
      </c>
      <c r="H129" s="39" t="s">
        <v>644</v>
      </c>
      <c r="I129" s="10" t="s">
        <v>11</v>
      </c>
      <c r="J129" s="15">
        <v>332846.26</v>
      </c>
      <c r="K129" s="67">
        <v>80</v>
      </c>
      <c r="L129" s="15">
        <v>83211.56</v>
      </c>
      <c r="M129" s="67">
        <v>20</v>
      </c>
      <c r="N129" s="15">
        <v>416057.82</v>
      </c>
      <c r="O129" s="9" t="s">
        <v>381</v>
      </c>
      <c r="P129" s="10" t="s">
        <v>31</v>
      </c>
      <c r="Q129" s="13"/>
      <c r="R129" s="23"/>
      <c r="S129" s="23"/>
      <c r="T129" s="23"/>
    </row>
    <row r="130" spans="1:20" s="18" customFormat="1" ht="48" customHeight="1" x14ac:dyDescent="0.25">
      <c r="A130" s="36" t="s">
        <v>42</v>
      </c>
      <c r="B130" s="5">
        <v>124</v>
      </c>
      <c r="C130" s="8">
        <v>43084</v>
      </c>
      <c r="D130" s="41" t="s">
        <v>382</v>
      </c>
      <c r="E130" s="61" t="s">
        <v>383</v>
      </c>
      <c r="F130" s="13" t="s">
        <v>384</v>
      </c>
      <c r="G130" s="13" t="s">
        <v>25</v>
      </c>
      <c r="H130" s="39" t="s">
        <v>644</v>
      </c>
      <c r="I130" s="10" t="s">
        <v>11</v>
      </c>
      <c r="J130" s="15">
        <v>585489.30000000005</v>
      </c>
      <c r="K130" s="67">
        <v>80</v>
      </c>
      <c r="L130" s="15">
        <v>146372.32</v>
      </c>
      <c r="M130" s="67">
        <v>20</v>
      </c>
      <c r="N130" s="15">
        <v>731861.62</v>
      </c>
      <c r="O130" s="9" t="s">
        <v>385</v>
      </c>
      <c r="P130" s="10" t="s">
        <v>31</v>
      </c>
      <c r="Q130" s="13"/>
      <c r="R130" s="23"/>
      <c r="S130" s="23"/>
      <c r="T130" s="23"/>
    </row>
    <row r="131" spans="1:20" s="18" customFormat="1" ht="57.75" customHeight="1" x14ac:dyDescent="0.25">
      <c r="A131" s="36" t="s">
        <v>42</v>
      </c>
      <c r="B131" s="5">
        <v>125</v>
      </c>
      <c r="C131" s="8">
        <v>43084</v>
      </c>
      <c r="D131" s="41" t="s">
        <v>386</v>
      </c>
      <c r="E131" s="61" t="s">
        <v>387</v>
      </c>
      <c r="F131" s="13" t="s">
        <v>388</v>
      </c>
      <c r="G131" s="13" t="s">
        <v>28</v>
      </c>
      <c r="H131" s="39" t="s">
        <v>644</v>
      </c>
      <c r="I131" s="10" t="s">
        <v>652</v>
      </c>
      <c r="J131" s="15">
        <v>1706790.64</v>
      </c>
      <c r="K131" s="67">
        <v>80</v>
      </c>
      <c r="L131" s="15">
        <v>426697.66</v>
      </c>
      <c r="M131" s="67">
        <v>20</v>
      </c>
      <c r="N131" s="15">
        <v>2133488.2999999998</v>
      </c>
      <c r="O131" s="9" t="s">
        <v>389</v>
      </c>
      <c r="P131" s="10" t="s">
        <v>31</v>
      </c>
      <c r="Q131" s="13"/>
      <c r="R131" s="23"/>
      <c r="S131" s="23"/>
      <c r="T131" s="23"/>
    </row>
    <row r="132" spans="1:20" s="18" customFormat="1" ht="51" customHeight="1" x14ac:dyDescent="0.25">
      <c r="A132" s="36" t="s">
        <v>653</v>
      </c>
      <c r="B132" s="5">
        <v>126</v>
      </c>
      <c r="C132" s="8">
        <v>43084</v>
      </c>
      <c r="D132" s="41" t="s">
        <v>390</v>
      </c>
      <c r="E132" s="61" t="s">
        <v>391</v>
      </c>
      <c r="F132" s="13" t="s">
        <v>388</v>
      </c>
      <c r="G132" s="13" t="s">
        <v>28</v>
      </c>
      <c r="H132" s="39" t="s">
        <v>644</v>
      </c>
      <c r="I132" s="10" t="s">
        <v>11</v>
      </c>
      <c r="J132" s="15">
        <v>1122823.54</v>
      </c>
      <c r="K132" s="67">
        <v>80</v>
      </c>
      <c r="L132" s="15">
        <v>280705.89</v>
      </c>
      <c r="M132" s="67">
        <v>20</v>
      </c>
      <c r="N132" s="15">
        <v>1403529.43</v>
      </c>
      <c r="O132" s="9" t="s">
        <v>392</v>
      </c>
      <c r="P132" s="10" t="s">
        <v>31</v>
      </c>
      <c r="Q132" s="13"/>
      <c r="R132" s="23"/>
      <c r="S132" s="23"/>
      <c r="T132" s="23"/>
    </row>
    <row r="133" spans="1:20" s="18" customFormat="1" ht="50.25" customHeight="1" x14ac:dyDescent="0.25">
      <c r="A133" s="36"/>
      <c r="B133" s="5">
        <v>127</v>
      </c>
      <c r="C133" s="8">
        <v>43084</v>
      </c>
      <c r="D133" s="41" t="s">
        <v>393</v>
      </c>
      <c r="E133" s="61" t="s">
        <v>394</v>
      </c>
      <c r="F133" s="13" t="s">
        <v>302</v>
      </c>
      <c r="G133" s="13" t="s">
        <v>74</v>
      </c>
      <c r="H133" s="39" t="s">
        <v>644</v>
      </c>
      <c r="I133" s="10" t="s">
        <v>11</v>
      </c>
      <c r="J133" s="15">
        <v>46563.35</v>
      </c>
      <c r="K133" s="67">
        <v>80</v>
      </c>
      <c r="L133" s="15">
        <v>11640.84</v>
      </c>
      <c r="M133" s="67">
        <v>20</v>
      </c>
      <c r="N133" s="15">
        <v>58204.19</v>
      </c>
      <c r="O133" s="9" t="s">
        <v>395</v>
      </c>
      <c r="P133" s="10" t="s">
        <v>31</v>
      </c>
      <c r="Q133" s="13"/>
      <c r="R133" s="23"/>
      <c r="S133" s="23"/>
      <c r="T133" s="23"/>
    </row>
    <row r="134" spans="1:20" s="18" customFormat="1" ht="50.25" customHeight="1" x14ac:dyDescent="0.25">
      <c r="A134" s="60"/>
      <c r="B134" s="5">
        <v>128</v>
      </c>
      <c r="C134" s="8">
        <v>43084</v>
      </c>
      <c r="D134" s="41" t="s">
        <v>396</v>
      </c>
      <c r="E134" s="61" t="s">
        <v>397</v>
      </c>
      <c r="F134" s="13" t="s">
        <v>323</v>
      </c>
      <c r="G134" s="13" t="s">
        <v>67</v>
      </c>
      <c r="H134" s="13" t="s">
        <v>644</v>
      </c>
      <c r="I134" s="10" t="s">
        <v>11</v>
      </c>
      <c r="J134" s="15">
        <v>697858</v>
      </c>
      <c r="K134" s="67">
        <v>70</v>
      </c>
      <c r="L134" s="15">
        <v>299082</v>
      </c>
      <c r="M134" s="67">
        <v>30</v>
      </c>
      <c r="N134" s="15">
        <v>996940</v>
      </c>
      <c r="O134" s="9" t="s">
        <v>398</v>
      </c>
      <c r="P134" s="10" t="s">
        <v>31</v>
      </c>
      <c r="Q134" s="13"/>
      <c r="R134" s="23"/>
      <c r="S134" s="23"/>
      <c r="T134" s="23"/>
    </row>
    <row r="135" spans="1:20" s="18" customFormat="1" ht="42" customHeight="1" x14ac:dyDescent="0.25">
      <c r="A135" s="36"/>
      <c r="B135" s="5">
        <v>129</v>
      </c>
      <c r="C135" s="8">
        <v>43084</v>
      </c>
      <c r="D135" s="41" t="s">
        <v>399</v>
      </c>
      <c r="E135" s="61" t="s">
        <v>792</v>
      </c>
      <c r="F135" s="13" t="s">
        <v>161</v>
      </c>
      <c r="G135" s="13" t="s">
        <v>21</v>
      </c>
      <c r="H135" s="39" t="s">
        <v>644</v>
      </c>
      <c r="I135" s="10" t="s">
        <v>11</v>
      </c>
      <c r="J135" s="15">
        <v>231336.26</v>
      </c>
      <c r="K135" s="67">
        <v>70</v>
      </c>
      <c r="L135" s="15">
        <v>99144.11</v>
      </c>
      <c r="M135" s="67">
        <v>30</v>
      </c>
      <c r="N135" s="15">
        <v>330480.37</v>
      </c>
      <c r="O135" s="9" t="s">
        <v>400</v>
      </c>
      <c r="P135" s="10" t="s">
        <v>31</v>
      </c>
      <c r="Q135" s="13"/>
      <c r="R135" s="23"/>
      <c r="S135" s="23"/>
      <c r="T135" s="23"/>
    </row>
    <row r="136" spans="1:20" s="18" customFormat="1" ht="56.25" customHeight="1" x14ac:dyDescent="0.25">
      <c r="A136" s="36"/>
      <c r="B136" s="5">
        <v>130</v>
      </c>
      <c r="C136" s="8">
        <v>43084</v>
      </c>
      <c r="D136" s="41" t="s">
        <v>401</v>
      </c>
      <c r="E136" s="13" t="s">
        <v>402</v>
      </c>
      <c r="F136" s="13" t="s">
        <v>225</v>
      </c>
      <c r="G136" s="13" t="s">
        <v>67</v>
      </c>
      <c r="H136" s="39" t="s">
        <v>644</v>
      </c>
      <c r="I136" s="10" t="s">
        <v>11</v>
      </c>
      <c r="J136" s="15">
        <v>128155.97</v>
      </c>
      <c r="K136" s="67">
        <v>70</v>
      </c>
      <c r="L136" s="15">
        <v>54923.98</v>
      </c>
      <c r="M136" s="67">
        <v>30</v>
      </c>
      <c r="N136" s="15">
        <v>183079.95</v>
      </c>
      <c r="O136" s="9" t="s">
        <v>403</v>
      </c>
      <c r="P136" s="10" t="s">
        <v>31</v>
      </c>
      <c r="Q136" s="13"/>
      <c r="R136" s="23"/>
      <c r="S136" s="23"/>
      <c r="T136" s="23"/>
    </row>
    <row r="137" spans="1:20" s="18" customFormat="1" ht="46.5" customHeight="1" x14ac:dyDescent="0.25">
      <c r="A137" s="36"/>
      <c r="B137" s="5">
        <v>131</v>
      </c>
      <c r="C137" s="8">
        <v>43084</v>
      </c>
      <c r="D137" s="41" t="s">
        <v>404</v>
      </c>
      <c r="E137" s="13" t="s">
        <v>791</v>
      </c>
      <c r="F137" s="13" t="s">
        <v>405</v>
      </c>
      <c r="G137" s="13" t="s">
        <v>206</v>
      </c>
      <c r="H137" s="39" t="s">
        <v>644</v>
      </c>
      <c r="I137" s="10" t="s">
        <v>11</v>
      </c>
      <c r="J137" s="15">
        <v>187901.44</v>
      </c>
      <c r="K137" s="67">
        <v>70</v>
      </c>
      <c r="L137" s="15">
        <v>80529.2</v>
      </c>
      <c r="M137" s="67">
        <v>30</v>
      </c>
      <c r="N137" s="15">
        <v>268430.64</v>
      </c>
      <c r="O137" s="9" t="s">
        <v>406</v>
      </c>
      <c r="P137" s="10" t="s">
        <v>31</v>
      </c>
      <c r="Q137" s="13"/>
      <c r="R137" s="23"/>
      <c r="S137" s="23"/>
      <c r="T137" s="23"/>
    </row>
    <row r="138" spans="1:20" s="18" customFormat="1" ht="46.5" customHeight="1" x14ac:dyDescent="0.25">
      <c r="A138" s="36"/>
      <c r="B138" s="5">
        <v>132</v>
      </c>
      <c r="C138" s="8">
        <v>43084</v>
      </c>
      <c r="D138" s="41" t="s">
        <v>407</v>
      </c>
      <c r="E138" s="13" t="s">
        <v>408</v>
      </c>
      <c r="F138" s="13" t="s">
        <v>122</v>
      </c>
      <c r="G138" s="13" t="s">
        <v>123</v>
      </c>
      <c r="H138" s="39" t="s">
        <v>644</v>
      </c>
      <c r="I138" s="10" t="s">
        <v>11</v>
      </c>
      <c r="J138" s="15">
        <v>198855.49</v>
      </c>
      <c r="K138" s="67">
        <v>70</v>
      </c>
      <c r="L138" s="15">
        <v>85223.78</v>
      </c>
      <c r="M138" s="67">
        <v>30</v>
      </c>
      <c r="N138" s="15">
        <v>284079.27</v>
      </c>
      <c r="O138" s="9" t="s">
        <v>409</v>
      </c>
      <c r="P138" s="10" t="s">
        <v>31</v>
      </c>
      <c r="Q138" s="13"/>
      <c r="R138" s="23"/>
      <c r="S138" s="23"/>
      <c r="T138" s="23"/>
    </row>
    <row r="139" spans="1:20" s="18" customFormat="1" ht="46.5" customHeight="1" x14ac:dyDescent="0.25">
      <c r="A139" s="36"/>
      <c r="B139" s="5">
        <v>133</v>
      </c>
      <c r="C139" s="8">
        <v>43084</v>
      </c>
      <c r="D139" s="41" t="s">
        <v>410</v>
      </c>
      <c r="E139" s="13" t="s">
        <v>411</v>
      </c>
      <c r="F139" s="13" t="s">
        <v>252</v>
      </c>
      <c r="G139" s="13" t="s">
        <v>74</v>
      </c>
      <c r="H139" s="39" t="s">
        <v>644</v>
      </c>
      <c r="I139" s="10" t="s">
        <v>11</v>
      </c>
      <c r="J139" s="15">
        <v>32270.36</v>
      </c>
      <c r="K139" s="67">
        <v>70</v>
      </c>
      <c r="L139" s="15">
        <v>13830.15</v>
      </c>
      <c r="M139" s="67">
        <v>30</v>
      </c>
      <c r="N139" s="15">
        <v>46100.51</v>
      </c>
      <c r="O139" s="9" t="s">
        <v>412</v>
      </c>
      <c r="P139" s="10" t="s">
        <v>31</v>
      </c>
      <c r="Q139" s="13"/>
      <c r="R139" s="23"/>
      <c r="S139" s="23"/>
      <c r="T139" s="23"/>
    </row>
    <row r="140" spans="1:20" ht="149.25" customHeight="1" x14ac:dyDescent="0.25">
      <c r="A140" s="36"/>
      <c r="B140" s="5">
        <v>134</v>
      </c>
      <c r="C140" s="9" t="s">
        <v>654</v>
      </c>
      <c r="D140" s="41" t="s">
        <v>758</v>
      </c>
      <c r="E140" s="61" t="s">
        <v>790</v>
      </c>
      <c r="F140" s="13" t="s">
        <v>759</v>
      </c>
      <c r="G140" s="13" t="s">
        <v>16</v>
      </c>
      <c r="H140" s="13" t="s">
        <v>17</v>
      </c>
      <c r="I140" s="10" t="s">
        <v>11</v>
      </c>
      <c r="J140" s="15">
        <v>287194</v>
      </c>
      <c r="K140" s="67">
        <v>79</v>
      </c>
      <c r="L140" s="15">
        <v>66054.62</v>
      </c>
      <c r="M140" s="67">
        <v>21</v>
      </c>
      <c r="N140" s="15">
        <v>353248.62</v>
      </c>
      <c r="O140" s="9" t="s">
        <v>760</v>
      </c>
      <c r="P140" s="10" t="s">
        <v>65</v>
      </c>
      <c r="Q140" s="13" t="s">
        <v>772</v>
      </c>
    </row>
    <row r="141" spans="1:20" s="18" customFormat="1" ht="52.5" customHeight="1" x14ac:dyDescent="0.25">
      <c r="A141" s="36"/>
      <c r="B141" s="5">
        <v>135</v>
      </c>
      <c r="C141" s="8">
        <v>43084</v>
      </c>
      <c r="D141" s="41" t="s">
        <v>413</v>
      </c>
      <c r="E141" s="13" t="s">
        <v>414</v>
      </c>
      <c r="F141" s="13" t="s">
        <v>66</v>
      </c>
      <c r="G141" s="13" t="s">
        <v>67</v>
      </c>
      <c r="H141" s="39" t="s">
        <v>644</v>
      </c>
      <c r="I141" s="10" t="s">
        <v>11</v>
      </c>
      <c r="J141" s="15">
        <v>1348309.11</v>
      </c>
      <c r="K141" s="67">
        <v>80</v>
      </c>
      <c r="L141" s="15">
        <v>337077.28</v>
      </c>
      <c r="M141" s="67">
        <v>20</v>
      </c>
      <c r="N141" s="15">
        <v>1685386.39</v>
      </c>
      <c r="O141" s="9" t="s">
        <v>415</v>
      </c>
      <c r="P141" s="10" t="s">
        <v>31</v>
      </c>
      <c r="Q141" s="13"/>
      <c r="R141" s="23"/>
      <c r="S141" s="23"/>
      <c r="T141" s="23"/>
    </row>
    <row r="142" spans="1:20" s="18" customFormat="1" ht="60" customHeight="1" x14ac:dyDescent="0.25">
      <c r="A142" s="36"/>
      <c r="B142" s="5">
        <v>136</v>
      </c>
      <c r="C142" s="8">
        <v>43084</v>
      </c>
      <c r="D142" s="41" t="s">
        <v>416</v>
      </c>
      <c r="E142" s="61" t="s">
        <v>417</v>
      </c>
      <c r="F142" s="13" t="s">
        <v>418</v>
      </c>
      <c r="G142" s="13" t="s">
        <v>158</v>
      </c>
      <c r="H142" s="39" t="s">
        <v>644</v>
      </c>
      <c r="I142" s="10" t="s">
        <v>11</v>
      </c>
      <c r="J142" s="15">
        <v>98963</v>
      </c>
      <c r="K142" s="67">
        <v>70</v>
      </c>
      <c r="L142" s="15">
        <v>38984</v>
      </c>
      <c r="M142" s="67">
        <v>30</v>
      </c>
      <c r="N142" s="15">
        <v>129947</v>
      </c>
      <c r="O142" s="9" t="s">
        <v>419</v>
      </c>
      <c r="P142" s="10" t="s">
        <v>31</v>
      </c>
      <c r="Q142" s="13"/>
      <c r="R142" s="23"/>
      <c r="S142" s="23"/>
      <c r="T142" s="23"/>
    </row>
    <row r="143" spans="1:20" s="18" customFormat="1" ht="53.25" customHeight="1" x14ac:dyDescent="0.25">
      <c r="A143" s="36"/>
      <c r="B143" s="5">
        <v>137</v>
      </c>
      <c r="C143" s="8">
        <v>43084</v>
      </c>
      <c r="D143" s="41" t="s">
        <v>420</v>
      </c>
      <c r="E143" s="61" t="s">
        <v>421</v>
      </c>
      <c r="F143" s="13" t="s">
        <v>422</v>
      </c>
      <c r="G143" s="13" t="s">
        <v>171</v>
      </c>
      <c r="H143" s="39" t="s">
        <v>644</v>
      </c>
      <c r="I143" s="10" t="s">
        <v>11</v>
      </c>
      <c r="J143" s="15">
        <v>78909.919999999998</v>
      </c>
      <c r="K143" s="67">
        <v>70</v>
      </c>
      <c r="L143" s="15">
        <v>33818.53</v>
      </c>
      <c r="M143" s="67">
        <v>30</v>
      </c>
      <c r="N143" s="15">
        <v>112728.45</v>
      </c>
      <c r="O143" s="9" t="s">
        <v>423</v>
      </c>
      <c r="P143" s="10" t="s">
        <v>31</v>
      </c>
      <c r="Q143" s="13"/>
      <c r="R143" s="23"/>
      <c r="S143" s="23"/>
      <c r="T143" s="23"/>
    </row>
    <row r="144" spans="1:20" s="18" customFormat="1" ht="58.5" customHeight="1" x14ac:dyDescent="0.25">
      <c r="A144" s="36"/>
      <c r="B144" s="5">
        <v>138</v>
      </c>
      <c r="C144" s="8">
        <v>43084</v>
      </c>
      <c r="D144" s="41" t="s">
        <v>424</v>
      </c>
      <c r="E144" s="61" t="s">
        <v>425</v>
      </c>
      <c r="F144" s="13" t="s">
        <v>62</v>
      </c>
      <c r="G144" s="13" t="s">
        <v>146</v>
      </c>
      <c r="H144" s="39" t="s">
        <v>644</v>
      </c>
      <c r="I144" s="10" t="s">
        <v>11</v>
      </c>
      <c r="J144" s="15">
        <v>29420</v>
      </c>
      <c r="K144" s="67">
        <v>70</v>
      </c>
      <c r="L144" s="15">
        <v>12608.8</v>
      </c>
      <c r="M144" s="67">
        <v>30</v>
      </c>
      <c r="N144" s="15">
        <v>42028.800000000003</v>
      </c>
      <c r="O144" s="9" t="s">
        <v>426</v>
      </c>
      <c r="P144" s="10" t="s">
        <v>31</v>
      </c>
      <c r="Q144" s="13"/>
      <c r="R144" s="23"/>
      <c r="S144" s="23"/>
      <c r="T144" s="23"/>
    </row>
    <row r="145" spans="1:20" s="18" customFormat="1" ht="50.25" customHeight="1" x14ac:dyDescent="0.25">
      <c r="A145" s="36"/>
      <c r="B145" s="5">
        <v>139</v>
      </c>
      <c r="C145" s="8">
        <v>43084</v>
      </c>
      <c r="D145" s="41" t="s">
        <v>427</v>
      </c>
      <c r="E145" s="61" t="s">
        <v>428</v>
      </c>
      <c r="F145" s="13" t="s">
        <v>215</v>
      </c>
      <c r="G145" s="13" t="s">
        <v>24</v>
      </c>
      <c r="H145" s="13" t="s">
        <v>17</v>
      </c>
      <c r="I145" s="10" t="s">
        <v>11</v>
      </c>
      <c r="J145" s="15">
        <v>54241.59</v>
      </c>
      <c r="K145" s="67">
        <v>70</v>
      </c>
      <c r="L145" s="15">
        <v>23246.39</v>
      </c>
      <c r="M145" s="67">
        <v>30</v>
      </c>
      <c r="N145" s="15">
        <v>77487.98</v>
      </c>
      <c r="O145" s="9" t="s">
        <v>429</v>
      </c>
      <c r="P145" s="10" t="s">
        <v>31</v>
      </c>
      <c r="Q145" s="13"/>
      <c r="R145" s="23"/>
      <c r="S145" s="23"/>
      <c r="T145" s="23"/>
    </row>
    <row r="146" spans="1:20" s="18" customFormat="1" ht="51" customHeight="1" x14ac:dyDescent="0.25">
      <c r="A146" s="36"/>
      <c r="B146" s="5">
        <v>140</v>
      </c>
      <c r="C146" s="8">
        <v>43084</v>
      </c>
      <c r="D146" s="41" t="s">
        <v>430</v>
      </c>
      <c r="E146" s="61" t="s">
        <v>431</v>
      </c>
      <c r="F146" s="13" t="s">
        <v>215</v>
      </c>
      <c r="G146" s="13" t="s">
        <v>24</v>
      </c>
      <c r="H146" s="39" t="s">
        <v>644</v>
      </c>
      <c r="I146" s="10" t="s">
        <v>11</v>
      </c>
      <c r="J146" s="15">
        <v>570504.59</v>
      </c>
      <c r="K146" s="67">
        <v>70</v>
      </c>
      <c r="L146" s="15">
        <v>244501.96</v>
      </c>
      <c r="M146" s="67">
        <v>30</v>
      </c>
      <c r="N146" s="15">
        <v>815006.55</v>
      </c>
      <c r="O146" s="9" t="s">
        <v>429</v>
      </c>
      <c r="P146" s="10" t="s">
        <v>31</v>
      </c>
      <c r="Q146" s="13"/>
      <c r="R146" s="23"/>
      <c r="S146" s="23"/>
      <c r="T146" s="23"/>
    </row>
    <row r="147" spans="1:20" s="18" customFormat="1" ht="52.5" customHeight="1" x14ac:dyDescent="0.25">
      <c r="A147" s="36"/>
      <c r="B147" s="5">
        <v>141</v>
      </c>
      <c r="C147" s="8">
        <v>43084</v>
      </c>
      <c r="D147" s="41" t="s">
        <v>432</v>
      </c>
      <c r="E147" s="61" t="s">
        <v>433</v>
      </c>
      <c r="F147" s="13" t="s">
        <v>308</v>
      </c>
      <c r="G147" s="13" t="s">
        <v>184</v>
      </c>
      <c r="H147" s="39" t="s">
        <v>644</v>
      </c>
      <c r="I147" s="10" t="s">
        <v>11</v>
      </c>
      <c r="J147" s="15">
        <v>367143.38</v>
      </c>
      <c r="K147" s="67">
        <v>93.62</v>
      </c>
      <c r="L147" s="15">
        <v>25000</v>
      </c>
      <c r="M147" s="67">
        <v>6.38</v>
      </c>
      <c r="N147" s="15">
        <v>392143.38</v>
      </c>
      <c r="O147" s="9" t="s">
        <v>434</v>
      </c>
      <c r="P147" s="10" t="s">
        <v>31</v>
      </c>
      <c r="Q147" s="13"/>
      <c r="R147" s="23"/>
      <c r="S147" s="23"/>
      <c r="T147" s="23"/>
    </row>
    <row r="148" spans="1:20" s="18" customFormat="1" ht="51" customHeight="1" x14ac:dyDescent="0.25">
      <c r="A148" s="36"/>
      <c r="B148" s="5">
        <v>142</v>
      </c>
      <c r="C148" s="8">
        <v>43084</v>
      </c>
      <c r="D148" s="41" t="s">
        <v>435</v>
      </c>
      <c r="E148" s="61" t="s">
        <v>789</v>
      </c>
      <c r="F148" s="13" t="s">
        <v>436</v>
      </c>
      <c r="G148" s="13" t="s">
        <v>131</v>
      </c>
      <c r="H148" s="39" t="s">
        <v>644</v>
      </c>
      <c r="I148" s="10" t="s">
        <v>11</v>
      </c>
      <c r="J148" s="15">
        <v>17028.900000000001</v>
      </c>
      <c r="K148" s="67">
        <v>70</v>
      </c>
      <c r="L148" s="15">
        <v>7298.1</v>
      </c>
      <c r="M148" s="67">
        <v>30</v>
      </c>
      <c r="N148" s="15">
        <v>24327</v>
      </c>
      <c r="O148" s="9" t="s">
        <v>437</v>
      </c>
      <c r="P148" s="10" t="s">
        <v>31</v>
      </c>
      <c r="Q148" s="42"/>
      <c r="R148" s="23"/>
      <c r="S148" s="23"/>
      <c r="T148" s="23"/>
    </row>
    <row r="149" spans="1:20" s="18" customFormat="1" ht="48.75" customHeight="1" x14ac:dyDescent="0.25">
      <c r="A149" s="36"/>
      <c r="B149" s="5">
        <v>143</v>
      </c>
      <c r="C149" s="8">
        <v>43084</v>
      </c>
      <c r="D149" s="41" t="s">
        <v>438</v>
      </c>
      <c r="E149" s="61" t="s">
        <v>439</v>
      </c>
      <c r="F149" s="13" t="s">
        <v>62</v>
      </c>
      <c r="G149" s="13" t="s">
        <v>146</v>
      </c>
      <c r="H149" s="39" t="s">
        <v>644</v>
      </c>
      <c r="I149" s="10" t="s">
        <v>652</v>
      </c>
      <c r="J149" s="15">
        <v>116325.58</v>
      </c>
      <c r="K149" s="67">
        <v>66.66</v>
      </c>
      <c r="L149" s="15">
        <v>58162.8</v>
      </c>
      <c r="M149" s="67">
        <v>33.33</v>
      </c>
      <c r="N149" s="15">
        <v>174488.38800000001</v>
      </c>
      <c r="O149" s="9" t="s">
        <v>440</v>
      </c>
      <c r="P149" s="10" t="s">
        <v>31</v>
      </c>
      <c r="Q149" s="13"/>
      <c r="R149" s="23"/>
      <c r="S149" s="23"/>
      <c r="T149" s="23"/>
    </row>
    <row r="150" spans="1:20" s="18" customFormat="1" ht="59.25" customHeight="1" x14ac:dyDescent="0.25">
      <c r="A150" s="36"/>
      <c r="B150" s="5">
        <v>144</v>
      </c>
      <c r="C150" s="8">
        <v>43084</v>
      </c>
      <c r="D150" s="41" t="s">
        <v>441</v>
      </c>
      <c r="E150" s="61" t="s">
        <v>788</v>
      </c>
      <c r="F150" s="13" t="s">
        <v>442</v>
      </c>
      <c r="G150" s="13" t="s">
        <v>74</v>
      </c>
      <c r="H150" s="39" t="s">
        <v>644</v>
      </c>
      <c r="I150" s="10" t="s">
        <v>652</v>
      </c>
      <c r="J150" s="15">
        <v>106928.08</v>
      </c>
      <c r="K150" s="67">
        <v>52.23</v>
      </c>
      <c r="L150" s="15">
        <v>97797.33</v>
      </c>
      <c r="M150" s="67">
        <v>47.77</v>
      </c>
      <c r="N150" s="15">
        <v>204725.41</v>
      </c>
      <c r="O150" s="9" t="s">
        <v>443</v>
      </c>
      <c r="P150" s="10" t="s">
        <v>31</v>
      </c>
      <c r="Q150" s="13"/>
      <c r="R150" s="23"/>
      <c r="S150" s="23"/>
      <c r="T150" s="23"/>
    </row>
    <row r="151" spans="1:20" s="18" customFormat="1" ht="81.75" customHeight="1" x14ac:dyDescent="0.25">
      <c r="A151" s="36"/>
      <c r="B151" s="5">
        <v>145</v>
      </c>
      <c r="C151" s="8">
        <v>43084</v>
      </c>
      <c r="D151" s="43" t="s">
        <v>444</v>
      </c>
      <c r="E151" s="61" t="s">
        <v>445</v>
      </c>
      <c r="F151" s="13" t="s">
        <v>62</v>
      </c>
      <c r="G151" s="13" t="s">
        <v>146</v>
      </c>
      <c r="H151" s="39" t="s">
        <v>644</v>
      </c>
      <c r="I151" s="10" t="s">
        <v>11</v>
      </c>
      <c r="J151" s="15">
        <v>332922.64</v>
      </c>
      <c r="K151" s="67">
        <v>100</v>
      </c>
      <c r="L151" s="15">
        <v>0</v>
      </c>
      <c r="M151" s="67">
        <v>0</v>
      </c>
      <c r="N151" s="15">
        <v>332922.64</v>
      </c>
      <c r="O151" s="9" t="s">
        <v>446</v>
      </c>
      <c r="P151" s="10" t="s">
        <v>31</v>
      </c>
      <c r="Q151" s="13"/>
      <c r="R151" s="23"/>
      <c r="S151" s="23"/>
      <c r="T151" s="23"/>
    </row>
    <row r="152" spans="1:20" s="18" customFormat="1" ht="56.25" customHeight="1" x14ac:dyDescent="0.25">
      <c r="A152" s="36"/>
      <c r="B152" s="5">
        <v>146</v>
      </c>
      <c r="C152" s="8">
        <v>43031</v>
      </c>
      <c r="D152" s="41" t="s">
        <v>55</v>
      </c>
      <c r="E152" s="61" t="s">
        <v>447</v>
      </c>
      <c r="F152" s="39" t="s">
        <v>15</v>
      </c>
      <c r="G152" s="39" t="s">
        <v>16</v>
      </c>
      <c r="H152" s="39" t="s">
        <v>17</v>
      </c>
      <c r="I152" s="8" t="s">
        <v>12</v>
      </c>
      <c r="J152" s="15">
        <v>138892.23000000001</v>
      </c>
      <c r="K152" s="67">
        <v>70</v>
      </c>
      <c r="L152" s="15">
        <v>59525.24</v>
      </c>
      <c r="M152" s="67">
        <v>30</v>
      </c>
      <c r="N152" s="15">
        <v>198417.47</v>
      </c>
      <c r="O152" s="9" t="s">
        <v>56</v>
      </c>
      <c r="P152" s="10" t="s">
        <v>31</v>
      </c>
      <c r="Q152" s="13"/>
      <c r="R152" s="23"/>
      <c r="S152" s="23"/>
      <c r="T152" s="23"/>
    </row>
    <row r="153" spans="1:20" s="18" customFormat="1" ht="59.25" customHeight="1" x14ac:dyDescent="0.25">
      <c r="A153" s="36"/>
      <c r="B153" s="5">
        <v>147</v>
      </c>
      <c r="C153" s="8">
        <v>43031</v>
      </c>
      <c r="D153" s="41" t="s">
        <v>448</v>
      </c>
      <c r="E153" s="61" t="s">
        <v>449</v>
      </c>
      <c r="F153" s="13" t="s">
        <v>316</v>
      </c>
      <c r="G153" s="13" t="s">
        <v>316</v>
      </c>
      <c r="H153" s="13" t="s">
        <v>17</v>
      </c>
      <c r="I153" s="10" t="s">
        <v>11</v>
      </c>
      <c r="J153" s="15">
        <v>69648.36</v>
      </c>
      <c r="K153" s="67">
        <v>70</v>
      </c>
      <c r="L153" s="15">
        <v>29849.29</v>
      </c>
      <c r="M153" s="67">
        <v>30</v>
      </c>
      <c r="N153" s="15">
        <v>99497.65</v>
      </c>
      <c r="O153" s="9" t="s">
        <v>450</v>
      </c>
      <c r="P153" s="10" t="s">
        <v>31</v>
      </c>
      <c r="Q153" s="13"/>
      <c r="R153" s="23"/>
      <c r="S153" s="23"/>
      <c r="T153" s="23"/>
    </row>
    <row r="154" spans="1:20" s="18" customFormat="1" ht="73.5" customHeight="1" x14ac:dyDescent="0.25">
      <c r="A154" s="36"/>
      <c r="B154" s="5">
        <v>148</v>
      </c>
      <c r="C154" s="8">
        <v>43031</v>
      </c>
      <c r="D154" s="41" t="s">
        <v>451</v>
      </c>
      <c r="E154" s="13" t="s">
        <v>767</v>
      </c>
      <c r="F154" s="13" t="s">
        <v>137</v>
      </c>
      <c r="G154" s="13" t="s">
        <v>24</v>
      </c>
      <c r="H154" s="13" t="s">
        <v>17</v>
      </c>
      <c r="I154" s="10" t="s">
        <v>11</v>
      </c>
      <c r="J154" s="15">
        <v>494846.84</v>
      </c>
      <c r="K154" s="67">
        <v>70</v>
      </c>
      <c r="L154" s="15">
        <v>212077.22</v>
      </c>
      <c r="M154" s="67">
        <v>30</v>
      </c>
      <c r="N154" s="15">
        <v>706924.06</v>
      </c>
      <c r="O154" s="9" t="s">
        <v>35</v>
      </c>
      <c r="P154" s="10" t="s">
        <v>31</v>
      </c>
      <c r="Q154" s="13"/>
      <c r="R154" s="23"/>
      <c r="S154" s="23"/>
      <c r="T154" s="23"/>
    </row>
    <row r="155" spans="1:20" s="18" customFormat="1" ht="64.5" customHeight="1" x14ac:dyDescent="0.25">
      <c r="A155" s="36"/>
      <c r="B155" s="5">
        <v>149</v>
      </c>
      <c r="C155" s="8">
        <v>43031</v>
      </c>
      <c r="D155" s="41" t="s">
        <v>452</v>
      </c>
      <c r="E155" s="61" t="s">
        <v>453</v>
      </c>
      <c r="F155" s="13" t="s">
        <v>183</v>
      </c>
      <c r="G155" s="13" t="s">
        <v>184</v>
      </c>
      <c r="H155" s="13" t="s">
        <v>17</v>
      </c>
      <c r="I155" s="10" t="s">
        <v>11</v>
      </c>
      <c r="J155" s="15">
        <v>216122.4</v>
      </c>
      <c r="K155" s="67">
        <v>70</v>
      </c>
      <c r="L155" s="15">
        <v>92623.89</v>
      </c>
      <c r="M155" s="67">
        <v>30</v>
      </c>
      <c r="N155" s="15">
        <v>308746.28999999998</v>
      </c>
      <c r="O155" s="9" t="s">
        <v>454</v>
      </c>
      <c r="P155" s="10" t="s">
        <v>31</v>
      </c>
      <c r="Q155" s="13"/>
      <c r="R155" s="23"/>
      <c r="S155" s="23"/>
      <c r="T155" s="23"/>
    </row>
    <row r="156" spans="1:20" s="18" customFormat="1" ht="51.75" customHeight="1" x14ac:dyDescent="0.25">
      <c r="A156" s="36"/>
      <c r="B156" s="5">
        <v>150</v>
      </c>
      <c r="C156" s="8">
        <v>43031</v>
      </c>
      <c r="D156" s="41" t="s">
        <v>455</v>
      </c>
      <c r="E156" s="61" t="s">
        <v>456</v>
      </c>
      <c r="F156" s="13" t="s">
        <v>252</v>
      </c>
      <c r="G156" s="13" t="s">
        <v>74</v>
      </c>
      <c r="H156" s="13" t="s">
        <v>17</v>
      </c>
      <c r="I156" s="10" t="s">
        <v>11</v>
      </c>
      <c r="J156" s="15">
        <v>208429.24</v>
      </c>
      <c r="K156" s="67">
        <v>70</v>
      </c>
      <c r="L156" s="15">
        <v>89326.82</v>
      </c>
      <c r="M156" s="67">
        <v>30</v>
      </c>
      <c r="N156" s="15">
        <v>297756.06</v>
      </c>
      <c r="O156" s="9" t="s">
        <v>457</v>
      </c>
      <c r="P156" s="10" t="s">
        <v>31</v>
      </c>
      <c r="Q156" s="13"/>
      <c r="R156" s="23"/>
      <c r="S156" s="23"/>
      <c r="T156" s="23"/>
    </row>
    <row r="157" spans="1:20" s="18" customFormat="1" ht="57" customHeight="1" x14ac:dyDescent="0.25">
      <c r="A157" s="36"/>
      <c r="B157" s="5">
        <v>151</v>
      </c>
      <c r="C157" s="8">
        <v>43031</v>
      </c>
      <c r="D157" s="41" t="s">
        <v>458</v>
      </c>
      <c r="E157" s="13" t="s">
        <v>768</v>
      </c>
      <c r="F157" s="13" t="s">
        <v>565</v>
      </c>
      <c r="G157" s="13" t="s">
        <v>565</v>
      </c>
      <c r="H157" s="13" t="s">
        <v>17</v>
      </c>
      <c r="I157" s="10" t="s">
        <v>11</v>
      </c>
      <c r="J157" s="15">
        <v>126488.1</v>
      </c>
      <c r="K157" s="67">
        <v>70</v>
      </c>
      <c r="L157" s="15">
        <v>54209.18</v>
      </c>
      <c r="M157" s="67">
        <v>30</v>
      </c>
      <c r="N157" s="15">
        <v>180697.28</v>
      </c>
      <c r="O157" s="9" t="s">
        <v>459</v>
      </c>
      <c r="P157" s="10" t="s">
        <v>31</v>
      </c>
      <c r="Q157" s="13"/>
      <c r="R157" s="23"/>
      <c r="S157" s="23"/>
      <c r="T157" s="23"/>
    </row>
    <row r="158" spans="1:20" s="18" customFormat="1" ht="42.75" customHeight="1" x14ac:dyDescent="0.25">
      <c r="A158" s="36"/>
      <c r="B158" s="5">
        <v>152</v>
      </c>
      <c r="C158" s="8">
        <v>43031</v>
      </c>
      <c r="D158" s="41" t="s">
        <v>460</v>
      </c>
      <c r="E158" s="61" t="s">
        <v>461</v>
      </c>
      <c r="F158" s="13" t="s">
        <v>137</v>
      </c>
      <c r="G158" s="13" t="s">
        <v>24</v>
      </c>
      <c r="H158" s="13" t="s">
        <v>17</v>
      </c>
      <c r="I158" s="10" t="s">
        <v>11</v>
      </c>
      <c r="J158" s="15">
        <v>475644.97</v>
      </c>
      <c r="K158" s="67">
        <v>70</v>
      </c>
      <c r="L158" s="15">
        <v>203847.84</v>
      </c>
      <c r="M158" s="67">
        <v>30</v>
      </c>
      <c r="N158" s="15">
        <v>679492.81</v>
      </c>
      <c r="O158" s="9" t="s">
        <v>268</v>
      </c>
      <c r="P158" s="10" t="s">
        <v>31</v>
      </c>
      <c r="Q158" s="13"/>
      <c r="R158" s="23"/>
      <c r="S158" s="23"/>
      <c r="T158" s="23"/>
    </row>
    <row r="159" spans="1:20" s="18" customFormat="1" ht="53.25" customHeight="1" x14ac:dyDescent="0.25">
      <c r="A159" s="36"/>
      <c r="B159" s="5">
        <v>153</v>
      </c>
      <c r="C159" s="8">
        <v>43031</v>
      </c>
      <c r="D159" s="41" t="s">
        <v>462</v>
      </c>
      <c r="E159" s="61" t="s">
        <v>463</v>
      </c>
      <c r="F159" s="13" t="s">
        <v>464</v>
      </c>
      <c r="G159" s="13" t="s">
        <v>25</v>
      </c>
      <c r="H159" s="13" t="s">
        <v>17</v>
      </c>
      <c r="I159" s="10" t="s">
        <v>11</v>
      </c>
      <c r="J159" s="15">
        <v>208603.08</v>
      </c>
      <c r="K159" s="67">
        <v>70</v>
      </c>
      <c r="L159" s="15">
        <v>89401.32</v>
      </c>
      <c r="M159" s="67">
        <v>30</v>
      </c>
      <c r="N159" s="15">
        <v>298004.40000000002</v>
      </c>
      <c r="O159" s="9" t="s">
        <v>465</v>
      </c>
      <c r="P159" s="10" t="s">
        <v>31</v>
      </c>
      <c r="Q159" s="13"/>
      <c r="R159" s="23"/>
      <c r="S159" s="23"/>
      <c r="T159" s="23"/>
    </row>
    <row r="160" spans="1:20" s="18" customFormat="1" ht="61.5" customHeight="1" x14ac:dyDescent="0.25">
      <c r="A160" s="36"/>
      <c r="B160" s="5">
        <v>154</v>
      </c>
      <c r="C160" s="8">
        <v>43031</v>
      </c>
      <c r="D160" s="41" t="s">
        <v>466</v>
      </c>
      <c r="E160" s="61" t="s">
        <v>467</v>
      </c>
      <c r="F160" s="13" t="s">
        <v>565</v>
      </c>
      <c r="G160" s="13" t="s">
        <v>565</v>
      </c>
      <c r="H160" s="13" t="s">
        <v>17</v>
      </c>
      <c r="I160" s="10" t="s">
        <v>11</v>
      </c>
      <c r="J160" s="15">
        <v>64319.29</v>
      </c>
      <c r="K160" s="67">
        <v>70</v>
      </c>
      <c r="L160" s="15">
        <v>27565.41</v>
      </c>
      <c r="M160" s="67">
        <v>30</v>
      </c>
      <c r="N160" s="15">
        <v>91884.7</v>
      </c>
      <c r="O160" s="9" t="s">
        <v>468</v>
      </c>
      <c r="P160" s="10" t="s">
        <v>31</v>
      </c>
      <c r="Q160" s="13"/>
      <c r="R160" s="23"/>
      <c r="S160" s="23"/>
      <c r="T160" s="23"/>
    </row>
    <row r="161" spans="1:20" s="18" customFormat="1" ht="72.75" customHeight="1" x14ac:dyDescent="0.25">
      <c r="A161" s="36"/>
      <c r="B161" s="5">
        <v>155</v>
      </c>
      <c r="C161" s="8">
        <v>43076</v>
      </c>
      <c r="D161" s="41" t="s">
        <v>469</v>
      </c>
      <c r="E161" s="61" t="s">
        <v>470</v>
      </c>
      <c r="F161" s="13" t="s">
        <v>380</v>
      </c>
      <c r="G161" s="13" t="s">
        <v>28</v>
      </c>
      <c r="H161" s="13" t="s">
        <v>17</v>
      </c>
      <c r="I161" s="10" t="s">
        <v>11</v>
      </c>
      <c r="J161" s="15">
        <v>102630.99</v>
      </c>
      <c r="K161" s="67">
        <v>70</v>
      </c>
      <c r="L161" s="15">
        <v>33000</v>
      </c>
      <c r="M161" s="67">
        <v>30</v>
      </c>
      <c r="N161" s="15">
        <v>135630.99</v>
      </c>
      <c r="O161" s="9" t="s">
        <v>471</v>
      </c>
      <c r="P161" s="10" t="s">
        <v>65</v>
      </c>
      <c r="Q161" s="39" t="s">
        <v>774</v>
      </c>
      <c r="R161" s="23"/>
      <c r="S161" s="23"/>
      <c r="T161" s="23"/>
    </row>
    <row r="162" spans="1:20" s="18" customFormat="1" ht="52.5" customHeight="1" x14ac:dyDescent="0.25">
      <c r="A162" s="36"/>
      <c r="B162" s="5">
        <v>156</v>
      </c>
      <c r="C162" s="8">
        <v>43076</v>
      </c>
      <c r="D162" s="41" t="s">
        <v>473</v>
      </c>
      <c r="E162" s="61" t="s">
        <v>474</v>
      </c>
      <c r="F162" s="13" t="s">
        <v>475</v>
      </c>
      <c r="G162" s="13" t="s">
        <v>74</v>
      </c>
      <c r="H162" s="13" t="s">
        <v>17</v>
      </c>
      <c r="I162" s="10" t="s">
        <v>11</v>
      </c>
      <c r="J162" s="15">
        <v>193296.16</v>
      </c>
      <c r="K162" s="67">
        <v>70</v>
      </c>
      <c r="L162" s="15">
        <v>82841.22</v>
      </c>
      <c r="M162" s="67">
        <v>30</v>
      </c>
      <c r="N162" s="15">
        <v>276137.38</v>
      </c>
      <c r="O162" s="9" t="s">
        <v>476</v>
      </c>
      <c r="P162" s="10" t="s">
        <v>31</v>
      </c>
      <c r="Q162" s="13"/>
      <c r="R162" s="23"/>
      <c r="S162" s="23"/>
      <c r="T162" s="23"/>
    </row>
    <row r="163" spans="1:20" s="18" customFormat="1" ht="53.25" customHeight="1" x14ac:dyDescent="0.25">
      <c r="A163" s="36"/>
      <c r="B163" s="5">
        <v>157</v>
      </c>
      <c r="C163" s="8">
        <v>43074</v>
      </c>
      <c r="D163" s="41" t="s">
        <v>477</v>
      </c>
      <c r="E163" s="61" t="s">
        <v>478</v>
      </c>
      <c r="F163" s="13" t="s">
        <v>479</v>
      </c>
      <c r="G163" s="13" t="s">
        <v>171</v>
      </c>
      <c r="H163" s="13" t="s">
        <v>17</v>
      </c>
      <c r="I163" s="10" t="s">
        <v>12</v>
      </c>
      <c r="J163" s="15">
        <v>164000</v>
      </c>
      <c r="K163" s="67">
        <v>70</v>
      </c>
      <c r="L163" s="15">
        <v>41988.15</v>
      </c>
      <c r="M163" s="67">
        <v>30</v>
      </c>
      <c r="N163" s="15">
        <v>205988.15</v>
      </c>
      <c r="O163" s="9" t="s">
        <v>480</v>
      </c>
      <c r="P163" s="10" t="s">
        <v>31</v>
      </c>
      <c r="Q163" s="13"/>
      <c r="R163" s="23"/>
      <c r="S163" s="23"/>
      <c r="T163" s="23"/>
    </row>
    <row r="164" spans="1:20" s="18" customFormat="1" ht="50.25" customHeight="1" x14ac:dyDescent="0.25">
      <c r="A164" s="36"/>
      <c r="B164" s="5">
        <v>158</v>
      </c>
      <c r="C164" s="8">
        <v>43073</v>
      </c>
      <c r="D164" s="41" t="s">
        <v>182</v>
      </c>
      <c r="E164" s="61" t="s">
        <v>481</v>
      </c>
      <c r="F164" s="13" t="s">
        <v>183</v>
      </c>
      <c r="G164" s="13" t="s">
        <v>184</v>
      </c>
      <c r="H164" s="13" t="s">
        <v>17</v>
      </c>
      <c r="I164" s="10" t="s">
        <v>12</v>
      </c>
      <c r="J164" s="15">
        <v>292709.28000000003</v>
      </c>
      <c r="K164" s="67">
        <v>70</v>
      </c>
      <c r="L164" s="15">
        <v>125446.83</v>
      </c>
      <c r="M164" s="67">
        <v>30</v>
      </c>
      <c r="N164" s="15">
        <v>418156.11</v>
      </c>
      <c r="O164" s="9" t="s">
        <v>185</v>
      </c>
      <c r="P164" s="10" t="s">
        <v>31</v>
      </c>
      <c r="Q164" s="13"/>
      <c r="R164" s="23"/>
      <c r="S164" s="23"/>
      <c r="T164" s="23"/>
    </row>
    <row r="165" spans="1:20" s="18" customFormat="1" ht="47.25" customHeight="1" x14ac:dyDescent="0.25">
      <c r="A165" s="36"/>
      <c r="B165" s="5">
        <v>159</v>
      </c>
      <c r="C165" s="8">
        <v>43084</v>
      </c>
      <c r="D165" s="43" t="s">
        <v>482</v>
      </c>
      <c r="E165" s="61" t="s">
        <v>483</v>
      </c>
      <c r="F165" s="13" t="s">
        <v>96</v>
      </c>
      <c r="G165" s="13" t="s">
        <v>28</v>
      </c>
      <c r="H165" s="13" t="s">
        <v>10</v>
      </c>
      <c r="I165" s="10" t="s">
        <v>11</v>
      </c>
      <c r="J165" s="15">
        <v>156717.82999999999</v>
      </c>
      <c r="K165" s="67">
        <v>70</v>
      </c>
      <c r="L165" s="15">
        <v>67164.789999999994</v>
      </c>
      <c r="M165" s="67">
        <v>30</v>
      </c>
      <c r="N165" s="15">
        <v>223882.62</v>
      </c>
      <c r="O165" s="9" t="s">
        <v>484</v>
      </c>
      <c r="P165" s="10" t="s">
        <v>31</v>
      </c>
      <c r="Q165" s="13"/>
      <c r="R165" s="23"/>
      <c r="S165" s="23"/>
      <c r="T165" s="23"/>
    </row>
    <row r="166" spans="1:20" s="18" customFormat="1" ht="57" customHeight="1" x14ac:dyDescent="0.25">
      <c r="A166" s="36"/>
      <c r="B166" s="5">
        <v>160</v>
      </c>
      <c r="C166" s="8">
        <v>43084</v>
      </c>
      <c r="D166" s="43" t="s">
        <v>485</v>
      </c>
      <c r="E166" s="61" t="s">
        <v>486</v>
      </c>
      <c r="F166" s="13" t="s">
        <v>117</v>
      </c>
      <c r="G166" s="13" t="s">
        <v>118</v>
      </c>
      <c r="H166" s="13" t="s">
        <v>17</v>
      </c>
      <c r="I166" s="10" t="s">
        <v>11</v>
      </c>
      <c r="J166" s="15">
        <v>50634.73</v>
      </c>
      <c r="K166" s="67">
        <v>70</v>
      </c>
      <c r="L166" s="15">
        <v>21700.6</v>
      </c>
      <c r="M166" s="67">
        <v>30</v>
      </c>
      <c r="N166" s="15">
        <v>72335.33</v>
      </c>
      <c r="O166" s="9" t="s">
        <v>487</v>
      </c>
      <c r="P166" s="10" t="s">
        <v>31</v>
      </c>
      <c r="Q166" s="13"/>
      <c r="R166" s="23"/>
      <c r="S166" s="23"/>
      <c r="T166" s="23"/>
    </row>
    <row r="167" spans="1:20" s="18" customFormat="1" ht="53.25" customHeight="1" x14ac:dyDescent="0.25">
      <c r="A167" s="36"/>
      <c r="B167" s="5">
        <v>161</v>
      </c>
      <c r="C167" s="8">
        <v>43084</v>
      </c>
      <c r="D167" s="43" t="s">
        <v>488</v>
      </c>
      <c r="E167" s="61" t="s">
        <v>489</v>
      </c>
      <c r="F167" s="13" t="s">
        <v>170</v>
      </c>
      <c r="G167" s="13" t="s">
        <v>171</v>
      </c>
      <c r="H167" s="13" t="s">
        <v>10</v>
      </c>
      <c r="I167" s="10" t="s">
        <v>12</v>
      </c>
      <c r="J167" s="15">
        <v>686275.17</v>
      </c>
      <c r="K167" s="67">
        <v>80</v>
      </c>
      <c r="L167" s="15">
        <v>171568.79</v>
      </c>
      <c r="M167" s="67">
        <v>20</v>
      </c>
      <c r="N167" s="15">
        <v>857843.96</v>
      </c>
      <c r="O167" s="9" t="s">
        <v>490</v>
      </c>
      <c r="P167" s="10" t="s">
        <v>31</v>
      </c>
      <c r="Q167" s="13"/>
      <c r="R167" s="23"/>
      <c r="S167" s="23"/>
      <c r="T167" s="23"/>
    </row>
    <row r="168" spans="1:20" s="18" customFormat="1" ht="51.75" customHeight="1" x14ac:dyDescent="0.25">
      <c r="A168" s="36"/>
      <c r="B168" s="5">
        <v>162</v>
      </c>
      <c r="C168" s="8">
        <v>43084</v>
      </c>
      <c r="D168" s="43" t="s">
        <v>491</v>
      </c>
      <c r="E168" s="61" t="s">
        <v>492</v>
      </c>
      <c r="F168" s="13" t="s">
        <v>117</v>
      </c>
      <c r="G168" s="13" t="s">
        <v>118</v>
      </c>
      <c r="H168" s="13" t="s">
        <v>10</v>
      </c>
      <c r="I168" s="10" t="s">
        <v>11</v>
      </c>
      <c r="J168" s="15">
        <v>168685.8</v>
      </c>
      <c r="K168" s="67">
        <v>70</v>
      </c>
      <c r="L168" s="15">
        <v>72293.919999999998</v>
      </c>
      <c r="M168" s="67">
        <v>30</v>
      </c>
      <c r="N168" s="15">
        <v>240979.72</v>
      </c>
      <c r="O168" s="9" t="s">
        <v>493</v>
      </c>
      <c r="P168" s="10" t="s">
        <v>31</v>
      </c>
      <c r="Q168" s="13"/>
      <c r="R168" s="23"/>
      <c r="S168" s="23"/>
      <c r="T168" s="23"/>
    </row>
    <row r="169" spans="1:20" s="18" customFormat="1" ht="49.5" customHeight="1" x14ac:dyDescent="0.25">
      <c r="A169" s="36"/>
      <c r="B169" s="5">
        <v>163</v>
      </c>
      <c r="C169" s="8">
        <v>43084</v>
      </c>
      <c r="D169" s="43" t="s">
        <v>494</v>
      </c>
      <c r="E169" s="61" t="s">
        <v>495</v>
      </c>
      <c r="F169" s="13" t="s">
        <v>353</v>
      </c>
      <c r="G169" s="13" t="s">
        <v>26</v>
      </c>
      <c r="H169" s="13" t="s">
        <v>10</v>
      </c>
      <c r="I169" s="10" t="s">
        <v>11</v>
      </c>
      <c r="J169" s="15">
        <v>163671.16</v>
      </c>
      <c r="K169" s="67">
        <v>70</v>
      </c>
      <c r="L169" s="15">
        <v>70144.789999999994</v>
      </c>
      <c r="M169" s="67">
        <v>30</v>
      </c>
      <c r="N169" s="15">
        <v>233815.95</v>
      </c>
      <c r="O169" s="9" t="s">
        <v>496</v>
      </c>
      <c r="P169" s="10" t="s">
        <v>31</v>
      </c>
      <c r="Q169" s="13"/>
      <c r="R169" s="23"/>
      <c r="S169" s="23"/>
      <c r="T169" s="23"/>
    </row>
    <row r="170" spans="1:20" s="18" customFormat="1" ht="54.75" customHeight="1" x14ac:dyDescent="0.25">
      <c r="A170" s="36"/>
      <c r="B170" s="5">
        <v>164</v>
      </c>
      <c r="C170" s="8">
        <v>43084</v>
      </c>
      <c r="D170" s="43" t="s">
        <v>497</v>
      </c>
      <c r="E170" s="61" t="s">
        <v>498</v>
      </c>
      <c r="F170" s="13" t="s">
        <v>234</v>
      </c>
      <c r="G170" s="13" t="s">
        <v>184</v>
      </c>
      <c r="H170" s="13" t="s">
        <v>10</v>
      </c>
      <c r="I170" s="10" t="s">
        <v>11</v>
      </c>
      <c r="J170" s="15">
        <v>193136.91</v>
      </c>
      <c r="K170" s="67">
        <v>70</v>
      </c>
      <c r="L170" s="15">
        <v>82772.960000000006</v>
      </c>
      <c r="M170" s="67">
        <v>30</v>
      </c>
      <c r="N170" s="15">
        <v>275909.87</v>
      </c>
      <c r="O170" s="9" t="s">
        <v>247</v>
      </c>
      <c r="P170" s="10" t="s">
        <v>31</v>
      </c>
      <c r="Q170" s="13"/>
      <c r="R170" s="23"/>
      <c r="S170" s="23"/>
      <c r="T170" s="23"/>
    </row>
    <row r="171" spans="1:20" s="18" customFormat="1" ht="45.75" customHeight="1" x14ac:dyDescent="0.25">
      <c r="A171" s="36"/>
      <c r="B171" s="5">
        <v>165</v>
      </c>
      <c r="C171" s="8">
        <v>43084</v>
      </c>
      <c r="D171" s="43" t="s">
        <v>499</v>
      </c>
      <c r="E171" s="61" t="s">
        <v>500</v>
      </c>
      <c r="F171" s="13" t="s">
        <v>501</v>
      </c>
      <c r="G171" s="13" t="s">
        <v>146</v>
      </c>
      <c r="H171" s="13" t="s">
        <v>10</v>
      </c>
      <c r="I171" s="10" t="s">
        <v>12</v>
      </c>
      <c r="J171" s="15">
        <v>458901.63</v>
      </c>
      <c r="K171" s="67">
        <v>70</v>
      </c>
      <c r="L171" s="15">
        <v>196672.13</v>
      </c>
      <c r="M171" s="67">
        <v>30</v>
      </c>
      <c r="N171" s="15">
        <v>655573.76000000001</v>
      </c>
      <c r="O171" s="9" t="s">
        <v>502</v>
      </c>
      <c r="P171" s="10" t="s">
        <v>31</v>
      </c>
      <c r="Q171" s="13"/>
      <c r="R171" s="23"/>
      <c r="S171" s="23"/>
      <c r="T171" s="23"/>
    </row>
    <row r="172" spans="1:20" s="18" customFormat="1" ht="46.5" customHeight="1" x14ac:dyDescent="0.25">
      <c r="A172" s="36"/>
      <c r="B172" s="5">
        <v>166</v>
      </c>
      <c r="C172" s="8">
        <v>43084</v>
      </c>
      <c r="D172" s="43" t="s">
        <v>503</v>
      </c>
      <c r="E172" s="61" t="s">
        <v>504</v>
      </c>
      <c r="F172" s="13" t="s">
        <v>505</v>
      </c>
      <c r="G172" s="13" t="s">
        <v>171</v>
      </c>
      <c r="H172" s="13" t="s">
        <v>10</v>
      </c>
      <c r="I172" s="10" t="s">
        <v>11</v>
      </c>
      <c r="J172" s="15">
        <v>292389.45</v>
      </c>
      <c r="K172" s="67">
        <v>70</v>
      </c>
      <c r="L172" s="15">
        <v>125309.77</v>
      </c>
      <c r="M172" s="67">
        <v>30</v>
      </c>
      <c r="N172" s="15">
        <v>417699.22</v>
      </c>
      <c r="O172" s="9" t="s">
        <v>506</v>
      </c>
      <c r="P172" s="10" t="s">
        <v>31</v>
      </c>
      <c r="Q172" s="13"/>
      <c r="R172" s="23"/>
      <c r="S172" s="23"/>
      <c r="T172" s="23"/>
    </row>
    <row r="173" spans="1:20" s="18" customFormat="1" ht="53.25" customHeight="1" x14ac:dyDescent="0.25">
      <c r="A173" s="36"/>
      <c r="B173" s="5">
        <v>167</v>
      </c>
      <c r="C173" s="8">
        <v>43084</v>
      </c>
      <c r="D173" s="43" t="s">
        <v>507</v>
      </c>
      <c r="E173" s="61" t="s">
        <v>508</v>
      </c>
      <c r="F173" s="13" t="s">
        <v>137</v>
      </c>
      <c r="G173" s="13" t="s">
        <v>24</v>
      </c>
      <c r="H173" s="13" t="s">
        <v>10</v>
      </c>
      <c r="I173" s="10" t="s">
        <v>11</v>
      </c>
      <c r="J173" s="15">
        <v>278720.93</v>
      </c>
      <c r="K173" s="67">
        <v>70</v>
      </c>
      <c r="L173" s="15">
        <v>119451.83</v>
      </c>
      <c r="M173" s="67">
        <v>30</v>
      </c>
      <c r="N173" s="15">
        <v>398172.76</v>
      </c>
      <c r="O173" s="9" t="s">
        <v>509</v>
      </c>
      <c r="P173" s="10" t="s">
        <v>31</v>
      </c>
      <c r="Q173" s="13"/>
      <c r="R173" s="23"/>
      <c r="S173" s="23"/>
      <c r="T173" s="23"/>
    </row>
    <row r="174" spans="1:20" s="18" customFormat="1" ht="47.25" customHeight="1" x14ac:dyDescent="0.25">
      <c r="A174" s="36"/>
      <c r="B174" s="5">
        <v>168</v>
      </c>
      <c r="C174" s="8">
        <v>43084</v>
      </c>
      <c r="D174" s="43" t="s">
        <v>510</v>
      </c>
      <c r="E174" s="61" t="s">
        <v>511</v>
      </c>
      <c r="F174" s="13" t="s">
        <v>191</v>
      </c>
      <c r="G174" s="13" t="s">
        <v>118</v>
      </c>
      <c r="H174" s="13" t="s">
        <v>10</v>
      </c>
      <c r="I174" s="10" t="s">
        <v>11</v>
      </c>
      <c r="J174" s="15">
        <v>283132.03000000003</v>
      </c>
      <c r="K174" s="67">
        <v>70</v>
      </c>
      <c r="L174" s="15">
        <v>121342.3</v>
      </c>
      <c r="M174" s="67">
        <v>30</v>
      </c>
      <c r="N174" s="15">
        <v>404474.33</v>
      </c>
      <c r="O174" s="9" t="s">
        <v>512</v>
      </c>
      <c r="P174" s="10" t="s">
        <v>31</v>
      </c>
      <c r="Q174" s="13"/>
      <c r="R174" s="23"/>
      <c r="S174" s="23"/>
      <c r="T174" s="23"/>
    </row>
    <row r="175" spans="1:20" s="18" customFormat="1" ht="50.25" customHeight="1" x14ac:dyDescent="0.25">
      <c r="A175" s="36"/>
      <c r="B175" s="5">
        <v>169</v>
      </c>
      <c r="C175" s="8">
        <v>43084</v>
      </c>
      <c r="D175" s="43" t="s">
        <v>513</v>
      </c>
      <c r="E175" s="61" t="s">
        <v>514</v>
      </c>
      <c r="F175" s="13" t="s">
        <v>51</v>
      </c>
      <c r="G175" s="13" t="s">
        <v>23</v>
      </c>
      <c r="H175" s="13" t="s">
        <v>10</v>
      </c>
      <c r="I175" s="10" t="s">
        <v>11</v>
      </c>
      <c r="J175" s="15">
        <v>90000</v>
      </c>
      <c r="K175" s="67">
        <v>80</v>
      </c>
      <c r="L175" s="15">
        <v>22368.18</v>
      </c>
      <c r="M175" s="67">
        <v>20</v>
      </c>
      <c r="N175" s="15">
        <v>112368.18</v>
      </c>
      <c r="O175" s="9" t="s">
        <v>515</v>
      </c>
      <c r="P175" s="10" t="s">
        <v>31</v>
      </c>
      <c r="Q175" s="13"/>
      <c r="R175" s="23"/>
      <c r="S175" s="23"/>
      <c r="T175" s="23"/>
    </row>
    <row r="176" spans="1:20" s="18" customFormat="1" ht="46.5" customHeight="1" x14ac:dyDescent="0.25">
      <c r="A176" s="36"/>
      <c r="B176" s="5">
        <v>170</v>
      </c>
      <c r="C176" s="8">
        <v>43084</v>
      </c>
      <c r="D176" s="43" t="s">
        <v>516</v>
      </c>
      <c r="E176" s="61" t="s">
        <v>517</v>
      </c>
      <c r="F176" s="13" t="s">
        <v>234</v>
      </c>
      <c r="G176" s="13" t="s">
        <v>184</v>
      </c>
      <c r="H176" s="13" t="s">
        <v>10</v>
      </c>
      <c r="I176" s="10" t="s">
        <v>11</v>
      </c>
      <c r="J176" s="15">
        <v>399500.07</v>
      </c>
      <c r="K176" s="67">
        <v>70</v>
      </c>
      <c r="L176" s="15">
        <v>171214.31</v>
      </c>
      <c r="M176" s="67">
        <v>30</v>
      </c>
      <c r="N176" s="15">
        <v>570714.38</v>
      </c>
      <c r="O176" s="9" t="s">
        <v>518</v>
      </c>
      <c r="P176" s="10" t="s">
        <v>31</v>
      </c>
      <c r="Q176" s="13"/>
      <c r="R176" s="23"/>
      <c r="S176" s="23"/>
      <c r="T176" s="23"/>
    </row>
    <row r="177" spans="1:20" s="18" customFormat="1" ht="50.25" customHeight="1" x14ac:dyDescent="0.25">
      <c r="A177" s="36"/>
      <c r="B177" s="5">
        <v>171</v>
      </c>
      <c r="C177" s="8">
        <v>43084</v>
      </c>
      <c r="D177" s="43" t="s">
        <v>519</v>
      </c>
      <c r="E177" s="61" t="s">
        <v>520</v>
      </c>
      <c r="F177" s="13" t="s">
        <v>521</v>
      </c>
      <c r="G177" s="13" t="s">
        <v>27</v>
      </c>
      <c r="H177" s="13" t="s">
        <v>17</v>
      </c>
      <c r="I177" s="10" t="s">
        <v>12</v>
      </c>
      <c r="J177" s="15">
        <v>40000</v>
      </c>
      <c r="K177" s="67">
        <v>82</v>
      </c>
      <c r="L177" s="15">
        <v>8710.2199999999993</v>
      </c>
      <c r="M177" s="67">
        <v>18</v>
      </c>
      <c r="N177" s="15">
        <v>48710.22</v>
      </c>
      <c r="O177" s="9" t="s">
        <v>522</v>
      </c>
      <c r="P177" s="10" t="s">
        <v>31</v>
      </c>
      <c r="Q177" s="13"/>
      <c r="R177" s="23"/>
      <c r="S177" s="23"/>
      <c r="T177" s="23"/>
    </row>
    <row r="178" spans="1:20" s="18" customFormat="1" ht="56.25" customHeight="1" x14ac:dyDescent="0.25">
      <c r="A178" s="36"/>
      <c r="B178" s="5">
        <v>172</v>
      </c>
      <c r="C178" s="8">
        <v>43084</v>
      </c>
      <c r="D178" s="43" t="s">
        <v>523</v>
      </c>
      <c r="E178" s="61" t="s">
        <v>524</v>
      </c>
      <c r="F178" s="13" t="s">
        <v>212</v>
      </c>
      <c r="G178" s="13" t="s">
        <v>16</v>
      </c>
      <c r="H178" s="13" t="s">
        <v>17</v>
      </c>
      <c r="I178" s="10" t="s">
        <v>11</v>
      </c>
      <c r="J178" s="15">
        <v>50000</v>
      </c>
      <c r="K178" s="67">
        <v>83</v>
      </c>
      <c r="L178" s="15">
        <v>10183.67</v>
      </c>
      <c r="M178" s="67">
        <v>17</v>
      </c>
      <c r="N178" s="15">
        <v>60183.67</v>
      </c>
      <c r="O178" s="9" t="s">
        <v>525</v>
      </c>
      <c r="P178" s="10" t="s">
        <v>31</v>
      </c>
      <c r="Q178" s="13"/>
      <c r="R178" s="23"/>
      <c r="S178" s="23"/>
      <c r="T178" s="23"/>
    </row>
    <row r="179" spans="1:20" s="18" customFormat="1" ht="49.5" customHeight="1" x14ac:dyDescent="0.25">
      <c r="A179" s="36"/>
      <c r="B179" s="5">
        <v>173</v>
      </c>
      <c r="C179" s="8">
        <v>43084</v>
      </c>
      <c r="D179" s="43" t="s">
        <v>519</v>
      </c>
      <c r="E179" s="61" t="s">
        <v>526</v>
      </c>
      <c r="F179" s="13" t="s">
        <v>521</v>
      </c>
      <c r="G179" s="13" t="s">
        <v>27</v>
      </c>
      <c r="H179" s="13" t="s">
        <v>10</v>
      </c>
      <c r="I179" s="10" t="s">
        <v>12</v>
      </c>
      <c r="J179" s="15">
        <v>360000</v>
      </c>
      <c r="K179" s="67">
        <v>84</v>
      </c>
      <c r="L179" s="15">
        <v>67659.960000000006</v>
      </c>
      <c r="M179" s="67">
        <v>16</v>
      </c>
      <c r="N179" s="15">
        <v>427659.96</v>
      </c>
      <c r="O179" s="9" t="s">
        <v>522</v>
      </c>
      <c r="P179" s="10" t="s">
        <v>31</v>
      </c>
      <c r="Q179" s="13"/>
      <c r="R179" s="23"/>
      <c r="S179" s="23"/>
      <c r="T179" s="23"/>
    </row>
    <row r="180" spans="1:20" s="18" customFormat="1" ht="45.75" customHeight="1" x14ac:dyDescent="0.25">
      <c r="A180" s="36"/>
      <c r="B180" s="5">
        <v>174</v>
      </c>
      <c r="C180" s="8">
        <v>43084</v>
      </c>
      <c r="D180" s="43" t="s">
        <v>527</v>
      </c>
      <c r="E180" s="61" t="s">
        <v>528</v>
      </c>
      <c r="F180" s="13" t="s">
        <v>357</v>
      </c>
      <c r="G180" s="13" t="s">
        <v>184</v>
      </c>
      <c r="H180" s="13" t="s">
        <v>10</v>
      </c>
      <c r="I180" s="10" t="s">
        <v>12</v>
      </c>
      <c r="J180" s="15">
        <v>313938.09999999998</v>
      </c>
      <c r="K180" s="67">
        <v>80</v>
      </c>
      <c r="L180" s="15">
        <v>78484.53</v>
      </c>
      <c r="M180" s="67">
        <v>20</v>
      </c>
      <c r="N180" s="15">
        <v>392422.63</v>
      </c>
      <c r="O180" s="9" t="s">
        <v>529</v>
      </c>
      <c r="P180" s="10" t="s">
        <v>31</v>
      </c>
      <c r="Q180" s="13"/>
      <c r="R180" s="23"/>
      <c r="S180" s="23"/>
      <c r="T180" s="23"/>
    </row>
    <row r="181" spans="1:20" s="18" customFormat="1" ht="79.5" customHeight="1" x14ac:dyDescent="0.25">
      <c r="A181" s="36"/>
      <c r="B181" s="5">
        <v>175</v>
      </c>
      <c r="C181" s="8">
        <v>43084</v>
      </c>
      <c r="D181" s="43" t="s">
        <v>530</v>
      </c>
      <c r="E181" s="61" t="s">
        <v>531</v>
      </c>
      <c r="F181" s="13" t="s">
        <v>316</v>
      </c>
      <c r="G181" s="13" t="s">
        <v>316</v>
      </c>
      <c r="H181" s="13" t="s">
        <v>10</v>
      </c>
      <c r="I181" s="10" t="s">
        <v>12</v>
      </c>
      <c r="J181" s="15">
        <v>909776.08</v>
      </c>
      <c r="K181" s="67">
        <v>100</v>
      </c>
      <c r="L181" s="15">
        <v>0</v>
      </c>
      <c r="M181" s="67">
        <v>0</v>
      </c>
      <c r="N181" s="15">
        <v>909776.08</v>
      </c>
      <c r="O181" s="9"/>
      <c r="P181" s="10" t="s">
        <v>472</v>
      </c>
      <c r="Q181" s="13" t="s">
        <v>779</v>
      </c>
      <c r="R181" s="23"/>
      <c r="S181" s="23"/>
      <c r="T181" s="23"/>
    </row>
    <row r="182" spans="1:20" s="18" customFormat="1" ht="59.25" customHeight="1" x14ac:dyDescent="0.25">
      <c r="A182" s="36"/>
      <c r="B182" s="5">
        <v>176</v>
      </c>
      <c r="C182" s="8">
        <v>43084</v>
      </c>
      <c r="D182" s="43" t="s">
        <v>532</v>
      </c>
      <c r="E182" s="61" t="s">
        <v>533</v>
      </c>
      <c r="F182" s="13" t="s">
        <v>225</v>
      </c>
      <c r="G182" s="13" t="s">
        <v>67</v>
      </c>
      <c r="H182" s="13" t="s">
        <v>17</v>
      </c>
      <c r="I182" s="10" t="s">
        <v>564</v>
      </c>
      <c r="J182" s="15">
        <v>84090.73</v>
      </c>
      <c r="K182" s="67">
        <v>70</v>
      </c>
      <c r="L182" s="15">
        <v>36038.879999999997</v>
      </c>
      <c r="M182" s="67">
        <v>30</v>
      </c>
      <c r="N182" s="15">
        <v>120129.61</v>
      </c>
      <c r="O182" s="9"/>
      <c r="P182" s="10" t="s">
        <v>31</v>
      </c>
      <c r="Q182" s="13"/>
      <c r="R182" s="23"/>
      <c r="S182" s="23"/>
      <c r="T182" s="23"/>
    </row>
    <row r="183" spans="1:20" s="18" customFormat="1" ht="60" customHeight="1" x14ac:dyDescent="0.25">
      <c r="A183" s="36"/>
      <c r="B183" s="5">
        <v>177</v>
      </c>
      <c r="C183" s="8">
        <v>43084</v>
      </c>
      <c r="D183" s="43" t="s">
        <v>534</v>
      </c>
      <c r="E183" s="61" t="s">
        <v>535</v>
      </c>
      <c r="F183" s="13" t="s">
        <v>258</v>
      </c>
      <c r="G183" s="13" t="s">
        <v>146</v>
      </c>
      <c r="H183" s="13" t="s">
        <v>12</v>
      </c>
      <c r="I183" s="10" t="s">
        <v>12</v>
      </c>
      <c r="J183" s="15">
        <v>115406.64</v>
      </c>
      <c r="K183" s="67">
        <v>70</v>
      </c>
      <c r="L183" s="15">
        <v>49459.99</v>
      </c>
      <c r="M183" s="67">
        <v>30</v>
      </c>
      <c r="N183" s="15">
        <v>164866.63</v>
      </c>
      <c r="O183" s="9" t="s">
        <v>536</v>
      </c>
      <c r="P183" s="10" t="s">
        <v>31</v>
      </c>
      <c r="Q183" s="13"/>
      <c r="R183" s="23"/>
      <c r="S183" s="23"/>
      <c r="T183" s="23"/>
    </row>
    <row r="184" spans="1:20" s="18" customFormat="1" ht="44.25" customHeight="1" x14ac:dyDescent="0.25">
      <c r="A184" s="36"/>
      <c r="B184" s="5">
        <v>178</v>
      </c>
      <c r="C184" s="8">
        <v>43084</v>
      </c>
      <c r="D184" s="43" t="s">
        <v>537</v>
      </c>
      <c r="E184" s="61" t="s">
        <v>538</v>
      </c>
      <c r="F184" s="13" t="s">
        <v>155</v>
      </c>
      <c r="G184" s="13" t="s">
        <v>23</v>
      </c>
      <c r="H184" s="13" t="s">
        <v>17</v>
      </c>
      <c r="I184" s="10" t="s">
        <v>12</v>
      </c>
      <c r="J184" s="15">
        <v>118068.21</v>
      </c>
      <c r="K184" s="67">
        <v>70</v>
      </c>
      <c r="L184" s="15">
        <v>50600.66</v>
      </c>
      <c r="M184" s="67">
        <v>30</v>
      </c>
      <c r="N184" s="15">
        <v>168668.87</v>
      </c>
      <c r="O184" s="9" t="s">
        <v>539</v>
      </c>
      <c r="P184" s="10" t="s">
        <v>31</v>
      </c>
      <c r="Q184" s="13"/>
      <c r="R184" s="23"/>
      <c r="S184" s="23"/>
      <c r="T184" s="23"/>
    </row>
    <row r="185" spans="1:20" s="18" customFormat="1" ht="53.25" customHeight="1" x14ac:dyDescent="0.25">
      <c r="A185" s="36"/>
      <c r="B185" s="5">
        <v>179</v>
      </c>
      <c r="C185" s="8">
        <v>43084</v>
      </c>
      <c r="D185" s="43" t="s">
        <v>540</v>
      </c>
      <c r="E185" s="61" t="s">
        <v>541</v>
      </c>
      <c r="F185" s="13" t="s">
        <v>542</v>
      </c>
      <c r="G185" s="13" t="s">
        <v>146</v>
      </c>
      <c r="H185" s="13" t="s">
        <v>10</v>
      </c>
      <c r="I185" s="10" t="s">
        <v>11</v>
      </c>
      <c r="J185" s="15">
        <v>276943.84000000003</v>
      </c>
      <c r="K185" s="67">
        <v>70</v>
      </c>
      <c r="L185" s="15">
        <v>118690.22</v>
      </c>
      <c r="M185" s="67">
        <v>30</v>
      </c>
      <c r="N185" s="15">
        <v>395634.06</v>
      </c>
      <c r="O185" s="9" t="s">
        <v>543</v>
      </c>
      <c r="P185" s="10" t="s">
        <v>31</v>
      </c>
      <c r="Q185" s="13"/>
      <c r="R185" s="23"/>
      <c r="S185" s="23"/>
      <c r="T185" s="23"/>
    </row>
    <row r="186" spans="1:20" s="18" customFormat="1" ht="46.5" customHeight="1" x14ac:dyDescent="0.25">
      <c r="A186" s="36"/>
      <c r="B186" s="5">
        <v>180</v>
      </c>
      <c r="C186" s="8">
        <v>43084</v>
      </c>
      <c r="D186" s="43" t="s">
        <v>544</v>
      </c>
      <c r="E186" s="61" t="s">
        <v>545</v>
      </c>
      <c r="F186" s="13" t="s">
        <v>546</v>
      </c>
      <c r="G186" s="13" t="s">
        <v>25</v>
      </c>
      <c r="H186" s="13" t="s">
        <v>10</v>
      </c>
      <c r="I186" s="10" t="s">
        <v>12</v>
      </c>
      <c r="J186" s="15">
        <v>245604.14</v>
      </c>
      <c r="K186" s="67">
        <v>80</v>
      </c>
      <c r="L186" s="15">
        <v>61401.03</v>
      </c>
      <c r="M186" s="67">
        <v>20</v>
      </c>
      <c r="N186" s="15">
        <v>307005.17</v>
      </c>
      <c r="O186" s="9" t="s">
        <v>547</v>
      </c>
      <c r="P186" s="10" t="s">
        <v>31</v>
      </c>
      <c r="Q186" s="13"/>
      <c r="R186" s="23"/>
      <c r="S186" s="23"/>
      <c r="T186" s="23"/>
    </row>
    <row r="187" spans="1:20" s="18" customFormat="1" ht="57" customHeight="1" x14ac:dyDescent="0.25">
      <c r="A187" s="36"/>
      <c r="B187" s="5">
        <v>181</v>
      </c>
      <c r="C187" s="8">
        <v>43084</v>
      </c>
      <c r="D187" s="43" t="s">
        <v>548</v>
      </c>
      <c r="E187" s="61" t="s">
        <v>549</v>
      </c>
      <c r="F187" s="13" t="s">
        <v>521</v>
      </c>
      <c r="G187" s="13" t="s">
        <v>27</v>
      </c>
      <c r="H187" s="13" t="s">
        <v>10</v>
      </c>
      <c r="I187" s="10" t="s">
        <v>12</v>
      </c>
      <c r="J187" s="15">
        <v>15000</v>
      </c>
      <c r="K187" s="67">
        <v>100</v>
      </c>
      <c r="L187" s="15">
        <v>0</v>
      </c>
      <c r="M187" s="67">
        <v>0</v>
      </c>
      <c r="N187" s="15">
        <v>15000</v>
      </c>
      <c r="O187" s="9" t="s">
        <v>550</v>
      </c>
      <c r="P187" s="10" t="s">
        <v>31</v>
      </c>
      <c r="Q187" s="13"/>
      <c r="R187" s="23"/>
      <c r="S187" s="23"/>
      <c r="T187" s="23"/>
    </row>
    <row r="188" spans="1:20" s="18" customFormat="1" ht="38.25" customHeight="1" x14ac:dyDescent="0.25">
      <c r="A188" s="36"/>
      <c r="B188" s="5">
        <v>182</v>
      </c>
      <c r="C188" s="8">
        <v>43084</v>
      </c>
      <c r="D188" s="43" t="s">
        <v>551</v>
      </c>
      <c r="E188" s="61" t="s">
        <v>552</v>
      </c>
      <c r="F188" s="13" t="s">
        <v>315</v>
      </c>
      <c r="G188" s="13" t="s">
        <v>315</v>
      </c>
      <c r="H188" s="13" t="s">
        <v>10</v>
      </c>
      <c r="I188" s="10" t="s">
        <v>11</v>
      </c>
      <c r="J188" s="15">
        <v>650000</v>
      </c>
      <c r="K188" s="67">
        <v>72</v>
      </c>
      <c r="L188" s="15">
        <v>253690.09</v>
      </c>
      <c r="M188" s="67">
        <v>28</v>
      </c>
      <c r="N188" s="15">
        <v>903690.09</v>
      </c>
      <c r="O188" s="9" t="s">
        <v>32</v>
      </c>
      <c r="P188" s="10" t="s">
        <v>31</v>
      </c>
      <c r="Q188" s="13"/>
      <c r="R188" s="23"/>
      <c r="S188" s="23"/>
      <c r="T188" s="23"/>
    </row>
    <row r="189" spans="1:20" s="18" customFormat="1" ht="42" customHeight="1" x14ac:dyDescent="0.25">
      <c r="A189" s="36"/>
      <c r="B189" s="5">
        <v>183</v>
      </c>
      <c r="C189" s="8">
        <v>43084</v>
      </c>
      <c r="D189" s="43" t="s">
        <v>553</v>
      </c>
      <c r="E189" s="61" t="s">
        <v>554</v>
      </c>
      <c r="F189" s="13" t="s">
        <v>314</v>
      </c>
      <c r="G189" s="13" t="s">
        <v>314</v>
      </c>
      <c r="H189" s="13" t="s">
        <v>10</v>
      </c>
      <c r="I189" s="10" t="s">
        <v>11</v>
      </c>
      <c r="J189" s="15">
        <v>39000</v>
      </c>
      <c r="K189" s="67">
        <v>49</v>
      </c>
      <c r="L189" s="15">
        <v>40338.42</v>
      </c>
      <c r="M189" s="67">
        <v>51</v>
      </c>
      <c r="N189" s="15">
        <v>79338.42</v>
      </c>
      <c r="O189" s="9" t="s">
        <v>555</v>
      </c>
      <c r="P189" s="10" t="s">
        <v>31</v>
      </c>
      <c r="Q189" s="13"/>
      <c r="R189" s="23"/>
      <c r="S189" s="23"/>
      <c r="T189" s="23"/>
    </row>
    <row r="190" spans="1:20" s="18" customFormat="1" ht="36" customHeight="1" x14ac:dyDescent="0.25">
      <c r="A190" s="36"/>
      <c r="B190" s="5">
        <v>184</v>
      </c>
      <c r="C190" s="8">
        <v>43084</v>
      </c>
      <c r="D190" s="43" t="s">
        <v>556</v>
      </c>
      <c r="E190" s="61" t="s">
        <v>557</v>
      </c>
      <c r="F190" s="13" t="s">
        <v>505</v>
      </c>
      <c r="G190" s="13" t="s">
        <v>171</v>
      </c>
      <c r="H190" s="13" t="s">
        <v>10</v>
      </c>
      <c r="I190" s="10" t="s">
        <v>11</v>
      </c>
      <c r="J190" s="15">
        <v>28450</v>
      </c>
      <c r="K190" s="67">
        <v>40.65</v>
      </c>
      <c r="L190" s="15">
        <v>41542.089999999997</v>
      </c>
      <c r="M190" s="67">
        <v>59.35</v>
      </c>
      <c r="N190" s="15">
        <v>69992.09</v>
      </c>
      <c r="O190" s="9" t="s">
        <v>558</v>
      </c>
      <c r="P190" s="10" t="s">
        <v>31</v>
      </c>
      <c r="Q190" s="13"/>
      <c r="R190" s="23"/>
      <c r="S190" s="23"/>
      <c r="T190" s="23"/>
    </row>
    <row r="191" spans="1:20" s="18" customFormat="1" ht="91.5" customHeight="1" x14ac:dyDescent="0.25">
      <c r="A191" s="36"/>
      <c r="B191" s="5">
        <v>185</v>
      </c>
      <c r="C191" s="8">
        <v>43084</v>
      </c>
      <c r="D191" s="43" t="s">
        <v>559</v>
      </c>
      <c r="E191" s="61" t="s">
        <v>560</v>
      </c>
      <c r="F191" s="13" t="s">
        <v>252</v>
      </c>
      <c r="G191" s="13" t="s">
        <v>74</v>
      </c>
      <c r="H191" s="13" t="s">
        <v>10</v>
      </c>
      <c r="I191" s="10" t="s">
        <v>12</v>
      </c>
      <c r="J191" s="15">
        <v>752134.2</v>
      </c>
      <c r="K191" s="67">
        <v>100</v>
      </c>
      <c r="L191" s="15">
        <v>0</v>
      </c>
      <c r="M191" s="67">
        <v>0</v>
      </c>
      <c r="N191" s="15">
        <v>752134.2</v>
      </c>
      <c r="O191" s="9" t="s">
        <v>443</v>
      </c>
      <c r="P191" s="10" t="s">
        <v>31</v>
      </c>
      <c r="Q191" s="13"/>
      <c r="R191" s="23"/>
      <c r="S191" s="23"/>
      <c r="T191" s="23"/>
    </row>
    <row r="192" spans="1:20" s="18" customFormat="1" ht="50.25" customHeight="1" x14ac:dyDescent="0.25">
      <c r="A192" s="36"/>
      <c r="B192" s="5">
        <v>186</v>
      </c>
      <c r="C192" s="8">
        <v>43084</v>
      </c>
      <c r="D192" s="43" t="s">
        <v>561</v>
      </c>
      <c r="E192" s="61" t="s">
        <v>562</v>
      </c>
      <c r="F192" s="13" t="s">
        <v>39</v>
      </c>
      <c r="G192" s="13" t="s">
        <v>25</v>
      </c>
      <c r="H192" s="13" t="s">
        <v>10</v>
      </c>
      <c r="I192" s="10" t="s">
        <v>12</v>
      </c>
      <c r="J192" s="15">
        <v>165258.63</v>
      </c>
      <c r="K192" s="67">
        <v>49.99</v>
      </c>
      <c r="L192" s="15">
        <v>165324.74</v>
      </c>
      <c r="M192" s="67">
        <v>50.01</v>
      </c>
      <c r="N192" s="15">
        <v>330583.37</v>
      </c>
      <c r="O192" s="9" t="s">
        <v>563</v>
      </c>
      <c r="P192" s="10" t="s">
        <v>31</v>
      </c>
      <c r="Q192" s="13"/>
      <c r="R192" s="23"/>
      <c r="S192" s="23"/>
      <c r="T192" s="23"/>
    </row>
    <row r="193" spans="1:20" s="18" customFormat="1" ht="51.75" customHeight="1" x14ac:dyDescent="0.25">
      <c r="A193" s="36"/>
      <c r="B193" s="5">
        <v>187</v>
      </c>
      <c r="C193" s="8">
        <v>43084</v>
      </c>
      <c r="D193" s="44" t="s">
        <v>566</v>
      </c>
      <c r="E193" s="13" t="s">
        <v>567</v>
      </c>
      <c r="F193" s="13" t="s">
        <v>595</v>
      </c>
      <c r="G193" s="13" t="s">
        <v>25</v>
      </c>
      <c r="H193" s="13" t="s">
        <v>10</v>
      </c>
      <c r="I193" s="10" t="s">
        <v>11</v>
      </c>
      <c r="J193" s="15">
        <v>100000</v>
      </c>
      <c r="K193" s="67">
        <v>80</v>
      </c>
      <c r="L193" s="15">
        <v>24923.88</v>
      </c>
      <c r="M193" s="67">
        <v>20</v>
      </c>
      <c r="N193" s="15">
        <v>124923.88</v>
      </c>
      <c r="O193" s="9" t="s">
        <v>568</v>
      </c>
      <c r="P193" s="10" t="s">
        <v>31</v>
      </c>
      <c r="Q193" s="13"/>
      <c r="R193" s="23"/>
      <c r="S193" s="23"/>
      <c r="T193" s="23"/>
    </row>
    <row r="194" spans="1:20" s="18" customFormat="1" ht="59.25" customHeight="1" x14ac:dyDescent="0.25">
      <c r="A194" s="36"/>
      <c r="B194" s="5">
        <v>188</v>
      </c>
      <c r="C194" s="8">
        <v>43084</v>
      </c>
      <c r="D194" s="44" t="s">
        <v>503</v>
      </c>
      <c r="E194" s="13" t="s">
        <v>569</v>
      </c>
      <c r="F194" s="13" t="s">
        <v>505</v>
      </c>
      <c r="G194" s="13" t="s">
        <v>171</v>
      </c>
      <c r="H194" s="13" t="s">
        <v>10</v>
      </c>
      <c r="I194" s="10" t="s">
        <v>11</v>
      </c>
      <c r="J194" s="15">
        <v>487540.21</v>
      </c>
      <c r="K194" s="67">
        <v>70</v>
      </c>
      <c r="L194" s="15">
        <v>208945.81</v>
      </c>
      <c r="M194" s="67">
        <v>30</v>
      </c>
      <c r="N194" s="15">
        <v>696486.02</v>
      </c>
      <c r="O194" s="9" t="s">
        <v>506</v>
      </c>
      <c r="P194" s="10" t="s">
        <v>31</v>
      </c>
      <c r="Q194" s="13"/>
      <c r="R194" s="23"/>
      <c r="S194" s="23"/>
      <c r="T194" s="23"/>
    </row>
    <row r="195" spans="1:20" s="18" customFormat="1" ht="51" customHeight="1" x14ac:dyDescent="0.25">
      <c r="A195" s="36"/>
      <c r="B195" s="5">
        <v>189</v>
      </c>
      <c r="C195" s="8">
        <v>43084</v>
      </c>
      <c r="D195" s="45" t="s">
        <v>570</v>
      </c>
      <c r="E195" s="13" t="s">
        <v>571</v>
      </c>
      <c r="F195" s="13" t="s">
        <v>99</v>
      </c>
      <c r="G195" s="13" t="s">
        <v>316</v>
      </c>
      <c r="H195" s="13" t="s">
        <v>10</v>
      </c>
      <c r="I195" s="10" t="s">
        <v>11</v>
      </c>
      <c r="J195" s="15">
        <v>145264.19</v>
      </c>
      <c r="K195" s="67">
        <v>70</v>
      </c>
      <c r="L195" s="15">
        <v>62256.08</v>
      </c>
      <c r="M195" s="67">
        <v>30</v>
      </c>
      <c r="N195" s="15">
        <f t="shared" ref="N195:N222" si="4">J195+L195</f>
        <v>207520.27000000002</v>
      </c>
      <c r="O195" s="9" t="s">
        <v>572</v>
      </c>
      <c r="P195" s="10" t="s">
        <v>31</v>
      </c>
      <c r="Q195" s="64"/>
      <c r="R195" s="23"/>
      <c r="S195" s="23"/>
      <c r="T195" s="23"/>
    </row>
    <row r="196" spans="1:20" s="18" customFormat="1" ht="91.5" customHeight="1" x14ac:dyDescent="0.25">
      <c r="A196" s="36"/>
      <c r="B196" s="5">
        <v>190</v>
      </c>
      <c r="C196" s="8">
        <v>43084</v>
      </c>
      <c r="D196" s="44" t="s">
        <v>573</v>
      </c>
      <c r="E196" s="13" t="s">
        <v>574</v>
      </c>
      <c r="F196" s="13" t="s">
        <v>422</v>
      </c>
      <c r="G196" s="13" t="s">
        <v>171</v>
      </c>
      <c r="H196" s="13" t="s">
        <v>10</v>
      </c>
      <c r="I196" s="10" t="s">
        <v>11</v>
      </c>
      <c r="J196" s="15">
        <v>326630.78999999998</v>
      </c>
      <c r="K196" s="67">
        <v>70</v>
      </c>
      <c r="L196" s="15">
        <v>139984.62</v>
      </c>
      <c r="M196" s="67">
        <v>30</v>
      </c>
      <c r="N196" s="15">
        <f t="shared" si="4"/>
        <v>466615.41</v>
      </c>
      <c r="O196" s="9" t="s">
        <v>575</v>
      </c>
      <c r="P196" s="10" t="s">
        <v>65</v>
      </c>
      <c r="Q196" s="13" t="s">
        <v>909</v>
      </c>
      <c r="R196" s="23"/>
      <c r="S196" s="23"/>
      <c r="T196" s="23"/>
    </row>
    <row r="197" spans="1:20" s="18" customFormat="1" ht="72.75" customHeight="1" x14ac:dyDescent="0.25">
      <c r="A197" s="36"/>
      <c r="B197" s="5">
        <v>191</v>
      </c>
      <c r="C197" s="8">
        <v>43084</v>
      </c>
      <c r="D197" s="44" t="s">
        <v>576</v>
      </c>
      <c r="E197" s="13" t="s">
        <v>577</v>
      </c>
      <c r="F197" s="13" t="s">
        <v>442</v>
      </c>
      <c r="G197" s="13" t="s">
        <v>74</v>
      </c>
      <c r="H197" s="13" t="s">
        <v>10</v>
      </c>
      <c r="I197" s="10" t="s">
        <v>11</v>
      </c>
      <c r="J197" s="15">
        <v>37554.74</v>
      </c>
      <c r="K197" s="67">
        <v>80</v>
      </c>
      <c r="L197" s="15">
        <v>9388.69</v>
      </c>
      <c r="M197" s="67">
        <v>20</v>
      </c>
      <c r="N197" s="15">
        <f t="shared" si="4"/>
        <v>46943.43</v>
      </c>
      <c r="O197" s="9" t="s">
        <v>578</v>
      </c>
      <c r="P197" s="10" t="s">
        <v>31</v>
      </c>
      <c r="Q197" s="13"/>
      <c r="R197" s="23"/>
      <c r="S197" s="23"/>
      <c r="T197" s="23"/>
    </row>
    <row r="198" spans="1:20" s="18" customFormat="1" ht="46.5" customHeight="1" x14ac:dyDescent="0.25">
      <c r="A198" s="36"/>
      <c r="B198" s="5">
        <v>192</v>
      </c>
      <c r="C198" s="8">
        <v>43084</v>
      </c>
      <c r="D198" s="44" t="s">
        <v>579</v>
      </c>
      <c r="E198" s="13" t="s">
        <v>580</v>
      </c>
      <c r="F198" s="13" t="s">
        <v>581</v>
      </c>
      <c r="G198" s="13" t="s">
        <v>146</v>
      </c>
      <c r="H198" s="13" t="s">
        <v>10</v>
      </c>
      <c r="I198" s="10" t="s">
        <v>582</v>
      </c>
      <c r="J198" s="15">
        <v>1354666.76</v>
      </c>
      <c r="K198" s="67">
        <v>85</v>
      </c>
      <c r="L198" s="15">
        <v>239058.84</v>
      </c>
      <c r="M198" s="67">
        <v>20</v>
      </c>
      <c r="N198" s="15">
        <f t="shared" si="4"/>
        <v>1593725.6</v>
      </c>
      <c r="O198" s="9" t="s">
        <v>583</v>
      </c>
      <c r="P198" s="10" t="s">
        <v>31</v>
      </c>
      <c r="Q198" s="13"/>
      <c r="R198" s="23"/>
      <c r="S198" s="23"/>
      <c r="T198" s="23"/>
    </row>
    <row r="199" spans="1:20" s="18" customFormat="1" ht="49.5" customHeight="1" x14ac:dyDescent="0.25">
      <c r="A199" s="36"/>
      <c r="B199" s="5">
        <v>193</v>
      </c>
      <c r="C199" s="8">
        <v>43084</v>
      </c>
      <c r="D199" s="44" t="s">
        <v>584</v>
      </c>
      <c r="E199" s="13" t="s">
        <v>787</v>
      </c>
      <c r="F199" s="13" t="s">
        <v>585</v>
      </c>
      <c r="G199" s="13" t="s">
        <v>184</v>
      </c>
      <c r="H199" s="13" t="s">
        <v>10</v>
      </c>
      <c r="I199" s="10" t="s">
        <v>11</v>
      </c>
      <c r="J199" s="15">
        <v>493350.78</v>
      </c>
      <c r="K199" s="67">
        <v>80</v>
      </c>
      <c r="L199" s="15">
        <v>123337.7</v>
      </c>
      <c r="M199" s="67">
        <v>20</v>
      </c>
      <c r="N199" s="15">
        <f t="shared" si="4"/>
        <v>616688.48</v>
      </c>
      <c r="O199" s="9" t="s">
        <v>586</v>
      </c>
      <c r="P199" s="10" t="s">
        <v>31</v>
      </c>
      <c r="Q199" s="13"/>
      <c r="R199" s="23"/>
      <c r="S199" s="23"/>
      <c r="T199" s="23"/>
    </row>
    <row r="200" spans="1:20" s="18" customFormat="1" ht="63" customHeight="1" x14ac:dyDescent="0.25">
      <c r="A200" s="36"/>
      <c r="B200" s="5">
        <v>194</v>
      </c>
      <c r="C200" s="8">
        <v>43084</v>
      </c>
      <c r="D200" s="44" t="s">
        <v>587</v>
      </c>
      <c r="E200" s="13" t="s">
        <v>588</v>
      </c>
      <c r="F200" s="13" t="s">
        <v>252</v>
      </c>
      <c r="G200" s="13" t="s">
        <v>74</v>
      </c>
      <c r="H200" s="13" t="s">
        <v>10</v>
      </c>
      <c r="I200" s="10" t="s">
        <v>582</v>
      </c>
      <c r="J200" s="15">
        <v>131322.63</v>
      </c>
      <c r="K200" s="67">
        <v>80</v>
      </c>
      <c r="L200" s="15">
        <v>32830.660000000003</v>
      </c>
      <c r="M200" s="67">
        <v>20</v>
      </c>
      <c r="N200" s="15">
        <f t="shared" si="4"/>
        <v>164153.29</v>
      </c>
      <c r="O200" s="9" t="s">
        <v>589</v>
      </c>
      <c r="P200" s="10" t="s">
        <v>31</v>
      </c>
      <c r="Q200" s="13"/>
      <c r="R200" s="23"/>
      <c r="S200" s="23"/>
      <c r="T200" s="23"/>
    </row>
    <row r="201" spans="1:20" s="18" customFormat="1" ht="48.75" customHeight="1" x14ac:dyDescent="0.25">
      <c r="A201" s="36"/>
      <c r="B201" s="5">
        <v>195</v>
      </c>
      <c r="C201" s="8">
        <v>43084</v>
      </c>
      <c r="D201" s="44" t="s">
        <v>590</v>
      </c>
      <c r="E201" s="13" t="s">
        <v>591</v>
      </c>
      <c r="F201" s="83" t="s">
        <v>384</v>
      </c>
      <c r="G201" s="83" t="s">
        <v>25</v>
      </c>
      <c r="H201" s="83" t="s">
        <v>10</v>
      </c>
      <c r="I201" s="10" t="s">
        <v>11</v>
      </c>
      <c r="J201" s="85">
        <v>572215.18000000005</v>
      </c>
      <c r="K201" s="67">
        <v>80</v>
      </c>
      <c r="L201" s="85">
        <v>143053.79</v>
      </c>
      <c r="M201" s="67">
        <v>20</v>
      </c>
      <c r="N201" s="15">
        <f t="shared" si="4"/>
        <v>715268.97000000009</v>
      </c>
      <c r="O201" s="87" t="s">
        <v>592</v>
      </c>
      <c r="P201" s="10" t="s">
        <v>31</v>
      </c>
      <c r="Q201" s="13"/>
      <c r="R201" s="23"/>
      <c r="S201" s="23"/>
      <c r="T201" s="23"/>
    </row>
    <row r="202" spans="1:20" s="18" customFormat="1" ht="62.25" customHeight="1" x14ac:dyDescent="0.25">
      <c r="A202" s="36"/>
      <c r="B202" s="5">
        <v>196</v>
      </c>
      <c r="C202" s="8">
        <v>43084</v>
      </c>
      <c r="D202" s="44" t="s">
        <v>593</v>
      </c>
      <c r="E202" s="13" t="s">
        <v>594</v>
      </c>
      <c r="F202" s="13" t="s">
        <v>595</v>
      </c>
      <c r="G202" s="13" t="s">
        <v>25</v>
      </c>
      <c r="H202" s="13" t="s">
        <v>10</v>
      </c>
      <c r="I202" s="10" t="s">
        <v>11</v>
      </c>
      <c r="J202" s="15">
        <v>764178.28</v>
      </c>
      <c r="K202" s="67">
        <v>80</v>
      </c>
      <c r="L202" s="15">
        <v>191044.57</v>
      </c>
      <c r="M202" s="67">
        <v>20</v>
      </c>
      <c r="N202" s="15">
        <f t="shared" si="4"/>
        <v>955222.85000000009</v>
      </c>
      <c r="O202" s="9" t="s">
        <v>596</v>
      </c>
      <c r="P202" s="10" t="s">
        <v>31</v>
      </c>
      <c r="Q202" s="13"/>
      <c r="R202" s="23"/>
      <c r="S202" s="23"/>
      <c r="T202" s="23"/>
    </row>
    <row r="203" spans="1:20" s="18" customFormat="1" ht="44.25" customHeight="1" x14ac:dyDescent="0.25">
      <c r="A203" s="36"/>
      <c r="B203" s="5">
        <v>197</v>
      </c>
      <c r="C203" s="8">
        <v>43084</v>
      </c>
      <c r="D203" s="44" t="s">
        <v>597</v>
      </c>
      <c r="E203" s="13" t="s">
        <v>598</v>
      </c>
      <c r="F203" s="13" t="s">
        <v>88</v>
      </c>
      <c r="G203" s="13" t="s">
        <v>16</v>
      </c>
      <c r="H203" s="13" t="s">
        <v>17</v>
      </c>
      <c r="I203" s="10" t="s">
        <v>652</v>
      </c>
      <c r="J203" s="15">
        <v>16000</v>
      </c>
      <c r="K203" s="67">
        <v>58</v>
      </c>
      <c r="L203" s="15">
        <v>11784.09</v>
      </c>
      <c r="M203" s="67">
        <v>42</v>
      </c>
      <c r="N203" s="15">
        <f t="shared" si="4"/>
        <v>27784.09</v>
      </c>
      <c r="O203" s="9" t="s">
        <v>599</v>
      </c>
      <c r="P203" s="10" t="s">
        <v>31</v>
      </c>
      <c r="Q203" s="13"/>
      <c r="R203" s="23"/>
      <c r="S203" s="23"/>
      <c r="T203" s="23"/>
    </row>
    <row r="204" spans="1:20" s="18" customFormat="1" ht="48.75" customHeight="1" x14ac:dyDescent="0.25">
      <c r="A204" s="36"/>
      <c r="B204" s="5">
        <v>198</v>
      </c>
      <c r="C204" s="8">
        <v>43084</v>
      </c>
      <c r="D204" s="44" t="s">
        <v>410</v>
      </c>
      <c r="E204" s="13" t="s">
        <v>600</v>
      </c>
      <c r="F204" s="13" t="s">
        <v>252</v>
      </c>
      <c r="G204" s="13" t="s">
        <v>74</v>
      </c>
      <c r="H204" s="13" t="s">
        <v>17</v>
      </c>
      <c r="I204" s="10" t="s">
        <v>11</v>
      </c>
      <c r="J204" s="15">
        <v>111724.74</v>
      </c>
      <c r="K204" s="67">
        <v>70</v>
      </c>
      <c r="L204" s="15">
        <v>47882.03</v>
      </c>
      <c r="M204" s="67">
        <v>30</v>
      </c>
      <c r="N204" s="15">
        <f t="shared" si="4"/>
        <v>159606.77000000002</v>
      </c>
      <c r="O204" s="9" t="s">
        <v>412</v>
      </c>
      <c r="P204" s="10" t="s">
        <v>31</v>
      </c>
      <c r="Q204" s="13"/>
      <c r="R204" s="23"/>
      <c r="S204" s="23"/>
      <c r="T204" s="23"/>
    </row>
    <row r="205" spans="1:20" s="18" customFormat="1" ht="67.5" customHeight="1" x14ac:dyDescent="0.25">
      <c r="A205" s="36"/>
      <c r="B205" s="5">
        <v>199</v>
      </c>
      <c r="C205" s="8">
        <v>43084</v>
      </c>
      <c r="D205" s="44" t="s">
        <v>786</v>
      </c>
      <c r="E205" s="13" t="s">
        <v>601</v>
      </c>
      <c r="F205" s="13" t="s">
        <v>602</v>
      </c>
      <c r="G205" s="13" t="s">
        <v>67</v>
      </c>
      <c r="H205" s="13" t="s">
        <v>10</v>
      </c>
      <c r="I205" s="10" t="s">
        <v>11</v>
      </c>
      <c r="J205" s="15">
        <v>30000</v>
      </c>
      <c r="K205" s="67">
        <v>71</v>
      </c>
      <c r="L205" s="15">
        <v>12028</v>
      </c>
      <c r="M205" s="67">
        <v>29</v>
      </c>
      <c r="N205" s="15">
        <f t="shared" si="4"/>
        <v>42028</v>
      </c>
      <c r="O205" s="9" t="s">
        <v>603</v>
      </c>
      <c r="P205" s="10" t="s">
        <v>31</v>
      </c>
      <c r="Q205" s="13"/>
      <c r="R205" s="23"/>
      <c r="S205" s="23"/>
      <c r="T205" s="23"/>
    </row>
    <row r="206" spans="1:20" s="18" customFormat="1" ht="41.25" customHeight="1" x14ac:dyDescent="0.25">
      <c r="A206" s="36"/>
      <c r="B206" s="5">
        <v>200</v>
      </c>
      <c r="C206" s="8">
        <v>43084</v>
      </c>
      <c r="D206" s="44" t="s">
        <v>604</v>
      </c>
      <c r="E206" s="13" t="s">
        <v>605</v>
      </c>
      <c r="F206" s="13" t="s">
        <v>258</v>
      </c>
      <c r="G206" s="13" t="s">
        <v>146</v>
      </c>
      <c r="H206" s="13" t="s">
        <v>17</v>
      </c>
      <c r="I206" s="10" t="s">
        <v>11</v>
      </c>
      <c r="J206" s="15">
        <v>104301.4</v>
      </c>
      <c r="K206" s="67">
        <v>70</v>
      </c>
      <c r="L206" s="15">
        <v>44700.6</v>
      </c>
      <c r="M206" s="67">
        <v>30</v>
      </c>
      <c r="N206" s="15">
        <f t="shared" si="4"/>
        <v>149002</v>
      </c>
      <c r="O206" s="9" t="s">
        <v>606</v>
      </c>
      <c r="P206" s="10" t="s">
        <v>31</v>
      </c>
      <c r="Q206" s="13"/>
      <c r="R206" s="23"/>
      <c r="S206" s="23"/>
      <c r="T206" s="23"/>
    </row>
    <row r="207" spans="1:20" s="18" customFormat="1" ht="53.25" customHeight="1" x14ac:dyDescent="0.25">
      <c r="A207" s="36"/>
      <c r="B207" s="5">
        <v>201</v>
      </c>
      <c r="C207" s="8">
        <v>43084</v>
      </c>
      <c r="D207" s="44" t="s">
        <v>607</v>
      </c>
      <c r="E207" s="13" t="s">
        <v>608</v>
      </c>
      <c r="F207" s="13" t="s">
        <v>201</v>
      </c>
      <c r="G207" s="13" t="s">
        <v>201</v>
      </c>
      <c r="H207" s="13" t="s">
        <v>10</v>
      </c>
      <c r="I207" s="10" t="s">
        <v>11</v>
      </c>
      <c r="J207" s="15">
        <v>294208.24</v>
      </c>
      <c r="K207" s="67">
        <v>70</v>
      </c>
      <c r="L207" s="15">
        <v>126089.24</v>
      </c>
      <c r="M207" s="67">
        <v>30</v>
      </c>
      <c r="N207" s="15">
        <f t="shared" si="4"/>
        <v>420297.48</v>
      </c>
      <c r="O207" s="9" t="s">
        <v>459</v>
      </c>
      <c r="P207" s="10" t="s">
        <v>31</v>
      </c>
      <c r="Q207" s="13"/>
      <c r="R207" s="23"/>
      <c r="S207" s="23"/>
      <c r="T207" s="23"/>
    </row>
    <row r="208" spans="1:20" s="18" customFormat="1" ht="80.25" customHeight="1" x14ac:dyDescent="0.25">
      <c r="A208" s="36"/>
      <c r="B208" s="5">
        <v>202</v>
      </c>
      <c r="C208" s="8">
        <v>43084</v>
      </c>
      <c r="D208" s="44" t="s">
        <v>609</v>
      </c>
      <c r="E208" s="13" t="s">
        <v>610</v>
      </c>
      <c r="F208" s="17" t="s">
        <v>418</v>
      </c>
      <c r="G208" s="17" t="s">
        <v>158</v>
      </c>
      <c r="H208" s="13" t="s">
        <v>17</v>
      </c>
      <c r="I208" s="10" t="s">
        <v>11</v>
      </c>
      <c r="J208" s="15">
        <v>208354.5</v>
      </c>
      <c r="K208" s="67">
        <v>100</v>
      </c>
      <c r="L208" s="15">
        <v>0</v>
      </c>
      <c r="M208" s="67">
        <f t="shared" ref="M208" si="5">L208/N208</f>
        <v>0</v>
      </c>
      <c r="N208" s="15">
        <f t="shared" si="4"/>
        <v>208354.5</v>
      </c>
      <c r="O208" s="9" t="s">
        <v>611</v>
      </c>
      <c r="P208" s="10" t="s">
        <v>65</v>
      </c>
      <c r="Q208" s="13" t="s">
        <v>773</v>
      </c>
      <c r="R208" s="23"/>
      <c r="S208" s="23"/>
      <c r="T208" s="23"/>
    </row>
    <row r="209" spans="1:20" s="18" customFormat="1" ht="45" customHeight="1" x14ac:dyDescent="0.25">
      <c r="A209" s="36"/>
      <c r="B209" s="5">
        <v>203</v>
      </c>
      <c r="C209" s="8">
        <v>43084</v>
      </c>
      <c r="D209" s="44" t="s">
        <v>612</v>
      </c>
      <c r="E209" s="13" t="s">
        <v>613</v>
      </c>
      <c r="F209" s="13" t="s">
        <v>614</v>
      </c>
      <c r="G209" s="13" t="s">
        <v>314</v>
      </c>
      <c r="H209" s="13" t="s">
        <v>10</v>
      </c>
      <c r="I209" s="10" t="s">
        <v>11</v>
      </c>
      <c r="J209" s="15">
        <v>550000</v>
      </c>
      <c r="K209" s="67">
        <v>79</v>
      </c>
      <c r="L209" s="15">
        <v>145142.85</v>
      </c>
      <c r="M209" s="67">
        <v>21</v>
      </c>
      <c r="N209" s="15">
        <f t="shared" si="4"/>
        <v>695142.85</v>
      </c>
      <c r="O209" s="9" t="s">
        <v>615</v>
      </c>
      <c r="P209" s="10" t="s">
        <v>31</v>
      </c>
      <c r="Q209" s="13"/>
      <c r="R209" s="23"/>
      <c r="S209" s="23"/>
      <c r="T209" s="23"/>
    </row>
    <row r="210" spans="1:20" s="18" customFormat="1" ht="50.25" customHeight="1" x14ac:dyDescent="0.25">
      <c r="A210" s="36"/>
      <c r="B210" s="5">
        <v>204</v>
      </c>
      <c r="C210" s="8">
        <v>43084</v>
      </c>
      <c r="D210" s="46" t="s">
        <v>616</v>
      </c>
      <c r="E210" s="17" t="s">
        <v>617</v>
      </c>
      <c r="F210" s="13" t="s">
        <v>127</v>
      </c>
      <c r="G210" s="13" t="s">
        <v>74</v>
      </c>
      <c r="H210" s="13" t="s">
        <v>10</v>
      </c>
      <c r="I210" s="10" t="s">
        <v>11</v>
      </c>
      <c r="J210" s="15">
        <v>115081.57</v>
      </c>
      <c r="K210" s="67">
        <v>70</v>
      </c>
      <c r="L210" s="15">
        <v>49320.68</v>
      </c>
      <c r="M210" s="67">
        <v>30</v>
      </c>
      <c r="N210" s="15">
        <f t="shared" si="4"/>
        <v>164402.25</v>
      </c>
      <c r="O210" s="9" t="s">
        <v>249</v>
      </c>
      <c r="P210" s="10" t="s">
        <v>31</v>
      </c>
      <c r="Q210" s="13"/>
      <c r="R210" s="23"/>
      <c r="S210" s="23"/>
      <c r="T210" s="23"/>
    </row>
    <row r="211" spans="1:20" s="18" customFormat="1" ht="48.75" customHeight="1" x14ac:dyDescent="0.25">
      <c r="A211" s="36"/>
      <c r="B211" s="5">
        <v>205</v>
      </c>
      <c r="C211" s="8">
        <v>43084</v>
      </c>
      <c r="D211" s="44" t="s">
        <v>618</v>
      </c>
      <c r="E211" s="13" t="s">
        <v>619</v>
      </c>
      <c r="F211" s="13" t="s">
        <v>297</v>
      </c>
      <c r="G211" s="13" t="s">
        <v>26</v>
      </c>
      <c r="H211" s="13" t="s">
        <v>17</v>
      </c>
      <c r="I211" s="10" t="s">
        <v>11</v>
      </c>
      <c r="J211" s="15">
        <v>196840.78</v>
      </c>
      <c r="K211" s="67">
        <v>70</v>
      </c>
      <c r="L211" s="15">
        <v>84360.33</v>
      </c>
      <c r="M211" s="67">
        <v>30</v>
      </c>
      <c r="N211" s="15">
        <f t="shared" si="4"/>
        <v>281201.11</v>
      </c>
      <c r="O211" s="9" t="s">
        <v>298</v>
      </c>
      <c r="P211" s="8" t="s">
        <v>31</v>
      </c>
      <c r="Q211" s="13"/>
      <c r="R211" s="23"/>
      <c r="S211" s="23"/>
      <c r="T211" s="23"/>
    </row>
    <row r="212" spans="1:20" s="18" customFormat="1" ht="46.5" customHeight="1" x14ac:dyDescent="0.25">
      <c r="A212" s="36"/>
      <c r="B212" s="5">
        <v>206</v>
      </c>
      <c r="C212" s="8">
        <v>43084</v>
      </c>
      <c r="D212" s="44" t="s">
        <v>620</v>
      </c>
      <c r="E212" s="13" t="s">
        <v>621</v>
      </c>
      <c r="F212" s="13" t="s">
        <v>622</v>
      </c>
      <c r="G212" s="13" t="s">
        <v>28</v>
      </c>
      <c r="H212" s="13" t="s">
        <v>10</v>
      </c>
      <c r="I212" s="10" t="s">
        <v>11</v>
      </c>
      <c r="J212" s="15">
        <v>1057629.48</v>
      </c>
      <c r="K212" s="67">
        <v>80</v>
      </c>
      <c r="L212" s="15">
        <v>264407.37</v>
      </c>
      <c r="M212" s="67">
        <v>20</v>
      </c>
      <c r="N212" s="15">
        <f t="shared" si="4"/>
        <v>1322036.8500000001</v>
      </c>
      <c r="O212" s="9" t="s">
        <v>623</v>
      </c>
      <c r="P212" s="10" t="s">
        <v>31</v>
      </c>
      <c r="Q212" s="13"/>
      <c r="R212" s="23"/>
      <c r="S212" s="23"/>
      <c r="T212" s="23"/>
    </row>
    <row r="213" spans="1:20" s="18" customFormat="1" ht="44.25" customHeight="1" x14ac:dyDescent="0.25">
      <c r="A213" s="36"/>
      <c r="B213" s="5">
        <v>207</v>
      </c>
      <c r="C213" s="8">
        <v>43084</v>
      </c>
      <c r="D213" s="44" t="s">
        <v>785</v>
      </c>
      <c r="E213" s="13" t="s">
        <v>624</v>
      </c>
      <c r="F213" s="13" t="s">
        <v>625</v>
      </c>
      <c r="G213" s="13" t="s">
        <v>118</v>
      </c>
      <c r="H213" s="13" t="s">
        <v>10</v>
      </c>
      <c r="I213" s="10" t="s">
        <v>11</v>
      </c>
      <c r="J213" s="15">
        <v>170251.78</v>
      </c>
      <c r="K213" s="67">
        <v>70</v>
      </c>
      <c r="L213" s="15">
        <v>72965.039999999994</v>
      </c>
      <c r="M213" s="67">
        <v>30</v>
      </c>
      <c r="N213" s="15">
        <f t="shared" si="4"/>
        <v>243216.82</v>
      </c>
      <c r="O213" s="9" t="s">
        <v>626</v>
      </c>
      <c r="P213" s="10" t="s">
        <v>31</v>
      </c>
      <c r="Q213" s="13"/>
      <c r="R213" s="23"/>
      <c r="S213" s="23"/>
      <c r="T213" s="23"/>
    </row>
    <row r="214" spans="1:20" s="18" customFormat="1" ht="61.5" customHeight="1" x14ac:dyDescent="0.25">
      <c r="A214" s="36"/>
      <c r="B214" s="5">
        <v>208</v>
      </c>
      <c r="C214" s="8">
        <v>43084</v>
      </c>
      <c r="D214" s="44" t="s">
        <v>627</v>
      </c>
      <c r="E214" s="13" t="s">
        <v>628</v>
      </c>
      <c r="F214" s="13" t="s">
        <v>505</v>
      </c>
      <c r="G214" s="13" t="s">
        <v>171</v>
      </c>
      <c r="H214" s="13" t="s">
        <v>17</v>
      </c>
      <c r="I214" s="10" t="s">
        <v>11</v>
      </c>
      <c r="J214" s="15">
        <v>63350.62</v>
      </c>
      <c r="K214" s="67">
        <v>70</v>
      </c>
      <c r="L214" s="15">
        <v>27150.27</v>
      </c>
      <c r="M214" s="67">
        <v>30</v>
      </c>
      <c r="N214" s="15">
        <f t="shared" si="4"/>
        <v>90500.89</v>
      </c>
      <c r="O214" s="9" t="s">
        <v>629</v>
      </c>
      <c r="P214" s="10" t="s">
        <v>31</v>
      </c>
      <c r="Q214" s="13"/>
      <c r="R214" s="23"/>
      <c r="S214" s="23"/>
      <c r="T214" s="23"/>
    </row>
    <row r="215" spans="1:20" s="18" customFormat="1" ht="51.75" customHeight="1" x14ac:dyDescent="0.25">
      <c r="A215" s="36"/>
      <c r="B215" s="5">
        <v>209</v>
      </c>
      <c r="C215" s="8">
        <v>43084</v>
      </c>
      <c r="D215" s="44" t="s">
        <v>516</v>
      </c>
      <c r="E215" s="13" t="s">
        <v>630</v>
      </c>
      <c r="F215" s="13" t="s">
        <v>234</v>
      </c>
      <c r="G215" s="13" t="s">
        <v>184</v>
      </c>
      <c r="H215" s="13" t="s">
        <v>17</v>
      </c>
      <c r="I215" s="10" t="s">
        <v>11</v>
      </c>
      <c r="J215" s="15">
        <v>187911.43</v>
      </c>
      <c r="K215" s="67">
        <v>70</v>
      </c>
      <c r="L215" s="15">
        <v>80533.47</v>
      </c>
      <c r="M215" s="67">
        <v>30</v>
      </c>
      <c r="N215" s="15">
        <f t="shared" si="4"/>
        <v>268444.90000000002</v>
      </c>
      <c r="O215" s="9" t="s">
        <v>518</v>
      </c>
      <c r="P215" s="10" t="s">
        <v>31</v>
      </c>
      <c r="Q215" s="13"/>
      <c r="R215" s="23"/>
      <c r="S215" s="23"/>
      <c r="T215" s="23"/>
    </row>
    <row r="216" spans="1:20" s="18" customFormat="1" ht="56.25" customHeight="1" x14ac:dyDescent="0.25">
      <c r="A216" s="36"/>
      <c r="B216" s="5">
        <v>210</v>
      </c>
      <c r="C216" s="8">
        <v>43084</v>
      </c>
      <c r="D216" s="44" t="s">
        <v>631</v>
      </c>
      <c r="E216" s="13" t="s">
        <v>632</v>
      </c>
      <c r="F216" s="13" t="s">
        <v>149</v>
      </c>
      <c r="G216" s="13" t="s">
        <v>25</v>
      </c>
      <c r="H216" s="13" t="s">
        <v>10</v>
      </c>
      <c r="I216" s="10" t="s">
        <v>11</v>
      </c>
      <c r="J216" s="15">
        <v>192646.17</v>
      </c>
      <c r="K216" s="67">
        <v>70</v>
      </c>
      <c r="L216" s="15">
        <v>82562.64</v>
      </c>
      <c r="M216" s="67">
        <v>30</v>
      </c>
      <c r="N216" s="15">
        <f t="shared" si="4"/>
        <v>275208.81</v>
      </c>
      <c r="O216" s="9" t="s">
        <v>633</v>
      </c>
      <c r="P216" s="10" t="s">
        <v>31</v>
      </c>
      <c r="Q216" s="13"/>
      <c r="R216" s="23"/>
      <c r="S216" s="23"/>
      <c r="T216" s="23"/>
    </row>
    <row r="217" spans="1:20" s="18" customFormat="1" ht="51" customHeight="1" x14ac:dyDescent="0.25">
      <c r="A217" s="36"/>
      <c r="B217" s="5">
        <v>211</v>
      </c>
      <c r="C217" s="8">
        <v>43084</v>
      </c>
      <c r="D217" s="44" t="s">
        <v>634</v>
      </c>
      <c r="E217" s="13" t="s">
        <v>635</v>
      </c>
      <c r="F217" s="13" t="s">
        <v>636</v>
      </c>
      <c r="G217" s="13" t="s">
        <v>74</v>
      </c>
      <c r="H217" s="13" t="s">
        <v>10</v>
      </c>
      <c r="I217" s="10" t="s">
        <v>564</v>
      </c>
      <c r="J217" s="15">
        <v>251310.56</v>
      </c>
      <c r="K217" s="67">
        <v>70</v>
      </c>
      <c r="L217" s="15">
        <v>107704.53</v>
      </c>
      <c r="M217" s="67">
        <v>30</v>
      </c>
      <c r="N217" s="15">
        <f t="shared" si="4"/>
        <v>359015.08999999997</v>
      </c>
      <c r="O217" s="9" t="s">
        <v>637</v>
      </c>
      <c r="P217" s="10" t="s">
        <v>31</v>
      </c>
      <c r="Q217" s="13"/>
      <c r="R217" s="23"/>
      <c r="S217" s="23"/>
      <c r="T217" s="23"/>
    </row>
    <row r="218" spans="1:20" s="18" customFormat="1" ht="75.75" customHeight="1" x14ac:dyDescent="0.25">
      <c r="A218" s="36"/>
      <c r="B218" s="5">
        <v>212</v>
      </c>
      <c r="C218" s="8">
        <v>43084</v>
      </c>
      <c r="D218" s="44" t="s">
        <v>638</v>
      </c>
      <c r="E218" s="13" t="s">
        <v>639</v>
      </c>
      <c r="F218" s="13" t="s">
        <v>353</v>
      </c>
      <c r="G218" s="13" t="s">
        <v>26</v>
      </c>
      <c r="H218" s="13" t="s">
        <v>17</v>
      </c>
      <c r="I218" s="10" t="s">
        <v>11</v>
      </c>
      <c r="J218" s="15">
        <v>34860</v>
      </c>
      <c r="K218" s="67">
        <v>70</v>
      </c>
      <c r="L218" s="15">
        <v>14940</v>
      </c>
      <c r="M218" s="67">
        <v>30</v>
      </c>
      <c r="N218" s="15">
        <f t="shared" si="4"/>
        <v>49800</v>
      </c>
      <c r="O218" s="9" t="s">
        <v>640</v>
      </c>
      <c r="P218" s="10" t="s">
        <v>31</v>
      </c>
      <c r="Q218" s="13"/>
      <c r="R218" s="23"/>
      <c r="S218" s="23"/>
      <c r="T218" s="23"/>
    </row>
    <row r="219" spans="1:20" s="18" customFormat="1" ht="66.75" customHeight="1" x14ac:dyDescent="0.25">
      <c r="A219" s="36"/>
      <c r="B219" s="5">
        <v>213</v>
      </c>
      <c r="C219" s="8">
        <v>43084</v>
      </c>
      <c r="D219" s="44" t="s">
        <v>638</v>
      </c>
      <c r="E219" s="13" t="s">
        <v>641</v>
      </c>
      <c r="F219" s="13" t="s">
        <v>353</v>
      </c>
      <c r="G219" s="13" t="s">
        <v>26</v>
      </c>
      <c r="H219" s="13" t="s">
        <v>10</v>
      </c>
      <c r="I219" s="10" t="s">
        <v>582</v>
      </c>
      <c r="J219" s="15">
        <v>58975.67</v>
      </c>
      <c r="K219" s="67">
        <v>70</v>
      </c>
      <c r="L219" s="15">
        <v>25275.279999999999</v>
      </c>
      <c r="M219" s="67">
        <v>30</v>
      </c>
      <c r="N219" s="15">
        <f t="shared" si="4"/>
        <v>84250.95</v>
      </c>
      <c r="O219" s="9" t="s">
        <v>640</v>
      </c>
      <c r="P219" s="10" t="s">
        <v>31</v>
      </c>
      <c r="Q219" s="13"/>
      <c r="R219" s="23"/>
      <c r="S219" s="23"/>
      <c r="T219" s="23"/>
    </row>
    <row r="220" spans="1:20" s="18" customFormat="1" ht="54.75" customHeight="1" x14ac:dyDescent="0.25">
      <c r="A220" s="36"/>
      <c r="B220" s="5">
        <v>214</v>
      </c>
      <c r="C220" s="8">
        <v>43084</v>
      </c>
      <c r="D220" s="44" t="s">
        <v>642</v>
      </c>
      <c r="E220" s="13" t="s">
        <v>643</v>
      </c>
      <c r="F220" s="13" t="s">
        <v>353</v>
      </c>
      <c r="G220" s="13" t="s">
        <v>26</v>
      </c>
      <c r="H220" s="13" t="s">
        <v>644</v>
      </c>
      <c r="I220" s="10" t="s">
        <v>11</v>
      </c>
      <c r="J220" s="15">
        <v>672273.03</v>
      </c>
      <c r="K220" s="67">
        <v>70</v>
      </c>
      <c r="L220" s="15">
        <v>290000</v>
      </c>
      <c r="M220" s="67">
        <v>30</v>
      </c>
      <c r="N220" s="15">
        <f t="shared" si="4"/>
        <v>962273.03</v>
      </c>
      <c r="O220" s="9" t="s">
        <v>645</v>
      </c>
      <c r="P220" s="10" t="s">
        <v>31</v>
      </c>
      <c r="Q220" s="13"/>
      <c r="R220" s="23"/>
      <c r="S220" s="23"/>
      <c r="T220" s="23"/>
    </row>
    <row r="221" spans="1:20" s="18" customFormat="1" ht="66" customHeight="1" x14ac:dyDescent="0.25">
      <c r="A221" s="36"/>
      <c r="B221" s="5">
        <v>215</v>
      </c>
      <c r="C221" s="8">
        <v>43084</v>
      </c>
      <c r="D221" s="44" t="s">
        <v>646</v>
      </c>
      <c r="E221" s="13" t="s">
        <v>647</v>
      </c>
      <c r="F221" s="13" t="s">
        <v>648</v>
      </c>
      <c r="G221" s="13" t="s">
        <v>26</v>
      </c>
      <c r="H221" s="13" t="s">
        <v>10</v>
      </c>
      <c r="I221" s="10" t="s">
        <v>564</v>
      </c>
      <c r="J221" s="15">
        <v>143177.5</v>
      </c>
      <c r="K221" s="67">
        <v>70</v>
      </c>
      <c r="L221" s="15">
        <v>61361.77</v>
      </c>
      <c r="M221" s="67">
        <v>30</v>
      </c>
      <c r="N221" s="15">
        <f t="shared" si="4"/>
        <v>204539.27</v>
      </c>
      <c r="O221" s="9" t="s">
        <v>649</v>
      </c>
      <c r="P221" s="10" t="s">
        <v>31</v>
      </c>
      <c r="Q221" s="13"/>
      <c r="R221" s="23"/>
      <c r="S221" s="23"/>
      <c r="T221" s="23"/>
    </row>
    <row r="222" spans="1:20" s="18" customFormat="1" ht="95.25" customHeight="1" x14ac:dyDescent="0.25">
      <c r="A222" s="36"/>
      <c r="B222" s="5">
        <v>216</v>
      </c>
      <c r="C222" s="8">
        <v>43084</v>
      </c>
      <c r="D222" s="44" t="s">
        <v>765</v>
      </c>
      <c r="E222" s="13" t="s">
        <v>650</v>
      </c>
      <c r="F222" s="13" t="s">
        <v>651</v>
      </c>
      <c r="G222" s="13" t="s">
        <v>651</v>
      </c>
      <c r="H222" s="13" t="s">
        <v>10</v>
      </c>
      <c r="I222" s="10" t="s">
        <v>11</v>
      </c>
      <c r="J222" s="15">
        <v>45000</v>
      </c>
      <c r="K222" s="67">
        <v>27</v>
      </c>
      <c r="L222" s="15">
        <v>120215</v>
      </c>
      <c r="M222" s="67">
        <v>73</v>
      </c>
      <c r="N222" s="15">
        <f t="shared" si="4"/>
        <v>165215</v>
      </c>
      <c r="O222" s="9" t="s">
        <v>44</v>
      </c>
      <c r="P222" s="10" t="s">
        <v>65</v>
      </c>
      <c r="Q222" s="13" t="s">
        <v>778</v>
      </c>
      <c r="R222" s="23"/>
      <c r="S222" s="23"/>
      <c r="T222" s="23"/>
    </row>
    <row r="223" spans="1:20" s="18" customFormat="1" ht="61.5" customHeight="1" x14ac:dyDescent="0.25">
      <c r="A223" s="36"/>
      <c r="B223" s="5">
        <v>217</v>
      </c>
      <c r="C223" s="9" t="s">
        <v>654</v>
      </c>
      <c r="D223" s="41" t="s">
        <v>783</v>
      </c>
      <c r="E223" s="61" t="s">
        <v>784</v>
      </c>
      <c r="F223" s="39" t="s">
        <v>155</v>
      </c>
      <c r="G223" s="39" t="s">
        <v>23</v>
      </c>
      <c r="H223" s="39" t="s">
        <v>10</v>
      </c>
      <c r="I223" s="10" t="s">
        <v>11</v>
      </c>
      <c r="J223" s="15">
        <v>160000</v>
      </c>
      <c r="K223" s="67">
        <v>83.54</v>
      </c>
      <c r="L223" s="15">
        <v>31511.759999999998</v>
      </c>
      <c r="M223" s="67" t="s">
        <v>655</v>
      </c>
      <c r="N223" s="15">
        <v>191511.76</v>
      </c>
      <c r="O223" s="9" t="s">
        <v>656</v>
      </c>
      <c r="P223" s="10" t="s">
        <v>31</v>
      </c>
      <c r="Q223" s="13"/>
      <c r="R223" s="23"/>
      <c r="S223" s="23"/>
      <c r="T223" s="23"/>
    </row>
    <row r="224" spans="1:20" s="18" customFormat="1" ht="53.25" customHeight="1" x14ac:dyDescent="0.25">
      <c r="A224" s="36"/>
      <c r="B224" s="5">
        <v>218</v>
      </c>
      <c r="C224" s="9" t="s">
        <v>654</v>
      </c>
      <c r="D224" s="41" t="s">
        <v>657</v>
      </c>
      <c r="E224" s="13" t="s">
        <v>658</v>
      </c>
      <c r="F224" s="13" t="s">
        <v>602</v>
      </c>
      <c r="G224" s="13" t="s">
        <v>67</v>
      </c>
      <c r="H224" s="13" t="s">
        <v>10</v>
      </c>
      <c r="I224" s="10" t="s">
        <v>11</v>
      </c>
      <c r="J224" s="15">
        <v>80722</v>
      </c>
      <c r="K224" s="67">
        <v>70</v>
      </c>
      <c r="L224" s="15">
        <v>34595.769999999997</v>
      </c>
      <c r="M224" s="67">
        <v>30</v>
      </c>
      <c r="N224" s="15">
        <v>115317.77</v>
      </c>
      <c r="O224" s="9" t="s">
        <v>659</v>
      </c>
      <c r="P224" s="10" t="s">
        <v>31</v>
      </c>
      <c r="Q224" s="13"/>
      <c r="R224" s="23"/>
      <c r="S224" s="23"/>
      <c r="T224" s="23"/>
    </row>
    <row r="225" spans="1:20" s="18" customFormat="1" ht="57" customHeight="1" x14ac:dyDescent="0.25">
      <c r="A225" s="36"/>
      <c r="B225" s="5">
        <v>219</v>
      </c>
      <c r="C225" s="9" t="s">
        <v>654</v>
      </c>
      <c r="D225" s="41" t="s">
        <v>660</v>
      </c>
      <c r="E225" s="13" t="s">
        <v>782</v>
      </c>
      <c r="F225" s="13" t="s">
        <v>278</v>
      </c>
      <c r="G225" s="13" t="s">
        <v>171</v>
      </c>
      <c r="H225" s="13" t="s">
        <v>17</v>
      </c>
      <c r="I225" s="10" t="s">
        <v>11</v>
      </c>
      <c r="J225" s="15">
        <v>120000</v>
      </c>
      <c r="K225" s="67">
        <v>79.87</v>
      </c>
      <c r="L225" s="15">
        <v>30241.8</v>
      </c>
      <c r="M225" s="67">
        <v>20.13</v>
      </c>
      <c r="N225" s="15">
        <v>150241.79999999999</v>
      </c>
      <c r="O225" s="9" t="s">
        <v>661</v>
      </c>
      <c r="P225" s="10" t="s">
        <v>31</v>
      </c>
      <c r="Q225" s="13"/>
      <c r="R225" s="23"/>
      <c r="S225" s="23"/>
      <c r="T225" s="23"/>
    </row>
    <row r="226" spans="1:20" s="18" customFormat="1" ht="54" customHeight="1" x14ac:dyDescent="0.25">
      <c r="A226" s="36"/>
      <c r="B226" s="5">
        <v>220</v>
      </c>
      <c r="C226" s="9" t="s">
        <v>654</v>
      </c>
      <c r="D226" s="41" t="s">
        <v>662</v>
      </c>
      <c r="E226" s="13" t="s">
        <v>780</v>
      </c>
      <c r="F226" s="13" t="s">
        <v>602</v>
      </c>
      <c r="G226" s="13" t="s">
        <v>67</v>
      </c>
      <c r="H226" s="13" t="s">
        <v>17</v>
      </c>
      <c r="I226" s="10" t="s">
        <v>11</v>
      </c>
      <c r="J226" s="15">
        <v>90100</v>
      </c>
      <c r="K226" s="67">
        <v>100</v>
      </c>
      <c r="L226" s="15">
        <v>0</v>
      </c>
      <c r="M226" s="67" t="s">
        <v>663</v>
      </c>
      <c r="N226" s="15">
        <v>90100</v>
      </c>
      <c r="O226" s="9" t="s">
        <v>664</v>
      </c>
      <c r="P226" s="10" t="s">
        <v>31</v>
      </c>
      <c r="Q226" s="13"/>
      <c r="R226" s="23"/>
      <c r="S226" s="23"/>
      <c r="T226" s="23"/>
    </row>
    <row r="227" spans="1:20" s="18" customFormat="1" ht="56.25" customHeight="1" x14ac:dyDescent="0.25">
      <c r="A227" s="36"/>
      <c r="B227" s="5">
        <v>221</v>
      </c>
      <c r="C227" s="9" t="s">
        <v>654</v>
      </c>
      <c r="D227" s="41" t="s">
        <v>662</v>
      </c>
      <c r="E227" s="13" t="s">
        <v>781</v>
      </c>
      <c r="F227" s="13" t="s">
        <v>602</v>
      </c>
      <c r="G227" s="13" t="s">
        <v>67</v>
      </c>
      <c r="H227" s="13" t="s">
        <v>10</v>
      </c>
      <c r="I227" s="10" t="s">
        <v>11</v>
      </c>
      <c r="J227" s="15">
        <v>110000</v>
      </c>
      <c r="K227" s="67" t="s">
        <v>665</v>
      </c>
      <c r="L227" s="15">
        <v>4250</v>
      </c>
      <c r="M227" s="67" t="s">
        <v>666</v>
      </c>
      <c r="N227" s="15">
        <v>114520</v>
      </c>
      <c r="O227" s="9" t="s">
        <v>664</v>
      </c>
      <c r="P227" s="10" t="s">
        <v>31</v>
      </c>
      <c r="Q227" s="13"/>
      <c r="R227" s="23"/>
      <c r="S227" s="23"/>
      <c r="T227" s="23"/>
    </row>
    <row r="228" spans="1:20" s="18" customFormat="1" ht="81.75" customHeight="1" x14ac:dyDescent="0.25">
      <c r="A228" s="36"/>
      <c r="B228" s="5">
        <v>222</v>
      </c>
      <c r="C228" s="9" t="s">
        <v>654</v>
      </c>
      <c r="D228" s="41" t="s">
        <v>667</v>
      </c>
      <c r="E228" s="61" t="s">
        <v>903</v>
      </c>
      <c r="F228" s="13" t="s">
        <v>99</v>
      </c>
      <c r="G228" s="13" t="s">
        <v>99</v>
      </c>
      <c r="H228" s="13" t="s">
        <v>10</v>
      </c>
      <c r="I228" s="10" t="s">
        <v>11</v>
      </c>
      <c r="J228" s="15">
        <v>300000</v>
      </c>
      <c r="K228" s="67" t="s">
        <v>668</v>
      </c>
      <c r="L228" s="15">
        <v>74164.03</v>
      </c>
      <c r="M228" s="67" t="s">
        <v>669</v>
      </c>
      <c r="N228" s="15">
        <v>374164.03</v>
      </c>
      <c r="O228" s="9" t="s">
        <v>670</v>
      </c>
      <c r="P228" s="10" t="s">
        <v>31</v>
      </c>
      <c r="Q228" s="13"/>
      <c r="R228" s="23"/>
      <c r="S228" s="23"/>
      <c r="T228" s="23"/>
    </row>
    <row r="229" spans="1:20" s="18" customFormat="1" ht="57.75" customHeight="1" x14ac:dyDescent="0.25">
      <c r="A229" s="36"/>
      <c r="B229" s="5">
        <v>223</v>
      </c>
      <c r="C229" s="9" t="s">
        <v>654</v>
      </c>
      <c r="D229" s="41" t="s">
        <v>671</v>
      </c>
      <c r="E229" s="61" t="s">
        <v>904</v>
      </c>
      <c r="F229" s="13" t="s">
        <v>364</v>
      </c>
      <c r="G229" s="13" t="s">
        <v>23</v>
      </c>
      <c r="H229" s="13" t="s">
        <v>10</v>
      </c>
      <c r="I229" s="10" t="s">
        <v>11</v>
      </c>
      <c r="J229" s="15">
        <v>70000</v>
      </c>
      <c r="K229" s="67" t="s">
        <v>672</v>
      </c>
      <c r="L229" s="15">
        <v>15903.2</v>
      </c>
      <c r="M229" s="67" t="s">
        <v>673</v>
      </c>
      <c r="N229" s="15">
        <v>85903.2</v>
      </c>
      <c r="O229" s="9" t="s">
        <v>674</v>
      </c>
      <c r="P229" s="10" t="s">
        <v>31</v>
      </c>
      <c r="Q229" s="13"/>
      <c r="R229" s="23"/>
      <c r="S229" s="23"/>
      <c r="T229" s="23"/>
    </row>
    <row r="230" spans="1:20" s="18" customFormat="1" ht="48.75" customHeight="1" x14ac:dyDescent="0.25">
      <c r="A230" s="36"/>
      <c r="B230" s="5">
        <v>224</v>
      </c>
      <c r="C230" s="9" t="s">
        <v>654</v>
      </c>
      <c r="D230" s="41" t="s">
        <v>675</v>
      </c>
      <c r="E230" s="61" t="s">
        <v>676</v>
      </c>
      <c r="F230" s="13" t="s">
        <v>62</v>
      </c>
      <c r="G230" s="13" t="s">
        <v>62</v>
      </c>
      <c r="H230" s="13" t="s">
        <v>10</v>
      </c>
      <c r="I230" s="10" t="s">
        <v>11</v>
      </c>
      <c r="J230" s="15">
        <v>7500</v>
      </c>
      <c r="K230" s="67" t="s">
        <v>677</v>
      </c>
      <c r="L230" s="15">
        <v>2950</v>
      </c>
      <c r="M230" s="67" t="s">
        <v>678</v>
      </c>
      <c r="N230" s="15">
        <v>10450</v>
      </c>
      <c r="O230" s="9" t="s">
        <v>679</v>
      </c>
      <c r="P230" s="10" t="s">
        <v>31</v>
      </c>
      <c r="Q230" s="13"/>
      <c r="R230" s="23"/>
      <c r="S230" s="23"/>
      <c r="T230" s="23"/>
    </row>
    <row r="231" spans="1:20" s="18" customFormat="1" ht="61.5" customHeight="1" x14ac:dyDescent="0.25">
      <c r="A231" s="36"/>
      <c r="B231" s="5">
        <v>225</v>
      </c>
      <c r="C231" s="9" t="s">
        <v>654</v>
      </c>
      <c r="D231" s="41" t="s">
        <v>680</v>
      </c>
      <c r="E231" s="61" t="s">
        <v>681</v>
      </c>
      <c r="F231" s="13" t="s">
        <v>418</v>
      </c>
      <c r="G231" s="13" t="s">
        <v>158</v>
      </c>
      <c r="H231" s="13" t="s">
        <v>10</v>
      </c>
      <c r="I231" s="10" t="s">
        <v>652</v>
      </c>
      <c r="J231" s="15">
        <v>50000</v>
      </c>
      <c r="K231" s="67" t="s">
        <v>682</v>
      </c>
      <c r="L231" s="15">
        <v>16349.94</v>
      </c>
      <c r="M231" s="67" t="s">
        <v>683</v>
      </c>
      <c r="N231" s="15">
        <v>66349.94</v>
      </c>
      <c r="O231" s="9" t="s">
        <v>684</v>
      </c>
      <c r="P231" s="10" t="s">
        <v>31</v>
      </c>
      <c r="Q231" s="13"/>
      <c r="R231" s="23"/>
      <c r="S231" s="23"/>
      <c r="T231" s="23"/>
    </row>
    <row r="232" spans="1:20" s="18" customFormat="1" ht="51.75" customHeight="1" x14ac:dyDescent="0.25">
      <c r="A232" s="36"/>
      <c r="B232" s="5">
        <v>226</v>
      </c>
      <c r="C232" s="9" t="s">
        <v>654</v>
      </c>
      <c r="D232" s="41" t="s">
        <v>685</v>
      </c>
      <c r="E232" s="61" t="s">
        <v>905</v>
      </c>
      <c r="F232" s="13" t="s">
        <v>29</v>
      </c>
      <c r="G232" s="13" t="s">
        <v>24</v>
      </c>
      <c r="H232" s="13" t="s">
        <v>10</v>
      </c>
      <c r="I232" s="10" t="s">
        <v>11</v>
      </c>
      <c r="J232" s="15">
        <v>500000</v>
      </c>
      <c r="K232" s="67" t="s">
        <v>686</v>
      </c>
      <c r="L232" s="15">
        <v>150005.10999999999</v>
      </c>
      <c r="M232" s="67" t="s">
        <v>687</v>
      </c>
      <c r="N232" s="15">
        <v>650005.11</v>
      </c>
      <c r="O232" s="9" t="s">
        <v>33</v>
      </c>
      <c r="P232" s="10" t="s">
        <v>31</v>
      </c>
      <c r="Q232" s="13"/>
      <c r="R232" s="23"/>
      <c r="S232" s="23"/>
      <c r="T232" s="23"/>
    </row>
    <row r="233" spans="1:20" s="18" customFormat="1" ht="53.25" customHeight="1" x14ac:dyDescent="0.25">
      <c r="A233" s="36"/>
      <c r="B233" s="5">
        <v>227</v>
      </c>
      <c r="C233" s="9" t="s">
        <v>654</v>
      </c>
      <c r="D233" s="41" t="s">
        <v>688</v>
      </c>
      <c r="E233" s="61" t="s">
        <v>689</v>
      </c>
      <c r="F233" s="13" t="s">
        <v>117</v>
      </c>
      <c r="G233" s="13" t="s">
        <v>690</v>
      </c>
      <c r="H233" s="13" t="s">
        <v>10</v>
      </c>
      <c r="I233" s="10" t="s">
        <v>11</v>
      </c>
      <c r="J233" s="15">
        <v>34933.760000000002</v>
      </c>
      <c r="K233" s="67">
        <v>70</v>
      </c>
      <c r="L233" s="15">
        <v>14971.61</v>
      </c>
      <c r="M233" s="67">
        <v>30</v>
      </c>
      <c r="N233" s="15">
        <v>49905.37</v>
      </c>
      <c r="O233" s="9" t="s">
        <v>691</v>
      </c>
      <c r="P233" s="10" t="s">
        <v>31</v>
      </c>
      <c r="Q233" s="13"/>
      <c r="R233" s="23"/>
      <c r="S233" s="23"/>
      <c r="T233" s="23"/>
    </row>
    <row r="234" spans="1:20" s="18" customFormat="1" ht="61.5" customHeight="1" x14ac:dyDescent="0.25">
      <c r="A234" s="36"/>
      <c r="B234" s="5">
        <v>228</v>
      </c>
      <c r="C234" s="9" t="s">
        <v>654</v>
      </c>
      <c r="D234" s="41" t="s">
        <v>692</v>
      </c>
      <c r="E234" s="61" t="s">
        <v>693</v>
      </c>
      <c r="F234" s="13" t="s">
        <v>694</v>
      </c>
      <c r="G234" s="13" t="s">
        <v>146</v>
      </c>
      <c r="H234" s="13" t="s">
        <v>17</v>
      </c>
      <c r="I234" s="10" t="s">
        <v>11</v>
      </c>
      <c r="J234" s="15">
        <v>150000</v>
      </c>
      <c r="K234" s="67" t="s">
        <v>695</v>
      </c>
      <c r="L234" s="15">
        <v>38169</v>
      </c>
      <c r="M234" s="67" t="s">
        <v>696</v>
      </c>
      <c r="N234" s="15">
        <v>188169</v>
      </c>
      <c r="O234" s="9" t="s">
        <v>697</v>
      </c>
      <c r="P234" s="62" t="s">
        <v>31</v>
      </c>
      <c r="Q234" s="42"/>
      <c r="R234" s="23"/>
      <c r="S234" s="23"/>
      <c r="T234" s="23"/>
    </row>
    <row r="235" spans="1:20" s="18" customFormat="1" ht="44.25" customHeight="1" x14ac:dyDescent="0.25">
      <c r="A235" s="36"/>
      <c r="B235" s="5">
        <v>229</v>
      </c>
      <c r="C235" s="9" t="s">
        <v>654</v>
      </c>
      <c r="D235" s="41" t="s">
        <v>698</v>
      </c>
      <c r="E235" s="61" t="s">
        <v>699</v>
      </c>
      <c r="F235" s="13" t="s">
        <v>122</v>
      </c>
      <c r="G235" s="13" t="s">
        <v>123</v>
      </c>
      <c r="H235" s="13" t="s">
        <v>10</v>
      </c>
      <c r="I235" s="10" t="s">
        <v>11</v>
      </c>
      <c r="J235" s="15">
        <v>156558.28</v>
      </c>
      <c r="K235" s="67">
        <v>70</v>
      </c>
      <c r="L235" s="15">
        <v>67096.41</v>
      </c>
      <c r="M235" s="67">
        <v>30</v>
      </c>
      <c r="N235" s="15">
        <v>223654.69</v>
      </c>
      <c r="O235" s="9" t="s">
        <v>124</v>
      </c>
      <c r="P235" s="62" t="s">
        <v>31</v>
      </c>
      <c r="Q235" s="13"/>
      <c r="R235" s="23"/>
      <c r="S235" s="23"/>
      <c r="T235" s="23"/>
    </row>
    <row r="236" spans="1:20" s="18" customFormat="1" ht="60.75" customHeight="1" x14ac:dyDescent="0.25">
      <c r="A236" s="36"/>
      <c r="B236" s="5">
        <v>230</v>
      </c>
      <c r="C236" s="9" t="s">
        <v>654</v>
      </c>
      <c r="D236" s="41" t="s">
        <v>700</v>
      </c>
      <c r="E236" s="61" t="s">
        <v>701</v>
      </c>
      <c r="F236" s="13" t="s">
        <v>305</v>
      </c>
      <c r="G236" s="13" t="s">
        <v>67</v>
      </c>
      <c r="H236" s="13" t="s">
        <v>10</v>
      </c>
      <c r="I236" s="10" t="s">
        <v>11</v>
      </c>
      <c r="J236" s="15">
        <v>130695.39</v>
      </c>
      <c r="K236" s="67">
        <v>70</v>
      </c>
      <c r="L236" s="15">
        <v>56012.31</v>
      </c>
      <c r="M236" s="67">
        <v>30</v>
      </c>
      <c r="N236" s="15">
        <v>186707.7</v>
      </c>
      <c r="O236" s="9" t="s">
        <v>702</v>
      </c>
      <c r="P236" s="10" t="s">
        <v>65</v>
      </c>
      <c r="Q236" s="13" t="s">
        <v>775</v>
      </c>
      <c r="R236" s="23"/>
      <c r="S236" s="23"/>
      <c r="T236" s="23"/>
    </row>
    <row r="237" spans="1:20" s="18" customFormat="1" ht="64.5" customHeight="1" x14ac:dyDescent="0.25">
      <c r="A237" s="36"/>
      <c r="B237" s="5">
        <v>231</v>
      </c>
      <c r="C237" s="9" t="s">
        <v>654</v>
      </c>
      <c r="D237" s="41" t="s">
        <v>703</v>
      </c>
      <c r="E237" s="61" t="s">
        <v>704</v>
      </c>
      <c r="F237" s="13" t="s">
        <v>218</v>
      </c>
      <c r="G237" s="13" t="s">
        <v>206</v>
      </c>
      <c r="H237" s="13" t="s">
        <v>10</v>
      </c>
      <c r="I237" s="10" t="s">
        <v>11</v>
      </c>
      <c r="J237" s="15">
        <v>337489.24</v>
      </c>
      <c r="K237" s="67">
        <v>70</v>
      </c>
      <c r="L237" s="15">
        <v>144638.25</v>
      </c>
      <c r="M237" s="67">
        <v>30</v>
      </c>
      <c r="N237" s="15">
        <v>482127.49</v>
      </c>
      <c r="O237" s="9" t="s">
        <v>705</v>
      </c>
      <c r="P237" s="10" t="s">
        <v>31</v>
      </c>
      <c r="Q237" s="13"/>
      <c r="R237" s="23"/>
      <c r="S237" s="23"/>
      <c r="T237" s="23"/>
    </row>
    <row r="238" spans="1:20" s="18" customFormat="1" ht="56.25" customHeight="1" x14ac:dyDescent="0.25">
      <c r="A238" s="36"/>
      <c r="B238" s="5">
        <v>232</v>
      </c>
      <c r="C238" s="9" t="s">
        <v>654</v>
      </c>
      <c r="D238" s="41" t="s">
        <v>706</v>
      </c>
      <c r="E238" s="61" t="s">
        <v>707</v>
      </c>
      <c r="F238" s="13" t="s">
        <v>234</v>
      </c>
      <c r="G238" s="13" t="s">
        <v>184</v>
      </c>
      <c r="H238" s="13" t="s">
        <v>10</v>
      </c>
      <c r="I238" s="10" t="s">
        <v>11</v>
      </c>
      <c r="J238" s="15">
        <v>367544.27</v>
      </c>
      <c r="K238" s="67">
        <v>70</v>
      </c>
      <c r="L238" s="15">
        <v>157518.97</v>
      </c>
      <c r="M238" s="67">
        <v>30</v>
      </c>
      <c r="N238" s="15">
        <v>525063.24</v>
      </c>
      <c r="O238" s="9" t="s">
        <v>708</v>
      </c>
      <c r="P238" s="10" t="s">
        <v>31</v>
      </c>
      <c r="Q238" s="13"/>
      <c r="R238" s="23"/>
      <c r="S238" s="23"/>
      <c r="T238" s="23"/>
    </row>
    <row r="239" spans="1:20" s="18" customFormat="1" ht="46.5" customHeight="1" x14ac:dyDescent="0.25">
      <c r="A239" s="36"/>
      <c r="B239" s="5">
        <v>233</v>
      </c>
      <c r="C239" s="9" t="s">
        <v>654</v>
      </c>
      <c r="D239" s="41" t="s">
        <v>709</v>
      </c>
      <c r="E239" s="61" t="s">
        <v>710</v>
      </c>
      <c r="F239" s="13" t="s">
        <v>505</v>
      </c>
      <c r="G239" s="13" t="s">
        <v>171</v>
      </c>
      <c r="H239" s="13" t="s">
        <v>10</v>
      </c>
      <c r="I239" s="10" t="s">
        <v>11</v>
      </c>
      <c r="J239" s="15">
        <v>215702.66</v>
      </c>
      <c r="K239" s="67">
        <v>70</v>
      </c>
      <c r="L239" s="15">
        <v>92443.99</v>
      </c>
      <c r="M239" s="67">
        <v>30</v>
      </c>
      <c r="N239" s="15">
        <v>308146.65000000002</v>
      </c>
      <c r="O239" s="9" t="s">
        <v>711</v>
      </c>
      <c r="P239" s="10" t="s">
        <v>31</v>
      </c>
      <c r="Q239" s="13"/>
      <c r="R239" s="23"/>
      <c r="S239" s="23"/>
      <c r="T239" s="23"/>
    </row>
    <row r="240" spans="1:20" s="18" customFormat="1" ht="57" customHeight="1" x14ac:dyDescent="0.25">
      <c r="A240" s="36"/>
      <c r="B240" s="5">
        <v>234</v>
      </c>
      <c r="C240" s="9" t="s">
        <v>654</v>
      </c>
      <c r="D240" s="41" t="s">
        <v>712</v>
      </c>
      <c r="E240" s="61" t="s">
        <v>713</v>
      </c>
      <c r="F240" s="13" t="s">
        <v>585</v>
      </c>
      <c r="G240" s="13" t="s">
        <v>184</v>
      </c>
      <c r="H240" s="13" t="s">
        <v>10</v>
      </c>
      <c r="I240" s="10" t="s">
        <v>652</v>
      </c>
      <c r="J240" s="15">
        <v>588296.23</v>
      </c>
      <c r="K240" s="67">
        <v>70</v>
      </c>
      <c r="L240" s="15">
        <v>252126.95</v>
      </c>
      <c r="M240" s="67">
        <v>30</v>
      </c>
      <c r="N240" s="15">
        <v>840423.18</v>
      </c>
      <c r="O240" s="9" t="s">
        <v>714</v>
      </c>
      <c r="P240" s="10" t="s">
        <v>31</v>
      </c>
      <c r="Q240" s="13"/>
      <c r="R240" s="23"/>
      <c r="S240" s="23"/>
      <c r="T240" s="23"/>
    </row>
    <row r="241" spans="1:20" s="18" customFormat="1" ht="56.25" customHeight="1" x14ac:dyDescent="0.25">
      <c r="A241" s="36"/>
      <c r="B241" s="5">
        <v>235</v>
      </c>
      <c r="C241" s="9" t="s">
        <v>654</v>
      </c>
      <c r="D241" s="41" t="s">
        <v>715</v>
      </c>
      <c r="E241" s="61" t="s">
        <v>716</v>
      </c>
      <c r="F241" s="13" t="s">
        <v>176</v>
      </c>
      <c r="G241" s="13" t="s">
        <v>118</v>
      </c>
      <c r="H241" s="13" t="s">
        <v>10</v>
      </c>
      <c r="I241" s="10" t="s">
        <v>11</v>
      </c>
      <c r="J241" s="15">
        <v>49718.66</v>
      </c>
      <c r="K241" s="67">
        <v>80</v>
      </c>
      <c r="L241" s="15">
        <v>12429.67</v>
      </c>
      <c r="M241" s="67">
        <v>20</v>
      </c>
      <c r="N241" s="15">
        <v>62148.33</v>
      </c>
      <c r="O241" s="9" t="s">
        <v>717</v>
      </c>
      <c r="P241" s="10" t="s">
        <v>31</v>
      </c>
      <c r="Q241" s="13"/>
      <c r="R241" s="23"/>
      <c r="S241" s="23"/>
      <c r="T241" s="23"/>
    </row>
    <row r="242" spans="1:20" s="18" customFormat="1" ht="93.75" customHeight="1" x14ac:dyDescent="0.25">
      <c r="A242" s="36"/>
      <c r="B242" s="5">
        <v>236</v>
      </c>
      <c r="C242" s="9" t="s">
        <v>654</v>
      </c>
      <c r="D242" s="41" t="s">
        <v>718</v>
      </c>
      <c r="E242" s="61" t="s">
        <v>719</v>
      </c>
      <c r="F242" s="13" t="s">
        <v>99</v>
      </c>
      <c r="G242" s="13" t="s">
        <v>99</v>
      </c>
      <c r="H242" s="13" t="s">
        <v>10</v>
      </c>
      <c r="I242" s="10" t="s">
        <v>11</v>
      </c>
      <c r="J242" s="15">
        <v>227741.12</v>
      </c>
      <c r="K242" s="67" t="s">
        <v>720</v>
      </c>
      <c r="L242" s="15">
        <v>248323.97</v>
      </c>
      <c r="M242" s="67" t="s">
        <v>721</v>
      </c>
      <c r="N242" s="15">
        <v>476065.09</v>
      </c>
      <c r="O242" s="9" t="s">
        <v>722</v>
      </c>
      <c r="P242" s="10" t="s">
        <v>65</v>
      </c>
      <c r="Q242" s="61" t="s">
        <v>777</v>
      </c>
      <c r="R242" s="23"/>
      <c r="S242" s="23"/>
      <c r="T242" s="23"/>
    </row>
    <row r="243" spans="1:20" s="18" customFormat="1" ht="40.5" customHeight="1" x14ac:dyDescent="0.25">
      <c r="A243" s="36"/>
      <c r="B243" s="5">
        <v>237</v>
      </c>
      <c r="C243" s="9" t="s">
        <v>654</v>
      </c>
      <c r="D243" s="41" t="s">
        <v>723</v>
      </c>
      <c r="E243" s="61" t="s">
        <v>724</v>
      </c>
      <c r="F243" s="13" t="s">
        <v>258</v>
      </c>
      <c r="G243" s="13" t="s">
        <v>146</v>
      </c>
      <c r="H243" s="13" t="s">
        <v>10</v>
      </c>
      <c r="I243" s="10" t="s">
        <v>11</v>
      </c>
      <c r="J243" s="15">
        <v>98000</v>
      </c>
      <c r="K243" s="67">
        <v>70</v>
      </c>
      <c r="L243" s="15">
        <v>42000</v>
      </c>
      <c r="M243" s="67">
        <v>30</v>
      </c>
      <c r="N243" s="15">
        <v>140000</v>
      </c>
      <c r="O243" s="9" t="s">
        <v>725</v>
      </c>
      <c r="P243" s="10" t="s">
        <v>31</v>
      </c>
      <c r="Q243" s="13"/>
      <c r="R243" s="23"/>
      <c r="S243" s="23"/>
      <c r="T243" s="23"/>
    </row>
    <row r="244" spans="1:20" s="18" customFormat="1" ht="52.5" customHeight="1" x14ac:dyDescent="0.25">
      <c r="A244" s="36"/>
      <c r="B244" s="5">
        <v>238</v>
      </c>
      <c r="C244" s="9" t="s">
        <v>654</v>
      </c>
      <c r="D244" s="41" t="s">
        <v>726</v>
      </c>
      <c r="E244" s="61" t="s">
        <v>727</v>
      </c>
      <c r="F244" s="13" t="s">
        <v>329</v>
      </c>
      <c r="G244" s="13" t="s">
        <v>158</v>
      </c>
      <c r="H244" s="13" t="s">
        <v>10</v>
      </c>
      <c r="I244" s="10" t="s">
        <v>11</v>
      </c>
      <c r="J244" s="15">
        <v>233940.92</v>
      </c>
      <c r="K244" s="67">
        <v>70</v>
      </c>
      <c r="L244" s="15">
        <v>100260.39</v>
      </c>
      <c r="M244" s="67">
        <v>30</v>
      </c>
      <c r="N244" s="15">
        <v>334201.31</v>
      </c>
      <c r="O244" s="9" t="s">
        <v>728</v>
      </c>
      <c r="P244" s="10" t="s">
        <v>31</v>
      </c>
      <c r="Q244" s="13"/>
      <c r="R244" s="23"/>
      <c r="S244" s="23"/>
      <c r="T244" s="23"/>
    </row>
    <row r="245" spans="1:20" s="18" customFormat="1" ht="45.75" customHeight="1" x14ac:dyDescent="0.25">
      <c r="A245" s="36"/>
      <c r="B245" s="5">
        <v>239</v>
      </c>
      <c r="C245" s="9" t="s">
        <v>654</v>
      </c>
      <c r="D245" s="41" t="s">
        <v>729</v>
      </c>
      <c r="E245" s="61" t="s">
        <v>730</v>
      </c>
      <c r="F245" s="13" t="s">
        <v>170</v>
      </c>
      <c r="G245" s="13" t="s">
        <v>171</v>
      </c>
      <c r="H245" s="13" t="s">
        <v>10</v>
      </c>
      <c r="I245" s="10" t="s">
        <v>11</v>
      </c>
      <c r="J245" s="15">
        <v>77972.2</v>
      </c>
      <c r="K245" s="67" t="s">
        <v>731</v>
      </c>
      <c r="L245" s="15">
        <v>33200</v>
      </c>
      <c r="M245" s="67" t="s">
        <v>732</v>
      </c>
      <c r="N245" s="15">
        <v>128008.83</v>
      </c>
      <c r="O245" s="9" t="s">
        <v>733</v>
      </c>
      <c r="P245" s="10" t="s">
        <v>31</v>
      </c>
      <c r="Q245" s="13"/>
      <c r="R245" s="23"/>
      <c r="S245" s="23"/>
      <c r="T245" s="23"/>
    </row>
    <row r="246" spans="1:20" s="18" customFormat="1" ht="51.75" customHeight="1" x14ac:dyDescent="0.25">
      <c r="A246" s="36"/>
      <c r="B246" s="5">
        <v>240</v>
      </c>
      <c r="C246" s="9" t="s">
        <v>654</v>
      </c>
      <c r="D246" s="41" t="s">
        <v>692</v>
      </c>
      <c r="E246" s="61" t="s">
        <v>734</v>
      </c>
      <c r="F246" s="13" t="s">
        <v>694</v>
      </c>
      <c r="G246" s="13" t="s">
        <v>146</v>
      </c>
      <c r="H246" s="13" t="s">
        <v>10</v>
      </c>
      <c r="I246" s="10" t="s">
        <v>11</v>
      </c>
      <c r="J246" s="15">
        <v>365302.99</v>
      </c>
      <c r="K246" s="67">
        <v>70</v>
      </c>
      <c r="L246" s="15">
        <v>156558.43</v>
      </c>
      <c r="M246" s="67">
        <v>30</v>
      </c>
      <c r="N246" s="15">
        <v>521861.42</v>
      </c>
      <c r="O246" s="9" t="s">
        <v>697</v>
      </c>
      <c r="P246" s="10" t="s">
        <v>31</v>
      </c>
      <c r="Q246" s="13"/>
      <c r="R246" s="23"/>
      <c r="S246" s="23"/>
      <c r="T246" s="23"/>
    </row>
    <row r="247" spans="1:20" s="18" customFormat="1" ht="38.25" customHeight="1" x14ac:dyDescent="0.25">
      <c r="A247" s="36"/>
      <c r="B247" s="5">
        <v>241</v>
      </c>
      <c r="C247" s="9" t="s">
        <v>654</v>
      </c>
      <c r="D247" s="41" t="s">
        <v>735</v>
      </c>
      <c r="E247" s="61" t="s">
        <v>736</v>
      </c>
      <c r="F247" s="13" t="s">
        <v>201</v>
      </c>
      <c r="G247" s="13" t="s">
        <v>25</v>
      </c>
      <c r="H247" s="13" t="s">
        <v>10</v>
      </c>
      <c r="I247" s="10" t="s">
        <v>11</v>
      </c>
      <c r="J247" s="15">
        <v>690908.97</v>
      </c>
      <c r="K247" s="67">
        <v>70</v>
      </c>
      <c r="L247" s="15">
        <v>296103.84999999998</v>
      </c>
      <c r="M247" s="67">
        <v>30</v>
      </c>
      <c r="N247" s="15">
        <v>987012.82</v>
      </c>
      <c r="O247" s="9" t="s">
        <v>737</v>
      </c>
      <c r="P247" s="10" t="s">
        <v>31</v>
      </c>
      <c r="Q247" s="13"/>
      <c r="R247" s="23"/>
      <c r="S247" s="23"/>
      <c r="T247" s="23"/>
    </row>
    <row r="248" spans="1:20" s="18" customFormat="1" ht="50.25" customHeight="1" x14ac:dyDescent="0.25">
      <c r="A248" s="36"/>
      <c r="B248" s="5">
        <v>242</v>
      </c>
      <c r="C248" s="9" t="s">
        <v>654</v>
      </c>
      <c r="D248" s="41" t="s">
        <v>738</v>
      </c>
      <c r="E248" s="61" t="s">
        <v>739</v>
      </c>
      <c r="F248" s="13" t="s">
        <v>48</v>
      </c>
      <c r="G248" s="13" t="s">
        <v>28</v>
      </c>
      <c r="H248" s="13" t="s">
        <v>17</v>
      </c>
      <c r="I248" s="10" t="s">
        <v>11</v>
      </c>
      <c r="J248" s="15">
        <v>91984.26</v>
      </c>
      <c r="K248" s="67">
        <v>70</v>
      </c>
      <c r="L248" s="15">
        <v>39421.83</v>
      </c>
      <c r="M248" s="67">
        <v>30</v>
      </c>
      <c r="N248" s="15">
        <v>131406.09</v>
      </c>
      <c r="O248" s="9" t="s">
        <v>740</v>
      </c>
      <c r="P248" s="10" t="s">
        <v>31</v>
      </c>
      <c r="Q248" s="13"/>
      <c r="R248" s="23"/>
      <c r="S248" s="23"/>
      <c r="T248" s="23"/>
    </row>
    <row r="249" spans="1:20" s="18" customFormat="1" ht="43.5" customHeight="1" x14ac:dyDescent="0.25">
      <c r="A249" s="36"/>
      <c r="B249" s="5">
        <v>243</v>
      </c>
      <c r="C249" s="9" t="s">
        <v>654</v>
      </c>
      <c r="D249" s="41" t="s">
        <v>741</v>
      </c>
      <c r="E249" s="61" t="s">
        <v>742</v>
      </c>
      <c r="F249" s="13" t="s">
        <v>62</v>
      </c>
      <c r="G249" s="13" t="s">
        <v>62</v>
      </c>
      <c r="H249" s="13" t="s">
        <v>17</v>
      </c>
      <c r="I249" s="10" t="s">
        <v>11</v>
      </c>
      <c r="J249" s="15">
        <v>90000</v>
      </c>
      <c r="K249" s="67" t="s">
        <v>743</v>
      </c>
      <c r="L249" s="15">
        <v>35468</v>
      </c>
      <c r="M249" s="67" t="s">
        <v>744</v>
      </c>
      <c r="N249" s="15">
        <v>125468</v>
      </c>
      <c r="O249" s="9" t="s">
        <v>745</v>
      </c>
      <c r="P249" s="10" t="s">
        <v>31</v>
      </c>
      <c r="Q249" s="13"/>
      <c r="R249" s="23"/>
      <c r="S249" s="23"/>
      <c r="T249" s="23"/>
    </row>
    <row r="250" spans="1:20" s="18" customFormat="1" ht="57" customHeight="1" x14ac:dyDescent="0.25">
      <c r="A250" s="36"/>
      <c r="B250" s="5">
        <v>244</v>
      </c>
      <c r="C250" s="9" t="s">
        <v>654</v>
      </c>
      <c r="D250" s="41" t="s">
        <v>746</v>
      </c>
      <c r="E250" s="61" t="s">
        <v>747</v>
      </c>
      <c r="F250" s="13" t="s">
        <v>546</v>
      </c>
      <c r="G250" s="13" t="s">
        <v>25</v>
      </c>
      <c r="H250" s="13" t="s">
        <v>10</v>
      </c>
      <c r="I250" s="10" t="s">
        <v>11</v>
      </c>
      <c r="J250" s="15">
        <v>671785.18</v>
      </c>
      <c r="K250" s="67">
        <v>80</v>
      </c>
      <c r="L250" s="15">
        <v>167946.3</v>
      </c>
      <c r="M250" s="67">
        <v>20</v>
      </c>
      <c r="N250" s="15">
        <v>839731.48</v>
      </c>
      <c r="O250" s="9" t="s">
        <v>748</v>
      </c>
      <c r="P250" s="10" t="s">
        <v>31</v>
      </c>
      <c r="Q250" s="13"/>
      <c r="R250" s="23"/>
      <c r="S250" s="23"/>
      <c r="T250" s="23"/>
    </row>
    <row r="251" spans="1:20" s="18" customFormat="1" ht="57.75" customHeight="1" x14ac:dyDescent="0.25">
      <c r="A251" s="36"/>
      <c r="B251" s="5">
        <v>245</v>
      </c>
      <c r="C251" s="9" t="s">
        <v>654</v>
      </c>
      <c r="D251" s="41" t="s">
        <v>749</v>
      </c>
      <c r="E251" s="61" t="s">
        <v>750</v>
      </c>
      <c r="F251" s="13" t="s">
        <v>751</v>
      </c>
      <c r="G251" s="13" t="s">
        <v>184</v>
      </c>
      <c r="H251" s="13" t="s">
        <v>10</v>
      </c>
      <c r="I251" s="10" t="s">
        <v>11</v>
      </c>
      <c r="J251" s="15">
        <v>100000</v>
      </c>
      <c r="K251" s="67" t="s">
        <v>752</v>
      </c>
      <c r="L251" s="15">
        <v>509747.35</v>
      </c>
      <c r="M251" s="67" t="s">
        <v>753</v>
      </c>
      <c r="N251" s="15">
        <v>609747.35</v>
      </c>
      <c r="O251" s="9" t="s">
        <v>754</v>
      </c>
      <c r="P251" s="10" t="s">
        <v>31</v>
      </c>
      <c r="Q251" s="13"/>
      <c r="R251" s="23"/>
      <c r="S251" s="23"/>
      <c r="T251" s="23"/>
    </row>
    <row r="252" spans="1:20" s="18" customFormat="1" ht="69.75" customHeight="1" x14ac:dyDescent="0.25">
      <c r="A252" s="36"/>
      <c r="B252" s="5">
        <v>246</v>
      </c>
      <c r="C252" s="9" t="s">
        <v>654</v>
      </c>
      <c r="D252" s="41" t="s">
        <v>755</v>
      </c>
      <c r="E252" s="61" t="s">
        <v>756</v>
      </c>
      <c r="F252" s="13" t="s">
        <v>353</v>
      </c>
      <c r="G252" s="13" t="s">
        <v>26</v>
      </c>
      <c r="H252" s="13" t="s">
        <v>10</v>
      </c>
      <c r="I252" s="10" t="s">
        <v>11</v>
      </c>
      <c r="J252" s="15">
        <v>304068.05</v>
      </c>
      <c r="K252" s="67">
        <v>70</v>
      </c>
      <c r="L252" s="15">
        <v>130314.88</v>
      </c>
      <c r="M252" s="67">
        <v>30</v>
      </c>
      <c r="N252" s="15">
        <v>434382.93</v>
      </c>
      <c r="O252" s="9" t="s">
        <v>757</v>
      </c>
      <c r="P252" s="10" t="s">
        <v>65</v>
      </c>
      <c r="Q252" s="39" t="s">
        <v>776</v>
      </c>
      <c r="R252" s="23"/>
      <c r="S252" s="23"/>
      <c r="T252" s="23"/>
    </row>
    <row r="253" spans="1:20" s="18" customFormat="1" x14ac:dyDescent="0.25">
      <c r="A253"/>
      <c r="B253"/>
      <c r="C253"/>
      <c r="D253"/>
      <c r="E253"/>
      <c r="F253" s="22"/>
      <c r="G253" s="20"/>
      <c r="H253" s="21"/>
      <c r="I253" s="21"/>
      <c r="J253" s="25"/>
      <c r="K253" s="26"/>
      <c r="L253" s="25"/>
      <c r="M253" s="26"/>
      <c r="N253" s="24"/>
      <c r="O253" s="20"/>
      <c r="P253" s="19"/>
      <c r="Q253" s="59"/>
      <c r="R253" s="23"/>
      <c r="S253" s="23"/>
      <c r="T253" s="23"/>
    </row>
    <row r="254" spans="1:20" x14ac:dyDescent="0.25">
      <c r="A254"/>
      <c r="B254"/>
      <c r="D254"/>
      <c r="J254" s="108">
        <f>SUM(J7:J253)</f>
        <v>56049603.769999996</v>
      </c>
      <c r="K254" s="109"/>
      <c r="L254" s="108">
        <f>SUM(L7:L253)</f>
        <v>19838616.889999997</v>
      </c>
      <c r="M254" s="109"/>
    </row>
    <row r="255" spans="1:20" x14ac:dyDescent="0.25">
      <c r="A255"/>
      <c r="B255"/>
      <c r="D255"/>
    </row>
    <row r="256" spans="1:20" x14ac:dyDescent="0.25">
      <c r="A256"/>
      <c r="B256"/>
      <c r="D256"/>
    </row>
    <row r="257" spans="1:4" x14ac:dyDescent="0.25">
      <c r="A257"/>
      <c r="B257"/>
      <c r="D257"/>
    </row>
    <row r="258" spans="1:4" x14ac:dyDescent="0.25">
      <c r="A258"/>
      <c r="B258"/>
      <c r="D258"/>
    </row>
    <row r="259" spans="1:4" x14ac:dyDescent="0.25">
      <c r="A259"/>
      <c r="B259"/>
      <c r="D259"/>
    </row>
    <row r="260" spans="1:4" x14ac:dyDescent="0.25">
      <c r="A260"/>
      <c r="B260"/>
      <c r="D260"/>
    </row>
    <row r="261" spans="1:4" x14ac:dyDescent="0.25">
      <c r="A261"/>
      <c r="B261"/>
      <c r="D261"/>
    </row>
    <row r="262" spans="1:4" x14ac:dyDescent="0.25">
      <c r="A262"/>
      <c r="B262"/>
      <c r="D262"/>
    </row>
    <row r="263" spans="1:4" x14ac:dyDescent="0.25">
      <c r="A263"/>
      <c r="B263"/>
      <c r="D263"/>
    </row>
    <row r="264" spans="1:4" x14ac:dyDescent="0.25">
      <c r="A264"/>
      <c r="B264"/>
      <c r="D264"/>
    </row>
    <row r="265" spans="1:4" x14ac:dyDescent="0.25">
      <c r="A265"/>
      <c r="B265"/>
      <c r="D265"/>
    </row>
    <row r="266" spans="1:4" x14ac:dyDescent="0.25">
      <c r="A266"/>
      <c r="B266"/>
      <c r="D266"/>
    </row>
    <row r="267" spans="1:4" x14ac:dyDescent="0.25">
      <c r="A267"/>
      <c r="B267"/>
      <c r="D267"/>
    </row>
    <row r="268" spans="1:4" x14ac:dyDescent="0.25">
      <c r="A268"/>
      <c r="B268"/>
      <c r="D268"/>
    </row>
    <row r="269" spans="1:4" x14ac:dyDescent="0.25">
      <c r="A269"/>
      <c r="B269"/>
      <c r="D269"/>
    </row>
  </sheetData>
  <sortState ref="A5:AY253">
    <sortCondition ref="B5:B253"/>
  </sortState>
  <mergeCells count="6">
    <mergeCell ref="B3:Q3"/>
    <mergeCell ref="P2:Q2"/>
    <mergeCell ref="J4:K4"/>
    <mergeCell ref="L4:M4"/>
    <mergeCell ref="J254:K254"/>
    <mergeCell ref="L254:M254"/>
  </mergeCells>
  <hyperlinks>
    <hyperlink ref="D49" r:id="rId1"/>
  </hyperlinks>
  <pageMargins left="0.43307086614173229" right="0.15748031496062992" top="0.31496062992125984" bottom="0.15748031496062992" header="0.31496062992125984" footer="0.15748031496062992"/>
  <pageSetup paperSize="256" scale="41" orientation="portrait" r:id="rId2"/>
  <rowBreaks count="5" manualBreakCount="5">
    <brk id="157" min="1" max="50" man="1"/>
    <brk id="182" min="1" max="50" man="1"/>
    <brk id="203" min="1" max="50" man="1"/>
    <brk id="226" min="1" max="50" man="1"/>
    <brk id="250" min="1" max="50" man="1"/>
  </rowBreaks>
  <ignoredErrors>
    <ignoredError sqref="K2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2018</vt:lpstr>
      <vt:lpstr>'2018'!Obszar_wydruku</vt:lpstr>
      <vt:lpstr>'2018'!Tytuły_wydruku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2018-03-12T07:01:05Z</dcterms:modified>
</cp:coreProperties>
</file>