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80" activeTab="1"/>
  </bookViews>
  <sheets>
    <sheet name="Uzasadnienie" sheetId="1" r:id="rId1"/>
    <sheet name="Tabela do uzasadnienia" sheetId="2" r:id="rId2"/>
    <sheet name="tab." sheetId="3" state="hidden" r:id="rId3"/>
  </sheets>
  <definedNames/>
  <calcPr fullCalcOnLoad="1" fullPrecision="0"/>
</workbook>
</file>

<file path=xl/sharedStrings.xml><?xml version="1.0" encoding="utf-8"?>
<sst xmlns="http://schemas.openxmlformats.org/spreadsheetml/2006/main" count="491" uniqueCount="320">
  <si>
    <t>3. Konsultacje wymagane przepisami prawa (łącznie z przepisami wewnętrznymi):</t>
  </si>
  <si>
    <t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</si>
  <si>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</si>
  <si>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</si>
  <si>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</si>
  <si>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</si>
  <si>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>związane z umowami zaliczanymi do tytułów dłużnych wliczanych do państwowego długu publicznego</t>
  </si>
  <si>
    <t>Dane dotyczące emitowanych obligacji przychodowych</t>
  </si>
  <si>
    <t>15.1</t>
  </si>
  <si>
    <t>Środki z przedsięwzięcia gromadzone na rachunku bankowym</t>
  </si>
  <si>
    <t>15.1.1</t>
  </si>
  <si>
    <t>w tym środki na zaspokojenie roszczeń obligatariuszy</t>
  </si>
  <si>
    <t>15.2</t>
  </si>
  <si>
    <t>Wydatki bieżące z tytułu świadczenia emitenta należnego obligatoriuszom, uwzględniane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</si>
  <si>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</si>
  <si>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łączna kwota przypadających na dany rok kwot ustawowych wyłączeń z limitu spłaty zobowiązań, o którym mowa w art. 243 ustawy, z tego:</t>
  </si>
  <si>
    <t xml:space="preserve">Zgodnie z obowiązującym stanem prawnym nie ma konieczności skierowania projektu uchwały do konsultacji. </t>
  </si>
  <si>
    <t>Informacja o spełnieniu wskaźnika spłaty zobowiązań określonego w art. 243 ustawy, po uwzględnieniu zobowiązań związku współtworzonego przez jednostkę samorządu terytorialnego oraz po uwzględnieniu ustawowych wyłączeń, obliczony w oparciu o plan 3 kwartałów roku poprzedzającego rok budżetowy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</si>
  <si>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</si>
  <si>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16.1</t>
  </si>
  <si>
    <t>16.2</t>
  </si>
  <si>
    <t>16.3</t>
  </si>
  <si>
    <t>Stopnie niezachowania relacji określonych w art. 242-244 ustawy w przypadku określonym w art. 240a lub art. 240b ustawy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</si>
  <si>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</si>
  <si>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</si>
  <si>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</si>
  <si>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</si>
  <si>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Przeznaczenie prognozowanej nadwyżki budżetowej, w tym na:</t>
  </si>
  <si>
    <t>Spłaty kredytów, pożyczek i wykup papierów wartościowych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</si>
  <si>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</si>
  <si>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</si>
  <si>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</si>
  <si>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</si>
  <si>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</si>
  <si>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</si>
  <si>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</si>
  <si>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</si>
  <si>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</si>
  <si>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</si>
  <si>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</si>
  <si>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</si>
  <si>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</si>
  <si>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</si>
  <si>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</si>
  <si>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 tym finansowane środkami określonymi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</si>
  <si>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</si>
  <si>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</si>
  <si>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</si>
  <si>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</si>
  <si>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</si>
  <si>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</si>
  <si>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</si>
  <si>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</si>
  <si>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</si>
  <si>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</si>
  <si>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</si>
  <si>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</si>
  <si>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Dane uzupełniające o długu i jego spłacie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</si>
  <si>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</si>
  <si>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</si>
  <si>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Wydatki zmniejszające dług, w tym:</t>
  </si>
  <si>
    <t>spłata zobowiązań wymagalnych z lat poprzednich, innych niż w pkt 14.3.1</t>
  </si>
  <si>
    <t>wypłaty z tytułu wymagalnych poręczeń i gwarancji</t>
  </si>
  <si>
    <t>Wynik operacji niekasowych wpływających na kwotę długu (m.in. umorzenia, różnice kursowe)</t>
  </si>
  <si>
    <t>Wyszczególnienie</t>
  </si>
  <si>
    <t>x</t>
  </si>
  <si>
    <t>Zmiana</t>
  </si>
  <si>
    <t>Plan po zmianach</t>
  </si>
  <si>
    <t>TAK</t>
  </si>
  <si>
    <t>2.</t>
  </si>
  <si>
    <t>3.</t>
  </si>
  <si>
    <t>Zmiany dochodów, wydatków, przychodów i rozchodów oraz wynik budżetowy i finansowy w latach 2011-2026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</si>
  <si>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</si>
  <si>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</si>
  <si>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</si>
  <si>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</si>
  <si>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</si>
  <si>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</si>
  <si>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</si>
  <si>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</si>
  <si>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</si>
  <si>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</si>
  <si>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</si>
  <si>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</si>
  <si>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</si>
  <si>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</si>
  <si>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</si>
  <si>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</si>
  <si>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</si>
  <si>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11.</t>
  </si>
  <si>
    <t>12.</t>
  </si>
  <si>
    <t>13.</t>
  </si>
  <si>
    <t>Ocena skutków regulacji:</t>
  </si>
  <si>
    <t>Skutkiem uchwały jest zmiana wieloletniej prognozy finansowej Województwa Kujawsko-Pomorskiego na lata 2011-2026, zgodnie z załącznikami do niniejszej uchwały.</t>
  </si>
  <si>
    <t>1.</t>
  </si>
  <si>
    <t>UZASADNIENIE</t>
  </si>
  <si>
    <t>1. Przedmiot regulacji:</t>
  </si>
  <si>
    <t>2. Omówienie podstawy prawnej:</t>
  </si>
  <si>
    <t>4. Uzasadnienie merytoryczne:</t>
  </si>
  <si>
    <t>Wydatki majątkowe</t>
  </si>
  <si>
    <t>Lp.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</si>
  <si>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</si>
  <si>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</si>
  <si>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</si>
  <si>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</si>
  <si>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</si>
  <si>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</si>
  <si>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</si>
  <si>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</si>
  <si>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</si>
  <si>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</si>
  <si>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2.1</t>
  </si>
  <si>
    <t>2.1.1</t>
  </si>
  <si>
    <t>2.1.1.1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</si>
  <si>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</si>
  <si>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</si>
  <si>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</si>
  <si>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</si>
  <si>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</si>
  <si>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</si>
  <si>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</si>
  <si>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</si>
  <si>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</si>
  <si>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</si>
  <si>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</si>
  <si>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</si>
  <si>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</si>
  <si>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</si>
  <si>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</si>
  <si>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</si>
  <si>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8.1</t>
  </si>
  <si>
    <t>8.2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</si>
  <si>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</si>
  <si>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</si>
  <si>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</si>
  <si>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</si>
  <si>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</si>
  <si>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</si>
  <si>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</si>
  <si>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</si>
  <si>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</si>
  <si>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</si>
  <si>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</si>
  <si>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</si>
  <si>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</si>
  <si>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</si>
  <si>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</si>
  <si>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</si>
  <si>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</si>
  <si>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</si>
  <si>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</si>
  <si>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</si>
  <si>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</si>
  <si>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</si>
  <si>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</si>
  <si>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</si>
  <si>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</si>
  <si>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</si>
  <si>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</si>
  <si>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>12.4</t>
  </si>
  <si>
    <t>12.4.1</t>
  </si>
  <si>
    <t>12.4.2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</si>
  <si>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</si>
  <si>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</si>
  <si>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</si>
  <si>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</si>
  <si>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</si>
  <si>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</si>
  <si>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</si>
  <si>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</si>
  <si>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</si>
  <si>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</si>
  <si>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14.3.1</t>
  </si>
  <si>
    <t>14.3.2</t>
  </si>
  <si>
    <t>14.3.3</t>
  </si>
  <si>
    <t>14.4</t>
  </si>
  <si>
    <t>Dochody ogółem</t>
  </si>
  <si>
    <t>Dochody bieżące, w tym:</t>
  </si>
  <si>
    <t>dochody z tytułu udziału we wpływach z podatku dochodowego od osób fizycznych</t>
  </si>
  <si>
    <t>dochody z tytułu udziału we wpływach z podatku dochodowego od osób prawnych</t>
  </si>
  <si>
    <t>podatki i opłaty, w tym:</t>
  </si>
  <si>
    <t>z podatku od nieruchomości</t>
  </si>
  <si>
    <t>z subwencji ogólnej</t>
  </si>
  <si>
    <t>z tytułu dotacji i środków przeznaczonych na cele bieżące</t>
  </si>
  <si>
    <t>Dochody majątkowe, w tym:</t>
  </si>
  <si>
    <t>ze sprzedaży majątku</t>
  </si>
  <si>
    <t>z tytułu dotacji oraz środków przeznaczonych na inwestycje</t>
  </si>
  <si>
    <t>Wydatki ogółem</t>
  </si>
  <si>
    <t>Wydatki bieżące, w tym:</t>
  </si>
  <si>
    <t>z tytułu poręczeń i gwarancji,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</si>
  <si>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</si>
  <si>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wydatki na obsługę długu, w tym:</t>
  </si>
  <si>
    <t>Wynik budżetu</t>
  </si>
  <si>
    <t>Przychody budżetu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</si>
  <si>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</si>
  <si>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</si>
  <si>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</si>
  <si>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</si>
  <si>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</si>
  <si>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Rozchody budżetu</t>
  </si>
  <si>
    <t>Spłaty rat kapitałowych kredytów i pożyczek oraz wykup papierów wartościowych, w tym:</t>
  </si>
  <si>
    <t>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</si>
  <si>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</si>
  <si>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</si>
  <si>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</si>
  <si>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Różnica między dochodami bieżącymi a wydatkami bieżącymi</t>
  </si>
  <si>
    <t>Wskaźnik spłaty zobowiązań</t>
  </si>
  <si>
    <t xml:space="preserve">Kwota zobowiązań związku współtworzonego przez jednostkę samorządu terytorialnego przypadających do spłaty w danym roku budżetowym, podlegająca doliczeniu zgodnie z art. 244 ustawy </t>
  </si>
  <si>
    <t>gwarancje i poręczenia podlegające wyłączeniu z limitu spłaty zobowiązań, o których mowa w art. 243 ustawy</t>
  </si>
  <si>
    <t>odsetki i dyskonto określone w art. 243 ust. 1 ustawy, w tym:</t>
  </si>
  <si>
    <t>2.1.3.1.1</t>
  </si>
  <si>
    <t>2.1.3.1.2</t>
  </si>
  <si>
    <t>odsetki i dyskonto podlegające wyłączeniu z limitu spłaty zobowiązań, o których mowa w art. 243 ustawy, z tytułu zobowiązań zaciągniętych na wkład krajowy)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</si>
  <si>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</si>
  <si>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</si>
  <si>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</si>
  <si>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</si>
  <si>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</si>
  <si>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Różnica między dochodami bieżącymi, skorygowanymi o środki a wydatkami bieżącymi pomniejszonymi o wydatki</t>
  </si>
  <si>
    <t>Wskaźnik planowanej łącznej spłaty zobowiązań, o której mowa w art. 243 ust. 1 ustawy do dochodów, bez uwzględnienia zobowiązań związku współtworzonego przez jednostkę samorządu terytorialnego i bez uwzględnienia ustawowych wyłączeń przypadających na dany rok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</si>
  <si>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</si>
  <si>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Wskaźnik planowanej łącznej kwoty zobowiązań, o której mowa w art. 243 ust. 1 ustawy do dochodów, po uwzględnieniu zobowiązań związku współtworzonego przez jednostkę samorządu terytorialnego oraz po uwzględnieniu ustawowych wyłączeń przypadających na dany rok</t>
  </si>
  <si>
    <t>Wskaźnik dochodów bieżących powiększonych o dochody ze sprzedaży majątku oraz pomniejszonych o wydatki bieżące, do dochodów budżetu ustalony dla danego roku (wskaźnik jednoroczny)</t>
  </si>
  <si>
    <t>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</si>
  <si>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</si>
  <si>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>Wydatki objęte limitem, o którym mowa w art. 226 ust. 3 i 4 ustawy</t>
  </si>
  <si>
    <t>12.5</t>
  </si>
  <si>
    <t>12.6.1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</si>
  <si>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</si>
  <si>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</si>
  <si>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</si>
  <si>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co najmniej 60% środkami, o których mowa w art. 5 ust. 1 pkt 2 ustawy</t>
  </si>
  <si>
    <t>12.7</t>
  </si>
  <si>
    <t>Uchwała dotyczy zmiany wieloletniej prognozy finansowej Województwa Kujawsko-Pomorskiego na lata 2017-2038.</t>
  </si>
  <si>
    <t>Obowiązująca wieloletnia prognoza finansowa Województwa Kujawsko-Pomorskiego obejmuje lata 2017-2038.</t>
  </si>
  <si>
    <t>Plan na 2017 rok
(przed zmianą)</t>
  </si>
  <si>
    <t>Szczegółowy zakres zmian budżetu województwa na 2017 r., które wpływają na załącznik nr 1 do wieloletniej prognozy finansowej przedstawia poniższa tabela:</t>
  </si>
  <si>
    <t>Dokonuje się zmiany w wieloletniej prognozie finansowej Województwa Kujawsko-Pomorskiego na lata 2017-2038. Zmiany wynikają:</t>
  </si>
  <si>
    <t xml:space="preserve"> - ze zmiany budżetu województwa na 2017 r.;</t>
  </si>
  <si>
    <t xml:space="preserve"> - ze zmian w planowanych przedsięwzięciach.;</t>
  </si>
  <si>
    <t xml:space="preserve"> - z aktualizacji wielkości dochodów i wydatków w poszczególnych latach.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</si>
  <si>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</si>
  <si>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</si>
  <si>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</si>
  <si>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</si>
  <si>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</si>
  <si>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</si>
  <si>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</si>
  <si>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</si>
  <si>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</si>
  <si>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</si>
  <si>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</si>
  <si>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bieżące</t>
  </si>
  <si>
    <t xml:space="preserve">Wydatki na programy, projekty lub zadania pozostałe </t>
  </si>
  <si>
    <t>2.2.1</t>
  </si>
  <si>
    <t>Pozostałe zmiany</t>
  </si>
  <si>
    <t>Zmiany dochodów, wydatków, przychodów i rozchodów oraz wynik budżetowy i finansowy w latach 2017-2038</t>
  </si>
  <si>
    <t>Skutkiem uchwały jest zmiana wieloletniej prognozy finansowej Województwa Kujawsko-Pomorskiego na lata 2017-2038, zgodnie z załącznikami do niniejszej uchwały.</t>
  </si>
  <si>
    <t>IW - Rozbudowa i dostosowanie budynku Wojewódzkiej Biblioteki Publicznej - Książnicy Kopernikańskiej w Toruniu do nowych funkcji użytkowych - Poprawa infrastruktury kulturalnej</t>
  </si>
  <si>
    <t>Wieloletni program współpracy samorządu województwa kujawsko-pomorskiego z organizacjami pozarządowymi na lata 2016-2020 - Wsparcie działań realizowanych przez organizacje pożytku publicznego</t>
  </si>
  <si>
    <t>Zestawienie zmian w planowanych dochodach i wydatkach w latach 2017-2038 przedstawia załączona tabela.</t>
  </si>
  <si>
    <t>Dokonuje się zmian w zakresie planowanych dochodów i wydatków w poszczególnych latach. Zmiany wynikają przede wszystkim ze zmian w planowanych przedsięwzięciach.</t>
  </si>
  <si>
    <t>Natomiast art. 226, 227 i 228 ustawy z dnia 27 sierpnia 2009 r. o finansach publicznych (Dz. U. poz. 2077) określają szczegółowość wieloletniej prognozy finansowej jednostki samorządu terytorialnego, tj. minimalny zakres informacji i danych jakie powinny się w niej znaleźć.</t>
  </si>
  <si>
    <t>IW - zmiana nazwy z: Przebudowa ul. Chopina i Sikorskiego w Aleksandrowie Kujawskim -wsparcie finansowe na: Przebudowa ul. Słowackiego, Chopina i Sikorskiego w Aleksandrowie Kujawskim - wsparcie finansowe - Zwiększenie bezpieczeństwa ruchu drogowego</t>
  </si>
  <si>
    <t>(dokonuje się zmiany nazwy zadania)</t>
  </si>
  <si>
    <t>IW - zmiana nazwy z: Nabycie nieruchomości położonych w miejscowości Biała, gmina Tuchola oraz w Tucholi przy ul. Podgórnej 3 na: Nabycie nieruchomości położonych w miejscowości Biała, gmina Tuchola   - Zwiększenie efektywności zadań z zakresu edukacji ekologicznej</t>
  </si>
  <si>
    <t>(dokonuje się zmiany nazwy zadania oraz zmniejszenia planowanych na 2018 r. wydatków. Ogólna wartość zadania ulega zmniejszeniu w celu dostosowania do wartości wynikającej z podpisanej umowy kupna nieruchomości)</t>
  </si>
  <si>
    <t>RPO 2020 - Dz. 5.1 - zmiana nazwy z: Rozbudowa drogi wojewódzkiej Nr 266 Ciechocinek-Służewo-Radziejów-Sompolno-Konin na: Przebudowa wraz z rozbudową drogi wojewódzkiej Nr 266 Ciechocinek-Służewo-Radziejów-Sompolno-Konin  - Zwiększenie bezpieczeństwa ruchu drogowego</t>
  </si>
  <si>
    <t>RPO 2020 - Dz. 4.4 - Wsparcie opieki nad zabytkami województwa kujawsko-pomorskiego w 2017 roku - Zwiększenie atrakcyjności obiektów kultury regionu kujawsko-pomorskiego</t>
  </si>
  <si>
    <t>IW -Wykonanie 3-etapowego projektu dla potrzeb Kujawsko-Pomorskiego Centrum Muzyki w Pałacu Wieniec  - Poprawa infrastruktury kulturalnej</t>
  </si>
  <si>
    <t>(dokonuje się urealnienia poniesionych do końca 2016 r. wydatków, zmniejszenia planowanych wydatków na 2017 r. oraz ogólnej wartości zadania w celu dostosowania do wartości podpisanych umów)</t>
  </si>
  <si>
    <t>IW - Przebudowa dróg gminnych na terenie gminy Aleksandrów Kujawski-wsparcie finansowe - Zwiększenie bezpieczeństwa ruchu drogowego</t>
  </si>
  <si>
    <t>(dokonuje się zwiększenia planowanych na 2017 r. wydatków oraz ogólnej wartości zadania w celu dostosowania do wartości poprzetargowych)</t>
  </si>
  <si>
    <t>Wsparcie dla sieci Centrów Obsługi Inwestorów i Eksporterów - trwałość projektu - Poprawa dostępu do kompleksowych, wysokiej jakości usług informacyjnych w zakresie niezbędnym do planowania, organizowania i realizacji eksportu i/lub inwestycji poza granicami Polski</t>
  </si>
  <si>
    <t>RPO 2020 - RPO WKP 2014-2020 (współfinansowanie krajowe dla beneficjentów środków EFS) - Ułatwienie absorpcji środków (Urząd Marszałkowski w Toruniu)</t>
  </si>
  <si>
    <t>RPO 2020 - Pomoc Techniczna RPO 2014-2020 (pula) - Zapewnienie technicznego i finansowego wsparcia procesu zarządzania, wdrażania, monitorowania i kontroli w celu sprawnego wdrażania oraz efektywnego wykorzystania środków</t>
  </si>
  <si>
    <t>(dokonuje się przeniesienia wydatków między latami realizacji)</t>
  </si>
  <si>
    <t>RPO 2020 - Dz. 5.1 - Rozbudowa drogi wojewódzkiej Nr 251 Kaliska-Inowrocław na odcinku od km 19+649 (od granicy województwa kujawsko-pomorskiego do km 34+200 oraz od km 34+590,30 do km 35+290) wraz z przebudową mostu na rzece Gąsawka w miejscowości Żnin - Zwiększenie bezpieczeństwa ruchu drogowego</t>
  </si>
  <si>
    <t>RPO 2020 - Dz. 5.1 - Rozbudowa drogi wojewódzkiej Nr 240 Chojnice-Świecie od km 23+190 do km 36+817 i od km 62+877 do km 65+718  - Zwiększenie bezpieczeństwa ruchu drogowego</t>
  </si>
  <si>
    <t>RPO 2020 - Dz. 5.1 - Przebudowa wraz z rozbudową drogi wojewódzkiej Nr 265 Brześć Kujawski-Gostynin od km 0+003 do km 19+117 - Zwiększenie bezpieczeństwa ruchu drogowego</t>
  </si>
  <si>
    <t>RPO 2020 - Dz. 5.1 - Rozbudowa drogi wojewódzkiej Nr 548 Stolno-Wąbrzeźno od km 0+005 do km 29+619 z wyłączeniem węzła autostradowego w m. Lisewo od km 14+144 do km 15+146 - Zwiększenie bezpieczeństwa ruchu drogowego</t>
  </si>
  <si>
    <t>RPO 2020 - Dz. 5.1-  Przebudowa i rozbudowa drogi wojewódzkiej Nr 559 na odcinku Lipno-Kamień Kotowy-granica województwa - Zwiększenie bezpieczeństwa ruchu drogowego</t>
  </si>
  <si>
    <t>RPO 2020 - Dz. 5.1- Przebudowa i rozbudowa drogi wojewódzkiej Nr 559 na odcinku Lipno-Kamień Kotowy-granica województwa - Zwiększenie bezpieczeństwa ruchu drogowego</t>
  </si>
  <si>
    <t>RPO 2020 - Dz. 5.1- Przebudowa i rozbudowa drogi wojewódzkiej Nr 255 Pakość-Strzelno od km 0+005 do km 21+910. Etap I - Rozbudowa drogi wojewódzkiej Nr 255 na odc. od km 0+005 do km 2+220, dł. 2,215 km - Zwiększenie bezpieczeństwa ruchu drogowego</t>
  </si>
  <si>
    <t>IZ - POWER, Dz. 1.2.2 - Wsparcie udzielane z Inicjatywy na rzecz zatrudnienia ludzi młodych - Zwiększenie możliwości zatrudnienia osób młodych do 29 roku życia pozostających bez pracy</t>
  </si>
  <si>
    <t>(dokonuje się przeniesienia części planowanych wydatków z roku 2017 na lata następne w związku z pismem Ministerstwa Rozwoju informującym o zmniejszeniu przyznanej dotacji na 2017 r.)</t>
  </si>
  <si>
    <t>IW - Modernizacja Opery Nova w Bydgoszczy - Poprawa infrastruktury kulturalnej</t>
  </si>
  <si>
    <t>(dokonuje się zwiększenia planowanych na 2017 r. wydatków oraz ogólnej wartości zadania w związku ze zmianą planowanych wydatków na zadanie: pn. "GRANTY - Przeciwdziałanie narkomanii w województwie kujawsko-pomorskim", pn. "GRANTY - Zadania w zakresie upowszechniania kultury fizycznej i sportu" oraz pn. "GRANTY - Wspieranie prac wychowawczych z dziećmi i młodzieżą realizowanych przez organizacje młodzieżowe")</t>
  </si>
  <si>
    <t>1.1.6</t>
  </si>
  <si>
    <t>1.1.7</t>
  </si>
  <si>
    <t>1.1.8</t>
  </si>
  <si>
    <t>1.2.3</t>
  </si>
  <si>
    <t>1.2.4</t>
  </si>
  <si>
    <t>1.2.5</t>
  </si>
  <si>
    <t>1.2.6</t>
  </si>
  <si>
    <t>1.2.7</t>
  </si>
  <si>
    <t>2.2.2</t>
  </si>
  <si>
    <t>2.2.3</t>
  </si>
  <si>
    <t>2.2.4</t>
  </si>
  <si>
    <t>2.2.5</t>
  </si>
  <si>
    <t>2.2.6</t>
  </si>
  <si>
    <t xml:space="preserve"> - z rezygnacji z realizacji zadań,</t>
  </si>
  <si>
    <t>RPO 2020 - Dz. 5.2 - Zakup taboru autobusowego - Rozwój pozamiejskiego transportu publicznego</t>
  </si>
  <si>
    <t>1.2.8</t>
  </si>
  <si>
    <t>(wydłuża się okres realizacji projektu do 2019 r.)</t>
  </si>
  <si>
    <t>(wydłuża się okres realizacji projektu do 2019 r., przenosi się część planowanych wydatków z roku 2017 do roku 2019 przy zachowaniu niezmienionej ogólnej wartości projektu)</t>
  </si>
  <si>
    <t>(dokonuje się zmiany nazwy zadania, zwiększenia planowanych na poszczególne lata wydatków oraz ogólnej wartości projektu w związku ze zmianą technologii robót)</t>
  </si>
  <si>
    <t>Zgodnie z art. 18 pkt 20 ustawy z dnia 5 czerwca 1998 r. o samorządzie województwa  (Dz. U. z 2017 r. poz. 2096) do kompetencji sejmiku województwa należy podejmowanie uchwał w innych sprawach zastrzeżonych ustawami. Ustawa z dnia 27 sierpnia 2009 r. o finansach publicznych (Dz.U. z 2017 r. poz. 2077) w art. 231 uprawnia jedynie organ stanowiący do zmiany kwot wydatków na zaplanowane w wieloletniej prognozie finansowej przedsięwzięcia.</t>
  </si>
  <si>
    <r>
      <t xml:space="preserve">W powyższej uchwale wprowadzone są zmiany ujęte w uchwale Zarządu Województwa Kujawsko-Pomorskiego: Nr 44/1986/17 z dnia 31 października 2017 r., Nr 48/2194/17 z dnia 29 listopada 2017 r. </t>
    </r>
    <r>
      <rPr>
        <i/>
        <sz val="12"/>
        <color indexed="8"/>
        <rFont val="Times New Roman"/>
        <family val="1"/>
      </rPr>
      <t>zmieniającej uchwałę w sprawie budżetu województwa na rok 2017</t>
    </r>
    <r>
      <rPr>
        <sz val="12"/>
        <color indexed="8"/>
        <rFont val="Times New Roman"/>
        <family val="1"/>
      </rPr>
      <t xml:space="preserve"> oraz zmiany ujęte w projekcie uchwały Sejmiku Województwa Kujawsko-Pomorskiego </t>
    </r>
    <r>
      <rPr>
        <i/>
        <sz val="12"/>
        <color indexed="8"/>
        <rFont val="Times New Roman"/>
        <family val="1"/>
      </rPr>
      <t xml:space="preserve">w sprawie zmiany budżetu województwa na rok 2017. </t>
    </r>
  </si>
  <si>
    <t>(dokonuje się zwiększenia puli środków na współfinansowanie projektów)</t>
  </si>
  <si>
    <t>(dokonuje się zwiększenia planowanych na 2017 r. wydatków oraz ogólnej wartości projektu w wyniku zwiększenia wkładu własnego w projekcie z przeznaczeniem dla parafii w Wąwelnie)</t>
  </si>
  <si>
    <t>(wydłuża się okres realizacji projektu do 2019 r., przenosi się część planowanych wydatków finansowanych ze środków unijnych z roku 2017 do roku 2019 przy zachowaniu niezmienionej ogólnej wartości projektu)</t>
  </si>
  <si>
    <t>(dokonuje się przeniesienia części planowanych wydatków finansowanych ze środków unijnych z roku 2017 do roku 2019 przy zachowaniu niezmienionej ogólnej wartości projektu)</t>
  </si>
  <si>
    <t>RPO 2020 - Dz. 5.1- Przebudowa i rozbudowa drogi wojewódzkiej Nr 255 Pakość-Strzelno od km 0+005 do km 21+910. Etap II - Rozbudowa drogi wojewódzkiej Nr 255 na odc. od km  2+220 do km 21+910, dł. 19,690 km - Zwiększenie bezpieczeństwa ruchu drogowego</t>
  </si>
  <si>
    <t>1.2.9</t>
  </si>
  <si>
    <t>(dokonuje się zwiększenia planowanych na 2017 r. wydatków oraz ogólnej wartości zadania w związku z nałożeniem korekty finansowej wynikającej z naruszenia przepisów ustawy Prawo zamówień publicznych w dokumentacji przetargowej na modernizację sterowania oświetleniem roboczym i obwodami regulowanymi)</t>
  </si>
  <si>
    <t>(dokonuje się zmniejszenia planowanych na 2017 r. wydatków oraz ogólnej wartości zadania w związku z oszczędnościami powstałymi przy realizacji zadania)</t>
  </si>
  <si>
    <t>(dokonuje się urealnienia limitu wydatków w latach 2017-2018 przeznaczonych na wynagrodzenia pracowników ekspertów pro-eksport i eksperta pro-biz. Ogólna wartość zadania ulega zmniejszeniu)</t>
  </si>
  <si>
    <t>(dokonuje się przeniesienia części planowanych wydatków między latami realizacji przy zachowaniu niezmienionej ogólnej wartości projektu)</t>
  </si>
  <si>
    <t>(odstępuje się od realizacji projektu bezpośrednio przez Urząd Marszałkowski)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</si>
</sst>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[$€]* #,##0.00_);_([$€]* \(#,##0.00\);_([$€]* &quot;-&quot;??_);_(@_)"/>
    <numFmt numFmtId="165" formatCode="#,##0_ ;[Red]\-#,##0\ "/>
    <numFmt numFmtId="166" formatCode="0.0%"/>
    <numFmt numFmtId="167" formatCode="0##"/>
    <numFmt numFmtId="168" formatCode="[$-415]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%;[Red]\-0.00%"/>
    <numFmt numFmtId="176" formatCode="0.0000%"/>
    <numFmt numFmtId="177" formatCode="#,##0.0"/>
    <numFmt numFmtId="178" formatCode="#,##0.000"/>
    <numFmt numFmtId="179" formatCode="#,##0.0000"/>
    <numFmt numFmtId="180" formatCode="0.000%"/>
  </numFmts>
  <fonts count="9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zcionka tekstu podstawowego"/>
      <family val="2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2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2" borderId="0" applyNumberFormat="0" applyBorder="0" applyAlignment="0" applyProtection="0"/>
    <xf numFmtId="0" fontId="58" fillId="24" borderId="0" applyNumberFormat="0" applyBorder="0" applyAlignment="0" applyProtection="0"/>
    <xf numFmtId="0" fontId="20" fillId="25" borderId="0" applyNumberFormat="0" applyBorder="0" applyAlignment="0" applyProtection="0"/>
    <xf numFmtId="0" fontId="59" fillId="24" borderId="0" applyNumberFormat="0" applyBorder="0" applyAlignment="0" applyProtection="0"/>
    <xf numFmtId="0" fontId="58" fillId="26" borderId="0" applyNumberFormat="0" applyBorder="0" applyAlignment="0" applyProtection="0"/>
    <xf numFmtId="0" fontId="20" fillId="17" borderId="0" applyNumberFormat="0" applyBorder="0" applyAlignment="0" applyProtection="0"/>
    <xf numFmtId="0" fontId="59" fillId="26" borderId="0" applyNumberFormat="0" applyBorder="0" applyAlignment="0" applyProtection="0"/>
    <xf numFmtId="0" fontId="58" fillId="27" borderId="0" applyNumberFormat="0" applyBorder="0" applyAlignment="0" applyProtection="0"/>
    <xf numFmtId="0" fontId="20" fillId="19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20" fillId="29" borderId="0" applyNumberFormat="0" applyBorder="0" applyAlignment="0" applyProtection="0"/>
    <xf numFmtId="0" fontId="59" fillId="28" borderId="0" applyNumberFormat="0" applyBorder="0" applyAlignment="0" applyProtection="0"/>
    <xf numFmtId="0" fontId="58" fillId="30" borderId="0" applyNumberFormat="0" applyBorder="0" applyAlignment="0" applyProtection="0"/>
    <xf numFmtId="0" fontId="20" fillId="31" borderId="0" applyNumberFormat="0" applyBorder="0" applyAlignment="0" applyProtection="0"/>
    <xf numFmtId="0" fontId="59" fillId="30" borderId="0" applyNumberFormat="0" applyBorder="0" applyAlignment="0" applyProtection="0"/>
    <xf numFmtId="0" fontId="58" fillId="32" borderId="0" applyNumberFormat="0" applyBorder="0" applyAlignment="0" applyProtection="0"/>
    <xf numFmtId="0" fontId="20" fillId="33" borderId="0" applyNumberFormat="0" applyBorder="0" applyAlignment="0" applyProtection="0"/>
    <xf numFmtId="0" fontId="59" fillId="32" borderId="0" applyNumberFormat="0" applyBorder="0" applyAlignment="0" applyProtection="0"/>
    <xf numFmtId="0" fontId="58" fillId="34" borderId="0" applyNumberFormat="0" applyBorder="0" applyAlignment="0" applyProtection="0"/>
    <xf numFmtId="0" fontId="20" fillId="35" borderId="0" applyNumberFormat="0" applyBorder="0" applyAlignment="0" applyProtection="0"/>
    <xf numFmtId="0" fontId="59" fillId="34" borderId="0" applyNumberFormat="0" applyBorder="0" applyAlignment="0" applyProtection="0"/>
    <xf numFmtId="0" fontId="58" fillId="36" borderId="0" applyNumberFormat="0" applyBorder="0" applyAlignment="0" applyProtection="0"/>
    <xf numFmtId="0" fontId="20" fillId="37" borderId="0" applyNumberFormat="0" applyBorder="0" applyAlignment="0" applyProtection="0"/>
    <xf numFmtId="0" fontId="59" fillId="36" borderId="0" applyNumberFormat="0" applyBorder="0" applyAlignment="0" applyProtection="0"/>
    <xf numFmtId="0" fontId="58" fillId="38" borderId="0" applyNumberFormat="0" applyBorder="0" applyAlignment="0" applyProtection="0"/>
    <xf numFmtId="0" fontId="20" fillId="39" borderId="0" applyNumberFormat="0" applyBorder="0" applyAlignment="0" applyProtection="0"/>
    <xf numFmtId="0" fontId="59" fillId="38" borderId="0" applyNumberFormat="0" applyBorder="0" applyAlignment="0" applyProtection="0"/>
    <xf numFmtId="0" fontId="58" fillId="40" borderId="0" applyNumberFormat="0" applyBorder="0" applyAlignment="0" applyProtection="0"/>
    <xf numFmtId="0" fontId="20" fillId="29" borderId="0" applyNumberFormat="0" applyBorder="0" applyAlignment="0" applyProtection="0"/>
    <xf numFmtId="0" fontId="59" fillId="40" borderId="0" applyNumberFormat="0" applyBorder="0" applyAlignment="0" applyProtection="0"/>
    <xf numFmtId="0" fontId="58" fillId="41" borderId="0" applyNumberFormat="0" applyBorder="0" applyAlignment="0" applyProtection="0"/>
    <xf numFmtId="0" fontId="20" fillId="31" borderId="0" applyNumberFormat="0" applyBorder="0" applyAlignment="0" applyProtection="0"/>
    <xf numFmtId="0" fontId="59" fillId="41" borderId="0" applyNumberFormat="0" applyBorder="0" applyAlignment="0" applyProtection="0"/>
    <xf numFmtId="0" fontId="58" fillId="42" borderId="0" applyNumberFormat="0" applyBorder="0" applyAlignment="0" applyProtection="0"/>
    <xf numFmtId="0" fontId="20" fillId="43" borderId="0" applyNumberFormat="0" applyBorder="0" applyAlignment="0" applyProtection="0"/>
    <xf numFmtId="0" fontId="59" fillId="42" borderId="0" applyNumberFormat="0" applyBorder="0" applyAlignment="0" applyProtection="0"/>
    <xf numFmtId="0" fontId="60" fillId="44" borderId="1" applyNumberFormat="0" applyAlignment="0" applyProtection="0"/>
    <xf numFmtId="0" fontId="21" fillId="13" borderId="2" applyNumberFormat="0" applyAlignment="0" applyProtection="0"/>
    <xf numFmtId="0" fontId="61" fillId="44" borderId="1" applyNumberFormat="0" applyAlignment="0" applyProtection="0"/>
    <xf numFmtId="0" fontId="62" fillId="45" borderId="3" applyNumberFormat="0" applyAlignment="0" applyProtection="0"/>
    <xf numFmtId="0" fontId="22" fillId="46" borderId="4" applyNumberFormat="0" applyAlignment="0" applyProtection="0"/>
    <xf numFmtId="0" fontId="63" fillId="45" borderId="3" applyNumberFormat="0" applyAlignment="0" applyProtection="0"/>
    <xf numFmtId="0" fontId="23" fillId="7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24" fillId="0" borderId="6" applyNumberFormat="0" applyFill="0" applyAlignment="0" applyProtection="0"/>
    <xf numFmtId="0" fontId="68" fillId="0" borderId="5" applyNumberFormat="0" applyFill="0" applyAlignment="0" applyProtection="0"/>
    <xf numFmtId="0" fontId="69" fillId="48" borderId="7" applyNumberFormat="0" applyAlignment="0" applyProtection="0"/>
    <xf numFmtId="0" fontId="25" fillId="49" borderId="8" applyNumberFormat="0" applyAlignment="0" applyProtection="0"/>
    <xf numFmtId="0" fontId="70" fillId="48" borderId="7" applyNumberFormat="0" applyAlignment="0" applyProtection="0"/>
    <xf numFmtId="0" fontId="71" fillId="0" borderId="9" applyNumberFormat="0" applyFill="0" applyAlignment="0" applyProtection="0"/>
    <xf numFmtId="0" fontId="26" fillId="0" borderId="10" applyNumberFormat="0" applyFill="0" applyAlignment="0" applyProtection="0"/>
    <xf numFmtId="0" fontId="72" fillId="0" borderId="9" applyNumberFormat="0" applyFill="0" applyAlignment="0" applyProtection="0"/>
    <xf numFmtId="0" fontId="73" fillId="0" borderId="11" applyNumberFormat="0" applyFill="0" applyAlignment="0" applyProtection="0"/>
    <xf numFmtId="0" fontId="27" fillId="0" borderId="12" applyNumberFormat="0" applyFill="0" applyAlignment="0" applyProtection="0"/>
    <xf numFmtId="0" fontId="74" fillId="0" borderId="11" applyNumberFormat="0" applyFill="0" applyAlignment="0" applyProtection="0"/>
    <xf numFmtId="0" fontId="75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50" borderId="0" applyNumberFormat="0" applyBorder="0" applyAlignment="0" applyProtection="0"/>
    <xf numFmtId="0" fontId="77" fillId="51" borderId="0" applyNumberFormat="0" applyBorder="0" applyAlignment="0" applyProtection="0"/>
    <xf numFmtId="0" fontId="78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79" fillId="45" borderId="1" applyNumberFormat="0" applyAlignment="0" applyProtection="0"/>
    <xf numFmtId="0" fontId="30" fillId="46" borderId="2" applyNumberFormat="0" applyAlignment="0" applyProtection="0"/>
    <xf numFmtId="0" fontId="80" fillId="45" borderId="1" applyNumberFormat="0" applyAlignment="0" applyProtection="0"/>
    <xf numFmtId="0" fontId="8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82" fillId="0" borderId="15" applyNumberFormat="0" applyFill="0" applyAlignment="0" applyProtection="0"/>
    <xf numFmtId="0" fontId="15" fillId="0" borderId="16" applyNumberFormat="0" applyFill="0" applyAlignment="0" applyProtection="0"/>
    <xf numFmtId="0" fontId="83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5" borderId="0" applyNumberFormat="0" applyBorder="0" applyAlignment="0" applyProtection="0"/>
    <xf numFmtId="0" fontId="89" fillId="54" borderId="0" applyNumberFormat="0" applyBorder="0" applyAlignment="0" applyProtection="0"/>
    <xf numFmtId="0" fontId="90" fillId="5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0" fillId="0" borderId="40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42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wrapText="1"/>
      <protection/>
    </xf>
    <xf numFmtId="4" fontId="7" fillId="0" borderId="33" xfId="0" applyNumberFormat="1" applyFont="1" applyFill="1" applyBorder="1" applyAlignment="1" applyProtection="1">
      <alignment horizontal="right" vertical="center" wrapText="1"/>
      <protection/>
    </xf>
    <xf numFmtId="4" fontId="10" fillId="0" borderId="33" xfId="0" applyNumberFormat="1" applyFont="1" applyFill="1" applyBorder="1" applyAlignment="1" applyProtection="1">
      <alignment horizontal="right" vertical="center" wrapText="1"/>
      <protection/>
    </xf>
    <xf numFmtId="10" fontId="10" fillId="0" borderId="33" xfId="0" applyNumberFormat="1" applyFont="1" applyFill="1" applyBorder="1" applyAlignment="1" applyProtection="1">
      <alignment horizontal="right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3" fontId="16" fillId="0" borderId="33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4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4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left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justify" wrapText="1"/>
      <protection/>
    </xf>
    <xf numFmtId="0" fontId="35" fillId="0" borderId="0" xfId="0" applyFont="1" applyFill="1" applyAlignment="1" applyProtection="1">
      <alignment horizontal="center" vertical="top"/>
      <protection/>
    </xf>
    <xf numFmtId="0" fontId="39" fillId="0" borderId="0" xfId="136" applyFont="1" applyFill="1" applyBorder="1" applyAlignment="1" applyProtection="1">
      <alignment horizontal="left" wrapText="1"/>
      <protection/>
    </xf>
    <xf numFmtId="3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wrapText="1"/>
      <protection/>
    </xf>
    <xf numFmtId="0" fontId="37" fillId="0" borderId="0" xfId="0" applyFont="1" applyFill="1" applyBorder="1" applyAlignment="1" applyProtection="1">
      <alignment wrapText="1"/>
      <protection/>
    </xf>
    <xf numFmtId="3" fontId="37" fillId="0" borderId="0" xfId="0" applyNumberFormat="1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2" fontId="6" fillId="0" borderId="46" xfId="0" applyNumberFormat="1" applyFont="1" applyFill="1" applyBorder="1" applyAlignment="1" applyProtection="1">
      <alignment horizontal="center" vertical="center" wrapText="1"/>
      <protection/>
    </xf>
    <xf numFmtId="2" fontId="6" fillId="0" borderId="47" xfId="0" applyNumberFormat="1" applyFont="1" applyFill="1" applyBorder="1" applyAlignment="1" applyProtection="1">
      <alignment horizontal="center" vertical="center" wrapText="1"/>
      <protection/>
    </xf>
    <xf numFmtId="2" fontId="6" fillId="0" borderId="48" xfId="0" applyNumberFormat="1" applyFont="1" applyFill="1" applyBorder="1" applyAlignment="1" applyProtection="1">
      <alignment horizontal="center" vertical="center" wrapText="1"/>
      <protection/>
    </xf>
    <xf numFmtId="2" fontId="6" fillId="0" borderId="49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9" xfId="0" applyNumberFormat="1" applyFont="1" applyFill="1" applyBorder="1" applyAlignment="1" applyProtection="1">
      <alignment horizontal="center" vertical="center" wrapText="1"/>
      <protection/>
    </xf>
    <xf numFmtId="2" fontId="6" fillId="0" borderId="20" xfId="0" applyNumberFormat="1" applyFont="1" applyFill="1" applyBorder="1" applyAlignment="1" applyProtection="1">
      <alignment horizontal="center" vertical="center" wrapText="1"/>
      <protection/>
    </xf>
    <xf numFmtId="2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18" fillId="0" borderId="50" xfId="0" applyFont="1" applyFill="1" applyBorder="1" applyAlignment="1" applyProtection="1">
      <alignment horizontal="center"/>
      <protection/>
    </xf>
    <xf numFmtId="0" fontId="18" fillId="0" borderId="51" xfId="0" applyFont="1" applyFill="1" applyBorder="1" applyAlignment="1" applyProtection="1">
      <alignment horizontal="center"/>
      <protection/>
    </xf>
    <xf numFmtId="0" fontId="18" fillId="0" borderId="52" xfId="0" applyFont="1" applyFill="1" applyBorder="1" applyAlignment="1" applyProtection="1">
      <alignment horizontal="center"/>
      <protection/>
    </xf>
    <xf numFmtId="0" fontId="18" fillId="0" borderId="53" xfId="0" applyFont="1" applyFill="1" applyBorder="1" applyAlignment="1" applyProtection="1">
      <alignment horizontal="center"/>
      <protection/>
    </xf>
    <xf numFmtId="0" fontId="18" fillId="0" borderId="54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4" fontId="9" fillId="0" borderId="30" xfId="0" applyNumberFormat="1" applyFont="1" applyFill="1" applyBorder="1" applyAlignment="1" applyProtection="1">
      <alignment vertical="center"/>
      <protection/>
    </xf>
    <xf numFmtId="4" fontId="9" fillId="0" borderId="55" xfId="0" applyNumberFormat="1" applyFont="1" applyFill="1" applyBorder="1" applyAlignment="1" applyProtection="1">
      <alignment vertical="center"/>
      <protection/>
    </xf>
    <xf numFmtId="4" fontId="9" fillId="0" borderId="34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4" fontId="9" fillId="0" borderId="35" xfId="0" applyNumberFormat="1" applyFont="1" applyFill="1" applyBorder="1" applyAlignment="1" applyProtection="1">
      <alignment vertical="center"/>
      <protection/>
    </xf>
    <xf numFmtId="4" fontId="9" fillId="0" borderId="3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4" fontId="9" fillId="0" borderId="46" xfId="0" applyNumberFormat="1" applyFont="1" applyFill="1" applyBorder="1" applyAlignment="1" applyProtection="1">
      <alignment vertical="center"/>
      <protection/>
    </xf>
    <xf numFmtId="4" fontId="9" fillId="0" borderId="48" xfId="0" applyNumberFormat="1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4" fontId="9" fillId="0" borderId="57" xfId="0" applyNumberFormat="1" applyFont="1" applyFill="1" applyBorder="1" applyAlignment="1" applyProtection="1">
      <alignment vertical="center"/>
      <protection/>
    </xf>
    <xf numFmtId="4" fontId="9" fillId="0" borderId="21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56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Hyperlink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 2" xfId="118"/>
    <cellStyle name="Neutralne 3" xfId="119"/>
    <cellStyle name="Neutralny" xfId="120"/>
    <cellStyle name="Normalny 2" xfId="121"/>
    <cellStyle name="Normalny 2 2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3" xfId="128"/>
    <cellStyle name="Normalny 4" xfId="129"/>
    <cellStyle name="Normalny 5" xfId="130"/>
    <cellStyle name="Normalny 6" xfId="131"/>
    <cellStyle name="Normalny 6 2" xfId="132"/>
    <cellStyle name="Normalny 7" xfId="133"/>
    <cellStyle name="Normalny 7 2" xfId="134"/>
    <cellStyle name="Normalny 8" xfId="135"/>
    <cellStyle name="Normalny_Załącznik nr 10 IZ na 2010" xfId="136"/>
    <cellStyle name="Obliczenia" xfId="137"/>
    <cellStyle name="Obliczenia 2" xfId="138"/>
    <cellStyle name="Obliczenia 3" xfId="139"/>
    <cellStyle name="Followed Hyperlink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view="pageBreakPreview" zoomScaleSheetLayoutView="100" workbookViewId="0" topLeftCell="A1">
      <selection activeCell="A15" sqref="A15:E15"/>
    </sheetView>
  </sheetViews>
  <sheetFormatPr defaultColWidth="8.796875" defaultRowHeight="21.75" customHeight="1"/>
  <cols>
    <col min="1" max="1" width="7.5" style="67" customWidth="1"/>
    <col min="2" max="2" width="60.19921875" style="41" customWidth="1"/>
    <col min="3" max="3" width="15" style="68" customWidth="1"/>
    <col min="4" max="4" width="15.3984375" style="68" customWidth="1"/>
    <col min="5" max="5" width="16.59765625" style="68" customWidth="1"/>
    <col min="6" max="6" width="11.59765625" style="41" customWidth="1"/>
    <col min="7" max="16384" width="9" style="41" customWidth="1"/>
  </cols>
  <sheetData>
    <row r="1" spans="1:6" ht="18.75" customHeight="1">
      <c r="A1" s="83" t="s">
        <v>95</v>
      </c>
      <c r="B1" s="83"/>
      <c r="C1" s="83"/>
      <c r="D1" s="83"/>
      <c r="E1" s="83"/>
      <c r="F1" s="83"/>
    </row>
    <row r="2" spans="1:6" ht="18.75">
      <c r="A2" s="58"/>
      <c r="B2" s="58"/>
      <c r="C2" s="58"/>
      <c r="D2" s="58"/>
      <c r="E2" s="58"/>
      <c r="F2" s="59"/>
    </row>
    <row r="3" spans="1:6" s="60" customFormat="1" ht="15.75">
      <c r="A3" s="81" t="s">
        <v>96</v>
      </c>
      <c r="B3" s="81"/>
      <c r="C3" s="81"/>
      <c r="D3" s="81"/>
      <c r="E3" s="81"/>
      <c r="F3" s="81"/>
    </row>
    <row r="4" spans="1:6" s="61" customFormat="1" ht="21" customHeight="1">
      <c r="A4" s="78" t="s">
        <v>233</v>
      </c>
      <c r="B4" s="78"/>
      <c r="C4" s="78"/>
      <c r="D4" s="78"/>
      <c r="E4" s="78"/>
      <c r="F4" s="78"/>
    </row>
    <row r="5" spans="1:6" s="60" customFormat="1" ht="17.25" customHeight="1">
      <c r="A5" s="81" t="s">
        <v>97</v>
      </c>
      <c r="B5" s="81"/>
      <c r="C5" s="81"/>
      <c r="D5" s="81"/>
      <c r="E5" s="81"/>
      <c r="F5" s="81"/>
    </row>
    <row r="6" spans="1:6" s="61" customFormat="1" ht="51" customHeight="1">
      <c r="A6" s="78" t="s">
        <v>307</v>
      </c>
      <c r="B6" s="78"/>
      <c r="C6" s="78"/>
      <c r="D6" s="78"/>
      <c r="E6" s="78"/>
      <c r="F6" s="78"/>
    </row>
    <row r="7" spans="1:6" s="61" customFormat="1" ht="36" customHeight="1">
      <c r="A7" s="78" t="s">
        <v>262</v>
      </c>
      <c r="B7" s="78"/>
      <c r="C7" s="78"/>
      <c r="D7" s="78"/>
      <c r="E7" s="78"/>
      <c r="F7" s="78"/>
    </row>
    <row r="8" spans="1:6" s="60" customFormat="1" ht="24.75" customHeight="1">
      <c r="A8" s="81" t="s">
        <v>0</v>
      </c>
      <c r="B8" s="81"/>
      <c r="C8" s="81"/>
      <c r="D8" s="81"/>
      <c r="E8" s="81"/>
      <c r="F8" s="81"/>
    </row>
    <row r="9" spans="1:8" s="62" customFormat="1" ht="15.75">
      <c r="A9" s="92" t="s">
        <v>16</v>
      </c>
      <c r="B9" s="92"/>
      <c r="C9" s="92"/>
      <c r="D9" s="92"/>
      <c r="E9" s="92"/>
      <c r="F9" s="92"/>
      <c r="G9" s="93"/>
      <c r="H9" s="93"/>
    </row>
    <row r="10" spans="1:6" s="60" customFormat="1" ht="24" customHeight="1">
      <c r="A10" s="81" t="s">
        <v>98</v>
      </c>
      <c r="B10" s="81"/>
      <c r="C10" s="81"/>
      <c r="D10" s="81"/>
      <c r="E10" s="81"/>
      <c r="F10" s="81"/>
    </row>
    <row r="11" spans="1:6" s="62" customFormat="1" ht="15.75">
      <c r="A11" s="78" t="s">
        <v>234</v>
      </c>
      <c r="B11" s="78"/>
      <c r="C11" s="78"/>
      <c r="D11" s="78"/>
      <c r="E11" s="78"/>
      <c r="F11" s="78"/>
    </row>
    <row r="12" spans="1:6" s="62" customFormat="1" ht="50.25" customHeight="1">
      <c r="A12" s="78" t="s">
        <v>308</v>
      </c>
      <c r="B12" s="78"/>
      <c r="C12" s="78"/>
      <c r="D12" s="78"/>
      <c r="E12" s="78"/>
      <c r="F12" s="78"/>
    </row>
    <row r="13" spans="1:6" s="69" customFormat="1" ht="22.5" customHeight="1">
      <c r="A13" s="82" t="s">
        <v>237</v>
      </c>
      <c r="B13" s="82"/>
      <c r="C13" s="82"/>
      <c r="D13" s="82"/>
      <c r="E13" s="82"/>
      <c r="F13" s="94"/>
    </row>
    <row r="14" spans="1:6" s="69" customFormat="1" ht="15.75">
      <c r="A14" s="82" t="s">
        <v>238</v>
      </c>
      <c r="B14" s="82"/>
      <c r="C14" s="82"/>
      <c r="D14" s="82"/>
      <c r="E14" s="82"/>
      <c r="F14" s="95"/>
    </row>
    <row r="15" spans="1:6" s="69" customFormat="1" ht="15.75">
      <c r="A15" s="82" t="s">
        <v>239</v>
      </c>
      <c r="B15" s="82"/>
      <c r="C15" s="82"/>
      <c r="D15" s="82"/>
      <c r="E15" s="82"/>
      <c r="F15" s="95"/>
    </row>
    <row r="16" spans="1:6" s="69" customFormat="1" ht="15.75">
      <c r="A16" s="82" t="s">
        <v>240</v>
      </c>
      <c r="B16" s="82"/>
      <c r="C16" s="82"/>
      <c r="D16" s="82"/>
      <c r="E16" s="82"/>
      <c r="F16" s="95"/>
    </row>
    <row r="17" spans="1:6" s="69" customFormat="1" ht="33.75" customHeight="1">
      <c r="A17" s="82" t="s">
        <v>236</v>
      </c>
      <c r="B17" s="82"/>
      <c r="C17" s="82"/>
      <c r="D17" s="82"/>
      <c r="E17" s="82"/>
      <c r="F17" s="82"/>
    </row>
    <row r="18" spans="1:6" ht="36" customHeight="1">
      <c r="A18" s="63"/>
      <c r="B18" s="63"/>
      <c r="C18" s="63"/>
      <c r="D18" s="63"/>
      <c r="E18" s="63"/>
      <c r="F18" s="96"/>
    </row>
    <row r="19" spans="1:6" s="42" customFormat="1" ht="18.75" customHeight="1">
      <c r="A19" s="79" t="s">
        <v>100</v>
      </c>
      <c r="B19" s="79" t="s">
        <v>64</v>
      </c>
      <c r="C19" s="79" t="s">
        <v>235</v>
      </c>
      <c r="D19" s="79" t="s">
        <v>66</v>
      </c>
      <c r="E19" s="79" t="s">
        <v>67</v>
      </c>
      <c r="F19" s="97"/>
    </row>
    <row r="20" spans="1:6" s="42" customFormat="1" ht="18.75" customHeight="1">
      <c r="A20" s="79"/>
      <c r="B20" s="79"/>
      <c r="C20" s="79"/>
      <c r="D20" s="79"/>
      <c r="E20" s="79"/>
      <c r="F20" s="97"/>
    </row>
    <row r="21" spans="1:6" s="44" customFormat="1" ht="15">
      <c r="A21" s="43">
        <v>1</v>
      </c>
      <c r="B21" s="43">
        <v>2</v>
      </c>
      <c r="C21" s="43">
        <v>3</v>
      </c>
      <c r="D21" s="43">
        <v>4</v>
      </c>
      <c r="E21" s="43">
        <v>5</v>
      </c>
      <c r="F21" s="98"/>
    </row>
    <row r="22" spans="1:6" s="42" customFormat="1" ht="18" customHeight="1">
      <c r="A22" s="45">
        <v>1</v>
      </c>
      <c r="B22" s="46" t="s">
        <v>176</v>
      </c>
      <c r="C22" s="70">
        <f>C23+C30</f>
        <v>806181084.95</v>
      </c>
      <c r="D22" s="70">
        <f>D23+D30</f>
        <v>-85823175.21</v>
      </c>
      <c r="E22" s="70">
        <f>E23+E30</f>
        <v>720357909.74</v>
      </c>
      <c r="F22" s="97"/>
    </row>
    <row r="23" spans="1:6" s="49" customFormat="1" ht="18" customHeight="1">
      <c r="A23" s="47" t="s">
        <v>101</v>
      </c>
      <c r="B23" s="48" t="s">
        <v>177</v>
      </c>
      <c r="C23" s="71">
        <v>671434096.95</v>
      </c>
      <c r="D23" s="71">
        <f>E23-C23</f>
        <v>-9360955.93</v>
      </c>
      <c r="E23" s="71">
        <v>662073141.02</v>
      </c>
      <c r="F23" s="96"/>
    </row>
    <row r="24" spans="1:6" s="49" customFormat="1" ht="31.5">
      <c r="A24" s="47" t="s">
        <v>102</v>
      </c>
      <c r="B24" s="50" t="s">
        <v>178</v>
      </c>
      <c r="C24" s="71">
        <v>63924410</v>
      </c>
      <c r="D24" s="71">
        <f aca="true" t="shared" si="0" ref="D24:D32">E24-C24</f>
        <v>0</v>
      </c>
      <c r="E24" s="71">
        <v>63924410</v>
      </c>
      <c r="F24" s="96"/>
    </row>
    <row r="25" spans="1:6" s="49" customFormat="1" ht="31.5">
      <c r="A25" s="47" t="s">
        <v>103</v>
      </c>
      <c r="B25" s="50" t="s">
        <v>179</v>
      </c>
      <c r="C25" s="71">
        <v>199500000</v>
      </c>
      <c r="D25" s="71">
        <f t="shared" si="0"/>
        <v>-9100000</v>
      </c>
      <c r="E25" s="71">
        <v>190400000</v>
      </c>
      <c r="F25" s="96"/>
    </row>
    <row r="26" spans="1:6" s="49" customFormat="1" ht="17.25" customHeight="1">
      <c r="A26" s="47" t="s">
        <v>104</v>
      </c>
      <c r="B26" s="50" t="s">
        <v>180</v>
      </c>
      <c r="C26" s="71">
        <v>15212141</v>
      </c>
      <c r="D26" s="71">
        <f>E26-C26</f>
        <v>867030</v>
      </c>
      <c r="E26" s="71">
        <v>16079171</v>
      </c>
      <c r="F26" s="96"/>
    </row>
    <row r="27" spans="1:6" s="49" customFormat="1" ht="17.25" customHeight="1">
      <c r="A27" s="47" t="s">
        <v>105</v>
      </c>
      <c r="B27" s="50" t="s">
        <v>181</v>
      </c>
      <c r="C27" s="71">
        <v>0</v>
      </c>
      <c r="D27" s="71">
        <f t="shared" si="0"/>
        <v>0</v>
      </c>
      <c r="E27" s="71">
        <v>0</v>
      </c>
      <c r="F27" s="96"/>
    </row>
    <row r="28" spans="1:6" s="49" customFormat="1" ht="17.25" customHeight="1">
      <c r="A28" s="47" t="s">
        <v>106</v>
      </c>
      <c r="B28" s="50" t="s">
        <v>182</v>
      </c>
      <c r="C28" s="71">
        <v>190280554</v>
      </c>
      <c r="D28" s="71">
        <f t="shared" si="0"/>
        <v>72707</v>
      </c>
      <c r="E28" s="71">
        <v>190353261</v>
      </c>
      <c r="F28" s="96"/>
    </row>
    <row r="29" spans="1:6" s="49" customFormat="1" ht="17.25" customHeight="1">
      <c r="A29" s="47" t="s">
        <v>107</v>
      </c>
      <c r="B29" s="50" t="s">
        <v>183</v>
      </c>
      <c r="C29" s="71">
        <v>193670484.95</v>
      </c>
      <c r="D29" s="71">
        <f t="shared" si="0"/>
        <v>-1380106.93</v>
      </c>
      <c r="E29" s="71">
        <v>192290378.02</v>
      </c>
      <c r="F29" s="96"/>
    </row>
    <row r="30" spans="1:6" s="49" customFormat="1" ht="17.25" customHeight="1">
      <c r="A30" s="47" t="s">
        <v>108</v>
      </c>
      <c r="B30" s="50" t="s">
        <v>184</v>
      </c>
      <c r="C30" s="71">
        <v>134746988</v>
      </c>
      <c r="D30" s="71">
        <f t="shared" si="0"/>
        <v>-76462219.28</v>
      </c>
      <c r="E30" s="71">
        <v>58284768.72</v>
      </c>
      <c r="F30" s="96"/>
    </row>
    <row r="31" spans="1:6" s="49" customFormat="1" ht="17.25" customHeight="1">
      <c r="A31" s="47" t="s">
        <v>109</v>
      </c>
      <c r="B31" s="50" t="s">
        <v>185</v>
      </c>
      <c r="C31" s="71">
        <v>3810000</v>
      </c>
      <c r="D31" s="71">
        <f t="shared" si="0"/>
        <v>-3330000</v>
      </c>
      <c r="E31" s="71">
        <v>480000</v>
      </c>
      <c r="F31" s="96"/>
    </row>
    <row r="32" spans="1:6" s="49" customFormat="1" ht="17.25" customHeight="1">
      <c r="A32" s="47" t="s">
        <v>110</v>
      </c>
      <c r="B32" s="50" t="s">
        <v>186</v>
      </c>
      <c r="C32" s="71">
        <v>129212134</v>
      </c>
      <c r="D32" s="71">
        <f t="shared" si="0"/>
        <v>-73132200.28</v>
      </c>
      <c r="E32" s="71">
        <v>56079933.72</v>
      </c>
      <c r="F32" s="96"/>
    </row>
    <row r="33" spans="1:6" s="53" customFormat="1" ht="15.75">
      <c r="A33" s="51">
        <v>2</v>
      </c>
      <c r="B33" s="52" t="s">
        <v>187</v>
      </c>
      <c r="C33" s="70">
        <f>C34+C42</f>
        <v>839681084.95</v>
      </c>
      <c r="D33" s="70">
        <f>D34+D42</f>
        <v>-85823175.21</v>
      </c>
      <c r="E33" s="70">
        <f>E34+E42</f>
        <v>753857909.74</v>
      </c>
      <c r="F33" s="99"/>
    </row>
    <row r="34" spans="1:6" s="49" customFormat="1" ht="17.25" customHeight="1">
      <c r="A34" s="47" t="s">
        <v>111</v>
      </c>
      <c r="B34" s="48" t="s">
        <v>188</v>
      </c>
      <c r="C34" s="71">
        <v>597134255.95</v>
      </c>
      <c r="D34" s="71">
        <f>E34-C34</f>
        <v>-9770704.21</v>
      </c>
      <c r="E34" s="71">
        <v>587363551.74</v>
      </c>
      <c r="F34" s="96"/>
    </row>
    <row r="35" spans="1:6" s="49" customFormat="1" ht="17.25" customHeight="1">
      <c r="A35" s="47" t="s">
        <v>112</v>
      </c>
      <c r="B35" s="50" t="s">
        <v>189</v>
      </c>
      <c r="C35" s="71">
        <v>4932761</v>
      </c>
      <c r="D35" s="71">
        <f aca="true" t="shared" si="1" ref="D35:D42">E35-C35</f>
        <v>-4832761</v>
      </c>
      <c r="E35" s="71">
        <v>100000</v>
      </c>
      <c r="F35" s="96"/>
    </row>
    <row r="36" spans="1:6" s="49" customFormat="1" ht="31.5">
      <c r="A36" s="47" t="s">
        <v>113</v>
      </c>
      <c r="B36" s="50" t="s">
        <v>208</v>
      </c>
      <c r="C36" s="71">
        <v>0</v>
      </c>
      <c r="D36" s="71">
        <f t="shared" si="1"/>
        <v>0</v>
      </c>
      <c r="E36" s="71">
        <v>0</v>
      </c>
      <c r="F36" s="96"/>
    </row>
    <row r="37" spans="1:6" s="49" customFormat="1" ht="63">
      <c r="A37" s="47" t="s">
        <v>114</v>
      </c>
      <c r="B37" s="50" t="s">
        <v>190</v>
      </c>
      <c r="C37" s="71">
        <v>0</v>
      </c>
      <c r="D37" s="71">
        <f t="shared" si="1"/>
        <v>0</v>
      </c>
      <c r="E37" s="71">
        <v>0</v>
      </c>
      <c r="F37" s="96"/>
    </row>
    <row r="38" spans="1:6" s="49" customFormat="1" ht="15.75">
      <c r="A38" s="47" t="s">
        <v>115</v>
      </c>
      <c r="B38" s="50" t="s">
        <v>191</v>
      </c>
      <c r="C38" s="71">
        <v>7596730</v>
      </c>
      <c r="D38" s="71">
        <f t="shared" si="1"/>
        <v>0</v>
      </c>
      <c r="E38" s="71">
        <v>7596730</v>
      </c>
      <c r="F38" s="96"/>
    </row>
    <row r="39" spans="1:6" s="49" customFormat="1" ht="15.75">
      <c r="A39" s="47" t="s">
        <v>116</v>
      </c>
      <c r="B39" s="50" t="s">
        <v>209</v>
      </c>
      <c r="C39" s="71">
        <v>7596730</v>
      </c>
      <c r="D39" s="71">
        <f t="shared" si="1"/>
        <v>0</v>
      </c>
      <c r="E39" s="71">
        <v>7596730</v>
      </c>
      <c r="F39" s="96"/>
    </row>
    <row r="40" spans="1:6" s="49" customFormat="1" ht="63">
      <c r="A40" s="47" t="s">
        <v>210</v>
      </c>
      <c r="B40" s="48" t="s">
        <v>14</v>
      </c>
      <c r="C40" s="71">
        <v>0</v>
      </c>
      <c r="D40" s="71">
        <f t="shared" si="1"/>
        <v>0</v>
      </c>
      <c r="E40" s="71">
        <v>0</v>
      </c>
      <c r="F40" s="96"/>
    </row>
    <row r="41" spans="1:6" s="49" customFormat="1" ht="47.25">
      <c r="A41" s="47" t="s">
        <v>211</v>
      </c>
      <c r="B41" s="48" t="s">
        <v>212</v>
      </c>
      <c r="C41" s="71">
        <v>0</v>
      </c>
      <c r="D41" s="71">
        <f t="shared" si="1"/>
        <v>0</v>
      </c>
      <c r="E41" s="71">
        <v>0</v>
      </c>
      <c r="F41" s="96"/>
    </row>
    <row r="42" spans="1:6" s="49" customFormat="1" ht="15.75">
      <c r="A42" s="47" t="s">
        <v>117</v>
      </c>
      <c r="B42" s="48" t="s">
        <v>99</v>
      </c>
      <c r="C42" s="71">
        <v>242546829</v>
      </c>
      <c r="D42" s="71">
        <f t="shared" si="1"/>
        <v>-76052471</v>
      </c>
      <c r="E42" s="71">
        <v>166494358</v>
      </c>
      <c r="F42" s="96"/>
    </row>
    <row r="43" spans="1:6" s="49" customFormat="1" ht="18.75" customHeight="1">
      <c r="A43" s="51">
        <v>3</v>
      </c>
      <c r="B43" s="54" t="s">
        <v>192</v>
      </c>
      <c r="C43" s="70">
        <f>C22-C33</f>
        <v>-33500000</v>
      </c>
      <c r="D43" s="70">
        <f>D22-D33</f>
        <v>0</v>
      </c>
      <c r="E43" s="70">
        <f>E22-E33</f>
        <v>-33500000</v>
      </c>
      <c r="F43" s="96"/>
    </row>
    <row r="44" spans="1:6" s="49" customFormat="1" ht="15.75">
      <c r="A44" s="51">
        <v>4</v>
      </c>
      <c r="B44" s="54" t="s">
        <v>193</v>
      </c>
      <c r="C44" s="70">
        <f>C45+C47+C49+C51</f>
        <v>76780952</v>
      </c>
      <c r="D44" s="70">
        <f>D45+D47+D49+D51</f>
        <v>0</v>
      </c>
      <c r="E44" s="70">
        <f>E45+E47+E49+E51</f>
        <v>76780952</v>
      </c>
      <c r="F44" s="96"/>
    </row>
    <row r="45" spans="1:6" s="49" customFormat="1" ht="17.25" customHeight="1">
      <c r="A45" s="47" t="s">
        <v>118</v>
      </c>
      <c r="B45" s="50" t="s">
        <v>194</v>
      </c>
      <c r="C45" s="71">
        <v>0</v>
      </c>
      <c r="D45" s="71">
        <f>E45-C45</f>
        <v>0</v>
      </c>
      <c r="E45" s="71">
        <v>0</v>
      </c>
      <c r="F45" s="96"/>
    </row>
    <row r="46" spans="1:6" s="49" customFormat="1" ht="15.75">
      <c r="A46" s="47" t="s">
        <v>119</v>
      </c>
      <c r="B46" s="48" t="s">
        <v>195</v>
      </c>
      <c r="C46" s="71">
        <v>0</v>
      </c>
      <c r="D46" s="71">
        <f>E46-C46</f>
        <v>0</v>
      </c>
      <c r="E46" s="71">
        <v>0</v>
      </c>
      <c r="F46" s="96"/>
    </row>
    <row r="47" spans="1:6" s="49" customFormat="1" ht="15.75">
      <c r="A47" s="47" t="s">
        <v>120</v>
      </c>
      <c r="B47" s="50" t="s">
        <v>196</v>
      </c>
      <c r="C47" s="71">
        <v>59644422</v>
      </c>
      <c r="D47" s="71">
        <f aca="true" t="shared" si="2" ref="D47:D55">E47-C47</f>
        <v>0</v>
      </c>
      <c r="E47" s="71">
        <v>59644422</v>
      </c>
      <c r="F47" s="96"/>
    </row>
    <row r="48" spans="1:6" s="49" customFormat="1" ht="15.75">
      <c r="A48" s="47" t="s">
        <v>121</v>
      </c>
      <c r="B48" s="50" t="s">
        <v>195</v>
      </c>
      <c r="C48" s="71">
        <v>33500000</v>
      </c>
      <c r="D48" s="71">
        <f t="shared" si="2"/>
        <v>0</v>
      </c>
      <c r="E48" s="71">
        <v>33500000</v>
      </c>
      <c r="F48" s="96"/>
    </row>
    <row r="49" spans="1:6" s="49" customFormat="1" ht="15.75">
      <c r="A49" s="47" t="s">
        <v>122</v>
      </c>
      <c r="B49" s="50" t="s">
        <v>197</v>
      </c>
      <c r="C49" s="71">
        <v>17136530</v>
      </c>
      <c r="D49" s="71">
        <f t="shared" si="2"/>
        <v>0</v>
      </c>
      <c r="E49" s="71">
        <v>17136530</v>
      </c>
      <c r="F49" s="96"/>
    </row>
    <row r="50" spans="1:6" s="49" customFormat="1" ht="15.75">
      <c r="A50" s="47" t="s">
        <v>123</v>
      </c>
      <c r="B50" s="50" t="s">
        <v>195</v>
      </c>
      <c r="C50" s="71">
        <v>0</v>
      </c>
      <c r="D50" s="71">
        <f t="shared" si="2"/>
        <v>0</v>
      </c>
      <c r="E50" s="71">
        <v>0</v>
      </c>
      <c r="F50" s="96"/>
    </row>
    <row r="51" spans="1:6" s="49" customFormat="1" ht="17.25" customHeight="1">
      <c r="A51" s="47" t="s">
        <v>124</v>
      </c>
      <c r="B51" s="48" t="s">
        <v>198</v>
      </c>
      <c r="C51" s="71">
        <v>0</v>
      </c>
      <c r="D51" s="71">
        <f t="shared" si="2"/>
        <v>0</v>
      </c>
      <c r="E51" s="71">
        <v>0</v>
      </c>
      <c r="F51" s="96"/>
    </row>
    <row r="52" spans="1:6" s="42" customFormat="1" ht="18.75" customHeight="1">
      <c r="A52" s="79" t="s">
        <v>100</v>
      </c>
      <c r="B52" s="79" t="s">
        <v>64</v>
      </c>
      <c r="C52" s="80" t="s">
        <v>67</v>
      </c>
      <c r="D52" s="80" t="s">
        <v>66</v>
      </c>
      <c r="E52" s="80" t="s">
        <v>67</v>
      </c>
      <c r="F52" s="97"/>
    </row>
    <row r="53" spans="1:6" s="42" customFormat="1" ht="18.75" customHeight="1">
      <c r="A53" s="79"/>
      <c r="B53" s="79"/>
      <c r="C53" s="80"/>
      <c r="D53" s="80"/>
      <c r="E53" s="80"/>
      <c r="F53" s="97"/>
    </row>
    <row r="54" spans="1:6" s="44" customFormat="1" ht="15">
      <c r="A54" s="43">
        <v>1</v>
      </c>
      <c r="B54" s="43">
        <v>2</v>
      </c>
      <c r="C54" s="74">
        <v>5</v>
      </c>
      <c r="D54" s="74">
        <v>4</v>
      </c>
      <c r="E54" s="74">
        <v>5</v>
      </c>
      <c r="F54" s="98"/>
    </row>
    <row r="55" spans="1:6" s="49" customFormat="1" ht="21" customHeight="1">
      <c r="A55" s="47" t="s">
        <v>125</v>
      </c>
      <c r="B55" s="50" t="s">
        <v>195</v>
      </c>
      <c r="C55" s="71">
        <v>0</v>
      </c>
      <c r="D55" s="71">
        <f t="shared" si="2"/>
        <v>0</v>
      </c>
      <c r="E55" s="71">
        <v>0</v>
      </c>
      <c r="F55" s="96"/>
    </row>
    <row r="56" spans="1:6" s="49" customFormat="1" ht="17.25" customHeight="1">
      <c r="A56" s="51">
        <v>5</v>
      </c>
      <c r="B56" s="54" t="s">
        <v>199</v>
      </c>
      <c r="C56" s="70">
        <f>C57+C62</f>
        <v>43280952</v>
      </c>
      <c r="D56" s="70">
        <f>D57+D62</f>
        <v>0</v>
      </c>
      <c r="E56" s="70">
        <f>E57+E62</f>
        <v>43280952</v>
      </c>
      <c r="F56" s="96"/>
    </row>
    <row r="57" spans="1:6" s="49" customFormat="1" ht="33.75" customHeight="1">
      <c r="A57" s="47" t="s">
        <v>126</v>
      </c>
      <c r="B57" s="50" t="s">
        <v>200</v>
      </c>
      <c r="C57" s="71">
        <v>43280952</v>
      </c>
      <c r="D57" s="71">
        <f aca="true" t="shared" si="3" ref="D57:D64">E57-C57</f>
        <v>0</v>
      </c>
      <c r="E57" s="71">
        <v>43280952</v>
      </c>
      <c r="F57" s="96"/>
    </row>
    <row r="58" spans="1:6" s="49" customFormat="1" ht="31.5">
      <c r="A58" s="47" t="s">
        <v>127</v>
      </c>
      <c r="B58" s="50" t="s">
        <v>15</v>
      </c>
      <c r="C58" s="71">
        <v>0</v>
      </c>
      <c r="D58" s="71">
        <f t="shared" si="3"/>
        <v>0</v>
      </c>
      <c r="E58" s="71">
        <v>0</v>
      </c>
      <c r="F58" s="96"/>
    </row>
    <row r="59" spans="1:6" s="49" customFormat="1" ht="31.5">
      <c r="A59" s="47" t="s">
        <v>128</v>
      </c>
      <c r="B59" s="50" t="s">
        <v>213</v>
      </c>
      <c r="C59" s="71">
        <v>0</v>
      </c>
      <c r="D59" s="71">
        <f t="shared" si="3"/>
        <v>0</v>
      </c>
      <c r="E59" s="71">
        <v>0</v>
      </c>
      <c r="F59" s="96"/>
    </row>
    <row r="60" spans="1:6" s="49" customFormat="1" ht="31.5">
      <c r="A60" s="47" t="s">
        <v>214</v>
      </c>
      <c r="B60" s="48" t="s">
        <v>215</v>
      </c>
      <c r="C60" s="71">
        <v>0</v>
      </c>
      <c r="D60" s="71">
        <f t="shared" si="3"/>
        <v>0</v>
      </c>
      <c r="E60" s="71">
        <v>0</v>
      </c>
      <c r="F60" s="96"/>
    </row>
    <row r="61" spans="1:6" s="49" customFormat="1" ht="31.5">
      <c r="A61" s="47" t="s">
        <v>216</v>
      </c>
      <c r="B61" s="48" t="s">
        <v>217</v>
      </c>
      <c r="C61" s="71">
        <v>0</v>
      </c>
      <c r="D61" s="71">
        <f t="shared" si="3"/>
        <v>0</v>
      </c>
      <c r="E61" s="71">
        <v>0</v>
      </c>
      <c r="F61" s="96"/>
    </row>
    <row r="62" spans="1:6" s="49" customFormat="1" ht="15.75">
      <c r="A62" s="47" t="s">
        <v>129</v>
      </c>
      <c r="B62" s="48" t="s">
        <v>201</v>
      </c>
      <c r="C62" s="71">
        <v>0</v>
      </c>
      <c r="D62" s="71">
        <f t="shared" si="3"/>
        <v>0</v>
      </c>
      <c r="E62" s="71">
        <v>0</v>
      </c>
      <c r="F62" s="96"/>
    </row>
    <row r="63" spans="1:6" s="49" customFormat="1" ht="15.75">
      <c r="A63" s="51">
        <v>6</v>
      </c>
      <c r="B63" s="54" t="s">
        <v>202</v>
      </c>
      <c r="C63" s="70">
        <v>272481873</v>
      </c>
      <c r="D63" s="70">
        <f t="shared" si="3"/>
        <v>0</v>
      </c>
      <c r="E63" s="70">
        <v>272481873</v>
      </c>
      <c r="F63" s="96"/>
    </row>
    <row r="64" spans="1:6" s="49" customFormat="1" ht="63">
      <c r="A64" s="51">
        <v>7</v>
      </c>
      <c r="B64" s="54" t="s">
        <v>203</v>
      </c>
      <c r="C64" s="70">
        <v>0</v>
      </c>
      <c r="D64" s="70">
        <f t="shared" si="3"/>
        <v>0</v>
      </c>
      <c r="E64" s="70">
        <v>0</v>
      </c>
      <c r="F64" s="96"/>
    </row>
    <row r="65" spans="1:6" s="49" customFormat="1" ht="31.5">
      <c r="A65" s="51">
        <v>8</v>
      </c>
      <c r="B65" s="54" t="s">
        <v>204</v>
      </c>
      <c r="C65" s="70" t="s">
        <v>65</v>
      </c>
      <c r="D65" s="70" t="s">
        <v>65</v>
      </c>
      <c r="E65" s="70" t="s">
        <v>65</v>
      </c>
      <c r="F65" s="96"/>
    </row>
    <row r="66" spans="1:6" s="49" customFormat="1" ht="15.75">
      <c r="A66" s="47" t="s">
        <v>130</v>
      </c>
      <c r="B66" s="50" t="s">
        <v>205</v>
      </c>
      <c r="C66" s="71">
        <v>74299841</v>
      </c>
      <c r="D66" s="71">
        <f>E66-C66</f>
        <v>409748.28</v>
      </c>
      <c r="E66" s="71">
        <v>74709589.28</v>
      </c>
      <c r="F66" s="96"/>
    </row>
    <row r="67" spans="1:6" s="49" customFormat="1" ht="31.5">
      <c r="A67" s="47" t="s">
        <v>131</v>
      </c>
      <c r="B67" s="50" t="s">
        <v>218</v>
      </c>
      <c r="C67" s="71">
        <v>133944263</v>
      </c>
      <c r="D67" s="71">
        <f>E67-C67</f>
        <v>409748.28</v>
      </c>
      <c r="E67" s="71">
        <v>134354011.28</v>
      </c>
      <c r="F67" s="96"/>
    </row>
    <row r="68" spans="1:6" s="49" customFormat="1" ht="15.75">
      <c r="A68" s="51">
        <v>9</v>
      </c>
      <c r="B68" s="54" t="s">
        <v>206</v>
      </c>
      <c r="C68" s="70" t="s">
        <v>65</v>
      </c>
      <c r="D68" s="70" t="s">
        <v>65</v>
      </c>
      <c r="E68" s="70" t="s">
        <v>65</v>
      </c>
      <c r="F68" s="96"/>
    </row>
    <row r="69" spans="1:6" s="49" customFormat="1" ht="63">
      <c r="A69" s="47" t="s">
        <v>132</v>
      </c>
      <c r="B69" s="50" t="s">
        <v>219</v>
      </c>
      <c r="C69" s="72">
        <v>0.0692</v>
      </c>
      <c r="D69" s="72">
        <f>E69-C69</f>
        <v>0.0016</v>
      </c>
      <c r="E69" s="72">
        <v>0.0708</v>
      </c>
      <c r="F69" s="96"/>
    </row>
    <row r="70" spans="1:6" s="49" customFormat="1" ht="63">
      <c r="A70" s="47" t="s">
        <v>133</v>
      </c>
      <c r="B70" s="50" t="s">
        <v>220</v>
      </c>
      <c r="C70" s="72">
        <v>0.0692</v>
      </c>
      <c r="D70" s="72">
        <f aca="true" t="shared" si="4" ref="D70:D75">E70-C70</f>
        <v>0.0016</v>
      </c>
      <c r="E70" s="72">
        <v>0.0708</v>
      </c>
      <c r="F70" s="96"/>
    </row>
    <row r="71" spans="1:6" s="49" customFormat="1" ht="55.5" customHeight="1">
      <c r="A71" s="47" t="s">
        <v>134</v>
      </c>
      <c r="B71" s="50" t="s">
        <v>207</v>
      </c>
      <c r="C71" s="72">
        <v>0</v>
      </c>
      <c r="D71" s="72">
        <f t="shared" si="4"/>
        <v>0</v>
      </c>
      <c r="E71" s="72">
        <v>0</v>
      </c>
      <c r="F71" s="96"/>
    </row>
    <row r="72" spans="1:6" s="49" customFormat="1" ht="68.25" customHeight="1">
      <c r="A72" s="47" t="s">
        <v>135</v>
      </c>
      <c r="B72" s="50" t="s">
        <v>221</v>
      </c>
      <c r="C72" s="72">
        <v>0.0692</v>
      </c>
      <c r="D72" s="72">
        <f t="shared" si="4"/>
        <v>0.0016</v>
      </c>
      <c r="E72" s="72">
        <v>0.0708</v>
      </c>
      <c r="F72" s="96"/>
    </row>
    <row r="73" spans="1:6" s="49" customFormat="1" ht="52.5" customHeight="1">
      <c r="A73" s="47" t="s">
        <v>136</v>
      </c>
      <c r="B73" s="55" t="s">
        <v>222</v>
      </c>
      <c r="C73" s="72">
        <v>0.0969</v>
      </c>
      <c r="D73" s="72">
        <f t="shared" si="4"/>
        <v>0.0075</v>
      </c>
      <c r="E73" s="72">
        <v>0.1044</v>
      </c>
      <c r="F73" s="96"/>
    </row>
    <row r="74" spans="1:6" s="49" customFormat="1" ht="66.75" customHeight="1">
      <c r="A74" s="47" t="s">
        <v>137</v>
      </c>
      <c r="B74" s="50" t="s">
        <v>223</v>
      </c>
      <c r="C74" s="72">
        <v>0.0932</v>
      </c>
      <c r="D74" s="72">
        <f t="shared" si="4"/>
        <v>0</v>
      </c>
      <c r="E74" s="72">
        <v>0.0932</v>
      </c>
      <c r="F74" s="96"/>
    </row>
    <row r="75" spans="1:6" s="49" customFormat="1" ht="75.75" customHeight="1">
      <c r="A75" s="47" t="s">
        <v>138</v>
      </c>
      <c r="B75" s="50" t="s">
        <v>26</v>
      </c>
      <c r="C75" s="72">
        <v>0.104</v>
      </c>
      <c r="D75" s="72">
        <f t="shared" si="4"/>
        <v>0</v>
      </c>
      <c r="E75" s="72">
        <v>0.104</v>
      </c>
      <c r="F75" s="96"/>
    </row>
    <row r="76" spans="1:6" s="49" customFormat="1" ht="81" customHeight="1">
      <c r="A76" s="47" t="s">
        <v>139</v>
      </c>
      <c r="B76" s="50" t="s">
        <v>17</v>
      </c>
      <c r="C76" s="71" t="s">
        <v>68</v>
      </c>
      <c r="D76" s="71"/>
      <c r="E76" s="71" t="s">
        <v>68</v>
      </c>
      <c r="F76" s="96"/>
    </row>
    <row r="77" spans="1:6" s="49" customFormat="1" ht="65.25" customHeight="1">
      <c r="A77" s="47" t="s">
        <v>140</v>
      </c>
      <c r="B77" s="50" t="s">
        <v>224</v>
      </c>
      <c r="C77" s="71" t="s">
        <v>68</v>
      </c>
      <c r="D77" s="71"/>
      <c r="E77" s="71" t="s">
        <v>68</v>
      </c>
      <c r="F77" s="96"/>
    </row>
    <row r="78" spans="1:6" s="49" customFormat="1" ht="15.75">
      <c r="A78" s="51">
        <v>10</v>
      </c>
      <c r="B78" s="54" t="s">
        <v>27</v>
      </c>
      <c r="C78" s="70">
        <v>0</v>
      </c>
      <c r="D78" s="70">
        <f>E78-C78</f>
        <v>0</v>
      </c>
      <c r="E78" s="70">
        <v>0</v>
      </c>
      <c r="F78" s="96"/>
    </row>
    <row r="79" spans="1:6" s="49" customFormat="1" ht="18" customHeight="1">
      <c r="A79" s="47" t="s">
        <v>141</v>
      </c>
      <c r="B79" s="50" t="s">
        <v>28</v>
      </c>
      <c r="C79" s="71">
        <v>0</v>
      </c>
      <c r="D79" s="71">
        <f>E79-C79</f>
        <v>0</v>
      </c>
      <c r="E79" s="71">
        <v>0</v>
      </c>
      <c r="F79" s="96"/>
    </row>
    <row r="80" spans="1:6" s="49" customFormat="1" ht="31.5">
      <c r="A80" s="51">
        <v>11</v>
      </c>
      <c r="B80" s="54" t="s">
        <v>29</v>
      </c>
      <c r="C80" s="70" t="s">
        <v>65</v>
      </c>
      <c r="D80" s="70" t="s">
        <v>65</v>
      </c>
      <c r="E80" s="70" t="s">
        <v>65</v>
      </c>
      <c r="F80" s="96"/>
    </row>
    <row r="81" spans="1:6" s="49" customFormat="1" ht="15.75">
      <c r="A81" s="47" t="s">
        <v>142</v>
      </c>
      <c r="B81" s="50" t="s">
        <v>30</v>
      </c>
      <c r="C81" s="71">
        <v>184508129</v>
      </c>
      <c r="D81" s="71">
        <f>E81-C81</f>
        <v>-2487909</v>
      </c>
      <c r="E81" s="71">
        <v>182020220</v>
      </c>
      <c r="F81" s="96"/>
    </row>
    <row r="82" spans="1:6" s="49" customFormat="1" ht="54.75" customHeight="1">
      <c r="A82" s="47" t="s">
        <v>143</v>
      </c>
      <c r="B82" s="50" t="s">
        <v>31</v>
      </c>
      <c r="C82" s="71">
        <v>79100703</v>
      </c>
      <c r="D82" s="71">
        <f aca="true" t="shared" si="5" ref="D82:D91">E82-C82</f>
        <v>-1691992</v>
      </c>
      <c r="E82" s="71">
        <v>77408711</v>
      </c>
      <c r="F82" s="96"/>
    </row>
    <row r="83" spans="1:6" s="42" customFormat="1" ht="18.75" customHeight="1">
      <c r="A83" s="79" t="s">
        <v>100</v>
      </c>
      <c r="B83" s="79" t="s">
        <v>64</v>
      </c>
      <c r="C83" s="80" t="s">
        <v>67</v>
      </c>
      <c r="D83" s="80" t="s">
        <v>66</v>
      </c>
      <c r="E83" s="80" t="s">
        <v>67</v>
      </c>
      <c r="F83" s="97"/>
    </row>
    <row r="84" spans="1:6" s="42" customFormat="1" ht="18.75" customHeight="1">
      <c r="A84" s="79"/>
      <c r="B84" s="79"/>
      <c r="C84" s="80"/>
      <c r="D84" s="80"/>
      <c r="E84" s="80"/>
      <c r="F84" s="97"/>
    </row>
    <row r="85" spans="1:6" s="44" customFormat="1" ht="15">
      <c r="A85" s="43">
        <v>1</v>
      </c>
      <c r="B85" s="43">
        <v>2</v>
      </c>
      <c r="C85" s="74">
        <v>5</v>
      </c>
      <c r="D85" s="74">
        <v>4</v>
      </c>
      <c r="E85" s="74">
        <v>5</v>
      </c>
      <c r="F85" s="98"/>
    </row>
    <row r="86" spans="1:6" s="49" customFormat="1" ht="15.75">
      <c r="A86" s="47" t="s">
        <v>144</v>
      </c>
      <c r="B86" s="50" t="s">
        <v>225</v>
      </c>
      <c r="C86" s="71">
        <v>373798844</v>
      </c>
      <c r="D86" s="71">
        <f t="shared" si="5"/>
        <v>-72850145</v>
      </c>
      <c r="E86" s="71">
        <v>300948699</v>
      </c>
      <c r="F86" s="96"/>
    </row>
    <row r="87" spans="1:6" s="49" customFormat="1" ht="15.75">
      <c r="A87" s="47" t="s">
        <v>145</v>
      </c>
      <c r="B87" s="50" t="s">
        <v>32</v>
      </c>
      <c r="C87" s="71">
        <v>224173664</v>
      </c>
      <c r="D87" s="71">
        <f t="shared" si="5"/>
        <v>-1773542</v>
      </c>
      <c r="E87" s="71">
        <v>222400122</v>
      </c>
      <c r="F87" s="96"/>
    </row>
    <row r="88" spans="1:6" s="49" customFormat="1" ht="15.75">
      <c r="A88" s="47" t="s">
        <v>146</v>
      </c>
      <c r="B88" s="50" t="s">
        <v>33</v>
      </c>
      <c r="C88" s="71">
        <v>149625180</v>
      </c>
      <c r="D88" s="71">
        <f t="shared" si="5"/>
        <v>-71076603</v>
      </c>
      <c r="E88" s="71">
        <v>78548577</v>
      </c>
      <c r="F88" s="96"/>
    </row>
    <row r="89" spans="1:6" s="49" customFormat="1" ht="15.75">
      <c r="A89" s="47" t="s">
        <v>147</v>
      </c>
      <c r="B89" s="48" t="s">
        <v>34</v>
      </c>
      <c r="C89" s="71">
        <v>118251107</v>
      </c>
      <c r="D89" s="71">
        <f t="shared" si="5"/>
        <v>-70859363</v>
      </c>
      <c r="E89" s="71">
        <v>47391744</v>
      </c>
      <c r="F89" s="96"/>
    </row>
    <row r="90" spans="1:6" s="49" customFormat="1" ht="18" customHeight="1">
      <c r="A90" s="47" t="s">
        <v>148</v>
      </c>
      <c r="B90" s="48" t="s">
        <v>35</v>
      </c>
      <c r="C90" s="71">
        <v>54770831</v>
      </c>
      <c r="D90" s="71">
        <f t="shared" si="5"/>
        <v>-10425939</v>
      </c>
      <c r="E90" s="71">
        <v>44344892</v>
      </c>
      <c r="F90" s="96"/>
    </row>
    <row r="91" spans="1:6" s="49" customFormat="1" ht="21" customHeight="1">
      <c r="A91" s="47" t="s">
        <v>149</v>
      </c>
      <c r="B91" s="48" t="s">
        <v>36</v>
      </c>
      <c r="C91" s="71">
        <v>19896489</v>
      </c>
      <c r="D91" s="71">
        <f t="shared" si="5"/>
        <v>8706</v>
      </c>
      <c r="E91" s="71">
        <v>19905195</v>
      </c>
      <c r="F91" s="96"/>
    </row>
    <row r="92" spans="1:6" s="49" customFormat="1" ht="37.5" customHeight="1">
      <c r="A92" s="51">
        <v>12</v>
      </c>
      <c r="B92" s="54" t="s">
        <v>37</v>
      </c>
      <c r="C92" s="70" t="s">
        <v>65</v>
      </c>
      <c r="D92" s="70" t="s">
        <v>65</v>
      </c>
      <c r="E92" s="70" t="s">
        <v>65</v>
      </c>
      <c r="F92" s="96"/>
    </row>
    <row r="93" spans="1:6" s="49" customFormat="1" ht="39" customHeight="1">
      <c r="A93" s="47" t="s">
        <v>150</v>
      </c>
      <c r="B93" s="48" t="s">
        <v>38</v>
      </c>
      <c r="C93" s="71">
        <v>97129298</v>
      </c>
      <c r="D93" s="71">
        <f>E93-C93</f>
        <v>-1551111</v>
      </c>
      <c r="E93" s="71">
        <v>95578187</v>
      </c>
      <c r="F93" s="96"/>
    </row>
    <row r="94" spans="1:6" s="49" customFormat="1" ht="30" customHeight="1">
      <c r="A94" s="47" t="s">
        <v>151</v>
      </c>
      <c r="B94" s="48" t="s">
        <v>39</v>
      </c>
      <c r="C94" s="71">
        <v>84696417</v>
      </c>
      <c r="D94" s="71">
        <f aca="true" t="shared" si="6" ref="D94:D112">E94-C94</f>
        <v>-1720000</v>
      </c>
      <c r="E94" s="71">
        <v>82976417</v>
      </c>
      <c r="F94" s="96"/>
    </row>
    <row r="95" spans="1:6" s="49" customFormat="1" ht="36" customHeight="1">
      <c r="A95" s="47" t="s">
        <v>152</v>
      </c>
      <c r="B95" s="56" t="s">
        <v>40</v>
      </c>
      <c r="C95" s="71">
        <v>74854323</v>
      </c>
      <c r="D95" s="71">
        <f t="shared" si="6"/>
        <v>7088730</v>
      </c>
      <c r="E95" s="71">
        <v>81943053</v>
      </c>
      <c r="F95" s="96"/>
    </row>
    <row r="96" spans="1:6" s="49" customFormat="1" ht="38.25" customHeight="1">
      <c r="A96" s="47" t="s">
        <v>153</v>
      </c>
      <c r="B96" s="48" t="s">
        <v>41</v>
      </c>
      <c r="C96" s="71">
        <v>108029473</v>
      </c>
      <c r="D96" s="71">
        <f t="shared" si="6"/>
        <v>-71856943</v>
      </c>
      <c r="E96" s="71">
        <v>36172530</v>
      </c>
      <c r="F96" s="96"/>
    </row>
    <row r="97" spans="1:6" s="49" customFormat="1" ht="26.25" customHeight="1">
      <c r="A97" s="47" t="s">
        <v>154</v>
      </c>
      <c r="B97" s="48" t="s">
        <v>39</v>
      </c>
      <c r="C97" s="71">
        <v>101555875</v>
      </c>
      <c r="D97" s="71">
        <f t="shared" si="6"/>
        <v>-71877943</v>
      </c>
      <c r="E97" s="71">
        <v>29677932</v>
      </c>
      <c r="F97" s="96"/>
    </row>
    <row r="98" spans="1:6" s="49" customFormat="1" ht="42" customHeight="1">
      <c r="A98" s="47" t="s">
        <v>155</v>
      </c>
      <c r="B98" s="48" t="s">
        <v>42</v>
      </c>
      <c r="C98" s="71">
        <v>97202091</v>
      </c>
      <c r="D98" s="71">
        <f>E98-C98</f>
        <v>-71452943</v>
      </c>
      <c r="E98" s="71">
        <v>25749148</v>
      </c>
      <c r="F98" s="96"/>
    </row>
    <row r="99" spans="1:6" s="49" customFormat="1" ht="38.25" customHeight="1">
      <c r="A99" s="47" t="s">
        <v>156</v>
      </c>
      <c r="B99" s="48" t="s">
        <v>43</v>
      </c>
      <c r="C99" s="71">
        <v>105394733</v>
      </c>
      <c r="D99" s="71">
        <f t="shared" si="6"/>
        <v>-1804639</v>
      </c>
      <c r="E99" s="71">
        <v>103590094</v>
      </c>
      <c r="F99" s="96"/>
    </row>
    <row r="100" spans="1:6" s="49" customFormat="1" ht="18.75" customHeight="1">
      <c r="A100" s="47" t="s">
        <v>157</v>
      </c>
      <c r="B100" s="48" t="s">
        <v>44</v>
      </c>
      <c r="C100" s="71">
        <v>85397719</v>
      </c>
      <c r="D100" s="71">
        <f t="shared" si="6"/>
        <v>-1720000</v>
      </c>
      <c r="E100" s="71">
        <v>83677719</v>
      </c>
      <c r="F100" s="96"/>
    </row>
    <row r="101" spans="1:6" s="49" customFormat="1" ht="54.75" customHeight="1">
      <c r="A101" s="47" t="s">
        <v>158</v>
      </c>
      <c r="B101" s="48" t="s">
        <v>45</v>
      </c>
      <c r="C101" s="71">
        <v>95047739</v>
      </c>
      <c r="D101" s="71">
        <f t="shared" si="6"/>
        <v>7208939</v>
      </c>
      <c r="E101" s="71">
        <v>102256678</v>
      </c>
      <c r="F101" s="96"/>
    </row>
    <row r="102" spans="1:6" s="49" customFormat="1" ht="42" customHeight="1">
      <c r="A102" s="47" t="s">
        <v>159</v>
      </c>
      <c r="B102" s="48" t="s">
        <v>46</v>
      </c>
      <c r="C102" s="71">
        <v>123181227</v>
      </c>
      <c r="D102" s="71">
        <f t="shared" si="6"/>
        <v>-71359363</v>
      </c>
      <c r="E102" s="71">
        <v>51821864</v>
      </c>
      <c r="F102" s="96"/>
    </row>
    <row r="103" spans="1:6" s="49" customFormat="1" ht="22.5" customHeight="1">
      <c r="A103" s="47" t="s">
        <v>160</v>
      </c>
      <c r="B103" s="48" t="s">
        <v>47</v>
      </c>
      <c r="C103" s="71">
        <v>101585625</v>
      </c>
      <c r="D103" s="71">
        <f t="shared" si="6"/>
        <v>-71877943</v>
      </c>
      <c r="E103" s="71">
        <v>29707682</v>
      </c>
      <c r="F103" s="96"/>
    </row>
    <row r="104" spans="1:6" s="49" customFormat="1" ht="52.5" customHeight="1">
      <c r="A104" s="47" t="s">
        <v>161</v>
      </c>
      <c r="B104" s="48" t="s">
        <v>48</v>
      </c>
      <c r="C104" s="71">
        <v>114242239</v>
      </c>
      <c r="D104" s="71">
        <f t="shared" si="6"/>
        <v>-71379387</v>
      </c>
      <c r="E104" s="71">
        <v>42862852</v>
      </c>
      <c r="F104" s="96"/>
    </row>
    <row r="105" spans="1:6" s="49" customFormat="1" ht="63">
      <c r="A105" s="47" t="s">
        <v>226</v>
      </c>
      <c r="B105" s="48" t="s">
        <v>18</v>
      </c>
      <c r="C105" s="71">
        <v>18379228</v>
      </c>
      <c r="D105" s="71">
        <f t="shared" si="6"/>
        <v>-50624</v>
      </c>
      <c r="E105" s="71">
        <v>18328604</v>
      </c>
      <c r="F105" s="96"/>
    </row>
    <row r="106" spans="1:6" s="49" customFormat="1" ht="39" customHeight="1">
      <c r="A106" s="47" t="s">
        <v>228</v>
      </c>
      <c r="B106" s="48" t="s">
        <v>229</v>
      </c>
      <c r="C106" s="71">
        <v>18379228</v>
      </c>
      <c r="D106" s="71">
        <f t="shared" si="6"/>
        <v>-50624</v>
      </c>
      <c r="E106" s="71">
        <v>18328604</v>
      </c>
      <c r="F106" s="96"/>
    </row>
    <row r="107" spans="1:6" s="49" customFormat="1" ht="57.75" customHeight="1">
      <c r="A107" s="47" t="s">
        <v>230</v>
      </c>
      <c r="B107" s="48" t="s">
        <v>231</v>
      </c>
      <c r="C107" s="71">
        <v>18379228</v>
      </c>
      <c r="D107" s="71">
        <f t="shared" si="6"/>
        <v>-50624</v>
      </c>
      <c r="E107" s="71">
        <v>18328604</v>
      </c>
      <c r="F107" s="96"/>
    </row>
    <row r="108" spans="1:6" s="49" customFormat="1" ht="39" customHeight="1">
      <c r="A108" s="47" t="s">
        <v>227</v>
      </c>
      <c r="B108" s="48" t="s">
        <v>229</v>
      </c>
      <c r="C108" s="71">
        <v>18379228</v>
      </c>
      <c r="D108" s="71">
        <f t="shared" si="6"/>
        <v>-50624</v>
      </c>
      <c r="E108" s="71">
        <v>18328604</v>
      </c>
      <c r="F108" s="96"/>
    </row>
    <row r="109" spans="1:6" s="49" customFormat="1" ht="70.5" customHeight="1">
      <c r="A109" s="47" t="s">
        <v>232</v>
      </c>
      <c r="B109" s="48" t="s">
        <v>1</v>
      </c>
      <c r="C109" s="71">
        <v>0</v>
      </c>
      <c r="D109" s="71">
        <f t="shared" si="6"/>
        <v>0</v>
      </c>
      <c r="E109" s="71">
        <v>0</v>
      </c>
      <c r="F109" s="96"/>
    </row>
    <row r="110" spans="1:6" s="49" customFormat="1" ht="38.25" customHeight="1">
      <c r="A110" s="47" t="s">
        <v>2</v>
      </c>
      <c r="B110" s="48" t="s">
        <v>229</v>
      </c>
      <c r="C110" s="71">
        <v>0</v>
      </c>
      <c r="D110" s="71">
        <f t="shared" si="6"/>
        <v>0</v>
      </c>
      <c r="E110" s="71">
        <v>0</v>
      </c>
      <c r="F110" s="96"/>
    </row>
    <row r="111" spans="1:6" s="49" customFormat="1" ht="69" customHeight="1">
      <c r="A111" s="47" t="s">
        <v>3</v>
      </c>
      <c r="B111" s="48" t="s">
        <v>4</v>
      </c>
      <c r="C111" s="71">
        <v>0</v>
      </c>
      <c r="D111" s="71">
        <f t="shared" si="6"/>
        <v>0</v>
      </c>
      <c r="E111" s="71">
        <v>0</v>
      </c>
      <c r="F111" s="96"/>
    </row>
    <row r="112" spans="1:6" s="49" customFormat="1" ht="37.5" customHeight="1">
      <c r="A112" s="47" t="s">
        <v>5</v>
      </c>
      <c r="B112" s="48" t="s">
        <v>229</v>
      </c>
      <c r="C112" s="71">
        <v>0</v>
      </c>
      <c r="D112" s="71">
        <f t="shared" si="6"/>
        <v>0</v>
      </c>
      <c r="E112" s="71">
        <v>0</v>
      </c>
      <c r="F112" s="96"/>
    </row>
    <row r="113" spans="1:6" s="49" customFormat="1" ht="51" customHeight="1">
      <c r="A113" s="51">
        <v>13</v>
      </c>
      <c r="B113" s="54" t="s">
        <v>49</v>
      </c>
      <c r="C113" s="70" t="s">
        <v>65</v>
      </c>
      <c r="D113" s="70" t="s">
        <v>65</v>
      </c>
      <c r="E113" s="70" t="s">
        <v>65</v>
      </c>
      <c r="F113" s="96"/>
    </row>
    <row r="114" spans="1:6" s="49" customFormat="1" ht="66.75" customHeight="1">
      <c r="A114" s="47" t="s">
        <v>162</v>
      </c>
      <c r="B114" s="48" t="s">
        <v>50</v>
      </c>
      <c r="C114" s="71">
        <v>0</v>
      </c>
      <c r="D114" s="71">
        <f>E114-C114</f>
        <v>0</v>
      </c>
      <c r="E114" s="71">
        <v>0</v>
      </c>
      <c r="F114" s="96"/>
    </row>
    <row r="115" spans="1:6" s="42" customFormat="1" ht="18.75" customHeight="1">
      <c r="A115" s="79" t="s">
        <v>100</v>
      </c>
      <c r="B115" s="79" t="s">
        <v>64</v>
      </c>
      <c r="C115" s="80" t="s">
        <v>67</v>
      </c>
      <c r="D115" s="80" t="s">
        <v>66</v>
      </c>
      <c r="E115" s="80" t="s">
        <v>67</v>
      </c>
      <c r="F115" s="97"/>
    </row>
    <row r="116" spans="1:6" s="42" customFormat="1" ht="18.75" customHeight="1">
      <c r="A116" s="79"/>
      <c r="B116" s="79"/>
      <c r="C116" s="80"/>
      <c r="D116" s="80"/>
      <c r="E116" s="80"/>
      <c r="F116" s="97"/>
    </row>
    <row r="117" spans="1:6" s="44" customFormat="1" ht="15">
      <c r="A117" s="43">
        <v>1</v>
      </c>
      <c r="B117" s="43">
        <v>2</v>
      </c>
      <c r="C117" s="74">
        <v>5</v>
      </c>
      <c r="D117" s="74">
        <v>4</v>
      </c>
      <c r="E117" s="74">
        <v>5</v>
      </c>
      <c r="F117" s="98"/>
    </row>
    <row r="118" spans="1:6" s="49" customFormat="1" ht="50.25" customHeight="1">
      <c r="A118" s="47" t="s">
        <v>163</v>
      </c>
      <c r="B118" s="48" t="s">
        <v>51</v>
      </c>
      <c r="C118" s="71">
        <v>0</v>
      </c>
      <c r="D118" s="71">
        <f aca="true" t="shared" si="7" ref="D118:D123">E118-C118</f>
        <v>0</v>
      </c>
      <c r="E118" s="71">
        <v>0</v>
      </c>
      <c r="F118" s="96"/>
    </row>
    <row r="119" spans="1:6" s="49" customFormat="1" ht="39.75" customHeight="1">
      <c r="A119" s="47" t="s">
        <v>164</v>
      </c>
      <c r="B119" s="48" t="s">
        <v>52</v>
      </c>
      <c r="C119" s="71">
        <v>0</v>
      </c>
      <c r="D119" s="71">
        <f t="shared" si="7"/>
        <v>0</v>
      </c>
      <c r="E119" s="71">
        <v>0</v>
      </c>
      <c r="F119" s="96"/>
    </row>
    <row r="120" spans="1:6" s="49" customFormat="1" ht="51" customHeight="1">
      <c r="A120" s="47" t="s">
        <v>165</v>
      </c>
      <c r="B120" s="48" t="s">
        <v>53</v>
      </c>
      <c r="C120" s="71">
        <v>0</v>
      </c>
      <c r="D120" s="71">
        <f t="shared" si="7"/>
        <v>0</v>
      </c>
      <c r="E120" s="71">
        <v>0</v>
      </c>
      <c r="F120" s="96"/>
    </row>
    <row r="121" spans="1:6" s="49" customFormat="1" ht="56.25" customHeight="1">
      <c r="A121" s="47" t="s">
        <v>166</v>
      </c>
      <c r="B121" s="48" t="s">
        <v>54</v>
      </c>
      <c r="C121" s="71">
        <v>0</v>
      </c>
      <c r="D121" s="71">
        <f t="shared" si="7"/>
        <v>0</v>
      </c>
      <c r="E121" s="71">
        <v>0</v>
      </c>
      <c r="F121" s="96"/>
    </row>
    <row r="122" spans="1:6" s="49" customFormat="1" ht="47.25">
      <c r="A122" s="47" t="s">
        <v>167</v>
      </c>
      <c r="B122" s="48" t="s">
        <v>55</v>
      </c>
      <c r="C122" s="71">
        <v>0</v>
      </c>
      <c r="D122" s="71">
        <f t="shared" si="7"/>
        <v>0</v>
      </c>
      <c r="E122" s="71">
        <v>0</v>
      </c>
      <c r="F122" s="96"/>
    </row>
    <row r="123" spans="1:6" s="49" customFormat="1" ht="31.5">
      <c r="A123" s="47" t="s">
        <v>168</v>
      </c>
      <c r="B123" s="48" t="s">
        <v>56</v>
      </c>
      <c r="C123" s="71">
        <v>0</v>
      </c>
      <c r="D123" s="71">
        <f t="shared" si="7"/>
        <v>0</v>
      </c>
      <c r="E123" s="71">
        <v>0</v>
      </c>
      <c r="F123" s="96"/>
    </row>
    <row r="124" spans="1:6" s="49" customFormat="1" ht="20.25" customHeight="1">
      <c r="A124" s="51">
        <v>14</v>
      </c>
      <c r="B124" s="54" t="s">
        <v>57</v>
      </c>
      <c r="C124" s="70" t="s">
        <v>65</v>
      </c>
      <c r="D124" s="70" t="s">
        <v>65</v>
      </c>
      <c r="E124" s="70" t="s">
        <v>65</v>
      </c>
      <c r="F124" s="96"/>
    </row>
    <row r="125" spans="1:6" s="49" customFormat="1" ht="47.25">
      <c r="A125" s="47" t="s">
        <v>169</v>
      </c>
      <c r="B125" s="48" t="s">
        <v>58</v>
      </c>
      <c r="C125" s="71">
        <v>43280952</v>
      </c>
      <c r="D125" s="71">
        <f>E125-C125</f>
        <v>0</v>
      </c>
      <c r="E125" s="71">
        <v>43280952</v>
      </c>
      <c r="F125" s="96"/>
    </row>
    <row r="126" spans="1:6" s="49" customFormat="1" ht="15.75">
      <c r="A126" s="47" t="s">
        <v>170</v>
      </c>
      <c r="B126" s="48" t="s">
        <v>59</v>
      </c>
      <c r="C126" s="71">
        <v>509260</v>
      </c>
      <c r="D126" s="71">
        <f aca="true" t="shared" si="8" ref="D126:D131">E126-C126</f>
        <v>0</v>
      </c>
      <c r="E126" s="71">
        <v>509260</v>
      </c>
      <c r="F126" s="96"/>
    </row>
    <row r="127" spans="1:6" s="49" customFormat="1" ht="15.75">
      <c r="A127" s="47" t="s">
        <v>171</v>
      </c>
      <c r="B127" s="48" t="s">
        <v>60</v>
      </c>
      <c r="C127" s="71">
        <v>496265</v>
      </c>
      <c r="D127" s="71">
        <f t="shared" si="8"/>
        <v>0</v>
      </c>
      <c r="E127" s="71">
        <v>496265</v>
      </c>
      <c r="F127" s="96"/>
    </row>
    <row r="128" spans="1:6" s="49" customFormat="1" ht="21.75" customHeight="1">
      <c r="A128" s="47" t="s">
        <v>172</v>
      </c>
      <c r="B128" s="48" t="s">
        <v>61</v>
      </c>
      <c r="C128" s="71">
        <v>0</v>
      </c>
      <c r="D128" s="71">
        <f t="shared" si="8"/>
        <v>0</v>
      </c>
      <c r="E128" s="71">
        <v>0</v>
      </c>
      <c r="F128" s="96"/>
    </row>
    <row r="129" spans="1:6" s="49" customFormat="1" ht="31.5">
      <c r="A129" s="47" t="s">
        <v>173</v>
      </c>
      <c r="B129" s="48" t="s">
        <v>6</v>
      </c>
      <c r="C129" s="71">
        <v>496265</v>
      </c>
      <c r="D129" s="71">
        <f t="shared" si="8"/>
        <v>0</v>
      </c>
      <c r="E129" s="71">
        <v>496265</v>
      </c>
      <c r="F129" s="96"/>
    </row>
    <row r="130" spans="1:6" s="49" customFormat="1" ht="15.75">
      <c r="A130" s="47" t="s">
        <v>174</v>
      </c>
      <c r="B130" s="48" t="s">
        <v>62</v>
      </c>
      <c r="C130" s="71">
        <v>0</v>
      </c>
      <c r="D130" s="71">
        <f t="shared" si="8"/>
        <v>0</v>
      </c>
      <c r="E130" s="71">
        <v>0</v>
      </c>
      <c r="F130" s="96"/>
    </row>
    <row r="131" spans="1:6" s="49" customFormat="1" ht="31.5">
      <c r="A131" s="47" t="s">
        <v>175</v>
      </c>
      <c r="B131" s="48" t="s">
        <v>63</v>
      </c>
      <c r="C131" s="71">
        <v>0</v>
      </c>
      <c r="D131" s="71">
        <f t="shared" si="8"/>
        <v>0</v>
      </c>
      <c r="E131" s="71">
        <v>0</v>
      </c>
      <c r="F131" s="96"/>
    </row>
    <row r="132" spans="1:6" s="53" customFormat="1" ht="15.75">
      <c r="A132" s="51">
        <v>15</v>
      </c>
      <c r="B132" s="57" t="s">
        <v>7</v>
      </c>
      <c r="C132" s="70" t="s">
        <v>65</v>
      </c>
      <c r="D132" s="70" t="s">
        <v>65</v>
      </c>
      <c r="E132" s="70" t="s">
        <v>65</v>
      </c>
      <c r="F132" s="99"/>
    </row>
    <row r="133" spans="1:6" s="49" customFormat="1" ht="15.75">
      <c r="A133" s="47" t="s">
        <v>8</v>
      </c>
      <c r="B133" s="48" t="s">
        <v>9</v>
      </c>
      <c r="C133" s="71">
        <v>0</v>
      </c>
      <c r="D133" s="71">
        <f>E133-C133</f>
        <v>0</v>
      </c>
      <c r="E133" s="71">
        <v>0</v>
      </c>
      <c r="F133" s="96"/>
    </row>
    <row r="134" spans="1:6" s="49" customFormat="1" ht="15.75">
      <c r="A134" s="47" t="s">
        <v>10</v>
      </c>
      <c r="B134" s="48" t="s">
        <v>11</v>
      </c>
      <c r="C134" s="71">
        <v>0</v>
      </c>
      <c r="D134" s="71">
        <f>E134-C134</f>
        <v>0</v>
      </c>
      <c r="E134" s="71">
        <v>0</v>
      </c>
      <c r="F134" s="96"/>
    </row>
    <row r="135" spans="1:6" s="49" customFormat="1" ht="47.25">
      <c r="A135" s="47" t="s">
        <v>12</v>
      </c>
      <c r="B135" s="48" t="s">
        <v>13</v>
      </c>
      <c r="C135" s="71">
        <v>0</v>
      </c>
      <c r="D135" s="71">
        <f>E135-C135</f>
        <v>0</v>
      </c>
      <c r="E135" s="71">
        <v>0</v>
      </c>
      <c r="F135" s="96"/>
    </row>
    <row r="136" spans="1:6" s="53" customFormat="1" ht="31.5">
      <c r="A136" s="51">
        <v>16</v>
      </c>
      <c r="B136" s="57" t="s">
        <v>22</v>
      </c>
      <c r="C136" s="70" t="s">
        <v>65</v>
      </c>
      <c r="D136" s="70" t="s">
        <v>65</v>
      </c>
      <c r="E136" s="70" t="s">
        <v>65</v>
      </c>
      <c r="F136" s="99"/>
    </row>
    <row r="137" spans="1:6" s="49" customFormat="1" ht="31.5">
      <c r="A137" s="47" t="s">
        <v>19</v>
      </c>
      <c r="B137" s="48" t="s">
        <v>23</v>
      </c>
      <c r="C137" s="71" t="s">
        <v>65</v>
      </c>
      <c r="D137" s="71" t="s">
        <v>65</v>
      </c>
      <c r="E137" s="71" t="s">
        <v>65</v>
      </c>
      <c r="F137" s="96"/>
    </row>
    <row r="138" spans="1:6" s="49" customFormat="1" ht="31.5">
      <c r="A138" s="47" t="s">
        <v>20</v>
      </c>
      <c r="B138" s="48" t="s">
        <v>24</v>
      </c>
      <c r="C138" s="71" t="s">
        <v>65</v>
      </c>
      <c r="D138" s="71" t="s">
        <v>65</v>
      </c>
      <c r="E138" s="71" t="s">
        <v>65</v>
      </c>
      <c r="F138" s="96"/>
    </row>
    <row r="139" spans="1:6" s="49" customFormat="1" ht="31.5">
      <c r="A139" s="47" t="s">
        <v>21</v>
      </c>
      <c r="B139" s="48" t="s">
        <v>25</v>
      </c>
      <c r="C139" s="71" t="s">
        <v>65</v>
      </c>
      <c r="D139" s="71" t="s">
        <v>65</v>
      </c>
      <c r="E139" s="71" t="s">
        <v>65</v>
      </c>
      <c r="F139" s="96"/>
    </row>
    <row r="140" spans="1:6" s="49" customFormat="1" ht="20.25" customHeight="1">
      <c r="A140" s="64"/>
      <c r="B140" s="65"/>
      <c r="C140" s="66"/>
      <c r="D140" s="66"/>
      <c r="E140" s="66"/>
      <c r="F140" s="96"/>
    </row>
    <row r="141" spans="1:6" ht="15.75">
      <c r="A141" s="78" t="s">
        <v>241</v>
      </c>
      <c r="B141" s="78"/>
      <c r="C141" s="78"/>
      <c r="D141" s="78"/>
      <c r="E141" s="78"/>
      <c r="F141" s="61"/>
    </row>
    <row r="142" spans="1:6" ht="15.75">
      <c r="A142" s="100"/>
      <c r="B142" s="101" t="s">
        <v>242</v>
      </c>
      <c r="C142" s="101"/>
      <c r="D142" s="101"/>
      <c r="E142" s="101"/>
      <c r="F142" s="101"/>
    </row>
    <row r="143" spans="1:6" ht="15.75">
      <c r="A143" s="100"/>
      <c r="B143" s="101" t="s">
        <v>301</v>
      </c>
      <c r="C143" s="101"/>
      <c r="D143" s="101"/>
      <c r="E143" s="101"/>
      <c r="F143" s="101"/>
    </row>
    <row r="144" spans="1:6" ht="15.75">
      <c r="A144" s="100"/>
      <c r="B144" s="101" t="s">
        <v>243</v>
      </c>
      <c r="C144" s="101"/>
      <c r="D144" s="101"/>
      <c r="E144" s="101"/>
      <c r="F144" s="101"/>
    </row>
    <row r="145" spans="1:6" ht="17.25" customHeight="1">
      <c r="A145" s="102" t="s">
        <v>244</v>
      </c>
      <c r="B145" s="102"/>
      <c r="C145" s="102"/>
      <c r="D145" s="102"/>
      <c r="E145" s="102"/>
      <c r="F145" s="102"/>
    </row>
    <row r="146" spans="1:6" ht="26.25" customHeight="1">
      <c r="A146" s="103"/>
      <c r="B146" s="103"/>
      <c r="C146" s="103"/>
      <c r="D146" s="103"/>
      <c r="E146" s="103"/>
      <c r="F146" s="103"/>
    </row>
    <row r="147" spans="1:6" ht="17.25" customHeight="1">
      <c r="A147" s="104" t="s">
        <v>100</v>
      </c>
      <c r="B147" s="104" t="s">
        <v>245</v>
      </c>
      <c r="C147" s="105" t="s">
        <v>246</v>
      </c>
      <c r="D147" s="105"/>
      <c r="E147" s="105"/>
      <c r="F147" s="105"/>
    </row>
    <row r="148" spans="1:6" ht="15.75">
      <c r="A148" s="104"/>
      <c r="B148" s="104"/>
      <c r="C148" s="1" t="s">
        <v>247</v>
      </c>
      <c r="D148" s="1" t="s">
        <v>248</v>
      </c>
      <c r="E148" s="1" t="s">
        <v>249</v>
      </c>
      <c r="F148" s="1" t="s">
        <v>250</v>
      </c>
    </row>
    <row r="149" spans="1:6" ht="9.75" customHeight="1">
      <c r="A149" s="1"/>
      <c r="B149" s="106"/>
      <c r="C149" s="1"/>
      <c r="D149" s="1"/>
      <c r="E149" s="1"/>
      <c r="F149" s="1"/>
    </row>
    <row r="150" spans="1:6" s="73" customFormat="1" ht="47.25">
      <c r="A150" s="107" t="s">
        <v>94</v>
      </c>
      <c r="B150" s="108" t="s">
        <v>251</v>
      </c>
      <c r="C150" s="109"/>
      <c r="D150" s="109"/>
      <c r="E150" s="109"/>
      <c r="F150" s="109"/>
    </row>
    <row r="151" spans="1:6" ht="9" customHeight="1">
      <c r="A151" s="110"/>
      <c r="B151" s="78"/>
      <c r="C151" s="78"/>
      <c r="D151" s="78"/>
      <c r="E151" s="78"/>
      <c r="F151" s="78"/>
    </row>
    <row r="152" spans="1:6" s="75" customFormat="1" ht="15.75">
      <c r="A152" s="111" t="s">
        <v>101</v>
      </c>
      <c r="B152" s="112" t="s">
        <v>252</v>
      </c>
      <c r="C152" s="112"/>
      <c r="D152" s="112"/>
      <c r="E152" s="112"/>
      <c r="F152" s="112"/>
    </row>
    <row r="153" spans="1:6" ht="9" customHeight="1">
      <c r="A153" s="110"/>
      <c r="B153" s="76"/>
      <c r="C153" s="76"/>
      <c r="D153" s="76"/>
      <c r="E153" s="76"/>
      <c r="F153" s="76"/>
    </row>
    <row r="154" spans="1:6" ht="47.25">
      <c r="A154" s="113" t="s">
        <v>102</v>
      </c>
      <c r="B154" s="114" t="s">
        <v>284</v>
      </c>
      <c r="C154" s="115">
        <v>5970809</v>
      </c>
      <c r="D154" s="115">
        <v>0</v>
      </c>
      <c r="E154" s="115">
        <v>0</v>
      </c>
      <c r="F154" s="115">
        <f>C154+D154-E154</f>
        <v>5970809</v>
      </c>
    </row>
    <row r="155" spans="1:6" ht="32.25" customHeight="1">
      <c r="A155" s="110"/>
      <c r="B155" s="78" t="s">
        <v>285</v>
      </c>
      <c r="C155" s="78"/>
      <c r="D155" s="78"/>
      <c r="E155" s="78"/>
      <c r="F155" s="78"/>
    </row>
    <row r="156" spans="1:6" ht="9" customHeight="1">
      <c r="A156" s="110"/>
      <c r="B156" s="76"/>
      <c r="C156" s="76"/>
      <c r="D156" s="76"/>
      <c r="E156" s="76"/>
      <c r="F156" s="76"/>
    </row>
    <row r="157" spans="1:6" ht="63">
      <c r="A157" s="113" t="s">
        <v>103</v>
      </c>
      <c r="B157" s="116" t="s">
        <v>275</v>
      </c>
      <c r="C157" s="115">
        <v>267304266</v>
      </c>
      <c r="D157" s="115">
        <v>0</v>
      </c>
      <c r="E157" s="115">
        <v>0</v>
      </c>
      <c r="F157" s="115">
        <f>C157+D157-E157</f>
        <v>267304266</v>
      </c>
    </row>
    <row r="158" spans="1:6" ht="15" customHeight="1">
      <c r="A158" s="110"/>
      <c r="B158" s="78" t="s">
        <v>276</v>
      </c>
      <c r="C158" s="78"/>
      <c r="D158" s="78"/>
      <c r="E158" s="78"/>
      <c r="F158" s="78"/>
    </row>
    <row r="159" spans="1:6" ht="17.25" customHeight="1">
      <c r="A159" s="104" t="s">
        <v>100</v>
      </c>
      <c r="B159" s="104" t="s">
        <v>245</v>
      </c>
      <c r="C159" s="105" t="s">
        <v>246</v>
      </c>
      <c r="D159" s="105"/>
      <c r="E159" s="105"/>
      <c r="F159" s="105"/>
    </row>
    <row r="160" spans="1:6" ht="15.75">
      <c r="A160" s="104"/>
      <c r="B160" s="104"/>
      <c r="C160" s="1" t="s">
        <v>247</v>
      </c>
      <c r="D160" s="1" t="s">
        <v>248</v>
      </c>
      <c r="E160" s="1" t="s">
        <v>249</v>
      </c>
      <c r="F160" s="1" t="s">
        <v>250</v>
      </c>
    </row>
    <row r="161" spans="1:6" ht="6" customHeight="1">
      <c r="A161" s="110"/>
      <c r="B161" s="76"/>
      <c r="C161" s="76"/>
      <c r="D161" s="76"/>
      <c r="E161" s="76"/>
      <c r="F161" s="76"/>
    </row>
    <row r="162" spans="1:6" ht="47.25">
      <c r="A162" s="113" t="s">
        <v>104</v>
      </c>
      <c r="B162" s="116" t="s">
        <v>274</v>
      </c>
      <c r="C162" s="115">
        <v>86401159</v>
      </c>
      <c r="D162" s="115">
        <v>49170</v>
      </c>
      <c r="E162" s="115">
        <v>0</v>
      </c>
      <c r="F162" s="115">
        <f>C162+D162-E162</f>
        <v>86450329</v>
      </c>
    </row>
    <row r="163" spans="1:6" ht="15.75">
      <c r="A163" s="110"/>
      <c r="B163" s="78" t="s">
        <v>309</v>
      </c>
      <c r="C163" s="78"/>
      <c r="D163" s="78"/>
      <c r="E163" s="78"/>
      <c r="F163" s="78"/>
    </row>
    <row r="164" spans="1:6" ht="9" customHeight="1">
      <c r="A164" s="110"/>
      <c r="B164" s="76"/>
      <c r="C164" s="76"/>
      <c r="D164" s="76"/>
      <c r="E164" s="76"/>
      <c r="F164" s="76"/>
    </row>
    <row r="165" spans="1:6" ht="78.75">
      <c r="A165" s="113" t="s">
        <v>106</v>
      </c>
      <c r="B165" s="116" t="s">
        <v>277</v>
      </c>
      <c r="C165" s="115">
        <v>483799</v>
      </c>
      <c r="D165" s="115">
        <v>0</v>
      </c>
      <c r="E165" s="115">
        <v>0</v>
      </c>
      <c r="F165" s="115">
        <f>C165+D165-E165</f>
        <v>483799</v>
      </c>
    </row>
    <row r="166" spans="1:6" ht="15.75">
      <c r="A166" s="110"/>
      <c r="B166" s="78" t="s">
        <v>304</v>
      </c>
      <c r="C166" s="78"/>
      <c r="D166" s="78"/>
      <c r="E166" s="78"/>
      <c r="F166" s="78"/>
    </row>
    <row r="167" spans="1:6" ht="7.5" customHeight="1">
      <c r="A167" s="110"/>
      <c r="B167" s="76"/>
      <c r="C167" s="76"/>
      <c r="D167" s="76"/>
      <c r="E167" s="76"/>
      <c r="F167" s="76"/>
    </row>
    <row r="168" spans="1:6" ht="47.25">
      <c r="A168" s="113" t="s">
        <v>107</v>
      </c>
      <c r="B168" s="116" t="s">
        <v>282</v>
      </c>
      <c r="C168" s="115">
        <v>432165</v>
      </c>
      <c r="D168" s="115">
        <v>0</v>
      </c>
      <c r="E168" s="115">
        <v>0</v>
      </c>
      <c r="F168" s="115">
        <f>C168+D168-E168</f>
        <v>432165</v>
      </c>
    </row>
    <row r="169" spans="1:6" ht="15.75">
      <c r="A169" s="110"/>
      <c r="B169" s="78" t="s">
        <v>304</v>
      </c>
      <c r="C169" s="78"/>
      <c r="D169" s="78"/>
      <c r="E169" s="78"/>
      <c r="F169" s="78"/>
    </row>
    <row r="170" spans="1:6" ht="9" customHeight="1">
      <c r="A170" s="110"/>
      <c r="B170" s="76"/>
      <c r="C170" s="76"/>
      <c r="D170" s="76"/>
      <c r="E170" s="76"/>
      <c r="F170" s="76"/>
    </row>
    <row r="171" spans="1:6" ht="47.25">
      <c r="A171" s="113" t="s">
        <v>288</v>
      </c>
      <c r="B171" s="116" t="s">
        <v>278</v>
      </c>
      <c r="C171" s="115">
        <v>407739</v>
      </c>
      <c r="D171" s="115">
        <v>0</v>
      </c>
      <c r="E171" s="115">
        <v>0</v>
      </c>
      <c r="F171" s="115">
        <f>C171+D171-E171</f>
        <v>407739</v>
      </c>
    </row>
    <row r="172" spans="1:6" ht="15.75">
      <c r="A172" s="110"/>
      <c r="B172" s="78" t="s">
        <v>304</v>
      </c>
      <c r="C172" s="78"/>
      <c r="D172" s="78"/>
      <c r="E172" s="78"/>
      <c r="F172" s="78"/>
    </row>
    <row r="173" spans="1:6" ht="6" customHeight="1">
      <c r="A173" s="110"/>
      <c r="B173" s="76"/>
      <c r="C173" s="76"/>
      <c r="D173" s="76"/>
      <c r="E173" s="76"/>
      <c r="F173" s="76"/>
    </row>
    <row r="174" spans="1:6" ht="47.25">
      <c r="A174" s="113" t="s">
        <v>289</v>
      </c>
      <c r="B174" s="116" t="s">
        <v>279</v>
      </c>
      <c r="C174" s="115">
        <v>422896</v>
      </c>
      <c r="D174" s="115">
        <v>0</v>
      </c>
      <c r="E174" s="115">
        <v>0</v>
      </c>
      <c r="F174" s="115">
        <f>C174+D174-E174</f>
        <v>422896</v>
      </c>
    </row>
    <row r="175" spans="1:6" ht="15.75">
      <c r="A175" s="110"/>
      <c r="B175" s="78" t="s">
        <v>304</v>
      </c>
      <c r="C175" s="78"/>
      <c r="D175" s="78"/>
      <c r="E175" s="78"/>
      <c r="F175" s="78"/>
    </row>
    <row r="176" spans="1:6" ht="8.25" customHeight="1">
      <c r="A176" s="110"/>
      <c r="B176" s="76"/>
      <c r="C176" s="76"/>
      <c r="D176" s="76"/>
      <c r="E176" s="76"/>
      <c r="F176" s="76"/>
    </row>
    <row r="177" spans="1:6" ht="47.25">
      <c r="A177" s="113" t="s">
        <v>290</v>
      </c>
      <c r="B177" s="116" t="s">
        <v>268</v>
      </c>
      <c r="C177" s="115">
        <v>9085260</v>
      </c>
      <c r="D177" s="115">
        <v>50000</v>
      </c>
      <c r="E177" s="115">
        <v>0</v>
      </c>
      <c r="F177" s="115">
        <f>C177+D177-E177</f>
        <v>9135260</v>
      </c>
    </row>
    <row r="178" spans="1:6" ht="32.25" customHeight="1">
      <c r="A178" s="110"/>
      <c r="B178" s="78" t="s">
        <v>310</v>
      </c>
      <c r="C178" s="78"/>
      <c r="D178" s="78"/>
      <c r="E178" s="78"/>
      <c r="F178" s="78"/>
    </row>
    <row r="179" spans="1:6" ht="15.75">
      <c r="A179" s="110"/>
      <c r="B179" s="76"/>
      <c r="C179" s="76"/>
      <c r="D179" s="76"/>
      <c r="E179" s="76"/>
      <c r="F179" s="76"/>
    </row>
    <row r="180" spans="1:6" s="73" customFormat="1" ht="15.75">
      <c r="A180" s="111" t="s">
        <v>108</v>
      </c>
      <c r="B180" s="117" t="s">
        <v>99</v>
      </c>
      <c r="C180" s="118"/>
      <c r="D180" s="118"/>
      <c r="E180" s="118"/>
      <c r="F180" s="118"/>
    </row>
    <row r="181" spans="1:6" ht="15.75">
      <c r="A181" s="110"/>
      <c r="B181" s="119"/>
      <c r="C181" s="119"/>
      <c r="D181" s="119"/>
      <c r="E181" s="119"/>
      <c r="F181" s="119"/>
    </row>
    <row r="182" spans="1:6" ht="47.25">
      <c r="A182" s="113" t="s">
        <v>109</v>
      </c>
      <c r="B182" s="116" t="s">
        <v>278</v>
      </c>
      <c r="C182" s="115">
        <v>75063895</v>
      </c>
      <c r="D182" s="115">
        <v>0</v>
      </c>
      <c r="E182" s="115">
        <v>0</v>
      </c>
      <c r="F182" s="115">
        <f>C182+D182-E182</f>
        <v>75063895</v>
      </c>
    </row>
    <row r="183" spans="1:6" ht="31.5" customHeight="1">
      <c r="A183" s="110"/>
      <c r="B183" s="78" t="s">
        <v>311</v>
      </c>
      <c r="C183" s="78"/>
      <c r="D183" s="78"/>
      <c r="E183" s="78"/>
      <c r="F183" s="78"/>
    </row>
    <row r="184" spans="1:6" ht="7.5" customHeight="1">
      <c r="A184" s="110"/>
      <c r="B184" s="119"/>
      <c r="C184" s="119"/>
      <c r="D184" s="119"/>
      <c r="E184" s="119"/>
      <c r="F184" s="119"/>
    </row>
    <row r="185" spans="1:6" ht="47.25">
      <c r="A185" s="113" t="s">
        <v>110</v>
      </c>
      <c r="B185" s="116" t="s">
        <v>279</v>
      </c>
      <c r="C185" s="115">
        <v>62112641</v>
      </c>
      <c r="D185" s="115">
        <v>0</v>
      </c>
      <c r="E185" s="115">
        <v>0</v>
      </c>
      <c r="F185" s="115">
        <f>C185+D185-E185</f>
        <v>62112641</v>
      </c>
    </row>
    <row r="186" spans="1:6" ht="31.5" customHeight="1">
      <c r="A186" s="110"/>
      <c r="B186" s="78" t="s">
        <v>305</v>
      </c>
      <c r="C186" s="78"/>
      <c r="D186" s="78"/>
      <c r="E186" s="78"/>
      <c r="F186" s="78"/>
    </row>
    <row r="187" spans="1:6" ht="9" customHeight="1">
      <c r="A187" s="110"/>
      <c r="B187" s="119"/>
      <c r="C187" s="119"/>
      <c r="D187" s="119"/>
      <c r="E187" s="119"/>
      <c r="F187" s="119"/>
    </row>
    <row r="188" spans="1:6" ht="78.75">
      <c r="A188" s="113" t="s">
        <v>291</v>
      </c>
      <c r="B188" s="116" t="s">
        <v>277</v>
      </c>
      <c r="C188" s="115">
        <v>50349693</v>
      </c>
      <c r="D188" s="115">
        <v>0</v>
      </c>
      <c r="E188" s="115">
        <v>0</v>
      </c>
      <c r="F188" s="115">
        <f>C188+D188-E188</f>
        <v>50349693</v>
      </c>
    </row>
    <row r="189" spans="1:6" ht="31.5" customHeight="1">
      <c r="A189" s="110"/>
      <c r="B189" s="78" t="s">
        <v>311</v>
      </c>
      <c r="C189" s="78"/>
      <c r="D189" s="78"/>
      <c r="E189" s="78"/>
      <c r="F189" s="78"/>
    </row>
    <row r="190" spans="1:6" ht="7.5" customHeight="1">
      <c r="A190" s="110"/>
      <c r="B190" s="119"/>
      <c r="C190" s="119"/>
      <c r="D190" s="119"/>
      <c r="E190" s="119"/>
      <c r="F190" s="119"/>
    </row>
    <row r="191" spans="1:6" ht="63">
      <c r="A191" s="113" t="s">
        <v>292</v>
      </c>
      <c r="B191" s="116" t="s">
        <v>283</v>
      </c>
      <c r="C191" s="115">
        <v>6589386</v>
      </c>
      <c r="D191" s="115">
        <v>0</v>
      </c>
      <c r="E191" s="115">
        <v>0</v>
      </c>
      <c r="F191" s="115">
        <f>C191+D191-E191</f>
        <v>6589386</v>
      </c>
    </row>
    <row r="192" spans="1:6" ht="15.75">
      <c r="A192" s="110"/>
      <c r="B192" s="78" t="s">
        <v>318</v>
      </c>
      <c r="C192" s="78"/>
      <c r="D192" s="78"/>
      <c r="E192" s="78"/>
      <c r="F192" s="78"/>
    </row>
    <row r="193" spans="1:6" ht="6" customHeight="1">
      <c r="A193" s="110"/>
      <c r="B193" s="119"/>
      <c r="C193" s="119"/>
      <c r="D193" s="119"/>
      <c r="E193" s="119"/>
      <c r="F193" s="119"/>
    </row>
    <row r="194" spans="1:6" ht="78.75">
      <c r="A194" s="113" t="s">
        <v>293</v>
      </c>
      <c r="B194" s="116" t="s">
        <v>267</v>
      </c>
      <c r="C194" s="115">
        <v>50000000</v>
      </c>
      <c r="D194" s="115">
        <v>25566538</v>
      </c>
      <c r="E194" s="115">
        <v>0</v>
      </c>
      <c r="F194" s="115">
        <f>C194+D194-E194</f>
        <v>75566538</v>
      </c>
    </row>
    <row r="195" spans="1:6" ht="29.25" customHeight="1">
      <c r="A195" s="110"/>
      <c r="B195" s="78" t="s">
        <v>306</v>
      </c>
      <c r="C195" s="78"/>
      <c r="D195" s="78"/>
      <c r="E195" s="78"/>
      <c r="F195" s="78"/>
    </row>
    <row r="196" spans="1:6" ht="9" customHeight="1">
      <c r="A196" s="110"/>
      <c r="B196" s="119"/>
      <c r="C196" s="119"/>
      <c r="D196" s="119"/>
      <c r="E196" s="119"/>
      <c r="F196" s="119"/>
    </row>
    <row r="197" spans="1:6" ht="63">
      <c r="A197" s="113" t="s">
        <v>294</v>
      </c>
      <c r="B197" s="116" t="s">
        <v>280</v>
      </c>
      <c r="C197" s="115">
        <v>92770741</v>
      </c>
      <c r="D197" s="115">
        <v>0</v>
      </c>
      <c r="E197" s="115">
        <v>0</v>
      </c>
      <c r="F197" s="115">
        <f>C197+D197-E197</f>
        <v>92770741</v>
      </c>
    </row>
    <row r="198" spans="1:6" ht="33" customHeight="1">
      <c r="A198" s="110"/>
      <c r="B198" s="78" t="s">
        <v>312</v>
      </c>
      <c r="C198" s="78"/>
      <c r="D198" s="78"/>
      <c r="E198" s="78"/>
      <c r="F198" s="78"/>
    </row>
    <row r="199" spans="1:6" ht="33" customHeight="1">
      <c r="A199" s="110"/>
      <c r="B199" s="76"/>
      <c r="C199" s="76"/>
      <c r="D199" s="76"/>
      <c r="E199" s="76"/>
      <c r="F199" s="76"/>
    </row>
    <row r="200" spans="1:6" ht="17.25" customHeight="1">
      <c r="A200" s="104" t="s">
        <v>100</v>
      </c>
      <c r="B200" s="104" t="s">
        <v>245</v>
      </c>
      <c r="C200" s="105" t="s">
        <v>246</v>
      </c>
      <c r="D200" s="105"/>
      <c r="E200" s="105"/>
      <c r="F200" s="105"/>
    </row>
    <row r="201" spans="1:6" ht="15.75">
      <c r="A201" s="104"/>
      <c r="B201" s="104"/>
      <c r="C201" s="1" t="s">
        <v>247</v>
      </c>
      <c r="D201" s="1" t="s">
        <v>248</v>
      </c>
      <c r="E201" s="1" t="s">
        <v>249</v>
      </c>
      <c r="F201" s="1" t="s">
        <v>250</v>
      </c>
    </row>
    <row r="202" spans="1:6" ht="5.25" customHeight="1">
      <c r="A202" s="110"/>
      <c r="B202" s="119"/>
      <c r="C202" s="119"/>
      <c r="D202" s="119"/>
      <c r="E202" s="119"/>
      <c r="F202" s="119"/>
    </row>
    <row r="203" spans="1:6" ht="47.25">
      <c r="A203" s="113" t="s">
        <v>295</v>
      </c>
      <c r="B203" s="116" t="s">
        <v>281</v>
      </c>
      <c r="C203" s="115">
        <v>65983297</v>
      </c>
      <c r="D203" s="115">
        <v>0</v>
      </c>
      <c r="E203" s="115">
        <v>0</v>
      </c>
      <c r="F203" s="115">
        <f>C203+D203-E203</f>
        <v>65983297</v>
      </c>
    </row>
    <row r="204" spans="1:6" ht="31.5" customHeight="1">
      <c r="A204" s="110"/>
      <c r="B204" s="78" t="s">
        <v>311</v>
      </c>
      <c r="C204" s="78"/>
      <c r="D204" s="78"/>
      <c r="E204" s="78"/>
      <c r="F204" s="78"/>
    </row>
    <row r="205" spans="1:6" ht="5.25" customHeight="1">
      <c r="A205" s="110"/>
      <c r="B205" s="76"/>
      <c r="C205" s="76"/>
      <c r="D205" s="76"/>
      <c r="E205" s="76"/>
      <c r="F205" s="76"/>
    </row>
    <row r="206" spans="1:6" ht="31.5">
      <c r="A206" s="113" t="s">
        <v>303</v>
      </c>
      <c r="B206" s="116" t="s">
        <v>302</v>
      </c>
      <c r="C206" s="115">
        <v>70600000</v>
      </c>
      <c r="D206" s="115">
        <v>0</v>
      </c>
      <c r="E206" s="115">
        <v>70600000</v>
      </c>
      <c r="F206" s="115">
        <f>C206+D206-E206</f>
        <v>0</v>
      </c>
    </row>
    <row r="207" spans="1:6" ht="15.75">
      <c r="A207" s="110"/>
      <c r="B207" s="78" t="s">
        <v>319</v>
      </c>
      <c r="C207" s="78"/>
      <c r="D207" s="78"/>
      <c r="E207" s="78"/>
      <c r="F207" s="78"/>
    </row>
    <row r="208" spans="1:6" ht="5.25" customHeight="1">
      <c r="A208" s="110"/>
      <c r="B208" s="76"/>
      <c r="C208" s="76"/>
      <c r="D208" s="76"/>
      <c r="E208" s="76"/>
      <c r="F208" s="76"/>
    </row>
    <row r="209" spans="1:6" ht="63">
      <c r="A209" s="113" t="s">
        <v>314</v>
      </c>
      <c r="B209" s="116" t="s">
        <v>313</v>
      </c>
      <c r="C209" s="115">
        <v>23610614</v>
      </c>
      <c r="D209" s="115">
        <v>0</v>
      </c>
      <c r="E209" s="115">
        <v>0</v>
      </c>
      <c r="F209" s="115">
        <f>C209+D209-E209</f>
        <v>23610614</v>
      </c>
    </row>
    <row r="210" spans="1:6" ht="15.75">
      <c r="A210" s="110"/>
      <c r="B210" s="78" t="s">
        <v>318</v>
      </c>
      <c r="C210" s="78"/>
      <c r="D210" s="78"/>
      <c r="E210" s="78"/>
      <c r="F210" s="78"/>
    </row>
    <row r="211" spans="1:6" ht="6" customHeight="1">
      <c r="A211" s="110"/>
      <c r="B211" s="119"/>
      <c r="C211" s="119"/>
      <c r="D211" s="119"/>
      <c r="E211" s="119"/>
      <c r="F211" s="119"/>
    </row>
    <row r="212" spans="1:6" s="73" customFormat="1" ht="15.75">
      <c r="A212" s="107">
        <v>2</v>
      </c>
      <c r="B212" s="77" t="s">
        <v>253</v>
      </c>
      <c r="C212" s="77"/>
      <c r="D212" s="77"/>
      <c r="E212" s="77"/>
      <c r="F212" s="77"/>
    </row>
    <row r="213" spans="1:6" s="73" customFormat="1" ht="6" customHeight="1">
      <c r="A213" s="107"/>
      <c r="B213" s="77"/>
      <c r="C213" s="77"/>
      <c r="D213" s="77"/>
      <c r="E213" s="77"/>
      <c r="F213" s="77"/>
    </row>
    <row r="214" spans="1:6" s="73" customFormat="1" ht="15.75">
      <c r="A214" s="111" t="s">
        <v>111</v>
      </c>
      <c r="B214" s="117" t="s">
        <v>252</v>
      </c>
      <c r="C214" s="118"/>
      <c r="D214" s="118"/>
      <c r="E214" s="118"/>
      <c r="F214" s="118"/>
    </row>
    <row r="215" spans="1:6" s="73" customFormat="1" ht="6.75" customHeight="1">
      <c r="A215" s="107"/>
      <c r="B215" s="77"/>
      <c r="C215" s="77"/>
      <c r="D215" s="77"/>
      <c r="E215" s="77"/>
      <c r="F215" s="77"/>
    </row>
    <row r="216" spans="1:6" ht="46.5" customHeight="1">
      <c r="A216" s="113" t="s">
        <v>112</v>
      </c>
      <c r="B216" s="114" t="s">
        <v>259</v>
      </c>
      <c r="C216" s="115">
        <v>29264532</v>
      </c>
      <c r="D216" s="115">
        <v>16330</v>
      </c>
      <c r="E216" s="115">
        <v>0</v>
      </c>
      <c r="F216" s="115">
        <f>C216+D216-E216</f>
        <v>29280862</v>
      </c>
    </row>
    <row r="217" spans="1:6" ht="65.25" customHeight="1">
      <c r="A217" s="110"/>
      <c r="B217" s="78" t="s">
        <v>287</v>
      </c>
      <c r="C217" s="78"/>
      <c r="D217" s="78"/>
      <c r="E217" s="78"/>
      <c r="F217" s="78"/>
    </row>
    <row r="218" spans="1:6" s="73" customFormat="1" ht="4.5" customHeight="1">
      <c r="A218" s="107"/>
      <c r="B218" s="77"/>
      <c r="C218" s="77"/>
      <c r="D218" s="77"/>
      <c r="E218" s="77"/>
      <c r="F218" s="77"/>
    </row>
    <row r="219" spans="1:6" ht="65.25" customHeight="1">
      <c r="A219" s="113" t="s">
        <v>114</v>
      </c>
      <c r="B219" s="114" t="s">
        <v>273</v>
      </c>
      <c r="C219" s="115">
        <v>1450302</v>
      </c>
      <c r="D219" s="115">
        <v>0</v>
      </c>
      <c r="E219" s="115">
        <v>3033</v>
      </c>
      <c r="F219" s="115">
        <f>C219+D219-E219</f>
        <v>1447269</v>
      </c>
    </row>
    <row r="220" spans="1:6" ht="33" customHeight="1">
      <c r="A220" s="110"/>
      <c r="B220" s="78" t="s">
        <v>317</v>
      </c>
      <c r="C220" s="78"/>
      <c r="D220" s="78"/>
      <c r="E220" s="78"/>
      <c r="F220" s="78"/>
    </row>
    <row r="221" spans="1:6" s="73" customFormat="1" ht="5.25" customHeight="1">
      <c r="A221" s="107"/>
      <c r="B221" s="77"/>
      <c r="C221" s="77"/>
      <c r="D221" s="77"/>
      <c r="E221" s="77"/>
      <c r="F221" s="77"/>
    </row>
    <row r="222" spans="1:6" s="73" customFormat="1" ht="15.75">
      <c r="A222" s="111" t="s">
        <v>117</v>
      </c>
      <c r="B222" s="117" t="s">
        <v>99</v>
      </c>
      <c r="C222" s="118"/>
      <c r="D222" s="118"/>
      <c r="E222" s="118"/>
      <c r="F222" s="118"/>
    </row>
    <row r="223" spans="1:6" ht="6" customHeight="1">
      <c r="A223" s="110"/>
      <c r="B223" s="76"/>
      <c r="C223" s="76"/>
      <c r="D223" s="76"/>
      <c r="E223" s="76"/>
      <c r="F223" s="76"/>
    </row>
    <row r="224" spans="1:6" ht="31.5">
      <c r="A224" s="113" t="s">
        <v>254</v>
      </c>
      <c r="B224" s="114" t="s">
        <v>286</v>
      </c>
      <c r="C224" s="115">
        <v>1945295</v>
      </c>
      <c r="D224" s="115">
        <v>174440</v>
      </c>
      <c r="E224" s="115">
        <v>0</v>
      </c>
      <c r="F224" s="115">
        <f>C224+D224-E224</f>
        <v>2119735</v>
      </c>
    </row>
    <row r="225" spans="1:6" ht="48" customHeight="1">
      <c r="A225" s="110"/>
      <c r="B225" s="78" t="s">
        <v>315</v>
      </c>
      <c r="C225" s="78"/>
      <c r="D225" s="78"/>
      <c r="E225" s="78"/>
      <c r="F225" s="78"/>
    </row>
    <row r="226" spans="1:6" ht="6" customHeight="1">
      <c r="A226" s="110"/>
      <c r="B226" s="76"/>
      <c r="C226" s="76"/>
      <c r="D226" s="76"/>
      <c r="E226" s="76"/>
      <c r="F226" s="76"/>
    </row>
    <row r="227" spans="1:6" ht="66" customHeight="1">
      <c r="A227" s="113" t="s">
        <v>296</v>
      </c>
      <c r="B227" s="114" t="s">
        <v>265</v>
      </c>
      <c r="C227" s="115">
        <v>1050000</v>
      </c>
      <c r="D227" s="115">
        <v>0</v>
      </c>
      <c r="E227" s="115">
        <v>146000</v>
      </c>
      <c r="F227" s="115">
        <f>C227+D227-E227</f>
        <v>904000</v>
      </c>
    </row>
    <row r="228" spans="1:6" ht="30" customHeight="1">
      <c r="A228" s="110"/>
      <c r="B228" s="78" t="s">
        <v>266</v>
      </c>
      <c r="C228" s="78"/>
      <c r="D228" s="78"/>
      <c r="E228" s="78"/>
      <c r="F228" s="78"/>
    </row>
    <row r="229" spans="1:6" ht="5.25" customHeight="1">
      <c r="A229" s="110"/>
      <c r="B229" s="76"/>
      <c r="C229" s="76"/>
      <c r="D229" s="76"/>
      <c r="E229" s="76"/>
      <c r="F229" s="76"/>
    </row>
    <row r="230" spans="1:6" ht="47.25">
      <c r="A230" s="113" t="s">
        <v>297</v>
      </c>
      <c r="B230" s="114" t="s">
        <v>258</v>
      </c>
      <c r="C230" s="115">
        <v>336615</v>
      </c>
      <c r="D230" s="115">
        <v>0</v>
      </c>
      <c r="E230" s="115">
        <v>13494</v>
      </c>
      <c r="F230" s="115">
        <f>C230+D230-E230</f>
        <v>323121</v>
      </c>
    </row>
    <row r="231" spans="1:6" ht="30" customHeight="1">
      <c r="A231" s="110"/>
      <c r="B231" s="78" t="s">
        <v>316</v>
      </c>
      <c r="C231" s="78"/>
      <c r="D231" s="78"/>
      <c r="E231" s="78"/>
      <c r="F231" s="78"/>
    </row>
    <row r="232" spans="1:6" ht="6" customHeight="1">
      <c r="A232" s="110"/>
      <c r="B232" s="76"/>
      <c r="C232" s="76"/>
      <c r="D232" s="76"/>
      <c r="E232" s="76"/>
      <c r="F232" s="76"/>
    </row>
    <row r="233" spans="1:6" ht="33" customHeight="1">
      <c r="A233" s="113" t="s">
        <v>298</v>
      </c>
      <c r="B233" s="114" t="s">
        <v>269</v>
      </c>
      <c r="C233" s="115">
        <v>374761</v>
      </c>
      <c r="D233" s="115">
        <v>0</v>
      </c>
      <c r="E233" s="115">
        <v>86545</v>
      </c>
      <c r="F233" s="115">
        <f>C233+D233-E233</f>
        <v>288216</v>
      </c>
    </row>
    <row r="234" spans="1:6" ht="35.25" customHeight="1">
      <c r="A234" s="110"/>
      <c r="B234" s="78" t="s">
        <v>270</v>
      </c>
      <c r="C234" s="78"/>
      <c r="D234" s="78"/>
      <c r="E234" s="78"/>
      <c r="F234" s="78"/>
    </row>
    <row r="235" spans="1:6" ht="7.5" customHeight="1">
      <c r="A235" s="110"/>
      <c r="B235" s="76"/>
      <c r="C235" s="76"/>
      <c r="D235" s="76"/>
      <c r="E235" s="76"/>
      <c r="F235" s="76"/>
    </row>
    <row r="236" spans="1:6" ht="33.75" customHeight="1">
      <c r="A236" s="113" t="s">
        <v>299</v>
      </c>
      <c r="B236" s="114" t="s">
        <v>271</v>
      </c>
      <c r="C236" s="115">
        <v>487736</v>
      </c>
      <c r="D236" s="115">
        <v>192404</v>
      </c>
      <c r="E236" s="115">
        <v>0</v>
      </c>
      <c r="F236" s="115">
        <f>C236+D236-E236</f>
        <v>680140</v>
      </c>
    </row>
    <row r="237" spans="1:6" ht="15.75">
      <c r="A237" s="110"/>
      <c r="B237" s="78" t="s">
        <v>272</v>
      </c>
      <c r="C237" s="78"/>
      <c r="D237" s="78"/>
      <c r="E237" s="78"/>
      <c r="F237" s="78"/>
    </row>
    <row r="238" spans="1:6" ht="9" customHeight="1">
      <c r="A238" s="110"/>
      <c r="B238" s="76"/>
      <c r="C238" s="76"/>
      <c r="D238" s="76"/>
      <c r="E238" s="76"/>
      <c r="F238" s="76"/>
    </row>
    <row r="239" spans="1:6" ht="63">
      <c r="A239" s="113" t="s">
        <v>300</v>
      </c>
      <c r="B239" s="114" t="s">
        <v>263</v>
      </c>
      <c r="C239" s="115">
        <v>1827939</v>
      </c>
      <c r="D239" s="115">
        <v>0</v>
      </c>
      <c r="E239" s="115">
        <v>0</v>
      </c>
      <c r="F239" s="115">
        <f>C239+D239-E239</f>
        <v>1827939</v>
      </c>
    </row>
    <row r="240" spans="1:6" ht="15.75">
      <c r="A240" s="110"/>
      <c r="B240" s="78" t="s">
        <v>264</v>
      </c>
      <c r="C240" s="78"/>
      <c r="D240" s="78"/>
      <c r="E240" s="78"/>
      <c r="F240" s="78"/>
    </row>
    <row r="241" spans="1:6" ht="8.25" customHeight="1">
      <c r="A241" s="110"/>
      <c r="B241" s="76"/>
      <c r="C241" s="76"/>
      <c r="D241" s="76"/>
      <c r="E241" s="76"/>
      <c r="F241" s="76"/>
    </row>
    <row r="242" spans="1:6" s="73" customFormat="1" ht="15.75">
      <c r="A242" s="120" t="s">
        <v>70</v>
      </c>
      <c r="B242" s="121" t="s">
        <v>255</v>
      </c>
      <c r="C242" s="121"/>
      <c r="D242" s="121"/>
      <c r="E242" s="121"/>
      <c r="F242" s="121"/>
    </row>
    <row r="243" spans="1:6" s="59" customFormat="1" ht="35.25" customHeight="1">
      <c r="A243" s="78" t="s">
        <v>261</v>
      </c>
      <c r="B243" s="78"/>
      <c r="C243" s="78"/>
      <c r="D243" s="78"/>
      <c r="E243" s="78"/>
      <c r="F243" s="78"/>
    </row>
    <row r="244" spans="1:6" ht="18" customHeight="1">
      <c r="A244" s="78" t="s">
        <v>260</v>
      </c>
      <c r="B244" s="78"/>
      <c r="C244" s="78"/>
      <c r="D244" s="78"/>
      <c r="E244" s="78"/>
      <c r="F244" s="78"/>
    </row>
    <row r="245" ht="12.75"/>
    <row r="246" spans="1:6" s="59" customFormat="1" ht="15.75">
      <c r="A246" s="78"/>
      <c r="B246" s="78"/>
      <c r="C246" s="78"/>
      <c r="D246" s="78"/>
      <c r="E246" s="78"/>
      <c r="F246" s="78"/>
    </row>
    <row r="247" spans="1:6" s="59" customFormat="1" ht="15.75">
      <c r="A247" s="78"/>
      <c r="B247" s="78"/>
      <c r="C247" s="78"/>
      <c r="D247" s="78"/>
      <c r="E247" s="78"/>
      <c r="F247" s="78"/>
    </row>
    <row r="248" spans="1:6" s="59" customFormat="1" ht="15.75">
      <c r="A248" s="78"/>
      <c r="B248" s="78"/>
      <c r="C248" s="78"/>
      <c r="D248" s="78"/>
      <c r="E248" s="78"/>
      <c r="F248" s="78"/>
    </row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</sheetData>
  <sheetProtection password="C25B" sheet="1"/>
  <mergeCells count="78">
    <mergeCell ref="B189:F189"/>
    <mergeCell ref="D52:D53"/>
    <mergeCell ref="B147:B148"/>
    <mergeCell ref="B52:B53"/>
    <mergeCell ref="E115:E116"/>
    <mergeCell ref="B210:F210"/>
    <mergeCell ref="C200:F200"/>
    <mergeCell ref="B186:F186"/>
    <mergeCell ref="B198:F198"/>
    <mergeCell ref="B207:F207"/>
    <mergeCell ref="D115:D116"/>
    <mergeCell ref="C147:F147"/>
    <mergeCell ref="C83:C84"/>
    <mergeCell ref="B166:F166"/>
    <mergeCell ref="B183:F183"/>
    <mergeCell ref="B172:F172"/>
    <mergeCell ref="B175:F175"/>
    <mergeCell ref="B178:F178"/>
    <mergeCell ref="A141:E141"/>
    <mergeCell ref="B163:F163"/>
    <mergeCell ref="B151:F151"/>
    <mergeCell ref="A1:F1"/>
    <mergeCell ref="B19:B20"/>
    <mergeCell ref="C19:C20"/>
    <mergeCell ref="A4:F4"/>
    <mergeCell ref="A3:F3"/>
    <mergeCell ref="B237:F237"/>
    <mergeCell ref="B220:F220"/>
    <mergeCell ref="B169:F169"/>
    <mergeCell ref="B192:F192"/>
    <mergeCell ref="E52:E53"/>
    <mergeCell ref="A9:F9"/>
    <mergeCell ref="A13:E13"/>
    <mergeCell ref="A12:F12"/>
    <mergeCell ref="A14:E14"/>
    <mergeCell ref="A15:E15"/>
    <mergeCell ref="E19:E20"/>
    <mergeCell ref="A16:E16"/>
    <mergeCell ref="A5:F5"/>
    <mergeCell ref="A8:F8"/>
    <mergeCell ref="A10:F10"/>
    <mergeCell ref="A115:A116"/>
    <mergeCell ref="A11:F11"/>
    <mergeCell ref="A7:F7"/>
    <mergeCell ref="B83:B84"/>
    <mergeCell ref="C52:C53"/>
    <mergeCell ref="A17:F17"/>
    <mergeCell ref="A6:F6"/>
    <mergeCell ref="D19:D20"/>
    <mergeCell ref="B225:F225"/>
    <mergeCell ref="A248:F248"/>
    <mergeCell ref="B155:F155"/>
    <mergeCell ref="A159:A160"/>
    <mergeCell ref="B159:B160"/>
    <mergeCell ref="C159:F159"/>
    <mergeCell ref="A19:A20"/>
    <mergeCell ref="B240:F240"/>
    <mergeCell ref="B228:F228"/>
    <mergeCell ref="D83:D84"/>
    <mergeCell ref="A200:A201"/>
    <mergeCell ref="B200:B201"/>
    <mergeCell ref="B231:F231"/>
    <mergeCell ref="B158:F158"/>
    <mergeCell ref="A52:A53"/>
    <mergeCell ref="A145:F145"/>
    <mergeCell ref="A147:A148"/>
    <mergeCell ref="B195:F195"/>
    <mergeCell ref="B204:F204"/>
    <mergeCell ref="A243:F243"/>
    <mergeCell ref="A244:F244"/>
    <mergeCell ref="B217:F217"/>
    <mergeCell ref="A246:F246"/>
    <mergeCell ref="A247:F247"/>
    <mergeCell ref="A83:A84"/>
    <mergeCell ref="E83:E84"/>
    <mergeCell ref="B115:B116"/>
    <mergeCell ref="C115:C116"/>
    <mergeCell ref="B234:F234"/>
  </mergeCells>
  <printOptions horizontalCentered="1"/>
  <pageMargins left="0.5905511811023623" right="0.5905511811023623" top="0.7086614173228347" bottom="0.7086614173228347" header="0.11811023622047245" footer="0.11811023622047245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8.796875" defaultRowHeight="14.25"/>
  <cols>
    <col min="1" max="1" width="8.19921875" style="124" customWidth="1"/>
    <col min="2" max="2" width="14.19921875" style="123" customWidth="1"/>
    <col min="3" max="3" width="12.69921875" style="123" customWidth="1"/>
    <col min="4" max="4" width="13.59765625" style="123" customWidth="1"/>
    <col min="5" max="7" width="14" style="123" customWidth="1"/>
    <col min="8" max="8" width="1.69921875" style="125" customWidth="1"/>
    <col min="9" max="9" width="13.09765625" style="123" customWidth="1"/>
    <col min="10" max="10" width="13.5" style="123" customWidth="1"/>
    <col min="11" max="11" width="13.09765625" style="123" customWidth="1"/>
    <col min="12" max="16384" width="9" style="123" customWidth="1"/>
  </cols>
  <sheetData>
    <row r="1" spans="1:11" ht="30" customHeight="1">
      <c r="A1" s="122" t="s">
        <v>256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15.75" thickBot="1"/>
    <row r="3" spans="1:11" s="132" customFormat="1" ht="27.75" customHeight="1">
      <c r="A3" s="126" t="s">
        <v>72</v>
      </c>
      <c r="B3" s="127" t="s">
        <v>73</v>
      </c>
      <c r="C3" s="128"/>
      <c r="D3" s="129"/>
      <c r="E3" s="130" t="s">
        <v>74</v>
      </c>
      <c r="F3" s="128"/>
      <c r="G3" s="129"/>
      <c r="H3" s="131"/>
      <c r="I3" s="127" t="s">
        <v>75</v>
      </c>
      <c r="J3" s="128"/>
      <c r="K3" s="129"/>
    </row>
    <row r="4" spans="1:11" s="142" customFormat="1" ht="31.5" customHeight="1" thickBot="1">
      <c r="A4" s="133"/>
      <c r="B4" s="134" t="s">
        <v>76</v>
      </c>
      <c r="C4" s="135" t="s">
        <v>77</v>
      </c>
      <c r="D4" s="136" t="s">
        <v>78</v>
      </c>
      <c r="E4" s="137" t="s">
        <v>76</v>
      </c>
      <c r="F4" s="135" t="s">
        <v>77</v>
      </c>
      <c r="G4" s="136" t="s">
        <v>78</v>
      </c>
      <c r="H4" s="138"/>
      <c r="I4" s="139" t="s">
        <v>76</v>
      </c>
      <c r="J4" s="140" t="s">
        <v>77</v>
      </c>
      <c r="K4" s="141" t="s">
        <v>78</v>
      </c>
    </row>
    <row r="5" spans="1:11" s="149" customFormat="1" ht="12" thickBot="1">
      <c r="A5" s="143" t="s">
        <v>94</v>
      </c>
      <c r="B5" s="144" t="s">
        <v>69</v>
      </c>
      <c r="C5" s="145" t="s">
        <v>70</v>
      </c>
      <c r="D5" s="146" t="s">
        <v>79</v>
      </c>
      <c r="E5" s="147" t="s">
        <v>80</v>
      </c>
      <c r="F5" s="145" t="s">
        <v>81</v>
      </c>
      <c r="G5" s="146" t="s">
        <v>82</v>
      </c>
      <c r="H5" s="148"/>
      <c r="I5" s="144" t="s">
        <v>83</v>
      </c>
      <c r="J5" s="145" t="s">
        <v>84</v>
      </c>
      <c r="K5" s="146" t="s">
        <v>85</v>
      </c>
    </row>
    <row r="6" spans="1:11" s="157" customFormat="1" ht="18" customHeight="1">
      <c r="A6" s="150">
        <v>2017</v>
      </c>
      <c r="B6" s="151">
        <v>806181084.95</v>
      </c>
      <c r="C6" s="152">
        <f aca="true" t="shared" si="0" ref="C6:C27">D6-B6</f>
        <v>-85823175.21</v>
      </c>
      <c r="D6" s="153">
        <v>720357909.74</v>
      </c>
      <c r="E6" s="151">
        <v>839681084.95</v>
      </c>
      <c r="F6" s="152">
        <f aca="true" t="shared" si="1" ref="F6:F27">G6-E6</f>
        <v>-85823175.21</v>
      </c>
      <c r="G6" s="153">
        <v>753857909.74</v>
      </c>
      <c r="H6" s="154"/>
      <c r="I6" s="155">
        <f aca="true" t="shared" si="2" ref="I6:I14">B6-E6</f>
        <v>-33500000</v>
      </c>
      <c r="J6" s="156">
        <f>K6-I6</f>
        <v>0</v>
      </c>
      <c r="K6" s="153">
        <f>D6-G6</f>
        <v>-33500000</v>
      </c>
    </row>
    <row r="7" spans="1:11" s="157" customFormat="1" ht="18" customHeight="1">
      <c r="A7" s="158">
        <f aca="true" t="shared" si="3" ref="A7:A14">A6+1</f>
        <v>2018</v>
      </c>
      <c r="B7" s="155">
        <v>1057277977</v>
      </c>
      <c r="C7" s="152">
        <f t="shared" si="0"/>
        <v>-16771164</v>
      </c>
      <c r="D7" s="153">
        <v>1040506813</v>
      </c>
      <c r="E7" s="155">
        <v>1078474635</v>
      </c>
      <c r="F7" s="152">
        <f t="shared" si="1"/>
        <v>-16771164</v>
      </c>
      <c r="G7" s="153">
        <v>1061703471</v>
      </c>
      <c r="H7" s="154"/>
      <c r="I7" s="155">
        <f t="shared" si="2"/>
        <v>-21196658</v>
      </c>
      <c r="J7" s="156">
        <f>K7-I7</f>
        <v>0</v>
      </c>
      <c r="K7" s="153">
        <f>D7-G7</f>
        <v>-21196658</v>
      </c>
    </row>
    <row r="8" spans="1:11" s="157" customFormat="1" ht="18" customHeight="1">
      <c r="A8" s="158">
        <f t="shared" si="3"/>
        <v>2019</v>
      </c>
      <c r="B8" s="155">
        <v>1002128790</v>
      </c>
      <c r="C8" s="152">
        <f t="shared" si="0"/>
        <v>64069054</v>
      </c>
      <c r="D8" s="153">
        <v>1066197844</v>
      </c>
      <c r="E8" s="155">
        <v>988547838</v>
      </c>
      <c r="F8" s="152">
        <f t="shared" si="1"/>
        <v>64069054</v>
      </c>
      <c r="G8" s="153">
        <v>1052616892</v>
      </c>
      <c r="H8" s="154"/>
      <c r="I8" s="155">
        <f t="shared" si="2"/>
        <v>13580952</v>
      </c>
      <c r="J8" s="156">
        <f aca="true" t="shared" si="4" ref="J8:J14">K8-I8</f>
        <v>0</v>
      </c>
      <c r="K8" s="153">
        <f aca="true" t="shared" si="5" ref="K8:K14">D8-G8</f>
        <v>13580952</v>
      </c>
    </row>
    <row r="9" spans="1:11" s="157" customFormat="1" ht="18" customHeight="1">
      <c r="A9" s="158">
        <f t="shared" si="3"/>
        <v>2020</v>
      </c>
      <c r="B9" s="155">
        <v>896201823</v>
      </c>
      <c r="C9" s="152">
        <f t="shared" si="0"/>
        <v>-26475000</v>
      </c>
      <c r="D9" s="153">
        <v>869726823</v>
      </c>
      <c r="E9" s="155">
        <v>852620871</v>
      </c>
      <c r="F9" s="152">
        <f t="shared" si="1"/>
        <v>-26475000</v>
      </c>
      <c r="G9" s="153">
        <v>826145871</v>
      </c>
      <c r="H9" s="154"/>
      <c r="I9" s="155">
        <f t="shared" si="2"/>
        <v>43580952</v>
      </c>
      <c r="J9" s="156">
        <f t="shared" si="4"/>
        <v>0</v>
      </c>
      <c r="K9" s="153">
        <f t="shared" si="5"/>
        <v>43580952</v>
      </c>
    </row>
    <row r="10" spans="1:11" s="157" customFormat="1" ht="18" customHeight="1">
      <c r="A10" s="158">
        <f t="shared" si="3"/>
        <v>2021</v>
      </c>
      <c r="B10" s="155">
        <v>770047201</v>
      </c>
      <c r="C10" s="152">
        <f t="shared" si="0"/>
        <v>9666557</v>
      </c>
      <c r="D10" s="153">
        <v>779713758</v>
      </c>
      <c r="E10" s="155">
        <v>733503250</v>
      </c>
      <c r="F10" s="152">
        <f t="shared" si="1"/>
        <v>9666557</v>
      </c>
      <c r="G10" s="153">
        <v>743169807</v>
      </c>
      <c r="H10" s="154"/>
      <c r="I10" s="155">
        <f t="shared" si="2"/>
        <v>36543951</v>
      </c>
      <c r="J10" s="156">
        <f t="shared" si="4"/>
        <v>0</v>
      </c>
      <c r="K10" s="153">
        <f t="shared" si="5"/>
        <v>36543951</v>
      </c>
    </row>
    <row r="11" spans="1:11" s="157" customFormat="1" ht="18" customHeight="1">
      <c r="A11" s="158">
        <f t="shared" si="3"/>
        <v>2022</v>
      </c>
      <c r="B11" s="155">
        <v>719763243</v>
      </c>
      <c r="C11" s="152">
        <f t="shared" si="0"/>
        <v>2602525</v>
      </c>
      <c r="D11" s="153">
        <v>722365768</v>
      </c>
      <c r="E11" s="155">
        <v>700263243</v>
      </c>
      <c r="F11" s="152">
        <f t="shared" si="1"/>
        <v>2602525</v>
      </c>
      <c r="G11" s="153">
        <v>702865768</v>
      </c>
      <c r="H11" s="154"/>
      <c r="I11" s="155">
        <f t="shared" si="2"/>
        <v>19500000</v>
      </c>
      <c r="J11" s="156">
        <f t="shared" si="4"/>
        <v>0</v>
      </c>
      <c r="K11" s="153">
        <f t="shared" si="5"/>
        <v>19500000</v>
      </c>
    </row>
    <row r="12" spans="1:11" s="157" customFormat="1" ht="18" customHeight="1">
      <c r="A12" s="158">
        <f t="shared" si="3"/>
        <v>2023</v>
      </c>
      <c r="B12" s="155">
        <v>709032567</v>
      </c>
      <c r="C12" s="152">
        <f t="shared" si="0"/>
        <v>2107809</v>
      </c>
      <c r="D12" s="153">
        <v>711140376</v>
      </c>
      <c r="E12" s="155">
        <v>689032567</v>
      </c>
      <c r="F12" s="152">
        <f t="shared" si="1"/>
        <v>2107809</v>
      </c>
      <c r="G12" s="153">
        <v>691140376</v>
      </c>
      <c r="H12" s="154"/>
      <c r="I12" s="155">
        <f t="shared" si="2"/>
        <v>20000000</v>
      </c>
      <c r="J12" s="156">
        <f t="shared" si="4"/>
        <v>0</v>
      </c>
      <c r="K12" s="153">
        <f t="shared" si="5"/>
        <v>20000000</v>
      </c>
    </row>
    <row r="13" spans="1:11" s="157" customFormat="1" ht="18" customHeight="1">
      <c r="A13" s="158">
        <f t="shared" si="3"/>
        <v>2024</v>
      </c>
      <c r="B13" s="155">
        <v>655358819</v>
      </c>
      <c r="C13" s="152">
        <f t="shared" si="0"/>
        <v>0</v>
      </c>
      <c r="D13" s="153">
        <v>655358819</v>
      </c>
      <c r="E13" s="155">
        <v>634877867</v>
      </c>
      <c r="F13" s="152">
        <f t="shared" si="1"/>
        <v>0</v>
      </c>
      <c r="G13" s="153">
        <v>634877867</v>
      </c>
      <c r="H13" s="154"/>
      <c r="I13" s="155">
        <f t="shared" si="2"/>
        <v>20480952</v>
      </c>
      <c r="J13" s="156">
        <f t="shared" si="4"/>
        <v>0</v>
      </c>
      <c r="K13" s="153">
        <f t="shared" si="5"/>
        <v>20480952</v>
      </c>
    </row>
    <row r="14" spans="1:11" s="157" customFormat="1" ht="18" customHeight="1">
      <c r="A14" s="158">
        <f t="shared" si="3"/>
        <v>2025</v>
      </c>
      <c r="B14" s="155">
        <v>667792473</v>
      </c>
      <c r="C14" s="152">
        <f t="shared" si="0"/>
        <v>0</v>
      </c>
      <c r="D14" s="153">
        <v>667792473</v>
      </c>
      <c r="E14" s="155">
        <v>648292473</v>
      </c>
      <c r="F14" s="152">
        <f t="shared" si="1"/>
        <v>0</v>
      </c>
      <c r="G14" s="153">
        <v>648292473</v>
      </c>
      <c r="H14" s="154"/>
      <c r="I14" s="155">
        <f t="shared" si="2"/>
        <v>19500000</v>
      </c>
      <c r="J14" s="156">
        <f t="shared" si="4"/>
        <v>0</v>
      </c>
      <c r="K14" s="153">
        <f t="shared" si="5"/>
        <v>19500000</v>
      </c>
    </row>
    <row r="15" spans="1:11" s="157" customFormat="1" ht="18" customHeight="1">
      <c r="A15" s="159">
        <v>2026</v>
      </c>
      <c r="B15" s="160">
        <v>680361294</v>
      </c>
      <c r="C15" s="152">
        <f t="shared" si="0"/>
        <v>0</v>
      </c>
      <c r="D15" s="161">
        <v>680361294</v>
      </c>
      <c r="E15" s="160">
        <v>660561294</v>
      </c>
      <c r="F15" s="152">
        <f t="shared" si="1"/>
        <v>0</v>
      </c>
      <c r="G15" s="161">
        <v>660561294</v>
      </c>
      <c r="H15" s="154"/>
      <c r="I15" s="155">
        <f>B15-E15</f>
        <v>19800000</v>
      </c>
      <c r="J15" s="156">
        <f>K15-I15</f>
        <v>0</v>
      </c>
      <c r="K15" s="153">
        <f>D15-G15</f>
        <v>19800000</v>
      </c>
    </row>
    <row r="16" spans="1:11" s="157" customFormat="1" ht="18" customHeight="1">
      <c r="A16" s="159">
        <v>2027</v>
      </c>
      <c r="B16" s="160">
        <v>693065339</v>
      </c>
      <c r="C16" s="152">
        <f t="shared" si="0"/>
        <v>0</v>
      </c>
      <c r="D16" s="161">
        <v>693065339</v>
      </c>
      <c r="E16" s="160">
        <v>674397015</v>
      </c>
      <c r="F16" s="152">
        <f t="shared" si="1"/>
        <v>0</v>
      </c>
      <c r="G16" s="161">
        <v>674397015</v>
      </c>
      <c r="H16" s="154"/>
      <c r="I16" s="155">
        <f aca="true" t="shared" si="6" ref="I16:I27">B16-E16</f>
        <v>18668324</v>
      </c>
      <c r="J16" s="156">
        <f aca="true" t="shared" si="7" ref="J16:J27">K16-I16</f>
        <v>0</v>
      </c>
      <c r="K16" s="153">
        <f aca="true" t="shared" si="8" ref="K16:K27">D16-G16</f>
        <v>18668324</v>
      </c>
    </row>
    <row r="17" spans="1:11" s="157" customFormat="1" ht="18" customHeight="1">
      <c r="A17" s="159">
        <v>2028</v>
      </c>
      <c r="B17" s="160">
        <v>706035629</v>
      </c>
      <c r="C17" s="152">
        <f t="shared" si="0"/>
        <v>0</v>
      </c>
      <c r="D17" s="161">
        <v>706035629</v>
      </c>
      <c r="E17" s="160">
        <v>688699099</v>
      </c>
      <c r="F17" s="152">
        <f t="shared" si="1"/>
        <v>0</v>
      </c>
      <c r="G17" s="161">
        <v>688699099</v>
      </c>
      <c r="H17" s="154"/>
      <c r="I17" s="155">
        <f t="shared" si="6"/>
        <v>17336530</v>
      </c>
      <c r="J17" s="156">
        <f t="shared" si="7"/>
        <v>0</v>
      </c>
      <c r="K17" s="153">
        <f t="shared" si="8"/>
        <v>17336530</v>
      </c>
    </row>
    <row r="18" spans="1:11" s="157" customFormat="1" ht="18" customHeight="1">
      <c r="A18" s="159">
        <v>2029</v>
      </c>
      <c r="B18" s="160">
        <v>706035629</v>
      </c>
      <c r="C18" s="152">
        <f t="shared" si="0"/>
        <v>0</v>
      </c>
      <c r="D18" s="161">
        <v>706035629</v>
      </c>
      <c r="E18" s="160">
        <v>697035629</v>
      </c>
      <c r="F18" s="152">
        <f t="shared" si="1"/>
        <v>0</v>
      </c>
      <c r="G18" s="161">
        <v>697035629</v>
      </c>
      <c r="H18" s="154"/>
      <c r="I18" s="155">
        <f t="shared" si="6"/>
        <v>9000000</v>
      </c>
      <c r="J18" s="156">
        <f t="shared" si="7"/>
        <v>0</v>
      </c>
      <c r="K18" s="153">
        <f t="shared" si="8"/>
        <v>9000000</v>
      </c>
    </row>
    <row r="19" spans="1:11" s="157" customFormat="1" ht="18" customHeight="1">
      <c r="A19" s="159">
        <v>2030</v>
      </c>
      <c r="B19" s="160">
        <v>706035629</v>
      </c>
      <c r="C19" s="152">
        <f t="shared" si="0"/>
        <v>0</v>
      </c>
      <c r="D19" s="161">
        <v>706035629</v>
      </c>
      <c r="E19" s="160">
        <v>697035629</v>
      </c>
      <c r="F19" s="152">
        <f t="shared" si="1"/>
        <v>0</v>
      </c>
      <c r="G19" s="161">
        <v>697035629</v>
      </c>
      <c r="H19" s="154"/>
      <c r="I19" s="155">
        <f t="shared" si="6"/>
        <v>9000000</v>
      </c>
      <c r="J19" s="156">
        <f t="shared" si="7"/>
        <v>0</v>
      </c>
      <c r="K19" s="153">
        <f t="shared" si="8"/>
        <v>9000000</v>
      </c>
    </row>
    <row r="20" spans="1:11" s="157" customFormat="1" ht="18" customHeight="1">
      <c r="A20" s="159">
        <v>2031</v>
      </c>
      <c r="B20" s="160">
        <v>706035629</v>
      </c>
      <c r="C20" s="152">
        <f t="shared" si="0"/>
        <v>0</v>
      </c>
      <c r="D20" s="161">
        <v>706035629</v>
      </c>
      <c r="E20" s="160">
        <v>697035629</v>
      </c>
      <c r="F20" s="152">
        <f t="shared" si="1"/>
        <v>0</v>
      </c>
      <c r="G20" s="161">
        <v>697035629</v>
      </c>
      <c r="H20" s="154"/>
      <c r="I20" s="155">
        <f t="shared" si="6"/>
        <v>9000000</v>
      </c>
      <c r="J20" s="156">
        <f t="shared" si="7"/>
        <v>0</v>
      </c>
      <c r="K20" s="153">
        <f t="shared" si="8"/>
        <v>9000000</v>
      </c>
    </row>
    <row r="21" spans="1:11" s="157" customFormat="1" ht="18" customHeight="1">
      <c r="A21" s="159">
        <v>2032</v>
      </c>
      <c r="B21" s="160">
        <v>706035629</v>
      </c>
      <c r="C21" s="152">
        <f t="shared" si="0"/>
        <v>0</v>
      </c>
      <c r="D21" s="161">
        <v>706035629</v>
      </c>
      <c r="E21" s="160">
        <v>698035629</v>
      </c>
      <c r="F21" s="152">
        <f t="shared" si="1"/>
        <v>0</v>
      </c>
      <c r="G21" s="161">
        <v>698035629</v>
      </c>
      <c r="H21" s="154"/>
      <c r="I21" s="155">
        <f t="shared" si="6"/>
        <v>8000000</v>
      </c>
      <c r="J21" s="156">
        <f t="shared" si="7"/>
        <v>0</v>
      </c>
      <c r="K21" s="153">
        <f t="shared" si="8"/>
        <v>8000000</v>
      </c>
    </row>
    <row r="22" spans="1:11" s="157" customFormat="1" ht="18" customHeight="1">
      <c r="A22" s="159">
        <v>2033</v>
      </c>
      <c r="B22" s="160">
        <v>706035629</v>
      </c>
      <c r="C22" s="152">
        <f t="shared" si="0"/>
        <v>0</v>
      </c>
      <c r="D22" s="161">
        <v>706035629</v>
      </c>
      <c r="E22" s="160">
        <v>698035629</v>
      </c>
      <c r="F22" s="152">
        <f t="shared" si="1"/>
        <v>0</v>
      </c>
      <c r="G22" s="161">
        <v>698035629</v>
      </c>
      <c r="H22" s="154"/>
      <c r="I22" s="155">
        <f t="shared" si="6"/>
        <v>8000000</v>
      </c>
      <c r="J22" s="156">
        <f t="shared" si="7"/>
        <v>0</v>
      </c>
      <c r="K22" s="153">
        <f t="shared" si="8"/>
        <v>8000000</v>
      </c>
    </row>
    <row r="23" spans="1:11" s="157" customFormat="1" ht="18" customHeight="1">
      <c r="A23" s="159">
        <v>2034</v>
      </c>
      <c r="B23" s="160">
        <v>706035629</v>
      </c>
      <c r="C23" s="152">
        <f t="shared" si="0"/>
        <v>0</v>
      </c>
      <c r="D23" s="161">
        <v>706035629</v>
      </c>
      <c r="E23" s="160">
        <v>700535629</v>
      </c>
      <c r="F23" s="152">
        <f t="shared" si="1"/>
        <v>0</v>
      </c>
      <c r="G23" s="161">
        <v>700535629</v>
      </c>
      <c r="H23" s="154"/>
      <c r="I23" s="155">
        <f t="shared" si="6"/>
        <v>5500000</v>
      </c>
      <c r="J23" s="156">
        <f t="shared" si="7"/>
        <v>0</v>
      </c>
      <c r="K23" s="153">
        <f t="shared" si="8"/>
        <v>5500000</v>
      </c>
    </row>
    <row r="24" spans="1:11" s="157" customFormat="1" ht="18" customHeight="1">
      <c r="A24" s="159">
        <v>2035</v>
      </c>
      <c r="B24" s="160">
        <v>706035629</v>
      </c>
      <c r="C24" s="152">
        <f t="shared" si="0"/>
        <v>0</v>
      </c>
      <c r="D24" s="161">
        <v>706035629</v>
      </c>
      <c r="E24" s="160">
        <v>706035629</v>
      </c>
      <c r="F24" s="152">
        <f t="shared" si="1"/>
        <v>0</v>
      </c>
      <c r="G24" s="161">
        <v>706035629</v>
      </c>
      <c r="H24" s="154"/>
      <c r="I24" s="155">
        <f t="shared" si="6"/>
        <v>0</v>
      </c>
      <c r="J24" s="156">
        <f t="shared" si="7"/>
        <v>0</v>
      </c>
      <c r="K24" s="153">
        <f t="shared" si="8"/>
        <v>0</v>
      </c>
    </row>
    <row r="25" spans="1:11" s="157" customFormat="1" ht="18" customHeight="1">
      <c r="A25" s="159">
        <v>2036</v>
      </c>
      <c r="B25" s="160">
        <v>706035629</v>
      </c>
      <c r="C25" s="152">
        <f t="shared" si="0"/>
        <v>0</v>
      </c>
      <c r="D25" s="161">
        <v>706035629</v>
      </c>
      <c r="E25" s="160">
        <v>706035629</v>
      </c>
      <c r="F25" s="152">
        <f t="shared" si="1"/>
        <v>0</v>
      </c>
      <c r="G25" s="161">
        <v>706035629</v>
      </c>
      <c r="H25" s="154"/>
      <c r="I25" s="155">
        <f t="shared" si="6"/>
        <v>0</v>
      </c>
      <c r="J25" s="156">
        <f t="shared" si="7"/>
        <v>0</v>
      </c>
      <c r="K25" s="153">
        <f t="shared" si="8"/>
        <v>0</v>
      </c>
    </row>
    <row r="26" spans="1:11" s="157" customFormat="1" ht="18" customHeight="1">
      <c r="A26" s="159">
        <v>2037</v>
      </c>
      <c r="B26" s="160">
        <v>706035629</v>
      </c>
      <c r="C26" s="152">
        <f t="shared" si="0"/>
        <v>0</v>
      </c>
      <c r="D26" s="161">
        <v>706035629</v>
      </c>
      <c r="E26" s="160">
        <v>706035629</v>
      </c>
      <c r="F26" s="152">
        <f t="shared" si="1"/>
        <v>0</v>
      </c>
      <c r="G26" s="161">
        <v>706035629</v>
      </c>
      <c r="H26" s="154"/>
      <c r="I26" s="155">
        <f t="shared" si="6"/>
        <v>0</v>
      </c>
      <c r="J26" s="156">
        <f t="shared" si="7"/>
        <v>0</v>
      </c>
      <c r="K26" s="153">
        <f t="shared" si="8"/>
        <v>0</v>
      </c>
    </row>
    <row r="27" spans="1:11" s="157" customFormat="1" ht="18" customHeight="1" thickBot="1">
      <c r="A27" s="162">
        <v>2038</v>
      </c>
      <c r="B27" s="163">
        <v>706035629</v>
      </c>
      <c r="C27" s="164">
        <f t="shared" si="0"/>
        <v>0</v>
      </c>
      <c r="D27" s="165">
        <v>706035629</v>
      </c>
      <c r="E27" s="163">
        <v>706035629</v>
      </c>
      <c r="F27" s="164">
        <f t="shared" si="1"/>
        <v>0</v>
      </c>
      <c r="G27" s="165">
        <v>706035629</v>
      </c>
      <c r="H27" s="154"/>
      <c r="I27" s="163">
        <f t="shared" si="6"/>
        <v>0</v>
      </c>
      <c r="J27" s="166">
        <f t="shared" si="7"/>
        <v>0</v>
      </c>
      <c r="K27" s="165">
        <f t="shared" si="8"/>
        <v>0</v>
      </c>
    </row>
    <row r="28" spans="2:11" ht="15">
      <c r="B28" s="167"/>
      <c r="C28" s="167"/>
      <c r="D28" s="167"/>
      <c r="E28" s="167"/>
      <c r="F28" s="167"/>
      <c r="G28" s="167"/>
      <c r="H28" s="168"/>
      <c r="I28" s="167"/>
      <c r="J28" s="167"/>
      <c r="K28" s="167"/>
    </row>
    <row r="30" ht="15.75" thickBot="1"/>
    <row r="31" spans="1:11" s="132" customFormat="1" ht="27.75" customHeight="1">
      <c r="A31" s="169" t="s">
        <v>72</v>
      </c>
      <c r="B31" s="127" t="s">
        <v>86</v>
      </c>
      <c r="C31" s="128"/>
      <c r="D31" s="129"/>
      <c r="E31" s="130" t="s">
        <v>87</v>
      </c>
      <c r="F31" s="128"/>
      <c r="G31" s="129"/>
      <c r="H31" s="131"/>
      <c r="I31" s="127" t="s">
        <v>88</v>
      </c>
      <c r="J31" s="128"/>
      <c r="K31" s="129"/>
    </row>
    <row r="32" spans="1:11" s="142" customFormat="1" ht="31.5" customHeight="1" thickBot="1">
      <c r="A32" s="170"/>
      <c r="B32" s="134" t="s">
        <v>76</v>
      </c>
      <c r="C32" s="135" t="s">
        <v>77</v>
      </c>
      <c r="D32" s="136" t="s">
        <v>78</v>
      </c>
      <c r="E32" s="137" t="s">
        <v>76</v>
      </c>
      <c r="F32" s="135" t="s">
        <v>77</v>
      </c>
      <c r="G32" s="136" t="s">
        <v>78</v>
      </c>
      <c r="H32" s="138"/>
      <c r="I32" s="139" t="s">
        <v>76</v>
      </c>
      <c r="J32" s="140" t="s">
        <v>77</v>
      </c>
      <c r="K32" s="141" t="s">
        <v>78</v>
      </c>
    </row>
    <row r="33" spans="1:11" s="149" customFormat="1" ht="12" thickBot="1">
      <c r="A33" s="171" t="s">
        <v>94</v>
      </c>
      <c r="B33" s="144" t="s">
        <v>69</v>
      </c>
      <c r="C33" s="145" t="s">
        <v>70</v>
      </c>
      <c r="D33" s="146" t="s">
        <v>79</v>
      </c>
      <c r="E33" s="147" t="s">
        <v>80</v>
      </c>
      <c r="F33" s="145" t="s">
        <v>81</v>
      </c>
      <c r="G33" s="146" t="s">
        <v>82</v>
      </c>
      <c r="H33" s="148"/>
      <c r="I33" s="144" t="s">
        <v>83</v>
      </c>
      <c r="J33" s="145" t="s">
        <v>84</v>
      </c>
      <c r="K33" s="146" t="s">
        <v>85</v>
      </c>
    </row>
    <row r="34" spans="1:11" s="157" customFormat="1" ht="18" customHeight="1">
      <c r="A34" s="158">
        <v>2017</v>
      </c>
      <c r="B34" s="151">
        <v>76780952</v>
      </c>
      <c r="C34" s="152">
        <f aca="true" t="shared" si="9" ref="C34:C55">D34-B34</f>
        <v>0</v>
      </c>
      <c r="D34" s="153">
        <v>76780952</v>
      </c>
      <c r="E34" s="151">
        <v>43280952</v>
      </c>
      <c r="F34" s="152">
        <f aca="true" t="shared" si="10" ref="F34:F55">G34-E34</f>
        <v>0</v>
      </c>
      <c r="G34" s="153">
        <v>43280952</v>
      </c>
      <c r="H34" s="154"/>
      <c r="I34" s="155">
        <f>B6+B34-E6-E34</f>
        <v>0</v>
      </c>
      <c r="J34" s="156">
        <f aca="true" t="shared" si="11" ref="J34:J42">K34-I34</f>
        <v>0</v>
      </c>
      <c r="K34" s="153">
        <f aca="true" t="shared" si="12" ref="K34:K55">D6+D34-G6-G34</f>
        <v>0</v>
      </c>
    </row>
    <row r="35" spans="1:11" s="157" customFormat="1" ht="18" customHeight="1">
      <c r="A35" s="158">
        <f aca="true" t="shared" si="13" ref="A35:A42">A34+1</f>
        <v>2018</v>
      </c>
      <c r="B35" s="155">
        <v>55677610</v>
      </c>
      <c r="C35" s="152">
        <f t="shared" si="9"/>
        <v>0</v>
      </c>
      <c r="D35" s="153">
        <v>55677610</v>
      </c>
      <c r="E35" s="155">
        <v>34480952</v>
      </c>
      <c r="F35" s="152">
        <f t="shared" si="10"/>
        <v>0</v>
      </c>
      <c r="G35" s="153">
        <v>34480952</v>
      </c>
      <c r="H35" s="154"/>
      <c r="I35" s="155">
        <f aca="true" t="shared" si="14" ref="I35:I55">B7+B35-E7-E35</f>
        <v>0</v>
      </c>
      <c r="J35" s="156">
        <f t="shared" si="11"/>
        <v>0</v>
      </c>
      <c r="K35" s="153">
        <f t="shared" si="12"/>
        <v>0</v>
      </c>
    </row>
    <row r="36" spans="1:11" s="157" customFormat="1" ht="18" customHeight="1">
      <c r="A36" s="158">
        <f t="shared" si="13"/>
        <v>2019</v>
      </c>
      <c r="B36" s="155">
        <v>30000000</v>
      </c>
      <c r="C36" s="152">
        <f t="shared" si="9"/>
        <v>0</v>
      </c>
      <c r="D36" s="153">
        <v>30000000</v>
      </c>
      <c r="E36" s="155">
        <v>43580952</v>
      </c>
      <c r="F36" s="152">
        <f t="shared" si="10"/>
        <v>0</v>
      </c>
      <c r="G36" s="153">
        <v>43580952</v>
      </c>
      <c r="H36" s="154"/>
      <c r="I36" s="155">
        <f t="shared" si="14"/>
        <v>0</v>
      </c>
      <c r="J36" s="156">
        <f t="shared" si="11"/>
        <v>0</v>
      </c>
      <c r="K36" s="153">
        <f t="shared" si="12"/>
        <v>0</v>
      </c>
    </row>
    <row r="37" spans="1:11" s="157" customFormat="1" ht="18" customHeight="1">
      <c r="A37" s="158">
        <f t="shared" si="13"/>
        <v>2020</v>
      </c>
      <c r="B37" s="155">
        <v>0</v>
      </c>
      <c r="C37" s="152">
        <f t="shared" si="9"/>
        <v>0</v>
      </c>
      <c r="D37" s="153">
        <v>0</v>
      </c>
      <c r="E37" s="155">
        <v>43580952</v>
      </c>
      <c r="F37" s="152">
        <f t="shared" si="10"/>
        <v>0</v>
      </c>
      <c r="G37" s="153">
        <v>43580952</v>
      </c>
      <c r="H37" s="154"/>
      <c r="I37" s="155">
        <f t="shared" si="14"/>
        <v>0</v>
      </c>
      <c r="J37" s="156">
        <f t="shared" si="11"/>
        <v>0</v>
      </c>
      <c r="K37" s="153">
        <f t="shared" si="12"/>
        <v>0</v>
      </c>
    </row>
    <row r="38" spans="1:11" s="157" customFormat="1" ht="18" customHeight="1">
      <c r="A38" s="158">
        <f t="shared" si="13"/>
        <v>2021</v>
      </c>
      <c r="B38" s="155">
        <v>0</v>
      </c>
      <c r="C38" s="152">
        <f t="shared" si="9"/>
        <v>0</v>
      </c>
      <c r="D38" s="153">
        <v>0</v>
      </c>
      <c r="E38" s="155">
        <v>36543951</v>
      </c>
      <c r="F38" s="152">
        <f t="shared" si="10"/>
        <v>0</v>
      </c>
      <c r="G38" s="153">
        <v>36543951</v>
      </c>
      <c r="H38" s="154"/>
      <c r="I38" s="155">
        <f t="shared" si="14"/>
        <v>0</v>
      </c>
      <c r="J38" s="156">
        <f t="shared" si="11"/>
        <v>0</v>
      </c>
      <c r="K38" s="153">
        <f t="shared" si="12"/>
        <v>0</v>
      </c>
    </row>
    <row r="39" spans="1:11" s="157" customFormat="1" ht="18" customHeight="1">
      <c r="A39" s="158">
        <f t="shared" si="13"/>
        <v>2022</v>
      </c>
      <c r="B39" s="155">
        <v>0</v>
      </c>
      <c r="C39" s="152">
        <f t="shared" si="9"/>
        <v>0</v>
      </c>
      <c r="D39" s="153">
        <v>0</v>
      </c>
      <c r="E39" s="155">
        <v>19500000</v>
      </c>
      <c r="F39" s="152">
        <f t="shared" si="10"/>
        <v>0</v>
      </c>
      <c r="G39" s="153">
        <v>19500000</v>
      </c>
      <c r="H39" s="154"/>
      <c r="I39" s="155">
        <f t="shared" si="14"/>
        <v>0</v>
      </c>
      <c r="J39" s="156">
        <f t="shared" si="11"/>
        <v>0</v>
      </c>
      <c r="K39" s="153">
        <f t="shared" si="12"/>
        <v>0</v>
      </c>
    </row>
    <row r="40" spans="1:11" s="157" customFormat="1" ht="18" customHeight="1">
      <c r="A40" s="158">
        <f t="shared" si="13"/>
        <v>2023</v>
      </c>
      <c r="B40" s="155">
        <v>0</v>
      </c>
      <c r="C40" s="152">
        <f t="shared" si="9"/>
        <v>0</v>
      </c>
      <c r="D40" s="153">
        <v>0</v>
      </c>
      <c r="E40" s="155">
        <v>20000000</v>
      </c>
      <c r="F40" s="152">
        <f t="shared" si="10"/>
        <v>0</v>
      </c>
      <c r="G40" s="153">
        <v>20000000</v>
      </c>
      <c r="H40" s="154"/>
      <c r="I40" s="155">
        <f t="shared" si="14"/>
        <v>0</v>
      </c>
      <c r="J40" s="156">
        <f t="shared" si="11"/>
        <v>0</v>
      </c>
      <c r="K40" s="153">
        <f t="shared" si="12"/>
        <v>0</v>
      </c>
    </row>
    <row r="41" spans="1:11" s="157" customFormat="1" ht="18" customHeight="1">
      <c r="A41" s="158">
        <f t="shared" si="13"/>
        <v>2024</v>
      </c>
      <c r="B41" s="155">
        <v>0</v>
      </c>
      <c r="C41" s="152">
        <f t="shared" si="9"/>
        <v>0</v>
      </c>
      <c r="D41" s="153">
        <v>0</v>
      </c>
      <c r="E41" s="155">
        <v>20480952</v>
      </c>
      <c r="F41" s="152">
        <f t="shared" si="10"/>
        <v>0</v>
      </c>
      <c r="G41" s="153">
        <v>20480952</v>
      </c>
      <c r="H41" s="154"/>
      <c r="I41" s="155">
        <f t="shared" si="14"/>
        <v>0</v>
      </c>
      <c r="J41" s="156">
        <f t="shared" si="11"/>
        <v>0</v>
      </c>
      <c r="K41" s="153">
        <f t="shared" si="12"/>
        <v>0</v>
      </c>
    </row>
    <row r="42" spans="1:11" s="157" customFormat="1" ht="18" customHeight="1">
      <c r="A42" s="158">
        <f t="shared" si="13"/>
        <v>2025</v>
      </c>
      <c r="B42" s="155">
        <v>0</v>
      </c>
      <c r="C42" s="152">
        <f t="shared" si="9"/>
        <v>0</v>
      </c>
      <c r="D42" s="153">
        <v>0</v>
      </c>
      <c r="E42" s="155">
        <v>19500000</v>
      </c>
      <c r="F42" s="152">
        <f t="shared" si="10"/>
        <v>0</v>
      </c>
      <c r="G42" s="153">
        <v>19500000</v>
      </c>
      <c r="H42" s="154"/>
      <c r="I42" s="155">
        <f t="shared" si="14"/>
        <v>0</v>
      </c>
      <c r="J42" s="156">
        <f t="shared" si="11"/>
        <v>0</v>
      </c>
      <c r="K42" s="153">
        <f t="shared" si="12"/>
        <v>0</v>
      </c>
    </row>
    <row r="43" spans="1:11" s="157" customFormat="1" ht="18" customHeight="1">
      <c r="A43" s="159">
        <v>2026</v>
      </c>
      <c r="B43" s="160">
        <v>0</v>
      </c>
      <c r="C43" s="152">
        <f t="shared" si="9"/>
        <v>0</v>
      </c>
      <c r="D43" s="161">
        <v>0</v>
      </c>
      <c r="E43" s="160">
        <v>19800000</v>
      </c>
      <c r="F43" s="152">
        <f t="shared" si="10"/>
        <v>0</v>
      </c>
      <c r="G43" s="161">
        <v>19800000</v>
      </c>
      <c r="H43" s="154"/>
      <c r="I43" s="155">
        <f t="shared" si="14"/>
        <v>0</v>
      </c>
      <c r="J43" s="156">
        <f>K43-I43</f>
        <v>0</v>
      </c>
      <c r="K43" s="153">
        <f t="shared" si="12"/>
        <v>0</v>
      </c>
    </row>
    <row r="44" spans="1:11" s="157" customFormat="1" ht="18" customHeight="1">
      <c r="A44" s="159">
        <v>2027</v>
      </c>
      <c r="B44" s="160">
        <v>0</v>
      </c>
      <c r="C44" s="152">
        <f t="shared" si="9"/>
        <v>0</v>
      </c>
      <c r="D44" s="161">
        <v>0</v>
      </c>
      <c r="E44" s="160">
        <v>18668324</v>
      </c>
      <c r="F44" s="152">
        <f t="shared" si="10"/>
        <v>0</v>
      </c>
      <c r="G44" s="161">
        <v>18668324</v>
      </c>
      <c r="H44" s="154"/>
      <c r="I44" s="155">
        <f t="shared" si="14"/>
        <v>0</v>
      </c>
      <c r="J44" s="156">
        <f aca="true" t="shared" si="15" ref="J44:J55">K44-I44</f>
        <v>0</v>
      </c>
      <c r="K44" s="153">
        <f t="shared" si="12"/>
        <v>0</v>
      </c>
    </row>
    <row r="45" spans="1:11" s="157" customFormat="1" ht="18" customHeight="1">
      <c r="A45" s="159">
        <v>2028</v>
      </c>
      <c r="B45" s="160">
        <v>0</v>
      </c>
      <c r="C45" s="152">
        <f t="shared" si="9"/>
        <v>0</v>
      </c>
      <c r="D45" s="161">
        <v>0</v>
      </c>
      <c r="E45" s="160">
        <v>17336530</v>
      </c>
      <c r="F45" s="152">
        <f t="shared" si="10"/>
        <v>0</v>
      </c>
      <c r="G45" s="161">
        <v>17336530</v>
      </c>
      <c r="H45" s="154"/>
      <c r="I45" s="155">
        <f t="shared" si="14"/>
        <v>0</v>
      </c>
      <c r="J45" s="156">
        <f t="shared" si="15"/>
        <v>0</v>
      </c>
      <c r="K45" s="153">
        <f t="shared" si="12"/>
        <v>0</v>
      </c>
    </row>
    <row r="46" spans="1:11" s="157" customFormat="1" ht="18" customHeight="1">
      <c r="A46" s="159">
        <v>2029</v>
      </c>
      <c r="B46" s="160">
        <v>0</v>
      </c>
      <c r="C46" s="152">
        <f t="shared" si="9"/>
        <v>0</v>
      </c>
      <c r="D46" s="161">
        <v>0</v>
      </c>
      <c r="E46" s="160">
        <v>9000000</v>
      </c>
      <c r="F46" s="152">
        <f t="shared" si="10"/>
        <v>0</v>
      </c>
      <c r="G46" s="161">
        <v>9000000</v>
      </c>
      <c r="H46" s="154"/>
      <c r="I46" s="155">
        <f t="shared" si="14"/>
        <v>0</v>
      </c>
      <c r="J46" s="156">
        <f t="shared" si="15"/>
        <v>0</v>
      </c>
      <c r="K46" s="153">
        <f t="shared" si="12"/>
        <v>0</v>
      </c>
    </row>
    <row r="47" spans="1:11" s="157" customFormat="1" ht="18" customHeight="1">
      <c r="A47" s="159">
        <v>2030</v>
      </c>
      <c r="B47" s="160">
        <v>0</v>
      </c>
      <c r="C47" s="152">
        <f t="shared" si="9"/>
        <v>0</v>
      </c>
      <c r="D47" s="161">
        <v>0</v>
      </c>
      <c r="E47" s="160">
        <v>9000000</v>
      </c>
      <c r="F47" s="152">
        <f t="shared" si="10"/>
        <v>0</v>
      </c>
      <c r="G47" s="161">
        <v>9000000</v>
      </c>
      <c r="H47" s="154"/>
      <c r="I47" s="155">
        <f t="shared" si="14"/>
        <v>0</v>
      </c>
      <c r="J47" s="156">
        <f t="shared" si="15"/>
        <v>0</v>
      </c>
      <c r="K47" s="153">
        <f t="shared" si="12"/>
        <v>0</v>
      </c>
    </row>
    <row r="48" spans="1:11" s="157" customFormat="1" ht="18" customHeight="1">
      <c r="A48" s="159">
        <v>2031</v>
      </c>
      <c r="B48" s="160">
        <v>0</v>
      </c>
      <c r="C48" s="152">
        <f t="shared" si="9"/>
        <v>0</v>
      </c>
      <c r="D48" s="161">
        <v>0</v>
      </c>
      <c r="E48" s="160">
        <v>9000000</v>
      </c>
      <c r="F48" s="152">
        <f t="shared" si="10"/>
        <v>0</v>
      </c>
      <c r="G48" s="161">
        <v>9000000</v>
      </c>
      <c r="H48" s="154"/>
      <c r="I48" s="155">
        <f t="shared" si="14"/>
        <v>0</v>
      </c>
      <c r="J48" s="156">
        <f t="shared" si="15"/>
        <v>0</v>
      </c>
      <c r="K48" s="153">
        <f t="shared" si="12"/>
        <v>0</v>
      </c>
    </row>
    <row r="49" spans="1:11" s="157" customFormat="1" ht="18" customHeight="1">
      <c r="A49" s="159">
        <v>2032</v>
      </c>
      <c r="B49" s="160">
        <v>0</v>
      </c>
      <c r="C49" s="152">
        <f t="shared" si="9"/>
        <v>0</v>
      </c>
      <c r="D49" s="161">
        <v>0</v>
      </c>
      <c r="E49" s="160">
        <v>8000000</v>
      </c>
      <c r="F49" s="152">
        <f t="shared" si="10"/>
        <v>0</v>
      </c>
      <c r="G49" s="161">
        <v>8000000</v>
      </c>
      <c r="H49" s="154"/>
      <c r="I49" s="155">
        <f t="shared" si="14"/>
        <v>0</v>
      </c>
      <c r="J49" s="156">
        <f t="shared" si="15"/>
        <v>0</v>
      </c>
      <c r="K49" s="153">
        <f t="shared" si="12"/>
        <v>0</v>
      </c>
    </row>
    <row r="50" spans="1:11" s="157" customFormat="1" ht="18" customHeight="1">
      <c r="A50" s="159">
        <v>2033</v>
      </c>
      <c r="B50" s="160">
        <v>0</v>
      </c>
      <c r="C50" s="152">
        <f t="shared" si="9"/>
        <v>0</v>
      </c>
      <c r="D50" s="161">
        <v>0</v>
      </c>
      <c r="E50" s="160">
        <v>8000000</v>
      </c>
      <c r="F50" s="152">
        <f t="shared" si="10"/>
        <v>0</v>
      </c>
      <c r="G50" s="161">
        <v>8000000</v>
      </c>
      <c r="H50" s="154"/>
      <c r="I50" s="155">
        <f t="shared" si="14"/>
        <v>0</v>
      </c>
      <c r="J50" s="156">
        <f t="shared" si="15"/>
        <v>0</v>
      </c>
      <c r="K50" s="153">
        <f t="shared" si="12"/>
        <v>0</v>
      </c>
    </row>
    <row r="51" spans="1:11" s="157" customFormat="1" ht="18" customHeight="1">
      <c r="A51" s="159">
        <v>2034</v>
      </c>
      <c r="B51" s="160">
        <v>0</v>
      </c>
      <c r="C51" s="152">
        <f t="shared" si="9"/>
        <v>0</v>
      </c>
      <c r="D51" s="161">
        <v>0</v>
      </c>
      <c r="E51" s="160">
        <v>5500000</v>
      </c>
      <c r="F51" s="152">
        <f t="shared" si="10"/>
        <v>0</v>
      </c>
      <c r="G51" s="161">
        <v>5500000</v>
      </c>
      <c r="H51" s="154"/>
      <c r="I51" s="155">
        <f t="shared" si="14"/>
        <v>0</v>
      </c>
      <c r="J51" s="156">
        <f t="shared" si="15"/>
        <v>0</v>
      </c>
      <c r="K51" s="153">
        <f t="shared" si="12"/>
        <v>0</v>
      </c>
    </row>
    <row r="52" spans="1:11" s="157" customFormat="1" ht="18" customHeight="1">
      <c r="A52" s="159">
        <v>2035</v>
      </c>
      <c r="B52" s="160">
        <v>0</v>
      </c>
      <c r="C52" s="152">
        <f t="shared" si="9"/>
        <v>0</v>
      </c>
      <c r="D52" s="161">
        <v>0</v>
      </c>
      <c r="E52" s="160">
        <v>0</v>
      </c>
      <c r="F52" s="152">
        <f t="shared" si="10"/>
        <v>0</v>
      </c>
      <c r="G52" s="161">
        <v>0</v>
      </c>
      <c r="H52" s="154"/>
      <c r="I52" s="155">
        <f t="shared" si="14"/>
        <v>0</v>
      </c>
      <c r="J52" s="156">
        <f t="shared" si="15"/>
        <v>0</v>
      </c>
      <c r="K52" s="153">
        <f t="shared" si="12"/>
        <v>0</v>
      </c>
    </row>
    <row r="53" spans="1:11" s="157" customFormat="1" ht="18" customHeight="1">
      <c r="A53" s="159">
        <v>2036</v>
      </c>
      <c r="B53" s="160">
        <v>0</v>
      </c>
      <c r="C53" s="152">
        <f t="shared" si="9"/>
        <v>0</v>
      </c>
      <c r="D53" s="161">
        <v>0</v>
      </c>
      <c r="E53" s="160">
        <v>0</v>
      </c>
      <c r="F53" s="152">
        <f t="shared" si="10"/>
        <v>0</v>
      </c>
      <c r="G53" s="161">
        <v>0</v>
      </c>
      <c r="H53" s="154"/>
      <c r="I53" s="155">
        <f t="shared" si="14"/>
        <v>0</v>
      </c>
      <c r="J53" s="156">
        <f t="shared" si="15"/>
        <v>0</v>
      </c>
      <c r="K53" s="153">
        <f t="shared" si="12"/>
        <v>0</v>
      </c>
    </row>
    <row r="54" spans="1:11" s="157" customFormat="1" ht="18" customHeight="1">
      <c r="A54" s="159">
        <v>2037</v>
      </c>
      <c r="B54" s="160">
        <v>0</v>
      </c>
      <c r="C54" s="152">
        <f t="shared" si="9"/>
        <v>0</v>
      </c>
      <c r="D54" s="161">
        <v>0</v>
      </c>
      <c r="E54" s="160">
        <v>0</v>
      </c>
      <c r="F54" s="152">
        <f t="shared" si="10"/>
        <v>0</v>
      </c>
      <c r="G54" s="161">
        <v>0</v>
      </c>
      <c r="H54" s="154"/>
      <c r="I54" s="155">
        <f t="shared" si="14"/>
        <v>0</v>
      </c>
      <c r="J54" s="156">
        <f t="shared" si="15"/>
        <v>0</v>
      </c>
      <c r="K54" s="153">
        <f t="shared" si="12"/>
        <v>0</v>
      </c>
    </row>
    <row r="55" spans="1:11" s="157" customFormat="1" ht="18" customHeight="1" thickBot="1">
      <c r="A55" s="162">
        <v>2038</v>
      </c>
      <c r="B55" s="163">
        <v>0</v>
      </c>
      <c r="C55" s="164">
        <f t="shared" si="9"/>
        <v>0</v>
      </c>
      <c r="D55" s="165">
        <v>0</v>
      </c>
      <c r="E55" s="163">
        <v>0</v>
      </c>
      <c r="F55" s="164">
        <f t="shared" si="10"/>
        <v>0</v>
      </c>
      <c r="G55" s="165">
        <v>0</v>
      </c>
      <c r="H55" s="154"/>
      <c r="I55" s="163">
        <f t="shared" si="14"/>
        <v>0</v>
      </c>
      <c r="J55" s="166">
        <f t="shared" si="15"/>
        <v>0</v>
      </c>
      <c r="K55" s="165">
        <f t="shared" si="12"/>
        <v>0</v>
      </c>
    </row>
    <row r="58" spans="1:11" ht="15.75">
      <c r="A58" s="1" t="s">
        <v>80</v>
      </c>
      <c r="B58" s="87" t="s">
        <v>92</v>
      </c>
      <c r="C58" s="172"/>
      <c r="D58" s="172"/>
      <c r="E58" s="172"/>
      <c r="F58" s="172"/>
      <c r="G58" s="172"/>
      <c r="H58" s="172"/>
      <c r="I58" s="172"/>
      <c r="J58" s="172"/>
      <c r="K58" s="172"/>
    </row>
    <row r="59" spans="1:11" ht="33" customHeight="1">
      <c r="A59" s="78" t="s">
        <v>257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</row>
  </sheetData>
  <sheetProtection password="C25B" sheet="1"/>
  <mergeCells count="11">
    <mergeCell ref="A31:A32"/>
    <mergeCell ref="B31:D31"/>
    <mergeCell ref="E31:G31"/>
    <mergeCell ref="I31:K31"/>
    <mergeCell ref="B58:K58"/>
    <mergeCell ref="A59:K59"/>
    <mergeCell ref="A1:K1"/>
    <mergeCell ref="A3:A4"/>
    <mergeCell ref="B3:D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19921875" style="3" customWidth="1"/>
    <col min="2" max="2" width="11.19921875" style="2" customWidth="1"/>
    <col min="3" max="3" width="11.09765625" style="2" customWidth="1"/>
    <col min="4" max="5" width="11.19921875" style="2" customWidth="1"/>
    <col min="6" max="6" width="11.09765625" style="2" customWidth="1"/>
    <col min="7" max="7" width="11.19921875" style="2" customWidth="1"/>
    <col min="8" max="8" width="1.69921875" style="4" customWidth="1"/>
    <col min="9" max="9" width="11.19921875" style="2" customWidth="1"/>
    <col min="10" max="10" width="9.8984375" style="2" customWidth="1"/>
    <col min="11" max="11" width="11.19921875" style="2" customWidth="1"/>
    <col min="12" max="16384" width="9" style="2" customWidth="1"/>
  </cols>
  <sheetData>
    <row r="1" spans="1:11" ht="30" customHeight="1">
      <c r="A1" s="89" t="s">
        <v>71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ht="15.75" thickBot="1"/>
    <row r="3" spans="1:11" s="6" customFormat="1" ht="27.75" customHeight="1">
      <c r="A3" s="90" t="s">
        <v>72</v>
      </c>
      <c r="B3" s="84" t="s">
        <v>73</v>
      </c>
      <c r="C3" s="85"/>
      <c r="D3" s="86"/>
      <c r="E3" s="84" t="s">
        <v>74</v>
      </c>
      <c r="F3" s="85"/>
      <c r="G3" s="86"/>
      <c r="H3" s="5"/>
      <c r="I3" s="84" t="s">
        <v>75</v>
      </c>
      <c r="J3" s="85"/>
      <c r="K3" s="86"/>
    </row>
    <row r="4" spans="1:11" s="11" customFormat="1" ht="31.5" customHeight="1" thickBot="1">
      <c r="A4" s="91"/>
      <c r="B4" s="7" t="s">
        <v>76</v>
      </c>
      <c r="C4" s="8" t="s">
        <v>77</v>
      </c>
      <c r="D4" s="9" t="s">
        <v>78</v>
      </c>
      <c r="E4" s="7" t="s">
        <v>76</v>
      </c>
      <c r="F4" s="8" t="s">
        <v>77</v>
      </c>
      <c r="G4" s="9" t="s">
        <v>78</v>
      </c>
      <c r="H4" s="10"/>
      <c r="I4" s="7" t="s">
        <v>76</v>
      </c>
      <c r="J4" s="8" t="s">
        <v>77</v>
      </c>
      <c r="K4" s="9" t="s">
        <v>78</v>
      </c>
    </row>
    <row r="5" spans="1:11" s="17" customFormat="1" ht="12" thickBot="1">
      <c r="A5" s="12" t="s">
        <v>94</v>
      </c>
      <c r="B5" s="13" t="s">
        <v>69</v>
      </c>
      <c r="C5" s="14" t="s">
        <v>70</v>
      </c>
      <c r="D5" s="15" t="s">
        <v>79</v>
      </c>
      <c r="E5" s="13" t="s">
        <v>80</v>
      </c>
      <c r="F5" s="14" t="s">
        <v>81</v>
      </c>
      <c r="G5" s="15" t="s">
        <v>82</v>
      </c>
      <c r="H5" s="16"/>
      <c r="I5" s="13" t="s">
        <v>83</v>
      </c>
      <c r="J5" s="14" t="s">
        <v>84</v>
      </c>
      <c r="K5" s="15" t="s">
        <v>85</v>
      </c>
    </row>
    <row r="6" spans="1:11" s="24" customFormat="1" ht="18" customHeight="1">
      <c r="A6" s="18">
        <v>2011</v>
      </c>
      <c r="B6" s="21">
        <v>736629732</v>
      </c>
      <c r="C6" s="20">
        <f>D6-B6</f>
        <v>0</v>
      </c>
      <c r="D6" s="21">
        <v>736629732</v>
      </c>
      <c r="E6" s="19">
        <v>774997440</v>
      </c>
      <c r="F6" s="20">
        <f>G6-E6</f>
        <v>0</v>
      </c>
      <c r="G6" s="21">
        <v>774997440</v>
      </c>
      <c r="H6" s="22"/>
      <c r="I6" s="23">
        <f>B6-E6</f>
        <v>-38367708</v>
      </c>
      <c r="J6" s="20">
        <f>K6-I6</f>
        <v>0</v>
      </c>
      <c r="K6" s="21">
        <f>D6-G6</f>
        <v>-38367708</v>
      </c>
    </row>
    <row r="7" spans="1:11" s="24" customFormat="1" ht="18" customHeight="1">
      <c r="A7" s="25">
        <f>A6+1</f>
        <v>2012</v>
      </c>
      <c r="B7" s="28">
        <v>759814698</v>
      </c>
      <c r="C7" s="27">
        <f aca="true" t="shared" si="0" ref="C7:C21">D7-B7</f>
        <v>0</v>
      </c>
      <c r="D7" s="28">
        <v>759814698</v>
      </c>
      <c r="E7" s="26">
        <v>766102070</v>
      </c>
      <c r="F7" s="27">
        <f aca="true" t="shared" si="1" ref="F7:F21">G7-E7</f>
        <v>0</v>
      </c>
      <c r="G7" s="28">
        <v>766102070</v>
      </c>
      <c r="H7" s="22"/>
      <c r="I7" s="29">
        <f aca="true" t="shared" si="2" ref="I7:I21">B7-E7</f>
        <v>-6287372</v>
      </c>
      <c r="J7" s="27">
        <f aca="true" t="shared" si="3" ref="J7:J21">K7-I7</f>
        <v>0</v>
      </c>
      <c r="K7" s="28">
        <f aca="true" t="shared" si="4" ref="K7:K21">D7-G7</f>
        <v>-6287372</v>
      </c>
    </row>
    <row r="8" spans="1:11" s="24" customFormat="1" ht="18" customHeight="1">
      <c r="A8" s="25">
        <f aca="true" t="shared" si="5" ref="A8:A21">A7+1</f>
        <v>2013</v>
      </c>
      <c r="B8" s="28">
        <v>828053919</v>
      </c>
      <c r="C8" s="27">
        <f t="shared" si="0"/>
        <v>12897522</v>
      </c>
      <c r="D8" s="28">
        <v>840951441</v>
      </c>
      <c r="E8" s="26">
        <v>868053919</v>
      </c>
      <c r="F8" s="27">
        <f t="shared" si="1"/>
        <v>12897522</v>
      </c>
      <c r="G8" s="28">
        <v>880951441</v>
      </c>
      <c r="H8" s="22"/>
      <c r="I8" s="29">
        <f t="shared" si="2"/>
        <v>-40000000</v>
      </c>
      <c r="J8" s="27">
        <f t="shared" si="3"/>
        <v>0</v>
      </c>
      <c r="K8" s="28">
        <f t="shared" si="4"/>
        <v>-40000000</v>
      </c>
    </row>
    <row r="9" spans="1:11" s="24" customFormat="1" ht="18" customHeight="1">
      <c r="A9" s="25">
        <f t="shared" si="5"/>
        <v>2014</v>
      </c>
      <c r="B9" s="28">
        <v>1008729660</v>
      </c>
      <c r="C9" s="27">
        <f t="shared" si="0"/>
        <v>31874934</v>
      </c>
      <c r="D9" s="28">
        <v>1040604594</v>
      </c>
      <c r="E9" s="26">
        <v>994661336</v>
      </c>
      <c r="F9" s="27">
        <f t="shared" si="1"/>
        <v>31874934</v>
      </c>
      <c r="G9" s="28">
        <v>1026536270</v>
      </c>
      <c r="H9" s="22"/>
      <c r="I9" s="29">
        <f t="shared" si="2"/>
        <v>14068324</v>
      </c>
      <c r="J9" s="27">
        <f t="shared" si="3"/>
        <v>0</v>
      </c>
      <c r="K9" s="28">
        <f t="shared" si="4"/>
        <v>14068324</v>
      </c>
    </row>
    <row r="10" spans="1:11" s="24" customFormat="1" ht="18" customHeight="1">
      <c r="A10" s="25">
        <f t="shared" si="5"/>
        <v>2015</v>
      </c>
      <c r="B10" s="28">
        <v>724373840</v>
      </c>
      <c r="C10" s="27">
        <f t="shared" si="0"/>
        <v>2641871</v>
      </c>
      <c r="D10" s="28">
        <v>727015711</v>
      </c>
      <c r="E10" s="26">
        <v>681792888</v>
      </c>
      <c r="F10" s="27">
        <f t="shared" si="1"/>
        <v>2641871</v>
      </c>
      <c r="G10" s="28">
        <v>684434759</v>
      </c>
      <c r="H10" s="22"/>
      <c r="I10" s="29">
        <f t="shared" si="2"/>
        <v>42580952</v>
      </c>
      <c r="J10" s="27">
        <f t="shared" si="3"/>
        <v>0</v>
      </c>
      <c r="K10" s="28">
        <f t="shared" si="4"/>
        <v>42580952</v>
      </c>
    </row>
    <row r="11" spans="1:11" s="24" customFormat="1" ht="18" customHeight="1">
      <c r="A11" s="25">
        <f t="shared" si="5"/>
        <v>2016</v>
      </c>
      <c r="B11" s="28">
        <v>569097963</v>
      </c>
      <c r="C11" s="27">
        <f t="shared" si="0"/>
        <v>1500000</v>
      </c>
      <c r="D11" s="28">
        <v>570597963</v>
      </c>
      <c r="E11" s="26">
        <v>524817011</v>
      </c>
      <c r="F11" s="27">
        <f t="shared" si="1"/>
        <v>1500000</v>
      </c>
      <c r="G11" s="28">
        <v>526317011</v>
      </c>
      <c r="H11" s="22"/>
      <c r="I11" s="29">
        <f>B11-E11</f>
        <v>44280952</v>
      </c>
      <c r="J11" s="27">
        <f t="shared" si="3"/>
        <v>0</v>
      </c>
      <c r="K11" s="28">
        <f t="shared" si="4"/>
        <v>44280952</v>
      </c>
    </row>
    <row r="12" spans="1:11" s="24" customFormat="1" ht="18" customHeight="1">
      <c r="A12" s="25">
        <f t="shared" si="5"/>
        <v>2017</v>
      </c>
      <c r="B12" s="28">
        <v>565060690</v>
      </c>
      <c r="C12" s="27">
        <f t="shared" si="0"/>
        <v>0</v>
      </c>
      <c r="D12" s="28">
        <v>565060690</v>
      </c>
      <c r="E12" s="26">
        <v>521479738</v>
      </c>
      <c r="F12" s="27">
        <f t="shared" si="1"/>
        <v>0</v>
      </c>
      <c r="G12" s="28">
        <v>521479738</v>
      </c>
      <c r="H12" s="22"/>
      <c r="I12" s="29">
        <f t="shared" si="2"/>
        <v>43580952</v>
      </c>
      <c r="J12" s="27">
        <f t="shared" si="3"/>
        <v>0</v>
      </c>
      <c r="K12" s="28">
        <f>D12-G12</f>
        <v>43580952</v>
      </c>
    </row>
    <row r="13" spans="1:11" s="24" customFormat="1" ht="18" customHeight="1">
      <c r="A13" s="25">
        <f t="shared" si="5"/>
        <v>2018</v>
      </c>
      <c r="B13" s="28">
        <v>572686089</v>
      </c>
      <c r="C13" s="27">
        <f t="shared" si="0"/>
        <v>0</v>
      </c>
      <c r="D13" s="28">
        <v>572686089</v>
      </c>
      <c r="E13" s="26">
        <v>528105137</v>
      </c>
      <c r="F13" s="27">
        <f t="shared" si="1"/>
        <v>0</v>
      </c>
      <c r="G13" s="28">
        <v>528105137</v>
      </c>
      <c r="H13" s="22"/>
      <c r="I13" s="29">
        <f t="shared" si="2"/>
        <v>44580952</v>
      </c>
      <c r="J13" s="27">
        <f t="shared" si="3"/>
        <v>0</v>
      </c>
      <c r="K13" s="28">
        <f t="shared" si="4"/>
        <v>44580952</v>
      </c>
    </row>
    <row r="14" spans="1:11" s="24" customFormat="1" ht="18" customHeight="1">
      <c r="A14" s="25">
        <f t="shared" si="5"/>
        <v>2019</v>
      </c>
      <c r="B14" s="28">
        <v>580923590</v>
      </c>
      <c r="C14" s="27">
        <f t="shared" si="0"/>
        <v>0</v>
      </c>
      <c r="D14" s="28">
        <v>580923590</v>
      </c>
      <c r="E14" s="26">
        <v>536342638</v>
      </c>
      <c r="F14" s="27">
        <f t="shared" si="1"/>
        <v>0</v>
      </c>
      <c r="G14" s="28">
        <v>536342638</v>
      </c>
      <c r="H14" s="22"/>
      <c r="I14" s="29">
        <f t="shared" si="2"/>
        <v>44580952</v>
      </c>
      <c r="J14" s="27">
        <f t="shared" si="3"/>
        <v>0</v>
      </c>
      <c r="K14" s="28">
        <f t="shared" si="4"/>
        <v>44580952</v>
      </c>
    </row>
    <row r="15" spans="1:11" s="24" customFormat="1" ht="18" customHeight="1">
      <c r="A15" s="25">
        <f t="shared" si="5"/>
        <v>2020</v>
      </c>
      <c r="B15" s="28">
        <v>587098279</v>
      </c>
      <c r="C15" s="27">
        <f t="shared" si="0"/>
        <v>0</v>
      </c>
      <c r="D15" s="28">
        <v>587098279</v>
      </c>
      <c r="E15" s="26">
        <v>549054329</v>
      </c>
      <c r="F15" s="27">
        <f t="shared" si="1"/>
        <v>0</v>
      </c>
      <c r="G15" s="28">
        <v>549054329</v>
      </c>
      <c r="H15" s="22"/>
      <c r="I15" s="29">
        <f t="shared" si="2"/>
        <v>38043950</v>
      </c>
      <c r="J15" s="27">
        <f t="shared" si="3"/>
        <v>0</v>
      </c>
      <c r="K15" s="28">
        <f t="shared" si="4"/>
        <v>38043950</v>
      </c>
    </row>
    <row r="16" spans="1:11" s="24" customFormat="1" ht="18" customHeight="1">
      <c r="A16" s="25">
        <f t="shared" si="5"/>
        <v>2021</v>
      </c>
      <c r="B16" s="28">
        <v>590579723</v>
      </c>
      <c r="C16" s="27">
        <f t="shared" si="0"/>
        <v>0</v>
      </c>
      <c r="D16" s="28">
        <v>590579723</v>
      </c>
      <c r="E16" s="26">
        <v>569579723</v>
      </c>
      <c r="F16" s="27">
        <f t="shared" si="1"/>
        <v>0</v>
      </c>
      <c r="G16" s="28">
        <v>569579723</v>
      </c>
      <c r="H16" s="22"/>
      <c r="I16" s="29">
        <f t="shared" si="2"/>
        <v>21000000</v>
      </c>
      <c r="J16" s="27">
        <f t="shared" si="3"/>
        <v>0</v>
      </c>
      <c r="K16" s="28">
        <f t="shared" si="4"/>
        <v>21000000</v>
      </c>
    </row>
    <row r="17" spans="1:11" s="24" customFormat="1" ht="18" customHeight="1">
      <c r="A17" s="25">
        <f t="shared" si="5"/>
        <v>2022</v>
      </c>
      <c r="B17" s="28">
        <v>597380286</v>
      </c>
      <c r="C17" s="27">
        <f t="shared" si="0"/>
        <v>0</v>
      </c>
      <c r="D17" s="28">
        <v>597380286</v>
      </c>
      <c r="E17" s="26">
        <v>576380286</v>
      </c>
      <c r="F17" s="27">
        <f t="shared" si="1"/>
        <v>0</v>
      </c>
      <c r="G17" s="28">
        <v>576380286</v>
      </c>
      <c r="H17" s="22"/>
      <c r="I17" s="29">
        <f t="shared" si="2"/>
        <v>21000000</v>
      </c>
      <c r="J17" s="27">
        <f t="shared" si="3"/>
        <v>0</v>
      </c>
      <c r="K17" s="28">
        <f t="shared" si="4"/>
        <v>21000000</v>
      </c>
    </row>
    <row r="18" spans="1:11" s="24" customFormat="1" ht="18" customHeight="1">
      <c r="A18" s="25">
        <f t="shared" si="5"/>
        <v>2023</v>
      </c>
      <c r="B18" s="28">
        <v>600752653</v>
      </c>
      <c r="C18" s="27">
        <f t="shared" si="0"/>
        <v>0</v>
      </c>
      <c r="D18" s="28">
        <v>600752653</v>
      </c>
      <c r="E18" s="26">
        <v>580771701</v>
      </c>
      <c r="F18" s="27">
        <f t="shared" si="1"/>
        <v>0</v>
      </c>
      <c r="G18" s="28">
        <v>580771701</v>
      </c>
      <c r="H18" s="22"/>
      <c r="I18" s="29">
        <f t="shared" si="2"/>
        <v>19980952</v>
      </c>
      <c r="J18" s="27">
        <f t="shared" si="3"/>
        <v>0</v>
      </c>
      <c r="K18" s="28">
        <f t="shared" si="4"/>
        <v>19980952</v>
      </c>
    </row>
    <row r="19" spans="1:11" s="24" customFormat="1" ht="18" customHeight="1">
      <c r="A19" s="25">
        <f t="shared" si="5"/>
        <v>2024</v>
      </c>
      <c r="B19" s="28">
        <v>607741610</v>
      </c>
      <c r="C19" s="27">
        <f t="shared" si="0"/>
        <v>0</v>
      </c>
      <c r="D19" s="28">
        <v>607741610</v>
      </c>
      <c r="E19" s="26">
        <v>595741610</v>
      </c>
      <c r="F19" s="27">
        <f t="shared" si="1"/>
        <v>0</v>
      </c>
      <c r="G19" s="28">
        <v>595741610</v>
      </c>
      <c r="H19" s="22"/>
      <c r="I19" s="29">
        <f t="shared" si="2"/>
        <v>12000000</v>
      </c>
      <c r="J19" s="27">
        <f t="shared" si="3"/>
        <v>0</v>
      </c>
      <c r="K19" s="28">
        <f t="shared" si="4"/>
        <v>12000000</v>
      </c>
    </row>
    <row r="20" spans="1:11" s="24" customFormat="1" ht="18" customHeight="1">
      <c r="A20" s="25">
        <f t="shared" si="5"/>
        <v>2025</v>
      </c>
      <c r="B20" s="28">
        <v>614638521</v>
      </c>
      <c r="C20" s="27">
        <f t="shared" si="0"/>
        <v>0</v>
      </c>
      <c r="D20" s="28">
        <v>614638521</v>
      </c>
      <c r="E20" s="26">
        <v>605167705</v>
      </c>
      <c r="F20" s="27">
        <f t="shared" si="1"/>
        <v>0</v>
      </c>
      <c r="G20" s="28">
        <v>605167705</v>
      </c>
      <c r="H20" s="22"/>
      <c r="I20" s="29">
        <f t="shared" si="2"/>
        <v>9470816</v>
      </c>
      <c r="J20" s="27">
        <f t="shared" si="3"/>
        <v>0</v>
      </c>
      <c r="K20" s="28">
        <f t="shared" si="4"/>
        <v>9470816</v>
      </c>
    </row>
    <row r="21" spans="1:11" s="24" customFormat="1" ht="18" customHeight="1" thickBot="1">
      <c r="A21" s="30">
        <f t="shared" si="5"/>
        <v>2026</v>
      </c>
      <c r="B21" s="33">
        <v>621858781</v>
      </c>
      <c r="C21" s="32">
        <f t="shared" si="0"/>
        <v>0</v>
      </c>
      <c r="D21" s="33">
        <v>621858781</v>
      </c>
      <c r="E21" s="31">
        <v>621858781</v>
      </c>
      <c r="F21" s="32">
        <f t="shared" si="1"/>
        <v>0</v>
      </c>
      <c r="G21" s="33">
        <v>621858781</v>
      </c>
      <c r="H21" s="22"/>
      <c r="I21" s="34">
        <f t="shared" si="2"/>
        <v>0</v>
      </c>
      <c r="J21" s="32">
        <f t="shared" si="3"/>
        <v>0</v>
      </c>
      <c r="K21" s="33">
        <f t="shared" si="4"/>
        <v>0</v>
      </c>
    </row>
    <row r="24" ht="15.75" thickBot="1"/>
    <row r="25" spans="1:11" s="6" customFormat="1" ht="27.75" customHeight="1">
      <c r="A25" s="90" t="s">
        <v>72</v>
      </c>
      <c r="B25" s="84" t="s">
        <v>86</v>
      </c>
      <c r="C25" s="85"/>
      <c r="D25" s="86"/>
      <c r="E25" s="84" t="s">
        <v>87</v>
      </c>
      <c r="F25" s="85"/>
      <c r="G25" s="86"/>
      <c r="H25" s="5"/>
      <c r="I25" s="84" t="s">
        <v>88</v>
      </c>
      <c r="J25" s="85"/>
      <c r="K25" s="86"/>
    </row>
    <row r="26" spans="1:11" s="11" customFormat="1" ht="31.5" customHeight="1" thickBot="1">
      <c r="A26" s="91"/>
      <c r="B26" s="7" t="s">
        <v>76</v>
      </c>
      <c r="C26" s="8" t="s">
        <v>77</v>
      </c>
      <c r="D26" s="9" t="s">
        <v>78</v>
      </c>
      <c r="E26" s="7" t="s">
        <v>76</v>
      </c>
      <c r="F26" s="8" t="s">
        <v>77</v>
      </c>
      <c r="G26" s="9" t="s">
        <v>78</v>
      </c>
      <c r="H26" s="10"/>
      <c r="I26" s="7" t="s">
        <v>76</v>
      </c>
      <c r="J26" s="8" t="s">
        <v>77</v>
      </c>
      <c r="K26" s="9" t="s">
        <v>78</v>
      </c>
    </row>
    <row r="27" spans="1:11" s="17" customFormat="1" ht="12" thickBot="1">
      <c r="A27" s="12" t="s">
        <v>94</v>
      </c>
      <c r="B27" s="13" t="s">
        <v>83</v>
      </c>
      <c r="C27" s="14" t="s">
        <v>84</v>
      </c>
      <c r="D27" s="15" t="s">
        <v>85</v>
      </c>
      <c r="E27" s="13" t="s">
        <v>89</v>
      </c>
      <c r="F27" s="14" t="s">
        <v>90</v>
      </c>
      <c r="G27" s="15" t="s">
        <v>91</v>
      </c>
      <c r="H27" s="16"/>
      <c r="I27" s="13" t="s">
        <v>83</v>
      </c>
      <c r="J27" s="14" t="s">
        <v>84</v>
      </c>
      <c r="K27" s="15" t="s">
        <v>85</v>
      </c>
    </row>
    <row r="28" spans="1:11" s="24" customFormat="1" ht="18" customHeight="1">
      <c r="A28" s="35">
        <v>2011</v>
      </c>
      <c r="B28" s="23">
        <v>133221710</v>
      </c>
      <c r="C28" s="20">
        <f>D28-B28</f>
        <v>0</v>
      </c>
      <c r="D28" s="36">
        <v>133221710</v>
      </c>
      <c r="E28" s="23">
        <v>31462914</v>
      </c>
      <c r="F28" s="20">
        <f>G28-E28</f>
        <v>0</v>
      </c>
      <c r="G28" s="21">
        <v>31462914</v>
      </c>
      <c r="H28" s="22"/>
      <c r="I28" s="23">
        <f>B6+B28-E6-E28</f>
        <v>63391088</v>
      </c>
      <c r="J28" s="20">
        <f>K28-I28</f>
        <v>0</v>
      </c>
      <c r="K28" s="21">
        <f>D6+D28-G6-G28</f>
        <v>63391088</v>
      </c>
    </row>
    <row r="29" spans="1:11" s="24" customFormat="1" ht="18" customHeight="1">
      <c r="A29" s="37">
        <f>A28+1</f>
        <v>2012</v>
      </c>
      <c r="B29" s="29">
        <v>104972040</v>
      </c>
      <c r="C29" s="27">
        <f aca="true" t="shared" si="6" ref="C29:C43">D29-B29</f>
        <v>0</v>
      </c>
      <c r="D29" s="38">
        <v>104972040</v>
      </c>
      <c r="E29" s="29">
        <v>31580952</v>
      </c>
      <c r="F29" s="27">
        <f aca="true" t="shared" si="7" ref="F29:F43">G29-E29</f>
        <v>0</v>
      </c>
      <c r="G29" s="28">
        <v>31580952</v>
      </c>
      <c r="H29" s="22"/>
      <c r="I29" s="29">
        <f aca="true" t="shared" si="8" ref="I29:I43">B7+B29-E7-E29</f>
        <v>67103716</v>
      </c>
      <c r="J29" s="27">
        <f aca="true" t="shared" si="9" ref="J29:J43">K29-I29</f>
        <v>0</v>
      </c>
      <c r="K29" s="28">
        <f aca="true" t="shared" si="10" ref="K29:K43">D7+D29-G7-G29</f>
        <v>67103716</v>
      </c>
    </row>
    <row r="30" spans="1:11" s="24" customFormat="1" ht="18" customHeight="1">
      <c r="A30" s="37">
        <f aca="true" t="shared" si="11" ref="A30:A43">A29+1</f>
        <v>2013</v>
      </c>
      <c r="B30" s="29">
        <v>74280952</v>
      </c>
      <c r="C30" s="27">
        <f t="shared" si="6"/>
        <v>0</v>
      </c>
      <c r="D30" s="38">
        <v>74280952</v>
      </c>
      <c r="E30" s="29">
        <v>34280952</v>
      </c>
      <c r="F30" s="27">
        <f t="shared" si="7"/>
        <v>0</v>
      </c>
      <c r="G30" s="28">
        <v>34280952</v>
      </c>
      <c r="H30" s="22"/>
      <c r="I30" s="29">
        <f t="shared" si="8"/>
        <v>0</v>
      </c>
      <c r="J30" s="27">
        <f t="shared" si="9"/>
        <v>0</v>
      </c>
      <c r="K30" s="28">
        <f t="shared" si="10"/>
        <v>0</v>
      </c>
    </row>
    <row r="31" spans="1:11" s="24" customFormat="1" ht="18" customHeight="1">
      <c r="A31" s="37">
        <f t="shared" si="11"/>
        <v>2014</v>
      </c>
      <c r="B31" s="29">
        <v>34280952</v>
      </c>
      <c r="C31" s="27">
        <f t="shared" si="6"/>
        <v>0</v>
      </c>
      <c r="D31" s="38">
        <v>34280952</v>
      </c>
      <c r="E31" s="29">
        <v>34280952</v>
      </c>
      <c r="F31" s="27">
        <f t="shared" si="7"/>
        <v>0</v>
      </c>
      <c r="G31" s="28">
        <v>34280952</v>
      </c>
      <c r="H31" s="22"/>
      <c r="I31" s="29">
        <f>B9+B31-E9-E31</f>
        <v>14068324</v>
      </c>
      <c r="J31" s="27">
        <f t="shared" si="9"/>
        <v>0</v>
      </c>
      <c r="K31" s="28">
        <f t="shared" si="10"/>
        <v>14068324</v>
      </c>
    </row>
    <row r="32" spans="1:11" s="24" customFormat="1" ht="18" customHeight="1">
      <c r="A32" s="37">
        <f t="shared" si="11"/>
        <v>2015</v>
      </c>
      <c r="B32" s="29">
        <v>42780952</v>
      </c>
      <c r="C32" s="27">
        <f t="shared" si="6"/>
        <v>0</v>
      </c>
      <c r="D32" s="38">
        <v>42780952</v>
      </c>
      <c r="E32" s="29">
        <v>42780952</v>
      </c>
      <c r="F32" s="27">
        <f t="shared" si="7"/>
        <v>0</v>
      </c>
      <c r="G32" s="28">
        <v>42780952</v>
      </c>
      <c r="H32" s="22"/>
      <c r="I32" s="29">
        <f t="shared" si="8"/>
        <v>42580952</v>
      </c>
      <c r="J32" s="27">
        <f t="shared" si="9"/>
        <v>0</v>
      </c>
      <c r="K32" s="28">
        <f t="shared" si="10"/>
        <v>42580952</v>
      </c>
    </row>
    <row r="33" spans="1:11" s="24" customFormat="1" ht="18" customHeight="1">
      <c r="A33" s="37">
        <f t="shared" si="11"/>
        <v>2016</v>
      </c>
      <c r="B33" s="29">
        <v>42580952</v>
      </c>
      <c r="C33" s="27">
        <f t="shared" si="6"/>
        <v>0</v>
      </c>
      <c r="D33" s="38">
        <v>42580952</v>
      </c>
      <c r="E33" s="29">
        <v>42580952</v>
      </c>
      <c r="F33" s="27">
        <f t="shared" si="7"/>
        <v>0</v>
      </c>
      <c r="G33" s="28">
        <v>42580952</v>
      </c>
      <c r="H33" s="22"/>
      <c r="I33" s="29">
        <f t="shared" si="8"/>
        <v>44280952</v>
      </c>
      <c r="J33" s="27">
        <f t="shared" si="9"/>
        <v>0</v>
      </c>
      <c r="K33" s="28">
        <f t="shared" si="10"/>
        <v>44280952</v>
      </c>
    </row>
    <row r="34" spans="1:11" s="24" customFormat="1" ht="18" customHeight="1">
      <c r="A34" s="37">
        <f t="shared" si="11"/>
        <v>2017</v>
      </c>
      <c r="B34" s="29">
        <v>44280952</v>
      </c>
      <c r="C34" s="27">
        <f t="shared" si="6"/>
        <v>0</v>
      </c>
      <c r="D34" s="38">
        <v>44280952</v>
      </c>
      <c r="E34" s="29">
        <v>44280952</v>
      </c>
      <c r="F34" s="27">
        <f t="shared" si="7"/>
        <v>0</v>
      </c>
      <c r="G34" s="28">
        <v>44280952</v>
      </c>
      <c r="H34" s="22"/>
      <c r="I34" s="29">
        <f t="shared" si="8"/>
        <v>43580952</v>
      </c>
      <c r="J34" s="27">
        <f t="shared" si="9"/>
        <v>0</v>
      </c>
      <c r="K34" s="28">
        <f t="shared" si="10"/>
        <v>43580952</v>
      </c>
    </row>
    <row r="35" spans="1:11" s="24" customFormat="1" ht="18" customHeight="1">
      <c r="A35" s="37">
        <f t="shared" si="11"/>
        <v>2018</v>
      </c>
      <c r="B35" s="29">
        <v>43580952</v>
      </c>
      <c r="C35" s="27">
        <f t="shared" si="6"/>
        <v>0</v>
      </c>
      <c r="D35" s="38">
        <v>43580952</v>
      </c>
      <c r="E35" s="29">
        <v>43580952</v>
      </c>
      <c r="F35" s="27">
        <f t="shared" si="7"/>
        <v>0</v>
      </c>
      <c r="G35" s="28">
        <v>43580952</v>
      </c>
      <c r="H35" s="22"/>
      <c r="I35" s="29">
        <f t="shared" si="8"/>
        <v>44580952</v>
      </c>
      <c r="J35" s="27">
        <f t="shared" si="9"/>
        <v>0</v>
      </c>
      <c r="K35" s="28">
        <f t="shared" si="10"/>
        <v>44580952</v>
      </c>
    </row>
    <row r="36" spans="1:11" s="24" customFormat="1" ht="18" customHeight="1">
      <c r="A36" s="37">
        <f t="shared" si="11"/>
        <v>2019</v>
      </c>
      <c r="B36" s="29">
        <v>44580952</v>
      </c>
      <c r="C36" s="27">
        <f t="shared" si="6"/>
        <v>0</v>
      </c>
      <c r="D36" s="38">
        <v>44580952</v>
      </c>
      <c r="E36" s="29">
        <v>44580952</v>
      </c>
      <c r="F36" s="27">
        <f t="shared" si="7"/>
        <v>0</v>
      </c>
      <c r="G36" s="28">
        <v>44580952</v>
      </c>
      <c r="H36" s="22"/>
      <c r="I36" s="29">
        <f t="shared" si="8"/>
        <v>44580952</v>
      </c>
      <c r="J36" s="27">
        <f t="shared" si="9"/>
        <v>0</v>
      </c>
      <c r="K36" s="28">
        <f t="shared" si="10"/>
        <v>44580952</v>
      </c>
    </row>
    <row r="37" spans="1:11" s="24" customFormat="1" ht="18" customHeight="1">
      <c r="A37" s="37">
        <f t="shared" si="11"/>
        <v>2020</v>
      </c>
      <c r="B37" s="29">
        <v>44580952</v>
      </c>
      <c r="C37" s="27">
        <f t="shared" si="6"/>
        <v>0</v>
      </c>
      <c r="D37" s="38">
        <v>44580952</v>
      </c>
      <c r="E37" s="29">
        <v>44580952</v>
      </c>
      <c r="F37" s="27">
        <f t="shared" si="7"/>
        <v>0</v>
      </c>
      <c r="G37" s="28">
        <v>44580952</v>
      </c>
      <c r="H37" s="22"/>
      <c r="I37" s="29">
        <f t="shared" si="8"/>
        <v>38043950</v>
      </c>
      <c r="J37" s="27">
        <f t="shared" si="9"/>
        <v>0</v>
      </c>
      <c r="K37" s="28">
        <f t="shared" si="10"/>
        <v>38043950</v>
      </c>
    </row>
    <row r="38" spans="1:11" s="24" customFormat="1" ht="18" customHeight="1">
      <c r="A38" s="37">
        <f t="shared" si="11"/>
        <v>2021</v>
      </c>
      <c r="B38" s="29">
        <v>38043950</v>
      </c>
      <c r="C38" s="27">
        <f t="shared" si="6"/>
        <v>0</v>
      </c>
      <c r="D38" s="38">
        <v>38043950</v>
      </c>
      <c r="E38" s="29">
        <v>38043950</v>
      </c>
      <c r="F38" s="27">
        <f t="shared" si="7"/>
        <v>0</v>
      </c>
      <c r="G38" s="28">
        <v>38043950</v>
      </c>
      <c r="H38" s="22"/>
      <c r="I38" s="29">
        <f t="shared" si="8"/>
        <v>21000000</v>
      </c>
      <c r="J38" s="27">
        <f t="shared" si="9"/>
        <v>0</v>
      </c>
      <c r="K38" s="28">
        <f t="shared" si="10"/>
        <v>21000000</v>
      </c>
    </row>
    <row r="39" spans="1:11" s="24" customFormat="1" ht="18" customHeight="1">
      <c r="A39" s="37">
        <f t="shared" si="11"/>
        <v>2022</v>
      </c>
      <c r="B39" s="29">
        <v>21000000</v>
      </c>
      <c r="C39" s="27">
        <f t="shared" si="6"/>
        <v>0</v>
      </c>
      <c r="D39" s="38">
        <v>21000000</v>
      </c>
      <c r="E39" s="29">
        <v>21000000</v>
      </c>
      <c r="F39" s="27">
        <f t="shared" si="7"/>
        <v>0</v>
      </c>
      <c r="G39" s="28">
        <v>21000000</v>
      </c>
      <c r="H39" s="22"/>
      <c r="I39" s="29">
        <f t="shared" si="8"/>
        <v>21000000</v>
      </c>
      <c r="J39" s="27">
        <f t="shared" si="9"/>
        <v>0</v>
      </c>
      <c r="K39" s="28">
        <f t="shared" si="10"/>
        <v>21000000</v>
      </c>
    </row>
    <row r="40" spans="1:11" s="24" customFormat="1" ht="18" customHeight="1">
      <c r="A40" s="37">
        <f t="shared" si="11"/>
        <v>2023</v>
      </c>
      <c r="B40" s="29">
        <v>21000000</v>
      </c>
      <c r="C40" s="27">
        <f t="shared" si="6"/>
        <v>0</v>
      </c>
      <c r="D40" s="38">
        <v>21000000</v>
      </c>
      <c r="E40" s="29">
        <v>21000000</v>
      </c>
      <c r="F40" s="27">
        <f t="shared" si="7"/>
        <v>0</v>
      </c>
      <c r="G40" s="28">
        <v>21000000</v>
      </c>
      <c r="H40" s="22"/>
      <c r="I40" s="29">
        <f t="shared" si="8"/>
        <v>19980952</v>
      </c>
      <c r="J40" s="27">
        <f t="shared" si="9"/>
        <v>0</v>
      </c>
      <c r="K40" s="28">
        <f t="shared" si="10"/>
        <v>19980952</v>
      </c>
    </row>
    <row r="41" spans="1:11" s="24" customFormat="1" ht="18" customHeight="1">
      <c r="A41" s="37">
        <f t="shared" si="11"/>
        <v>2024</v>
      </c>
      <c r="B41" s="29">
        <v>19980952</v>
      </c>
      <c r="C41" s="27">
        <f t="shared" si="6"/>
        <v>0</v>
      </c>
      <c r="D41" s="38">
        <v>19980952</v>
      </c>
      <c r="E41" s="29">
        <v>19980952</v>
      </c>
      <c r="F41" s="27">
        <f t="shared" si="7"/>
        <v>0</v>
      </c>
      <c r="G41" s="28">
        <v>19980952</v>
      </c>
      <c r="H41" s="22"/>
      <c r="I41" s="29">
        <f t="shared" si="8"/>
        <v>12000000</v>
      </c>
      <c r="J41" s="27">
        <f t="shared" si="9"/>
        <v>0</v>
      </c>
      <c r="K41" s="28">
        <f t="shared" si="10"/>
        <v>12000000</v>
      </c>
    </row>
    <row r="42" spans="1:11" s="24" customFormat="1" ht="18" customHeight="1">
      <c r="A42" s="37">
        <f t="shared" si="11"/>
        <v>2025</v>
      </c>
      <c r="B42" s="29">
        <v>12000000</v>
      </c>
      <c r="C42" s="27">
        <f t="shared" si="6"/>
        <v>0</v>
      </c>
      <c r="D42" s="38">
        <v>12000000</v>
      </c>
      <c r="E42" s="29">
        <v>12000000</v>
      </c>
      <c r="F42" s="27">
        <f t="shared" si="7"/>
        <v>0</v>
      </c>
      <c r="G42" s="28">
        <v>12000000</v>
      </c>
      <c r="H42" s="22"/>
      <c r="I42" s="29">
        <f>B20+B42-E20-E42</f>
        <v>9470816</v>
      </c>
      <c r="J42" s="27">
        <f t="shared" si="9"/>
        <v>0</v>
      </c>
      <c r="K42" s="28">
        <f t="shared" si="10"/>
        <v>9470816</v>
      </c>
    </row>
    <row r="43" spans="1:11" s="24" customFormat="1" ht="18" customHeight="1" thickBot="1">
      <c r="A43" s="39">
        <f t="shared" si="11"/>
        <v>2026</v>
      </c>
      <c r="B43" s="34">
        <v>9470816</v>
      </c>
      <c r="C43" s="32">
        <f t="shared" si="6"/>
        <v>0</v>
      </c>
      <c r="D43" s="40">
        <v>9470816</v>
      </c>
      <c r="E43" s="34">
        <v>9470816</v>
      </c>
      <c r="F43" s="32">
        <f t="shared" si="7"/>
        <v>0</v>
      </c>
      <c r="G43" s="33">
        <v>9470816</v>
      </c>
      <c r="H43" s="22"/>
      <c r="I43" s="34">
        <f t="shared" si="8"/>
        <v>0</v>
      </c>
      <c r="J43" s="32">
        <f t="shared" si="9"/>
        <v>0</v>
      </c>
      <c r="K43" s="33">
        <f t="shared" si="10"/>
        <v>0</v>
      </c>
    </row>
    <row r="46" spans="1:11" ht="15.75">
      <c r="A46" s="1" t="s">
        <v>79</v>
      </c>
      <c r="B46" s="87" t="s">
        <v>92</v>
      </c>
      <c r="C46" s="88"/>
      <c r="D46" s="88"/>
      <c r="E46" s="88"/>
      <c r="F46" s="88"/>
      <c r="G46" s="88"/>
      <c r="H46" s="88"/>
      <c r="I46" s="88"/>
      <c r="J46" s="88"/>
      <c r="K46" s="88"/>
    </row>
    <row r="47" spans="1:11" ht="33" customHeight="1">
      <c r="A47" s="78" t="s">
        <v>93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</row>
  </sheetData>
  <sheetProtection/>
  <mergeCells count="11">
    <mergeCell ref="A1:K1"/>
    <mergeCell ref="A3:A4"/>
    <mergeCell ref="B3:D3"/>
    <mergeCell ref="E3:G3"/>
    <mergeCell ref="I3:K3"/>
    <mergeCell ref="A47:K47"/>
    <mergeCell ref="A25:A26"/>
    <mergeCell ref="B25:D25"/>
    <mergeCell ref="E25:G25"/>
    <mergeCell ref="I25:K25"/>
    <mergeCell ref="B46:K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mszczubial</dc:creator>
  <cp:keywords/>
  <dc:description/>
  <cp:lastModifiedBy>Krzysztof Ryszewski</cp:lastModifiedBy>
  <cp:lastPrinted>2017-12-14T08:49:04Z</cp:lastPrinted>
  <dcterms:created xsi:type="dcterms:W3CDTF">2010-09-14T18:23:46Z</dcterms:created>
  <dcterms:modified xsi:type="dcterms:W3CDTF">2017-12-14T12:20:06Z</dcterms:modified>
  <cp:category/>
  <cp:version/>
  <cp:contentType/>
  <cp:contentStatus/>
</cp:coreProperties>
</file>