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975" yWindow="65296" windowWidth="12120" windowHeight="9120" activeTab="0"/>
  </bookViews>
  <sheets>
    <sheet name="Uzasadnienie" sheetId="1" r:id="rId1"/>
  </sheets>
  <definedNames>
    <definedName name="_xlfn.IFERROR" hidden="1">#NAME?</definedName>
    <definedName name="_xlnm.Print_Area" localSheetId="0">'Uzasadnienie'!$A$1:$H$505</definedName>
    <definedName name="_xlnm.Print_Titles" localSheetId="0">'Uzasadnienie'!$12:$12</definedName>
  </definedNames>
  <calcPr fullCalcOnLoad="1"/>
</workbook>
</file>

<file path=xl/sharedStrings.xml><?xml version="1.0" encoding="utf-8"?>
<sst xmlns="http://schemas.openxmlformats.org/spreadsheetml/2006/main" count="535" uniqueCount="452">
  <si>
    <t>1. Przedmiot regulacji</t>
  </si>
  <si>
    <t>2. Omówienie podstawy prawnej</t>
  </si>
  <si>
    <t>5. Ocena skutków regulacji:</t>
  </si>
  <si>
    <t xml:space="preserve">Zgodnie z istniejącym stanem prawnym nie ma konieczności skierowania projektu uchwały do konsultacji.  </t>
  </si>
  <si>
    <t>Treść</t>
  </si>
  <si>
    <t>Plan przed zmianą</t>
  </si>
  <si>
    <t>Zmniejszenia</t>
  </si>
  <si>
    <t>Plan po zmianach</t>
  </si>
  <si>
    <t>Zwiększenia</t>
  </si>
  <si>
    <t>I.</t>
  </si>
  <si>
    <t>II.</t>
  </si>
  <si>
    <t>Zmiany załączników do uchwały budżetowej:</t>
  </si>
  <si>
    <t>Wydatki</t>
  </si>
  <si>
    <t>Lp.</t>
  </si>
  <si>
    <t>Przeniesienia między zadaniami  w ramach tej samej klasyfikacji budżetowej</t>
  </si>
  <si>
    <t>OGÓŁEM</t>
  </si>
  <si>
    <t>Zmiany w treści uchwały:</t>
  </si>
  <si>
    <t>1.</t>
  </si>
  <si>
    <t>2.</t>
  </si>
  <si>
    <t>3.</t>
  </si>
  <si>
    <t>III.</t>
  </si>
  <si>
    <t>Pozostała działalność</t>
  </si>
  <si>
    <t>Oświata i wychowanie</t>
  </si>
  <si>
    <t>UZASADNIENIE</t>
  </si>
  <si>
    <t>Dochody</t>
  </si>
  <si>
    <t>§ 1 ust. 1 dotyczący dochodów budżetowych</t>
  </si>
  <si>
    <t>§ 1 ust. 1 pkt 1 dotyczący dochodów bieżących</t>
  </si>
  <si>
    <t>4.</t>
  </si>
  <si>
    <t>5.</t>
  </si>
  <si>
    <t>6.</t>
  </si>
  <si>
    <t>7.</t>
  </si>
  <si>
    <t>1)</t>
  </si>
  <si>
    <t>2)</t>
  </si>
  <si>
    <t>010</t>
  </si>
  <si>
    <t>Rolnictwo i łowiectwo</t>
  </si>
  <si>
    <t>Transport i łączność</t>
  </si>
  <si>
    <t>Pozostałe zadania w zakresie polityki społecznej</t>
  </si>
  <si>
    <t>Kultura i ochrona dziedzictwa narodowego</t>
  </si>
  <si>
    <t>3. Konsultacje wymagane przepisami prawa (łącznie z przepisami wewnętrznymi)</t>
  </si>
  <si>
    <t>8.</t>
  </si>
  <si>
    <t>9.</t>
  </si>
  <si>
    <t>10.</t>
  </si>
  <si>
    <t>§ 7 ust. 1 dotyczący dotacji udzielanych z budżetu województwa</t>
  </si>
  <si>
    <t>§ 7 ust. 1 pkt 1 dotyczący dotacji udzielanych z budżetu województwa jednostkom sektora finansów publicznych</t>
  </si>
  <si>
    <t>§ 7 ust. 1 pkt 2 dotyczący dotacji udzielanych z budżetu województwa jednostkom spoza sektora finansów publicznych</t>
  </si>
  <si>
    <t>11.</t>
  </si>
  <si>
    <t>§ 1 ust. 1 pkt 2 dotyczący dochodów majątkowych</t>
  </si>
  <si>
    <t>12.</t>
  </si>
  <si>
    <t xml:space="preserve">Różne rozliczenia </t>
  </si>
  <si>
    <t>§ 2 ust. 1 pkt 1 dotyczący wydatków bieżących</t>
  </si>
  <si>
    <t>§ 2 ust. 1 pkt 2 dotyczący wydatków majątkowych</t>
  </si>
  <si>
    <t>§ 2 ust. 1 dotyczący wydatków budżetowych</t>
  </si>
  <si>
    <t>Ogrody botaniczne i zoologiczne oraz naturalne obszary i obiekty chronionej przyrody</t>
  </si>
  <si>
    <t>Parki krajobrazowe</t>
  </si>
  <si>
    <t>Biblioteki</t>
  </si>
  <si>
    <t xml:space="preserve">o kwotę </t>
  </si>
  <si>
    <t>Drogi publiczne wojewódzkie</t>
  </si>
  <si>
    <t>60013</t>
  </si>
  <si>
    <t>Regionalne Programy Operacyjne 2014-2020 finansowane z udziałem środków Europejskiego Funduszu Rozwoju Regionalnego</t>
  </si>
  <si>
    <t xml:space="preserve">Szkoły zawodowe </t>
  </si>
  <si>
    <t xml:space="preserve">Kultura fizyczna </t>
  </si>
  <si>
    <t>Zgodnie z art. 94 ustawy z dnia 27 sierpnia 2009 r. o finansach publicznych jednostki samorządu terytorialnego mogą udzielać poręczeń i gwarancji. Łączna kwota poręczeń i gwarancji określana jest w uchwale budżetowej.</t>
  </si>
  <si>
    <t>4. Uzasadnienie merytoryczne - uzasadnienie do zmian w uchwale budżetowej na 2017 rok</t>
  </si>
  <si>
    <t>Załącznik nr 2 "Dochody budżetu Województwa Kujawsko-Pomorskiego wg klasyfikacji budżetowej. Plan na 2017 rok";</t>
  </si>
  <si>
    <t>Załącznik nr 3 "Wydatki budżetu Województwa Kujawsko-Pomorskiego wg grup wydatków. Plan na 2017 rok";</t>
  </si>
  <si>
    <t>Załącznik nr 4 "Wydatki budżetu Województwa Kujawsko-Pomorskiego wg klasyfikacji budżetowej. Plan na 2017 rok";</t>
  </si>
  <si>
    <t>Załącznik nr 5 "Wynik budżetowy i finansowy. Plan na 2017 rok";</t>
  </si>
  <si>
    <t>Wynik budżetowy i finansowy na 2017 rok</t>
  </si>
  <si>
    <t>Zmianie ulega załącznik nr 5 do uchwały budżetowej pn. "Wynik budżetowy i finansowy. Plan na 2017 rok" w związku ze:</t>
  </si>
  <si>
    <t>Załącznik nr 1 "Dochody budżetu Województwa Kujawsko-Pomorskiego wg źródeł pochodzenia. Plan na 2017 rok";</t>
  </si>
  <si>
    <t>Załącznik nr 6 "Projekty i działania realizowane w ramach Regionalnego Programu Operacyjnego Województwa Kujawsko-Pomorskiego 2014-2020. Plan na 2017 rok";</t>
  </si>
  <si>
    <t>Załącznik nr 8 "Wydatki na zadania inwestycyjne. Plan na 2017 rok";</t>
  </si>
  <si>
    <t>Załącznik nr 9 "Dotacje udzielane z budżetu Województwa Kujawsko-Pomorskiego. Plan na 2017 rok";</t>
  </si>
  <si>
    <t>Załącznik nr 10 "Zadania z zakresu administracji rządowej zlecone ustawami Samorządowi Województwa. Plan na 2017 rok";</t>
  </si>
  <si>
    <t>Administracja publiczna</t>
  </si>
  <si>
    <t>Regionalne Programy Operacyjne 2014-2020 finansowane z udziałem środków Europejskiego Funduszu Społecznego</t>
  </si>
  <si>
    <t>Urzędy marszałkowskie</t>
  </si>
  <si>
    <t>Promocja jednostek samorządu terytorialnego</t>
  </si>
  <si>
    <t>Pomoc społeczna</t>
  </si>
  <si>
    <t>01008</t>
  </si>
  <si>
    <t>Melioracje wodne</t>
  </si>
  <si>
    <t>Ochrona zdrowia</t>
  </si>
  <si>
    <t>§ 4 dotyczący wydatków przypadających do spłaty w 2017 roku zgodnie z zawartymi umowami, z tytułu poręczeń i gwarancji udzielonych przez Województwo Kujawsko-Pomorskie</t>
  </si>
  <si>
    <t>Obsługa długu publicznego</t>
  </si>
  <si>
    <t>Rozliczenia z tytułu poręczeń i gwarancji udzielonych przez Skarb Państwa lub jednostkę samorządu terytorialnego</t>
  </si>
  <si>
    <t>Zadania w zakresie kultury fizycznej</t>
  </si>
  <si>
    <t>Powyższe zmiany dokonywane są w celu dostosowania planowanych dochodów do wielkości przewidywanych wpływów.</t>
  </si>
  <si>
    <t>Gospodarka mieszkaniowa</t>
  </si>
  <si>
    <t>Gospodarka gruntami i nieruchomościami</t>
  </si>
  <si>
    <t>Ochrona zabytków i opieka nad zabytkami</t>
  </si>
  <si>
    <t>Ponadto art. 211, 212, 214, 215, 217, 219 ust. 3, 222, 235-237 i 258 ustawy z dnia 27 sierpnia 2009 r. o finansach publicznych określają zakres i wymogi, które musi spełniać uchwała budżetowa jednostki samorządu terytorialnego.</t>
  </si>
  <si>
    <t>Załącznik nr 12 "Dochody i wydatki na zadania realizowane w drodze umów i porozumień między jednostkami samorządu terytorialnego. Plan na 2017 rok";</t>
  </si>
  <si>
    <t>Powyższe zmiany nie wpływają na deficyt budżetowy.</t>
  </si>
  <si>
    <t>Wprowadza się następujące zmiany w planie finansowym Kujawsko-Pomorskiego Zarządu Melioracji i Urządzeń Wodnych we Włocławku:</t>
  </si>
  <si>
    <t>Załącznik nr 7 "Pozostałe projekty i działania realizowane ze środków zagranicznych. Plan na 2017 rok"";</t>
  </si>
  <si>
    <t xml:space="preserve">Zgodnie z art. 18 pkt 6 ustawy z dnia 5 czerwca 1998 r. o samorządzie województwa (Dz. U. z 2017 r. poz. 2096) do właściwości Sejmiku Województwa należy uchwalanie budżetu województwa. W toku wykonywania budżetu uchwalonego w formie uchwały budżetowej na dany rok, organ stanowiący jednostki samorządu terytorialnego może dokonywać zmian w planie finansowym dochodów, wydatków, przychodów i rozchodów tej jednostki z wyłączeniem dzielenia rezerw ogólnej i celowych, którymi dysponuje zarząd jednostki samorządu terytorialnego na podstawie art. 222 ust. 4 ustawy z dnia 27 sierpnia 2009 r. o finansach publicznych (Dz. U. z 2017 r. poz. 2077). </t>
  </si>
  <si>
    <t>Uchwała dotyczy zmiany budżetu Województwa Kujawsko-Pomorskiego na 2017 r., przyjętego uchwałą Nr XXVIII/475/16 Sejmiku Województwa Kujawsko-Pomorskiego z dnia 19 grudnia 2016 r., zmienionego uchwałami: Nr 3/98/17 Zarządu Województwa Kujawsko-Pomorskiego z dnia 25 stycznia 2017 r., Nr XXIX/497/17 Sejmiku Województwa Kujawsko-Pomorskiego z dnia 20 lutego 2017 r., Nr 7/248/17 Zarządu Województwa Kujawsko-Pomorskiego z dnia 22 lutego 2017 r., Nr 9/351/17 Zarządu Województwa Kujawsko-Pomorskiego z dnia 8 marca 2017 r., Nr 11/463/17 Zarządu Województwa Kujawsko-Pomorskiego z dnia 24 marca 2017 r., Nr XXXI/520/17 Sejmiku Województwa Kujawsko-Pomorskiego z dnia 24 kwietnia 2017 r., Nr 16/696/17 Zarządu Województwa Kujawsko-Pomorskiego z dnia 26 kwietnia 2017 r., Nr 20/920/17 Zarządu Województwa Kujawsko-Pomorskiego z dnia 24 maja 2017 r., Nr XXXIV/552/17 Sejmiku Województwa Kujawsko-Pomorskiego z dnia 26 czerwca 2017 r., Nr 25/1155/17 Zarządu Województwa Kujawsko-Pomorskiego z dnia 27 czerwca 2017 r., Nr 29/1301/17 Zarządu Województwa Kujawsko-Pomorskiego z dnia 20 lipca 2017 r., Nr 33/1499/17 Zarządu Województwa Kujawsko-Pomorskiego z dnia 23 sierpnia 2017 r., Nr 34/1549/17 Zarządu Województwa Kujawsko-Pomorskiego z dnia 30 sierpnia 2017 r., Nr XXXVI/588/17 Sejmiku Województwa Kujawsko-Pomorskiego z dnia 25 września 2017 r., Nr 38/1789/17 Zarządu Województwa Kujawsko-Pomorskiego z dnia 29 września 2017 r., Nr XXXVII/617/17 Sejmiku Województwa Kujawsko-Pomorskiego z dnia 23 października 2017 r., Nr 44/1986/17 Zarządu Województwa Kujawsko-Pomorskiego z dnia 31 października 2017 r. oraz Nr 48/2194/17 Zarządu Województwa Kujawsko-Pomorskiego z dnia 29 listopada 2017 r.</t>
  </si>
  <si>
    <t>Część oświatowa subwencji ogólnej dla jednostek samorządu terytorialnego</t>
  </si>
  <si>
    <t>Szkoły zawodowe specjalne</t>
  </si>
  <si>
    <t>Szkoły podstawowe specjalne</t>
  </si>
  <si>
    <t>Przedszkola specjalne</t>
  </si>
  <si>
    <t>Gimnazja specjalne</t>
  </si>
  <si>
    <t>Licea ogólnokształcące specjalne</t>
  </si>
  <si>
    <t>Zmniejsza się wydatki:</t>
  </si>
  <si>
    <t>Centra kształcenia ustawicznego i praktycznego oraz ośrodki dokształcania zawodowego</t>
  </si>
  <si>
    <t>Dokształcanie i doskonalenie nauczycieli</t>
  </si>
  <si>
    <t>Kwalifikacyjne kursy zawodowe</t>
  </si>
  <si>
    <t>Biblioteki pedagogiczne</t>
  </si>
  <si>
    <t>Edukacyjna opieka wychowawcza</t>
  </si>
  <si>
    <t>Specjalne ośrodki szkolno-wychowawcze</t>
  </si>
  <si>
    <t>Wczesne wspomaganie rozwoju dziecka</t>
  </si>
  <si>
    <t>Placówki wychowania pozaszkolnego</t>
  </si>
  <si>
    <t>Urealnia się dochody własne województwa poprzez:</t>
  </si>
  <si>
    <t>Dochody od osób prawnych, od osób fizycznych i od innych jednostek nieposiadających osobowości prawnej oraz wydatki związane z ich poborem</t>
  </si>
  <si>
    <t>Udziały województw w podatkach stanowiących dochód budżetu państwa</t>
  </si>
  <si>
    <t>Staże i specjalizacje medyczne</t>
  </si>
  <si>
    <t xml:space="preserve">Parki krajobrazowe </t>
  </si>
  <si>
    <t xml:space="preserve"> - Decyzją Ministra Rozwoju i Finansów Nr ST5.4750.32.2017.46w z dnia 28 listopada 2017 r. o zwiększeniu części oświatowej subwencji ogólnej 
   dla Województwa Kujawsko-Pomorskiego na rok 2017 ze środków rezerwy części oświatowej subwencji ogólnej o kwotę 15.000 zł 
   z przeznaczeniem na dofinansowanie doposażenia pomieszczeń w szkołach rozpoczynających kształcenie w zawodach, w których szkoły te 
   dotychczas nie prowadziły kształcenia, w tym do przeprowadzania egzaminów praktycznych potwierdzających kwalifikacje w szkołach 
   rozpoczynających kształcenie w roku 2017;</t>
  </si>
  <si>
    <t>Działalność usługowa</t>
  </si>
  <si>
    <t>Biura planowania przestrzennego</t>
  </si>
  <si>
    <r>
      <t xml:space="preserve">Zmniejsza się o kwotę 1.464 zł wydatki zaplanowane na zadanie inwestycyjne pn. </t>
    </r>
    <r>
      <rPr>
        <i/>
        <sz val="10"/>
        <rFont val="Times New Roman"/>
        <family val="1"/>
      </rPr>
      <t>"Zakup sprzętu komputerowego"</t>
    </r>
    <r>
      <rPr>
        <sz val="10"/>
        <rFont val="Times New Roman"/>
        <family val="1"/>
      </rPr>
      <t xml:space="preserve"> realizowane przez Kujawsko-Pomorskie Biuro Planowania Przestrzennego i Regionalnego we Włocławku, tj. do wartości najkorzystniejszej oferty złożonej w postępowaniu przetargowym.</t>
    </r>
  </si>
  <si>
    <t xml:space="preserve">    - z tytułu umowy dzierżawy gruntów rolnych  (2.123 zł);</t>
  </si>
  <si>
    <t xml:space="preserve">    - z Agencji Restrukturyzacji i Modernizacji Rolnictwa z tytułu płatności rolnośrodowiskowej (3.431 zł);</t>
  </si>
  <si>
    <t>Zwiększa się łącznie o kwotę 21.018 zł planowane dochody własne województwa w związku z uzyskaniem wpływów przez:</t>
  </si>
  <si>
    <t>2)  Wdecki Park Krajobrazowy:</t>
  </si>
  <si>
    <t>1)  Tucholski Park Krajobrazowy:</t>
  </si>
  <si>
    <t xml:space="preserve">    - z tytułu odszkodowania od ubezpieczyciela za zalane pomieszczenie biurowe i korytarz (1.442 zł);</t>
  </si>
  <si>
    <t>3) Zespół Parków Krajobrazowych Chełmińskiego i Nadwiślańskiego z tytułu płatności w ramach systemu wsparcia bezpośredniego (12.329 zł).</t>
  </si>
  <si>
    <t xml:space="preserve">    - z Agencji Restrukturyzacji i Modernizacji Rolnictwa z tytułu płatności w ramach systemu wsparcia bezpośredniego (1.693 zł);</t>
  </si>
  <si>
    <t xml:space="preserve">Zwiększa się o kwotę 17.589 zł dochody własne województwa zaplanowane z tytułu umowy zawartej z Ministrem Zdrowia w sprawie przekazania w 2017 r. środków na finansowanie staży podyplomowych lekarzy i lekarzy dentystów oraz na pokrycie kosztów obsługi zadania Marszałka Województwa wynikającego z ustawy z dnia 5 grudnia 1996 r. o zawodach lekarza i lekarza dentysty (Dz. U. z 2017 r. poz.  125 z późn. zm.). </t>
  </si>
  <si>
    <t>Medycyna pracy</t>
  </si>
  <si>
    <t>1) o kwotę 1.326 zł w planie finansowym Biblioteki Pedagogicznej w Toruniu;</t>
  </si>
  <si>
    <t>4) o kwotę 6.318 zł w planie finansowym Kujawsko-Pomorskiego Specjalnego Ośrodka Szkolno-Wychowawczego nr 1 w Bydgoszczy;</t>
  </si>
  <si>
    <t>Teatry</t>
  </si>
  <si>
    <t>Zmniejsza się dotacje dla Kujawsko-Pomorskiego Impresaryjnego Teatru Muzycznego w Toruniu:</t>
  </si>
  <si>
    <t xml:space="preserve"> - o kwotę 39.479 zł na wykonanie dokumentacji projektowej dla potrzeb utworzenia "Dużej Sceny" w budynku przy ul. Warszawskiej 11 
   w Toruniu, tj. do wynikających z zawartych umów kosztów wykonania koncepcji projektowej, projektu budowlanego, dokumentacji 
   aplikacyjnej oraz przedmiarów i kosztorysów;</t>
  </si>
  <si>
    <t xml:space="preserve">Zwiększa się o kwotę 4.850.000 zł wydatki zaplanowane na podwyższenie kapitału Spółki Kujawsko-Pomorskie Inwestycje Medyczne Sp. z o.o. Środki przeznaczone są m.in. na spłatę kapitału oraz odsetek od kredytu EBI. </t>
  </si>
  <si>
    <t>Różne rozliczenia</t>
  </si>
  <si>
    <t>Rezerwy ogólne i celowe</t>
  </si>
  <si>
    <t xml:space="preserve"> - na wydatki związane z realizacją programów finansowanych z udziałem środków unijnych w kwocie 7.185.624 zł; </t>
  </si>
  <si>
    <t xml:space="preserve"> - na remonty obiektów jednostek organizacyjnych w kwocie 479.705 zł;</t>
  </si>
  <si>
    <t xml:space="preserve"> - na wydatki inwestycyjne jednostek organizacyjnych w kwocie 507.534 zł.</t>
  </si>
  <si>
    <t>Programy polityki zdrowotnej</t>
  </si>
  <si>
    <t>Filharmonie, orkiestry, chóry i kapele</t>
  </si>
  <si>
    <t>Zmniejsza się dotacje dla Muzeum Etnograficznego w Toruniu:</t>
  </si>
  <si>
    <t>Muzea</t>
  </si>
  <si>
    <r>
      <t xml:space="preserve"> - o kwotę 122.575 zł na zadanie inwestycyjne pn.</t>
    </r>
    <r>
      <rPr>
        <i/>
        <sz val="10"/>
        <rFont val="Times New Roman"/>
        <family val="1"/>
      </rPr>
      <t xml:space="preserve"> "Olęderski Park Etnograficzny - III etap" </t>
    </r>
    <r>
      <rPr>
        <sz val="10"/>
        <rFont val="Times New Roman"/>
        <family val="1"/>
      </rPr>
      <t>w związku z oszczędnościami powstałymi po 
   przeprowadzeniu postępowania przetargowego dotyczącego systemu zabezpieczeń budynków i terenu OPE;</t>
    </r>
  </si>
  <si>
    <r>
      <t xml:space="preserve">Określa się dotację celową w kwocie 30.000 zł dla Zgromadzenia Sióstr św. Teresy od Dzieciątka Jezus na dofinansowanie zadania pn. </t>
    </r>
    <r>
      <rPr>
        <i/>
        <sz val="10"/>
        <rFont val="Times New Roman"/>
        <family val="1"/>
      </rPr>
      <t>"Upamiętnienie postaci Sł. B. Biskupa Szelążka w zabytkowym kościele św. Jakuba w Toruniu".</t>
    </r>
  </si>
  <si>
    <t>4) Krajeński Park Krajobrazowy - przeniesienie planowanych wydatków między podziałkami klasyfikacji budżetowej w kwocie 2.800 zł oraz 
    zmniejszenie planowanych wydatków o kwotę 5.130 zł w celu urealnienia planu na wynagrodzenia i pochodne;</t>
  </si>
  <si>
    <t>3) Górznieńsko-Lidzbarski Park Krajobrazowy:</t>
  </si>
  <si>
    <t>5) Tucholski Park Krajobrazowy - zwiększenie planowanych wydatków łącznie o kwotę 5.601 zł, w tym:</t>
  </si>
  <si>
    <t xml:space="preserve">    - o kwotę 2.466 zł w celu zabezpieczenia środków na wynagrodzenia i pochodne;</t>
  </si>
  <si>
    <t>6) Nadgoplański Park Tysiąclecia -  przeniesienie planowanych wydatków między podziałkami klasyfikacji budżetowej w kwocie 1.664 zł oraz 
    zwiększenie planowanych wydatków o kwotę 358 zł w celu urealnienia planu na wynagrodzenia i pochodne;</t>
  </si>
  <si>
    <t>7) Wdecki Park Krajobrazowy:</t>
  </si>
  <si>
    <t xml:space="preserve">    - przeniesienie planowanych wydatków między podziałkami klasyfikacji budżetowej w kwocie 182 zł oraz zwiększenie planowanych 
      wydatków o kwotę 6.668 zł w celu urealnienia planu na wynagrodzenia i pochodne, w tym zabezpieczenia środków na pokrycie kosztów 
      zatrudnienia edukatora ekologicznego po odbytym stażu finansowanym przez Powiatowy Urząd Pracy w Świeciu;</t>
  </si>
  <si>
    <t xml:space="preserve">    - przeniesienie planowanych wydatków między podziałkami klasyfikacji budżetowej w kwocie 1.431 zł oraz zwiększenie planowanych 
      wydatków o kwotę 2.743 zł w grupie pozostałych wydatków bieżących w celu zabezpieczenia środków na remont pomieszczenia 
      gospodarczego, na opłaty za usługi telekomunikacyjne i usługi pocztowe oraz na zakup paliwa do samochodów służbowych;</t>
  </si>
  <si>
    <t>Dokonuje się zmian w bieżącym utrzymaniu parków krajobrazowych w części finansowanej ze środków własnych województwa:</t>
  </si>
  <si>
    <t>8) Zespół Parków Krajobrazowych Chełmińskiego i Nadwiślańskiego - zwiększenie planowanych wydatków łącznie o kwotę 18.041 zł, w tym:</t>
  </si>
  <si>
    <t xml:space="preserve">    - o kwotę 5.712 zł w celu zabezpieczenia środków na wynagrodzenia i pochodne;</t>
  </si>
  <si>
    <t xml:space="preserve">    - o kwotę 12.329 zł w grupie pozostałych wydatków bieżących z przeznaczeniem m.in. na pokrycie kosztów naprawy samochodów służbowych,
      zakup promienników ciepła do pomieszczeń socjalnych w Chrystkowie, zakup paliwa do sprzętu sadowniczego i samochodów służbowych,
      opłatę za usługi wznowienia granic działek z trwałymi użytkami zielonymi w międzywalu (Stwolno) oraz na wykonanie projektu przyłącza wody
      do pojenia owiec.</t>
  </si>
  <si>
    <t>Rehabilitacja zawodowa i społeczna osób niepełnosprawnych</t>
  </si>
  <si>
    <r>
      <t xml:space="preserve">Zmniejsza się o kwotę 76.362 zł wydatki zaplanowane na zadanie własne pn. </t>
    </r>
    <r>
      <rPr>
        <i/>
        <sz val="10"/>
        <rFont val="Times New Roman"/>
        <family val="1"/>
      </rPr>
      <t xml:space="preserve">"Dofinansowanie kosztów działalności Zakładów Aktywności Zawodowej", </t>
    </r>
    <r>
      <rPr>
        <sz val="10"/>
        <rFont val="Times New Roman"/>
        <family val="1"/>
      </rPr>
      <t>tj. do wysokości środków określonych we wnioskach o dofinansowanie składanych przez organizatorów Zakładów Aktywności Zawodowej.</t>
    </r>
  </si>
  <si>
    <t>Wprowadza się następujące zmiany w planie finansowym Zarządu Dróg Wojewódzkich w Bydgoszczy:</t>
  </si>
  <si>
    <t>2. jednoroczne zadania inwestycyjne:</t>
  </si>
  <si>
    <t xml:space="preserve">   1) zmniejszenie wydatków:</t>
  </si>
  <si>
    <t>3. pozostałe zadania:</t>
  </si>
  <si>
    <t>Zmniejsza się dochody z tytułu dotacji od jednostek samorządu terytorialnego:</t>
  </si>
  <si>
    <t>2) łącznie o kwotę 115.000 zł, w tym:</t>
  </si>
  <si>
    <t xml:space="preserve">    - o kwotę 60.000 zł od gminy Unisław na dofinansowanie inwestycji pn. "Rozbudowa drogi wojewódzkiej polegająca na budowie ciągu 
      pieszo-rowerowego w ciągu drogi wojewódzkiej Nr 551 Strzyżawa - Wąbrzeźno na odcinku Unisław-Grzybno od km 19+270 do km 22+080, 
      dł. 2,810 km";</t>
  </si>
  <si>
    <r>
      <t xml:space="preserve">    - o kwotę 35.000 zł od gminy Sicienko na dofinansowanie inwestycji pn</t>
    </r>
    <r>
      <rPr>
        <i/>
        <sz val="10"/>
        <rFont val="Times New Roman"/>
        <family val="1"/>
      </rPr>
      <t>. "Przebudowa drogi wojewódzkiej Nr 243 poprzez remont chodnika  
      wzdłuż ww. drogi na odcinku około 250 mb. przez miejscowość Słupowo gm. Sicienko";</t>
    </r>
  </si>
  <si>
    <t xml:space="preserve">    w związku z odstąpieniem od realizacji zadań w wyniku braku ofert w przeprowadzonych postępowaniach przetargowych.</t>
  </si>
  <si>
    <t>Zgodnie z decyzją Ministra Rozwoju i Finansów Nr MF/ST8.4143.3.10.2017.MF.700/K01 z dnia 15 listopada 2017 r. dokonującą korekty planu dochodów z tytułu dotacji celowej z budżetu państwa na 2017 r. przeznaczonej na dofinansowanie budowy, przebudowy, remontu, utrzymania, ochrony dróg wojewódzkich i zarządzania tymi drogami, zmniejsza się planowane dochody na zadania inwestycyjne o kwotę 197.947,28 zł przy jednoczesnym zwiększeniu dochodów na zadania bieżące.</t>
  </si>
  <si>
    <r>
      <t xml:space="preserve">    2) zadanie pn. </t>
    </r>
    <r>
      <rPr>
        <i/>
        <sz val="10"/>
        <rFont val="Times New Roman"/>
        <family val="1"/>
      </rPr>
      <t xml:space="preserve">"Drogi wojewódzkie - utrzymanie bieżące dróg" </t>
    </r>
    <r>
      <rPr>
        <sz val="10"/>
        <rFont val="Times New Roman"/>
        <family val="1"/>
      </rPr>
      <t>- zwiększenie wydatków finansowanych z dotacji z budżetu państwa o kwotę
        197.947,28 zł przy jednoczesnym zmniejszeniu wydatków finansowanych ze środków własnych województwa w związku z decyzją Ministra 
        Rozwoju i Finansów MF/ST8.4143.3.10.2017.MF.700/K01 z dnia 15 listopada 2017 r. dokonującą korekty planu dochodów z tytułu dotacji 
        celowej z budżetu państwa na 2017 r. przeznaczonych na dofinansowanie budowy, przebudowy, remontu, utrzymania, ochrony dróg 
        wojewódzkich i zarządzania tymi drogami;</t>
    </r>
  </si>
  <si>
    <t xml:space="preserve">    1) bieżące utrzymanie Zarządu Dróg Wojewódzkich w Bydgoszczy -  przeniesienie planowanych wydatków między podziałkami klasyfikacji 
        budżetowej w kwocie 38.512 zł w celu zabezpieczenia środków na wynagrodzenia;</t>
  </si>
  <si>
    <r>
      <t xml:space="preserve">        - o kwotę 496.836 zł na zadanie pn. </t>
    </r>
    <r>
      <rPr>
        <i/>
        <sz val="10"/>
        <rFont val="Times New Roman"/>
        <family val="1"/>
      </rPr>
      <t xml:space="preserve">"Drogi wojewódzkie - Modernizacja dróg", </t>
    </r>
    <r>
      <rPr>
        <sz val="10"/>
        <rFont val="Times New Roman"/>
        <family val="1"/>
      </rPr>
      <t>w tym:</t>
    </r>
  </si>
  <si>
    <t xml:space="preserve">           * o kwotę 197.947,28 zł w części finansowanej z dotacji z budżetu państwa w związku z decyzją Ministra Rozwoju i Finansów  
              Nr  MF/ST8.4143.3.10.2017.MF.700/K01 z dnia 15 listopada 2017 r. dokonującą korekty planu dochodów z tytułu dotacji celowej 
              z budżetu państwa na 2017 r. przeznaczonych na dofinansowanie budowy, przebudowy, remontu, utrzymania, ochrony dróg 
              wojewódzkich i zarządzania tymi drogami;</t>
  </si>
  <si>
    <t xml:space="preserve">           * o kwotę 115.000 zł w części finansowanej z dotacji od jednostek samorządu terytorialnego w związku z odstąpieniem od realizacji zadań
             przewidzianych do dofinansowania przez gminę Unisław ("Rozbudowa drogi wojewódzkiej polegająca na budowie ciągu pieszo-
             rowerowego w ciągu drogi wojewódzkiej Nr 551 Strzyżawa - Wąbrzeźno na odcinku Unisław-Grzybno od km 19+270 do km 22+080, 
             dł. 2,810 km" i  "Budowa odcinka przez przejazd kolejowy w miejscowości Unisław w km 17+519") oraz gminę Sicienko ("Przebudowa 
             drogi wojewódzkiej Nr 243 poprzez remont chodnika wzdłuż ww. drogi na odcinku około 250 mb. przez miejscowość Słupowo 
             gm. Sicienko") w wyniku braku ofert w przeprowadzonych postępowaniach przetargowych;</t>
  </si>
  <si>
    <t>5) o kwotę 6.208 zł w planie finansowym Pedagogicznej Biblioteki Wojewódzkiej w Bydgoszczy.</t>
  </si>
  <si>
    <r>
      <t xml:space="preserve">Dokonuje się następujących zmian w zadaniu własnym pn. </t>
    </r>
    <r>
      <rPr>
        <i/>
        <sz val="10"/>
        <rFont val="Times New Roman"/>
        <family val="1"/>
      </rPr>
      <t>"Zadania w zakresie oświaty i nauki - pozostała działalność"</t>
    </r>
    <r>
      <rPr>
        <sz val="10"/>
        <rFont val="Times New Roman"/>
        <family val="1"/>
      </rPr>
      <t>:</t>
    </r>
  </si>
  <si>
    <t xml:space="preserve"> - zwiększenie planowanych wydatków o kwotę 8.190 zł w części ujętej w planie finansowym Kujawsko-Pomorskiego Specjalnego Ośrodka 
    Szkolno-Wychowawczego nr 2 w Bydgoszczy;</t>
  </si>
  <si>
    <t>1. zwiększeniu planowanych wydatków na zadania bieżące w ramach:</t>
  </si>
  <si>
    <t xml:space="preserve">     - Poddziałania 10.2.2 Kształcenie ogólne o kwotę 57.304 zł;</t>
  </si>
  <si>
    <t xml:space="preserve">     - Poddziałania 10.2.3 Kształcenie zawodowe o kwotę 54.306 zł;</t>
  </si>
  <si>
    <t>2. zmniejszeniu planowanych wydatków:</t>
  </si>
  <si>
    <t xml:space="preserve">    1) na zadania inwestycyjne w ramach:</t>
  </si>
  <si>
    <t xml:space="preserve">        - Poddziałania 10.1.2 Kształcenie ogólne w ramach ZIT o kwotę 110 zł;</t>
  </si>
  <si>
    <t xml:space="preserve">        - Poddziałania 10.2.2 Kształcenie ogólne o kwotę 13.086 zł;</t>
  </si>
  <si>
    <t xml:space="preserve">        - Poddziałania 10.2.3 Kształcenie zawodowe o kwotę 21.001 zł;</t>
  </si>
  <si>
    <t>3. przeniesieniu planowanych wydatków między podziałkami klasyfikacji budżetowej:</t>
  </si>
  <si>
    <t xml:space="preserve">        - w kwocie 17.790 zł w ramach Poddziałania 10.2.2 Kształcenie ogólne;</t>
  </si>
  <si>
    <t xml:space="preserve">        - w kwocie 6.888 zł w ramach Poddziałania 10.2.3 Kształcenie zawodowe.</t>
  </si>
  <si>
    <t>Powyższe zmiany wynikają z konieczności  dostosowania planu wydatków do wielkości prognozowanego współfinansowania krajowego oraz do statusu beneficjentów otrzymujących współfinansowanie krajowe.</t>
  </si>
  <si>
    <t xml:space="preserve">Powyższe zmiany wprowadzone zostają w celu zabezpieczenia środków na udział uczniów Ośrodka w Noworocznym Halowym Turnieju Piłki Nożnej w Presovie na Słowacji.   </t>
  </si>
  <si>
    <t>Infrastruktura kolejowa</t>
  </si>
  <si>
    <t>Drogi publiczne gminne</t>
  </si>
  <si>
    <t>Handel</t>
  </si>
  <si>
    <t>Promocja eksportu</t>
  </si>
  <si>
    <t>1. projekty realizowane w ramach RPO WK-P 2014-2020 Działania 5.1 Infrastruktura drogowa:</t>
  </si>
  <si>
    <r>
      <t xml:space="preserve">     5) pn.</t>
    </r>
    <r>
      <rPr>
        <i/>
        <sz val="10"/>
        <rFont val="Times New Roman"/>
        <family val="1"/>
      </rPr>
      <t xml:space="preserve"> "Przebudowa wraz z rozbudową drogi wojewódzkiej Nr 265 Brześć Kujawski-Gostynin od km 0+003 do km 19+117":</t>
    </r>
  </si>
  <si>
    <r>
      <t xml:space="preserve">     1) pn. </t>
    </r>
    <r>
      <rPr>
        <i/>
        <sz val="10"/>
        <rFont val="Times New Roman"/>
        <family val="1"/>
      </rPr>
      <t xml:space="preserve">"Rozbudowa drogi wojewódzkiej Nr 251 Kaliska - Inowrocław na odcinku od km 19+649 (od granicy województwa kujawsko-
         pomorskiego do km 34+200 oraz od km 34+590,30 do km 35+290) wraz z przebudową mostu na rzece Gąsawka w miejscowości Żnin"
        </t>
    </r>
    <r>
      <rPr>
        <sz val="10"/>
        <rFont val="Times New Roman"/>
        <family val="1"/>
      </rPr>
      <t>- zmniejszenie wydatków finansowanych z budżetu środków europejskich o kwotę 7.828.362 zł;</t>
    </r>
  </si>
  <si>
    <r>
      <t xml:space="preserve">     2) pn. </t>
    </r>
    <r>
      <rPr>
        <i/>
        <sz val="10"/>
        <rFont val="Times New Roman"/>
        <family val="1"/>
      </rPr>
      <t xml:space="preserve">"Rozbudowa drogi wojewódzkiej Nr 548 Stolno-Wąbrzeźno od km 0+005 do km 29+619 z wyłączeniem węzła autostradowego 
         w m. Lisewo od km 14+144 do km 15+146" </t>
    </r>
    <r>
      <rPr>
        <sz val="10"/>
        <rFont val="Times New Roman"/>
        <family val="1"/>
      </rPr>
      <t>- zmniejszenie wydatków finansowanych z budżetu środków europejskich o kwotę 
         16.071.872 zł;</t>
    </r>
  </si>
  <si>
    <t xml:space="preserve">         - zmniejszenie wydatków finansowanych z budżetu środków europejskich o kwotę 15.363.348 zł;</t>
  </si>
  <si>
    <r>
      <t xml:space="preserve">     7) pn. </t>
    </r>
    <r>
      <rPr>
        <i/>
        <sz val="10"/>
        <rFont val="Times New Roman"/>
        <family val="1"/>
      </rPr>
      <t xml:space="preserve">"Przebudowa i rozbudowa drogi wojewódzkiej Nr 255 Pakość-Strzelno od km 0+005 do km 21+910. Etap II - Przebudowa drogi 
         wojewódzkiej Nr 255 na odcinku od km 2+220 do km 21+910, dł. 19,690 km" </t>
    </r>
    <r>
      <rPr>
        <sz val="10"/>
        <rFont val="Times New Roman"/>
        <family val="1"/>
      </rPr>
      <t>- zwiększenie wydatków finansowanych ze środków 
         własnych województwa o kwotę 290.578 zł.</t>
    </r>
  </si>
  <si>
    <r>
      <t xml:space="preserve">     8) pn. </t>
    </r>
    <r>
      <rPr>
        <i/>
        <sz val="10"/>
        <rFont val="Times New Roman"/>
        <family val="1"/>
      </rPr>
      <t xml:space="preserve">"Rozbudowa drogi wojewódzkiej Nr 266 Ciechocinek-Służewo-Radziejów-Sompolno-Konin" - </t>
    </r>
    <r>
      <rPr>
        <sz val="10"/>
        <rFont val="Times New Roman"/>
        <family val="1"/>
      </rPr>
      <t xml:space="preserve">zmniejszenie wydatków łącznie 
         o kwotę 500.000 zł, w tym </t>
    </r>
  </si>
  <si>
    <t xml:space="preserve">         - finansowanych ze środków własnych województwa o kwotę 75.000 zł;</t>
  </si>
  <si>
    <t xml:space="preserve">         - finansowanych z budżetu środków europejskich o kwotę 425.000 zł;</t>
  </si>
  <si>
    <t xml:space="preserve"> - zmniejszenie dochodów z tytułu odpłatnego nabycia prawa własności o kwotę 3.330.000 zł w związku z przesunięciem terminu sprzedaży 
   nieruchomości położonych w Świeciu i w Bydgoszczy przy ulicy Rajskiej 1 i Paderewskiego 26.</t>
  </si>
  <si>
    <t>Przetwórstwo przemysłowe</t>
  </si>
  <si>
    <t>Rozwój kadr nowoczesnej gospodarki i przedsiębiorczości</t>
  </si>
  <si>
    <t>Zwiększa się o kwotę 101.063 zł wydatki zaplanowane na Działanie 8.3 Wsparcie przedsiębiorczości i samozatrudnienia w regionie w ramach RPO WK-P 2014-2020 w celu dostosowania planu wydatków do wielkości prognozowanego współfinansowania krajowego dla projektów przewidzianych do realizacji przez beneficjentów w 2017 r.</t>
  </si>
  <si>
    <t>1. zwiększeniu planowanych wydatków na zadania inwestycyjne w ramach Poddziałania 9.3.2 Rozwój usług społecznych o kwotę 36.125 zł;</t>
  </si>
  <si>
    <t>2. zmniejszeniu planowanych wydatków na zadania bieżące w ramach:</t>
  </si>
  <si>
    <t xml:space="preserve">        - Poddziałania 9.3.2 Rozwój usług społecznych o kwotę 45.235 zł;</t>
  </si>
  <si>
    <t xml:space="preserve">        - Poddziałania 8.4.1 Wsparcie zatrudnienia osób pełniących funkcje opiekuńcze o kwotę 3.839 zł;</t>
  </si>
  <si>
    <t>3. przeniesieniu planowanych wydatków między podziałkami klasyfikacji budżetowej w kwocie 20.807 zł w ramach Poddziałania 8.4.1 Wsparcie
    zatrudnienia osób pełniących funkcje opiekuńcze.</t>
  </si>
  <si>
    <t xml:space="preserve"> - o kwotę 15.194 zł w ramach RPO WK-P 2014-2020 na Poddziałanie 8.6.2 Regionalne programy polityki zdrowotnej i profilaktyczne w celu 
   dostosowania planu wydatków do wielkości prognozowanego współfinansowania krajowego dla projektów przewidzianych do realizacji przez 
   beneficjentów w 2017 r. </t>
  </si>
  <si>
    <t>Usługi opiekuńcze i specjalistyczne usługi opiekuńcze</t>
  </si>
  <si>
    <t xml:space="preserve"> - zmniejszeniu planowanych wydatków o kwotę 1.179 zł; </t>
  </si>
  <si>
    <t xml:space="preserve"> - przeniesieniu planowanych wydatków między podziałkami klasyfikacji budżetowej w kwocie 2.961 zł.</t>
  </si>
  <si>
    <t>W celu dostosowania planu wydatków do wielkości prognozowanego współfinansowania krajowego dla projektów przewidzianych do realizacji przez beneficjentów w 2017 r.  oraz do statusu beneficjentów otrzymujących współfinansowanie krajowe dokonuje się zmian w ramach RPO WK-P 2014-2020, Poddziałania 9.1.2 Rozwój usług opiekuńczych w ramach ZIT polegających na:</t>
  </si>
  <si>
    <t>Ośrodki wsparcia</t>
  </si>
  <si>
    <t>W celu dostosowania planu wydatków do wielkości prognozowanego współfinansowania krajowego dla projektów przewidzianych do realizacji przez beneficjentów w 2017 r. wprowadza się następujące zmiany w ramach RPO WK-P 2014-2020 Poddziałaniu 9.4.1 Rozwój podmiotów sektora ekonomii społecznej:</t>
  </si>
  <si>
    <t xml:space="preserve"> - zwiększenie wydatków na zadania bieżące o kwotę 312.319 zł;</t>
  </si>
  <si>
    <t xml:space="preserve"> - zmniejszenie wydatków na zadania inwestycyjne o kwotę 1.830 zł.</t>
  </si>
  <si>
    <t xml:space="preserve">    - o kwotę 518.213 zł na podzadanie Koszty instytucji;</t>
  </si>
  <si>
    <t xml:space="preserve">    - o kwotę 822.880 zł na podzadanie Koszty wdrażania;</t>
  </si>
  <si>
    <t xml:space="preserve">    - o kwotę 54.915 zł na podzadanie Podnoszenie kwalifikacji zawodowych;</t>
  </si>
  <si>
    <t xml:space="preserve">    - o kwotę 397.600 zł na podzadanie Komitet Monitorujący;</t>
  </si>
  <si>
    <t xml:space="preserve">    - o kwotę 229.920 zł na podzadanie Ewaluacja i badania;</t>
  </si>
  <si>
    <t xml:space="preserve">w celu dostosowania planu wydatków do Rocznego Planu Działań Pomocy Technicznej RPO WK-P na rok 2017. </t>
  </si>
  <si>
    <r>
      <t xml:space="preserve">Zmniejsza się o kwotę 13.494 zł dotację celową zaplanowaną dla Wojewódzkiej i Miejskiej Biblioteki Publicznej - Książnicy Kopernikańskiej w Toruniu na zadanie inwestycyjne pn. </t>
    </r>
    <r>
      <rPr>
        <i/>
        <sz val="10"/>
        <rFont val="Times New Roman"/>
        <family val="1"/>
      </rPr>
      <t>"Rozbudowa i dostosowanie budynku Wojewódzkiej Biblioteki Publicznej - Książnicy Kopernikańskiej w Toruniu do nowych funkcji użytkowych"</t>
    </r>
    <r>
      <rPr>
        <sz val="10"/>
        <rFont val="Times New Roman"/>
        <family val="1"/>
      </rPr>
      <t>. Zmiana wynika z urealnienia planu do faktycznych kosztów weryfikacji projektu wykonawczego i wykonania dokumentacji projektowej wynikających z zawartych umów.</t>
    </r>
  </si>
  <si>
    <t>Ponadto dokonuje się przeniesienia planowanych wydatków między podziałkami klasyfikacji budżetowej w kwocie 59.780 zł w planie podzadania "Koszty instytucji" w celu zabezpieczenia środków na okresowe badania lekarskie pracowników i świadczenia wynikające z przepisów BHP oraz na zakup licencji sieciowej do programu Abby Fine Reader dla 35 stanowisk.</t>
  </si>
  <si>
    <t>2) zwiększenie wydatków finansowanych ze środków własnych województwa:</t>
  </si>
  <si>
    <r>
      <t xml:space="preserve">    - o kwotę 1.197 zł na zadanie zlecone z zakresu administracji rządowej pn. </t>
    </r>
    <r>
      <rPr>
        <i/>
        <sz val="10"/>
        <rFont val="Times New Roman"/>
        <family val="1"/>
      </rPr>
      <t xml:space="preserve">"Obsługa i eksploatacja stacji pomp" </t>
    </r>
  </si>
  <si>
    <r>
      <t xml:space="preserve">    - o kwotę 1.054 zł na zadanie zlecone z zakresu administracji rządowej pn. </t>
    </r>
    <r>
      <rPr>
        <i/>
        <sz val="10"/>
        <rFont val="Times New Roman"/>
        <family val="1"/>
      </rPr>
      <t>"Koszenie kanałów i rzek oraz roboty awaryjne na urządzeniach 
      melioracji wodnych podstawowych";</t>
    </r>
  </si>
  <si>
    <r>
      <t>3) zmniejszenie wydatków finansowanych ze środków własnych województwa o kwotę 21.000 zł przy jednoczesnym zwiększeniu wydatków 
    finansowanych z dotacji celowej z budżetu państwa w ramach projektu pn. "</t>
    </r>
    <r>
      <rPr>
        <i/>
        <sz val="10"/>
        <rFont val="Times New Roman"/>
        <family val="1"/>
      </rPr>
      <t xml:space="preserve">Przebudowa walu przeciwpowodziowego Sartowice-Nowe, 
    odcinek od km 0+000 do km 10+600. Realizacja od km 7+075 do km 10+600" </t>
    </r>
    <r>
      <rPr>
        <sz val="10"/>
        <rFont val="Times New Roman"/>
        <family val="1"/>
      </rPr>
      <t xml:space="preserve">realizowanego w ramach RPO WK-P 2014-2020, 
    Poddziałania 4.1.1; </t>
    </r>
  </si>
  <si>
    <r>
      <t xml:space="preserve">Dokonuje się przeniesienia dochodów z tytułu dotacji celowej z budżetu państwa w kwocie 21.000 zł pomiędzy zadaniami realizowanymi przez Kujawsko-Pomorski Zarząd Melioracji i Urządzeń Wodnych we Włocławku poprzez zmniejszenie dochodów na zadanie pn. </t>
    </r>
    <r>
      <rPr>
        <i/>
        <sz val="10"/>
        <rFont val="Times New Roman"/>
        <family val="1"/>
      </rPr>
      <t xml:space="preserve">"Budowa i utrzymanie urządzeń melioracji wodnych" </t>
    </r>
    <r>
      <rPr>
        <sz val="10"/>
        <rFont val="Times New Roman"/>
        <family val="1"/>
      </rPr>
      <t xml:space="preserve">przy jednoczesnym zwiększeniu dochodów na zadanie pn. </t>
    </r>
    <r>
      <rPr>
        <i/>
        <sz val="10"/>
        <rFont val="Times New Roman"/>
        <family val="1"/>
      </rPr>
      <t xml:space="preserve">"Budowa wału przeciwpowodziowego Sartowice Nowe, odcinek od km 0+000 do km 10+600. Realizacja od km 7+075 do km 10+600", </t>
    </r>
    <r>
      <rPr>
        <sz val="10"/>
        <rFont val="Times New Roman"/>
        <family val="1"/>
      </rPr>
      <t>RPO WK-P 2014-2020, Poddziałanie 4.1.1.</t>
    </r>
  </si>
  <si>
    <t xml:space="preserve">Urealnia się dochody uzyskiwane przez Zarząd Dróg Wojewódzkich w Bydgoszczy poprzez: </t>
  </si>
  <si>
    <t xml:space="preserve">    - o kwotę 3.000 zł z tytułu odsetek od środków zgromadzonych na rachunku bankowym;</t>
  </si>
  <si>
    <t xml:space="preserve">    - o kwotę 21 zł z tytułu rozliczeń z lat ubiegłych;</t>
  </si>
  <si>
    <t xml:space="preserve">    - o kwotę 99.767 zł z tytułu odszkodowań za uszkodzone mienie;</t>
  </si>
  <si>
    <r>
      <t xml:space="preserve"> - pn. </t>
    </r>
    <r>
      <rPr>
        <i/>
        <sz val="10"/>
        <rFont val="Times New Roman"/>
        <family val="1"/>
      </rPr>
      <t>"Rozbudowa drogi wojewódzkiej Nr 251 Kaliska-Inowrocław na odcinku od km 19+649 (od granicy 
   województwa kujawsko-pomorskiego do km 34+200 oraz od km 34+590,30 do km 35+290) wraz 
   z przebudową mostu na rzece Gąsawka w miejscowości Żnin"</t>
    </r>
  </si>
  <si>
    <t>Zmniejsza się  łącznie o kwotę 71.877.943 zł planowane dochody na zadania inwestycyjne z tytułu dotacji celowych z budżetu państwa (budżet środków europejskich) przeznaczone na następujące projekty przewidziane do realizacji w ramach Regionalnego Programu Operacyjnego Województwa Kujawsko-Pomorskiego 2014-2020, Działania 5.1 Infrastruktura drogowa:</t>
  </si>
  <si>
    <r>
      <t xml:space="preserve"> - pn. </t>
    </r>
    <r>
      <rPr>
        <i/>
        <sz val="10"/>
        <rFont val="Times New Roman"/>
        <family val="1"/>
      </rPr>
      <t xml:space="preserve">"Przebudowa wraz z rozbudową drogi wojewódzkiej Nr 266 Ciechocinek-Służewo- Radziejów- 
   Sompolno-Konin"
  </t>
    </r>
    <r>
      <rPr>
        <sz val="9"/>
        <rFont val="Times New Roman"/>
        <family val="1"/>
      </rPr>
      <t xml:space="preserve">zmiana nazwy z </t>
    </r>
    <r>
      <rPr>
        <i/>
        <sz val="9"/>
        <rFont val="Times New Roman"/>
        <family val="1"/>
      </rPr>
      <t>"Rozbudowa drogi wojewódzkiej Nr 266 Ciechocinek-Służewo-Radziejów-Sompolno-Konin"</t>
    </r>
  </si>
  <si>
    <r>
      <t xml:space="preserve"> - pn. </t>
    </r>
    <r>
      <rPr>
        <i/>
        <sz val="10"/>
        <rFont val="Times New Roman"/>
        <family val="1"/>
      </rPr>
      <t>"Rozbudowa drogi wojewódzkiej Nr 548 Stolno-Wąbrzeźno od km 0+005 do km 29+619 
   z wyłączeniem węzła autostradowego w m. Lisewo od km 14+144 do km 15+146"</t>
    </r>
  </si>
  <si>
    <r>
      <t xml:space="preserve"> - pn. </t>
    </r>
    <r>
      <rPr>
        <i/>
        <sz val="10"/>
        <rFont val="Times New Roman"/>
        <family val="1"/>
      </rPr>
      <t>"Przebudowa i rozbudowa drogi wojewódzkiej Nr 559 na odcinku Lipno - Kamień Kotowy - granica 
   województwa"</t>
    </r>
  </si>
  <si>
    <r>
      <t xml:space="preserve"> - pn. </t>
    </r>
    <r>
      <rPr>
        <i/>
        <sz val="10"/>
        <rFont val="Times New Roman"/>
        <family val="1"/>
      </rPr>
      <t>"Przebudowa wraz z rozbudową drogi wojewódzkiej nr 265 Brześć Kujawski - Gostynin od km 
   0+000 do km 19+117"</t>
    </r>
  </si>
  <si>
    <t>Dokonuje się zmian w planowanych dochodach z tytułu dotacji celowych z budżetu państwa  (budżet środków krajowych) przeznaczonych na współfinansowanie projektów w ramach Regionalnego Programu Operacyjnego Województwa Kujawsko-Pomorskiego 2014-2020, poprzez:</t>
  </si>
  <si>
    <t>1. zmniejszenie planowanych dochodów:</t>
  </si>
  <si>
    <t xml:space="preserve">    1)  na zadania bieżące w ramach:</t>
  </si>
  <si>
    <t xml:space="preserve">         - Poddziałania 8.4.1 Wsparcie zatrudnienia osób pełniących funkcje opiekuńcze</t>
  </si>
  <si>
    <t xml:space="preserve">         - Poddziałania 9.1.2 Rozwój usług opiekuńczych w ramach ZIT</t>
  </si>
  <si>
    <t xml:space="preserve">         - Poddziałania 10.1.2 Kształcenie ogólne w ramach ZIT</t>
  </si>
  <si>
    <t xml:space="preserve">    2)  na zadania inwestycyjne w ramach:</t>
  </si>
  <si>
    <t xml:space="preserve">         - Poddziałania 10.2.2 Kształcenie ogólne</t>
  </si>
  <si>
    <t xml:space="preserve">         - Poddziałania 9.3.2 Rozwój usług społecznych</t>
  </si>
  <si>
    <t xml:space="preserve">         - Poddziałania 9.4.1 Rozwój podmiotów sektora ekonomii społecznej</t>
  </si>
  <si>
    <t xml:space="preserve">         - Poddziałania 10.2.3 Kształcenie zawodowe</t>
  </si>
  <si>
    <t xml:space="preserve">         - Poddziałania 8.6.2 Regionalne programy polityki zdrowotnej i profilaktyczne</t>
  </si>
  <si>
    <t xml:space="preserve">         - Poddziałania 9.4.1 Rozwój podmiotów sektora ekonomii społecznej </t>
  </si>
  <si>
    <t xml:space="preserve">         - Poddziałania 10.1.3 Kształcenie zawodowe w ramach ZIT</t>
  </si>
  <si>
    <t xml:space="preserve">         - Działania 8.3 Wsparcie przedsiębiorczości i samozatrudnienia w regionie</t>
  </si>
  <si>
    <t>W celu urealnienia wydatków na wynagrodzenia i pochodne dokonuje się zmian w bieżącym utrzymaniu placówek oświatowych poprzez:</t>
  </si>
  <si>
    <t xml:space="preserve"> - zmniejszenie wydatków o kwotę 67.297 zł w planie finansowym Kujawsko-Pomorskiego Specjalnego Ośrodka Szkolno-Wychowawczego 
   w Toruniu;</t>
  </si>
  <si>
    <t xml:space="preserve"> - przeniesienie planowanych wydatków między podziałkami klasyfikacji budżetowej w kwocie 2.076 zł oraz zmniejszenie wydatków o kwotę 
   10.016 zł w planie finansowym Kujawsko-Pomorskiego Specjalnego Ośrodka Szkolno-Wychowawczego nr 1 w Bydgoszczy;</t>
  </si>
  <si>
    <t xml:space="preserve"> - przeniesienie planowanych wydatków między podziałkami klasyfikacji budżetowej w kwocie 892 zł oraz zmniejszenie wydatków o kwotę 
   23.720 zł w planie finansowym Kujawsko-Pomorskiego Specjalnego Ośrodka Szkolno-Wychowawczego nr 2 w Bydgoszczy;</t>
  </si>
  <si>
    <t xml:space="preserve"> - przeniesienie planowanych wydatków między podziałkami klasyfikacji budżetowej w kwocie 3 zł oraz zmniejszenie wydatków o kwotę 
   6.261 zł w planie finansowym Zespołu Szkół Nr 33 Specjalnych dla Dzieci i Młodzieży Przewlekle Chorej w Bydgoszczy;</t>
  </si>
  <si>
    <t xml:space="preserve"> - zmniejszenie wydatków o kwotę 12.771 zł w planie finansowym Zespołu Szkół Specjalnych Nr 1 w Ciechocinku.</t>
  </si>
  <si>
    <t>Dokonuje się przeniesienia planowanych wydatków między podziałkami klasyfikacji budżetowej w kwocie 131 zł oraz zwiększenia wydatków o kwotę 625 zł w ramach bieżącego utrzymania Zespołu Szkół Nr 33 Specjalnych w Bydgoszczy w celu urealnienia wydatków na wynagrodzenia i pochodne.</t>
  </si>
  <si>
    <t xml:space="preserve"> - zmniejszenie wydatków o kwotę 116.854 zł w planie finansowym Kujawsko-Pomorskiego Specjalnego Ośrodka Szkolno-Wychowawczego 
   w Toruniu;</t>
  </si>
  <si>
    <t xml:space="preserve"> - zmniejszenie wydatków o kwotę 13.680 zł w planie finansowym Kujawsko-Pomorskiego Specjalnego Ośrodka Szkolno-Wychowawczego nr 1
   w Bydgoszczy;</t>
  </si>
  <si>
    <t xml:space="preserve"> - zmniejszenie wydatków o kwotę 23.856 zł w planie finansowym Kujawsko-Pomorskiego Specjalnego Ośrodka Szkolno-Wychowawczego nr 2 
   w Bydgoszczy;</t>
  </si>
  <si>
    <t xml:space="preserve"> - zwiększenie wydatków o kwotę 12.411 zł w planie finansowym Zespołu Szkół Nr 33 Specjalnych dla Dzieci i Młodzieży Przewlekle Chorej 
   w Bydgoszczy;</t>
  </si>
  <si>
    <t xml:space="preserve"> - przeniesienie planowanych wydatków między podziałkami klasyfikacji budżetowej w kwocie 604 zł oraz zwiększenie wydatków o kwotę 
   19.527 zł w planie finansowym Zespołu Szkół Specjalnych Nr 1 w Ciechocinku.</t>
  </si>
  <si>
    <t>W celu urealnienia wydatków na wynagrodzenia i pochodne zmniejsza się wydatki na bieżące utrzymanie placówek oświatowych, tj.:</t>
  </si>
  <si>
    <t>1) Kujawsko-Pomorskiego Specjalnego Ośrodka Szkolno-Wychowawczego nr 1 w Bydgoszczy o kwotę 55.353 zł;</t>
  </si>
  <si>
    <t>2) Kujawsko-Pomorskiego Specjalnego Ośrodka Szkolno-Wychowawczego nr 2 w Bydgoszczy o kwotę 12.292 zł;</t>
  </si>
  <si>
    <t>3) Zespołu Szkół Nr 33 Specjalnych dla Dzieci i Młodzieży Przewlekle Chorej w Bydgoszczy o kwotę 14.108 zł;</t>
  </si>
  <si>
    <t>4) Zespołu Szkół Specjalnych Nr 1 w Ciechocinku o kwotę 629 zł.</t>
  </si>
  <si>
    <t xml:space="preserve"> - przeniesienie planowanych wydatków między podziałkami klasyfikacji budżetowej w kwocie 1.306 zł oraz zmniejszenie wydatków o kwotę 
   30.016 zł w planie finansowym Medyczno-Społecznego Centrum Kształcenia Zawodowego i Ustawicznego w Inowrocławiu;</t>
  </si>
  <si>
    <t xml:space="preserve"> - przeniesienie planowanych wydatków między podziałkami klasyfikacji budżetowej w kwocie 1.104 zł oraz zmniejszenie wydatków o kwotę 
   2.214 zł w planie finansowym Medyczno-Społecznego Centrum Kształcenia Zawodowego i Ustawicznego w Toruniu.</t>
  </si>
  <si>
    <t xml:space="preserve"> - zmniejszenie wydatków o kwotę 137.460 zł w planie finansowym Kujawsko-Pomorskiego Specjalnego Ośrodka Szkolno-Wychowawczego 
   w Toruniu;</t>
  </si>
  <si>
    <t xml:space="preserve"> - przeniesienie planowanych wydatków między podziałkami klasyfikacji budżetowej w kwocie 472 zł oraz zmniejszenie wydatków o kwotę 
   12.400 zł w planie finansowym Kujawsko-Pomorskiego Specjalnego Ośrodka Szkolno-Wychowawczego nr 1 w Bydgoszczy;</t>
  </si>
  <si>
    <t xml:space="preserve"> - przeniesienie planowanych wydatków między podziałkami klasyfikacji budżetowej w kwocie 645 zł oraz zmniejszenie wydatków o kwotę 
   24.123 zł w planie finansowym Kujawsko-Pomorskiego Specjalnego Ośrodka Szkolno-Wychowawczego nr 2 w Bydgoszczy.</t>
  </si>
  <si>
    <t xml:space="preserve"> - zmniejszenie wydatków finansowanych ze środków własnych województwa o kwotę 105.745 zł przy jednoczesnym zwiększeniu wydatków 
   finansowanych z dotacji od jednostek samorządu terytorialnego. Zmiana wynika z urealnienia dochodów uzyskiwanych od gmin i powiatów 
   z tytułu odpłatności za kształcenie uczniów w zakresie teoretycznej nauki zawodu;</t>
  </si>
  <si>
    <t>Wprowadza się następujące zmiany w bieżącym utrzymaniu Kujawsko-Pomorskiego Ośrodka Dokształcania i Doskonalenia Zawodowego w Bydgoszczy:</t>
  </si>
  <si>
    <t xml:space="preserve"> - zmniejszenie wydatków finansowanych ze środków własnych województwa o kwotę 35.295 zł w związku z urealnieniem wydatków na 
   wynagrodzenia i pochodne. </t>
  </si>
  <si>
    <r>
      <t xml:space="preserve">Zwiększa się o kwotę 39.000 zł wydatki zaplanowane na zadanie własne pn. </t>
    </r>
    <r>
      <rPr>
        <i/>
        <sz val="10"/>
        <rFont val="Times New Roman"/>
        <family val="1"/>
      </rPr>
      <t xml:space="preserve">"Medycyna pracy" </t>
    </r>
    <r>
      <rPr>
        <sz val="10"/>
        <rFont val="Times New Roman"/>
        <family val="1"/>
      </rPr>
      <t>z przeznaczeniem na realizację przez wojewódzkie ośrodki medycyny pracy zadań wynikających z ustawy z dnia 27 czerwca 1997 r. o służbie medycyny.</t>
    </r>
  </si>
  <si>
    <t xml:space="preserve"> - przeniesienie planowanych wydatków między podziałkami klasyfikacji budżetowej w kwocie 2.427 zł oraz zwiększenie wydatków o kwotę 
   3.226 zł w planie finansowym Kujawsko-Pomorskiego Centrum Edukacji Nauczycieli w Toruniu;</t>
  </si>
  <si>
    <t xml:space="preserve"> - przeniesienie planowanych wydatków między podziałkami klasyfikacji budżetowej w kwocie 1.079 zł oraz zwiększenie wydatków o kwotę 
   3.570 zł w planie finansowym Kujawsko-Pomorskiego Centrum Edukacji Nauczycieli w Bydgoszczy;</t>
  </si>
  <si>
    <t>1) Biblioteki Pedagogicznej w Toruniu o kwotę 84.800 zł;</t>
  </si>
  <si>
    <t>2) Pedagogicznej Biblioteki Wojewódzkiej w Bydgoszczy o kwotę 9.264 zł.</t>
  </si>
  <si>
    <t>Zmniejsza się o kwotę 20.639 zł wydatki zaplanowane na bieżące utrzymanie Kujawsko-Pomorskiego Specjalnego Ośrodka Szkolno-Wychowawczego nr 1 w Bydgoszczy w celu urealnienia wydatków na wynagrodzenia i pochodne.</t>
  </si>
  <si>
    <t xml:space="preserve">    - o kwotę 9.255 zł z tytułu najmu i dzierżawy;</t>
  </si>
  <si>
    <t>1) zwiększenie planowanych dochodów:</t>
  </si>
  <si>
    <t xml:space="preserve"> - zmniejszenie wydatków o kwotę 37.361 zł w planie finansowym Kujawsko-Pomorskiego Specjalnego Ośrodka Szkolno-Wychowawczego 
   w Toruniu;</t>
  </si>
  <si>
    <t xml:space="preserve"> - przeniesienie planowanych wydatków między podziałkami klasyfikacji budżetowej w kwocie 1.066 zł oraz zmniejszenie wydatków o kwotę 
   155.148 zł w planie finansowym Kujawsko-Pomorskiego Specjalnego Ośrodka Szkolno-Wychowawczego nr 2 w Bydgoszczy.</t>
  </si>
  <si>
    <r>
      <t xml:space="preserve"> - o kwotę 224.132 zł na zadanie pn. </t>
    </r>
    <r>
      <rPr>
        <i/>
        <sz val="10"/>
        <rFont val="Times New Roman"/>
        <family val="1"/>
      </rPr>
      <t xml:space="preserve">"SOSW Nr 2 w Bydgoszczy - remont dachów", </t>
    </r>
    <r>
      <rPr>
        <sz val="10"/>
        <rFont val="Times New Roman"/>
        <family val="1"/>
      </rPr>
      <t>tj. do wielkości wynikającej z zawartych umów na prace 
   budowlane oraz pełnienie nadzoru inwestorskiego;</t>
    </r>
  </si>
  <si>
    <t xml:space="preserve"> - przeniesienie planowanych wydatków między podziałkami klasyfikacji budżetowej w kwocie 9.732 zł oraz zwiększenie wydatków o kwotę 
   377 zł w planie finansowym Kujawsko-Pomorskiego Specjalnego Ośrodka Szkolno-Wychowawczego nr 1 w Bydgoszczy;</t>
  </si>
  <si>
    <t xml:space="preserve"> - zmniejszenie wydatków o kwotę 81.260 zł w planie finansowym Kujawsko-Pomorskiego Specjalnego Ośrodka Szkolno-Wychowawczego 
   w Toruniu;</t>
  </si>
  <si>
    <t xml:space="preserve"> - zmniejszenie wydatków o kwotę 14.703 zł w planie finansowym Kujawsko-Pomorskiego Specjalnego Ośrodka Szkolno-Wychowawczego nr 1 
   w Bydgoszczy;</t>
  </si>
  <si>
    <t xml:space="preserve"> - przeniesienie planowanych wydatków między podziałkami klasyfikacji budżetowej w kwocie 73 zł oraz zmniejszenie wydatków o kwotę 
   1.110 zł w planie finansowym Kujawsko-Pomorskiego Specjalnego Ośrodka Szkolno-Wychowawczego nr 2 w Bydgoszczy.</t>
  </si>
  <si>
    <t xml:space="preserve"> - zmniejszenie wydatków o kwotę 32.519 zł w planie finansowym Zespołu Szkół Specjalnych Nr 1 w Ciechocinku.</t>
  </si>
  <si>
    <t xml:space="preserve"> - przeniesienie planowanych wydatków między podziałkami klasyfikacji budżetowej w kwocie 429 zł oraz zwiększenie wydatków o kwotę 
   3.859 zł w planie finansowym Zespołu Szkół Nr 33 Specjalnych dla Dzieci i Młodzieży Przewlekle Chorej w Bydgoszczy;</t>
  </si>
  <si>
    <t>Internaty i bursy szkolne</t>
  </si>
  <si>
    <t>Dokonuje się przeniesienia planowanych wydatków między podziałkami klasyfikacji budżetowej w kwocie 168 zł oraz zwiększenia wydatków o kwotę 1.514 zł w ramach bieżącego utrzymania Kujawsko-Pomorskiego Ośrodka Dokształcania i Doskonalenia Zawodowego w Bydgoszczy w celu urealnienia wydatków na wynagrodzenia i pochodne.</t>
  </si>
  <si>
    <r>
      <t xml:space="preserve"> - o kwotę 48.994 zł na zadanie własne pn. </t>
    </r>
    <r>
      <rPr>
        <i/>
        <sz val="10"/>
        <rFont val="Times New Roman"/>
        <family val="1"/>
      </rPr>
      <t xml:space="preserve">„Województwo promujące zdrowie” </t>
    </r>
    <r>
      <rPr>
        <sz val="10"/>
        <rFont val="Times New Roman"/>
        <family val="1"/>
      </rPr>
      <t>w związku z mniejszymi kosztami programów zdrowotnych 
   realizowanych przez podmioty wyłonione w drodze konkursu.</t>
    </r>
  </si>
  <si>
    <t xml:space="preserve"> - o kwotę 9.700 zł na dotacje udzielane w trybie ustawy o działalności pożytku publicznego i wolontariacie na zadania publiczne związane 
    z realizacją zadań samorządu województwa w zakresie pomocy społecznej zaplanowane w ramach konkursu pn. "Wspieranie prac 
   wychowawczych z dziećmi i młodzieżą realizowanych przez organizacje młodzieżowe" w celu urealnienia planu wydatków do kwot 
   wynikających z zawartych umów.</t>
  </si>
  <si>
    <t>Państwowy Fundusz Rehabilitacji Osób Niepełnosprawnych</t>
  </si>
  <si>
    <t>§ 12 pkt 1 dotyczący dochodów gromadzonych na wydzielonych rachunkach przez jednostki budżetowe prowadzące działalność określoną w ustawie Prawo oświatowe</t>
  </si>
  <si>
    <t>§ 12 pkt 2 dotyczący wydatków finansowanych dochodami gromadzonymi na wydzielonych rachunkach przez jednostki budżetowe prowadzące działalność określoną w ustawie Prawo oświatowe</t>
  </si>
  <si>
    <t>Infrastruktura portowa</t>
  </si>
  <si>
    <t>Zwiększa się o kwotę 100.000 zł wydatki zaplanowane na podwyższenie kapitału zakładowego spółki Regionalny Ośrodek Edukacji Ekologicznej sp. z o.o. Wniesienie kapitału nastąpi poprzez objęcie 100 nowych udziałów o wartości nominalnej 1.000 zł każdy. Środki uzyskane z podwyższenia kapitału przeznaczone zostaną na wkład własny do projektu "Kujawsko-Pomorski Ośrodek Edukacji Ekologicznej i Ochrony Bioróżnorodności Eko-Czar w Czarnym Bryńsku" planowanego do realizacji w ramach RPO WKP 2014-2020, Działania 4.5.</t>
  </si>
  <si>
    <t>Rozwój przedsiębiorczości</t>
  </si>
  <si>
    <t>Zwiększa się o kwotę 4.500.000 zł wydatki zaplanowane na podwyższenie kapitału spółki Toruńska Agencja Rozwoju Regionalnego S.A. Wniesienie kapitału nastąpi poprzez objęcie 450 nowych akcji po cenie nominalnej 10.000 zł każda z przeznaczeniem na profesjonalizację usług spółki, kierowanych do małych i średnich przedsiębiorstw, w zakresie internacjonalizacji przedsiębiorstw, poprzez pozyskanie zaawansowanych kompetencji do świadczenia usług w zakresie ekspansji zagranicznej.</t>
  </si>
  <si>
    <t>Bezpieczeństwo publiczne i ochrona przeciwpożarowa</t>
  </si>
  <si>
    <t>W celu zabezpieczenia środków na bieżące funkcjonowanie Instytucji, zwiększa się wydatki zaplanowane na działalność statutową:</t>
  </si>
  <si>
    <t xml:space="preserve"> - Opery Nova w Bydgoszczy o kwotę 147.500 zł;</t>
  </si>
  <si>
    <t xml:space="preserve"> - Teatru im. W. Horzycy w Toruniu o kwotę 44.500 zł;</t>
  </si>
  <si>
    <t xml:space="preserve"> - Kujawsko-Pomorskiego Impresaryjnego Teatru Muzycznego w Toruniu o kwotę 138.489 zł (w tym 133.989 zł na bieżące utrzymanie zespołu 
   pałacowo-parkowego w Wieńcu).</t>
  </si>
  <si>
    <t>Zwiększa się o kwotę 63.500 zł wydatki zaplanowane na działalność statutową Filharmonii Pomorskiej w Bydgoszczy w celu zabezpieczenia środków na bieżące funkcjonowanie Instytucji.</t>
  </si>
  <si>
    <t>Domy i ośrodki kultury, świetlice i kluby</t>
  </si>
  <si>
    <t xml:space="preserve"> - Pałacu Lubostroń w Lubostroniu o kwotę 12.000 zł.</t>
  </si>
  <si>
    <t xml:space="preserve"> - Kujawsko-Pomorskiego Centrum Kultury w Bydgoszczy o kwotę 20.000 zł;</t>
  </si>
  <si>
    <t xml:space="preserve"> - Wojewódzkiego Ośrodka Animacji Kultury w Toruniu o kwotę 12.500 zł;</t>
  </si>
  <si>
    <t xml:space="preserve"> - Ośrodka Chopinowskiego w Szafarni o kwotę 6.000 zł;</t>
  </si>
  <si>
    <t>Galerie i biura wystaw artystycznych</t>
  </si>
  <si>
    <t xml:space="preserve"> - Galerii i Ośrodka Plastycznej Twórczości Dziecka w Toruniu o kwotę 10.000 zł;</t>
  </si>
  <si>
    <t xml:space="preserve"> - Galerii Sztuki "Wozownia" w Toruniu o kwotę 7.000 zł.</t>
  </si>
  <si>
    <t xml:space="preserve"> - Wojewódzkiej i Miejskiej Biblioteki Publicznej im. dr Witolda Bełzy w Bydgoszczy o kwotę  74.000 zł;</t>
  </si>
  <si>
    <t xml:space="preserve"> - Muzeum Ziemi Kujawskiej i Dobrzyńskiej we Włocławku o kwotę 33.500 zł;</t>
  </si>
  <si>
    <t xml:space="preserve"> - Muzeum Etnograficznego w Toruniu o kwotę 37.000 zł;</t>
  </si>
  <si>
    <t xml:space="preserve"> - Muzeum Archeologicznego w Biskupinie o kwotę 26.500 zł.</t>
  </si>
  <si>
    <t xml:space="preserve">    - przeniesienie planowanych wydatków między podziałkami klasyfikacji budżetowej w kwocie 2.839 zł oraz zmniejszenie planowanych 
      wydatków o kwotę 910 zł w celu urealnienia planu na wynagrodzenia i pochodne;</t>
  </si>
  <si>
    <r>
      <t xml:space="preserve">Dokonuje się przeniesienia planowanych wydatków między podziałkami klasyfikacji budżetowej w kwocie 12.651 zł w zadaniu własnym pn. </t>
    </r>
    <r>
      <rPr>
        <i/>
        <sz val="10"/>
        <rFont val="Times New Roman"/>
        <family val="1"/>
      </rPr>
      <t xml:space="preserve">"Zwrot dotacji - Budowa Opery NOVA w Bydgoszczy" </t>
    </r>
    <r>
      <rPr>
        <sz val="10"/>
        <rFont val="Times New Roman"/>
        <family val="1"/>
      </rPr>
      <t>w celu zastosowania właściwego paragrafu wydatków dla zwrotu dotacji otrzymanej z budżetu państwa na zadanie inwestycyjne pn. "Budowa obiektu Opery NOVA w Bydgoszczy" (2005-2007) stanowiącego rozliczenie podatku VAT.</t>
    </r>
  </si>
  <si>
    <r>
      <t xml:space="preserve"> - o kwotę 5.950 zł na zadanie własne pn. </t>
    </r>
    <r>
      <rPr>
        <i/>
        <sz val="10"/>
        <rFont val="Times New Roman"/>
        <family val="1"/>
      </rPr>
      <t>"Kujawsko-Pomorski Program Wspierania Rodzin"</t>
    </r>
    <r>
      <rPr>
        <sz val="10"/>
        <rFont val="Times New Roman"/>
        <family val="1"/>
      </rPr>
      <t xml:space="preserve"> w związku z oszczędnościami powstałymi po 
   realizacji przedsięwzięć przewidzianych na rok 2017;</t>
    </r>
  </si>
  <si>
    <t>Ponadto w bieżącym utrzymaniu Kujawsko-Pomorskiego Specjalnego Ośrodka Szkolno-Wychowawczego w Toruniu w grupie pozostałych wydatków bieżących dokonuje się przeniesienia planowanych wydatków między podziałkami klasyfikacji budżetowej w kwocie 2.000 zł w celu zabezpieczenia środków na opłaty abonamentowe za program Vulcan oraz zmniejszenia wydatków o kwotę 1.624 zł w celu urealnienia planu na odpis na zakładowy fundusz świadczeń socjalnych.</t>
  </si>
  <si>
    <r>
      <t xml:space="preserve"> - o kwotę 354.809 zł na zadanie własne pn. </t>
    </r>
    <r>
      <rPr>
        <i/>
        <sz val="10"/>
        <rFont val="Times New Roman"/>
        <family val="1"/>
      </rPr>
      <t>"Jednorazowe płatności jednostek oświatowych"</t>
    </r>
    <r>
      <rPr>
        <sz val="10"/>
        <rFont val="Times New Roman"/>
        <family val="1"/>
      </rPr>
      <t xml:space="preserve"> ujęte w planie finansowym Urzędu
   Marszałkowskiego w związku z zabezpieczeniem środków na nagrody jubileuszowe i odprawy emerytalne w planach finansowych 
   poszczególnych jednostek oświatowych.</t>
    </r>
  </si>
  <si>
    <t>Ponadto zmniejsza się o kwotę 7.123 zł wydatki na bieżące utrzymanie Kujawsko-Pomorskiego Specjalnego Ośrodka Szkolno-Wychowawczego w Toruniu w grupie pozostałych wydatków bieżących w celu urealnienia planu na odpis na zakładowy fundusz świadczeń socjalnych.</t>
  </si>
  <si>
    <r>
      <t xml:space="preserve">Zmniejsza się o kwotę 127.000 zł dotację dla Filharmonii Pomorskiej w Bydgoszczy zaplanowaną na zadanie inwestycyjne pn. </t>
    </r>
    <r>
      <rPr>
        <i/>
        <sz val="10"/>
        <rFont val="Times New Roman"/>
        <family val="1"/>
      </rPr>
      <t xml:space="preserve">"Rozbudowa i remont Filharmonii Pomorskiej im. Ignacego Paderewskiego w Bydgoszczy- przygotowanie dokumentacji" </t>
    </r>
    <r>
      <rPr>
        <sz val="10"/>
        <rFont val="Times New Roman"/>
        <family val="1"/>
      </rPr>
      <t>w związku z trwającą procedurą zmiany planu zagospodarowania przestrzennego i koniecznością rezygnacji z wyboru inwestora zastępczego w 2017 r.</t>
    </r>
  </si>
  <si>
    <t xml:space="preserve"> - Wojewódzkiej Biblioteki Publicznej - Książnicy Kopernikańskiej w Toruniu o kwotę 163.000 zł ( w tym 100.000 zł na pokrycie zobowiązań 
   finansowych za rok 2016).</t>
  </si>
  <si>
    <t>W związku z wyższymi wpływami z tytułu opłat pobieranych przez Zarząd Dróg Wojewódzkich w Bydgoszczy zgodnie z ustawą z dnia 21 marca 1985 r. o drogach publicznych za zajęcie pasa drogowego oraz za przejazdy pojazdów ponadnormatywnych, zwiększa się planowane dochody własne województwa o kwotę 100.100 zł.</t>
  </si>
  <si>
    <t xml:space="preserve">    w celu zabezpieczenia środków na wynagrodzenia i pochodne;</t>
  </si>
  <si>
    <t xml:space="preserve"> - zwiększenie planowanych wydatków o kwotę 14.767 zł.</t>
  </si>
  <si>
    <r>
      <t xml:space="preserve">        w związku z przesunięciem terminu opracowania Programu Funkcjonalno-Użytkowego i możliwości końcowego rozliczenia płatności 
        w 2018 roku. Z uwagi na zmianę metody realizacji inwestycji na "zaprojektuj i wybuduj" i technologii robót zwiększa się ogólna wartość 
        inwestycji. Nazwa zadania otrzymuje brzmienie: </t>
    </r>
    <r>
      <rPr>
        <i/>
        <sz val="10"/>
        <rFont val="Times New Roman"/>
        <family val="1"/>
      </rPr>
      <t>"Przebudowa wraz z rozbudową drogi wojewódzkiej Nr 266 Ciechocinek-Służewo-
        Radziejów- Sompolno-Konin";</t>
    </r>
  </si>
  <si>
    <r>
      <t xml:space="preserve">        - o kwotę 1.136.409 zł na zadanie pn.</t>
    </r>
    <r>
      <rPr>
        <i/>
        <sz val="10"/>
        <rFont val="Times New Roman"/>
        <family val="1"/>
      </rPr>
      <t xml:space="preserve"> "Drogowa inicjatywa samorządowa"</t>
    </r>
    <r>
      <rPr>
        <sz val="10"/>
        <rFont val="Times New Roman"/>
        <family val="1"/>
      </rPr>
      <t xml:space="preserve"> w tym w części finansowanej z dotacji od jednostek 
          samorządu terytorialnego o kwotę 641.706 zł oraz w części finansowanej ze środków własnych województwa o kwotę 494.703 zł. Zmiana 
          wynika z urealnienia wartości zadań po zakończeniu procedur przetargowych oraz konieczności odstąpienia w 2017 r. od realizacji 
          inwestycji "Przebudowa chodnika przy drodze wojewódzkiej Nr 552 na odc. Łysomice -Papowo Toruńskie";</t>
    </r>
  </si>
  <si>
    <t xml:space="preserve">           * o kwotę 183.888,72 zł w części finansowanej ze środków własnych województw w wyniku urealnienia wartości niektórych zadań po 
              przeprowadzeniu procedur przetargowych;</t>
  </si>
  <si>
    <r>
      <t xml:space="preserve">   2) zwiększenie wydatków o kwotę 2.434 zł na zadanie pn.</t>
    </r>
    <r>
      <rPr>
        <i/>
        <sz val="10"/>
        <rFont val="Times New Roman"/>
        <family val="1"/>
      </rPr>
      <t xml:space="preserve"> "Modernizacja węzła ciepłowniczego w obiekcie przy ul. Polnej 113 w Toruniu"</t>
    </r>
    <r>
      <rPr>
        <sz val="10"/>
        <rFont val="Times New Roman"/>
        <family val="1"/>
      </rPr>
      <t xml:space="preserve"> 
        w związku ze zwiększeniem wartości zadania po przeprowadzeniu procedur przetargowych;</t>
    </r>
  </si>
  <si>
    <r>
      <t xml:space="preserve">    3) zadanie pn. </t>
    </r>
    <r>
      <rPr>
        <i/>
        <sz val="10"/>
        <rFont val="Times New Roman"/>
        <family val="1"/>
      </rPr>
      <t xml:space="preserve">"Naprawa infrastruktury uszkodzonej" </t>
    </r>
    <r>
      <rPr>
        <sz val="10"/>
        <rFont val="Times New Roman"/>
        <family val="1"/>
      </rPr>
      <t>- zwiększenie wydatków o kwotę 52.892 zł z przeznaczeniem na naprawę szkód 
        wyrządzonych przez użytkowników dróg w pasie administrowanym przez Rejony Dróg Wojewódzkich: Inowrocław, Toruń, Tuchola 
        i Żołędowo.</t>
    </r>
  </si>
  <si>
    <r>
      <t xml:space="preserve">Nazwa zadania </t>
    </r>
    <r>
      <rPr>
        <i/>
        <sz val="10"/>
        <rFont val="Times New Roman"/>
        <family val="1"/>
      </rPr>
      <t>"Nabycie nieruchomości położonych w miejscowości Biała, gmina Tuchola oraz w Tucholi przy ul. Podgórnej 3"</t>
    </r>
    <r>
      <rPr>
        <sz val="10"/>
        <rFont val="Times New Roman"/>
        <family val="1"/>
      </rPr>
      <t xml:space="preserve"> otrzymuje brzmienie </t>
    </r>
    <r>
      <rPr>
        <i/>
        <sz val="10"/>
        <rFont val="Times New Roman"/>
        <family val="1"/>
      </rPr>
      <t>"Nabycie nieruchomości położonych w miejscowości Biała, gmina Tuchola".</t>
    </r>
  </si>
  <si>
    <t>Zmniejsza się wydatki zaplanowane na Pomoc Techniczną Regionalnego Programu Operacyjnego Województwa Kujawsko-Pomorskiego 2014-2020 realizowaną przez Urząd Marszałkowski łącznie o kwotę 2.023.528 zł, w tym:</t>
  </si>
  <si>
    <t>Zwiększa się o kwotę 10.000 zł wydatki zaplanowane na pokrycie kosztów składki członkowskiej Stowarzyszenia "Salutaris" - zrzeszenia kujawsko-pomorskich samorządów z przeznaczeniem na przygotowanie paczek świątecznych dla osób, które ucierpiały podczas klęski żywiołowej związanej z przejściem frontu burzowego na terenie województwa kujawsko-pomorskiego.</t>
  </si>
  <si>
    <t xml:space="preserve"> - na bieżące utrzymanie placówek oświatowych, w tym na regulację płac w kwocie 898.991 zł; </t>
  </si>
  <si>
    <t>Ponadto zwiększa się o kwotę 8.146 zł wydatki na bieżące utrzymanie Kujawsko-Pomorskiego Specjalnego Ośrodka Szkolno-Wychowawczego w Toruniu w grupie pozostałych wydatków bieżących w celu zabezpieczenia środków na odpis na zakładowy fundusz świadczeń socjalnych.</t>
  </si>
  <si>
    <t>Ponadto zmniejsza się o kwotę 19.888 zł wydatki na bieżące utrzymanie Kujawsko-Pomorskiego Specjalnego Ośrodka Szkolno-Wychowawczego w Toruniu w grupie pozostałych wydatków bieżących w celu urealnienia planu na odpis na zakładowy fundusz świadczeń socjalnych.</t>
  </si>
  <si>
    <r>
      <t xml:space="preserve">Zmniejsza się o kwotę 35.504 zł wydatki zaplanowane na zadanie własne pn. </t>
    </r>
    <r>
      <rPr>
        <i/>
        <sz val="10"/>
        <rFont val="Times New Roman"/>
        <family val="1"/>
      </rPr>
      <t>"Jednorazowe płatności jednostek oświatowych"</t>
    </r>
    <r>
      <rPr>
        <sz val="10"/>
        <rFont val="Times New Roman"/>
        <family val="1"/>
      </rPr>
      <t xml:space="preserve"> ujęte w planie finansowym Urzędu Marszałkowskiego w związku z zabezpieczeniem środków na nagrody jubileuszowe i odprawy emerytalne w planach finansowych poszczególnych jednostek oświatowych.</t>
    </r>
  </si>
  <si>
    <t>Ponadto zmniejsza się o kwotę 14.096 zł wydatki na bieżące utrzymanie Kujawsko-Pomorskiego Specjalnego Ośrodka Szkolno-Wychowawczego w Toruniu w grupie pozostałych wydatków bieżących w celu urealnienia planu na odpis na zakładowy fundusz świadczeń socjalnych.</t>
  </si>
  <si>
    <r>
      <t xml:space="preserve">W związku z Zarządzeniem Marszałka Województwa w sprawie podziału środków na indywidualne formy doskonalenia zawodowego dyrektorów szkół i placówek oświatowych prowadzonych przez Samorząd Województwa, zwiększa się wydatki na zadanie własne pn. </t>
    </r>
    <r>
      <rPr>
        <i/>
        <sz val="10"/>
        <rFont val="Times New Roman"/>
        <family val="1"/>
      </rPr>
      <t>"Doskonalenie nauczycieli"</t>
    </r>
    <r>
      <rPr>
        <sz val="10"/>
        <rFont val="Times New Roman"/>
        <family val="1"/>
      </rPr>
      <t xml:space="preserve"> :</t>
    </r>
  </si>
  <si>
    <t>2) o kwotę 1.326 zł w planie finansowym Kujawsko-Pomorskiego Centrum Edukacji Nauczycieli w Toruniu;</t>
  </si>
  <si>
    <t>3) o kwotę 3.177 zł w planie finansowym Kujawsko-Pomorskiego Centrum Edukacji Nauczycieli we Włocławku;</t>
  </si>
  <si>
    <t>Niniejszą uchwałą dokonuje się zmian w zakresie planowanych dochodów, wydatków oraz limitów wydatków na programy (projekty) finansowane ze środków zagranicznych. Ponadto dokonuje się zmian w planie dochodów gromadzonych na wydzielonych rachunkach przez jednostki budżetowe prowadzące działalność określoną w ustawie Prawo oświatowe i wydatków nimi finansowanych.</t>
  </si>
  <si>
    <t>2) zmniejszenie planowanych dochodów z tytułu zwrotu kosztów upomnień o kwotę 70 zł.</t>
  </si>
  <si>
    <t xml:space="preserve"> - zwiększenie dochodów z tytułu opłat za trwały zarząd, użytkowanie i służebności o kwotę 767.000 zł w związku z przekazaniem w użytkowanie 
   nieruchomości przy ul. Seminaryjnej w Bydgoszczy Kujawsko-Pomorskiemu Centrum Pulmonologii w Bydgoszczy i przewidzianym wpływem 
   środków z tytułu pierwszej raty opłaty rocznej ustalonej do wpłaty z góry za okres 25 lat. Druga rata jest przewidziana do wpłaty w roku 2018;</t>
  </si>
  <si>
    <t>2. zwiększenie planowanych dochodów:</t>
  </si>
  <si>
    <t xml:space="preserve">Dokonuje się przeniesienia między podziałkami klasyfikacji budżetowej dochodów własnych województwa w kwocie 202.138 zł w celu zastosowania właściwego paragrafu dochodów dla środków zaplanowanych od Opery NOVA w Bydgoszczy z tytułu rozliczenia podatku VAT, który podlega zwrotowi w ramach rozliczenia przekazanych dotacji. </t>
  </si>
  <si>
    <t xml:space="preserve"> - przeniesienie planowanych wydatków między podziałkami klasyfikacji budżetowej w kwocie 1.054 zł;</t>
  </si>
  <si>
    <r>
      <t xml:space="preserve">        - o kwotę 6.970.000 zł na zadanie pn. </t>
    </r>
    <r>
      <rPr>
        <i/>
        <sz val="10"/>
        <rFont val="Times New Roman"/>
        <family val="1"/>
      </rPr>
      <t xml:space="preserve">"Wykup gruntów - inwestycje RPO" </t>
    </r>
    <r>
      <rPr>
        <sz val="10"/>
        <rFont val="Times New Roman"/>
        <family val="1"/>
      </rPr>
      <t>w związku z mniejszą ilością decyzji odszkodowawczych 
          Wojewody Kujawsko-Pomorskiego za utracone prawo własności nieruchomości dla inwestycji drogowych planowanych do realizacji 
          w ramach RPO WK-P 2014-2020;</t>
    </r>
  </si>
  <si>
    <r>
      <t xml:space="preserve">        - o kwotę 1.200.000 zł na zadanie pn. </t>
    </r>
    <r>
      <rPr>
        <i/>
        <sz val="10"/>
        <rFont val="Times New Roman"/>
        <family val="1"/>
      </rPr>
      <t xml:space="preserve">"Wykup gruntu" </t>
    </r>
    <r>
      <rPr>
        <sz val="10"/>
        <rFont val="Times New Roman"/>
        <family val="1"/>
      </rPr>
      <t>w związku z mniejszą ilością wydanych przez Wojewodę Kujawsko-Pomorskiego 
          decyzji odszkodowawczych za utracone prawo własności nieruchomości;</t>
    </r>
  </si>
  <si>
    <r>
      <t>W związku z trwającymi pracami nad nowelizacją ustawy o publicznym transporcie zbiorowym i braku jej ostatecznego kształtu, odstępuje się w 2017 r. od realizacji zadania własnego pn.</t>
    </r>
    <r>
      <rPr>
        <i/>
        <sz val="10"/>
        <rFont val="Times New Roman"/>
        <family val="1"/>
      </rPr>
      <t xml:space="preserve"> "Aktualizacja Planu zrównoważonego rozwoju publicznego transportu zbiorowego dla województwa kujawsko-pomorskiego"</t>
    </r>
    <r>
      <rPr>
        <sz val="10"/>
        <rFont val="Times New Roman"/>
        <family val="1"/>
      </rPr>
      <t xml:space="preserve"> i zmniejsza wydatki zaplanowane na sfinansowanie kosztów dostosowania dokumentu do przewidywanych zmian w zakresie przepisów prawa o kwotę 150.000 zł.</t>
    </r>
  </si>
  <si>
    <r>
      <t xml:space="preserve">Zwiększa się o kwotę 20.000 zł wydatki zaplanowane na zadanie własne pn. </t>
    </r>
    <r>
      <rPr>
        <i/>
        <sz val="10"/>
        <rFont val="Times New Roman"/>
        <family val="1"/>
      </rPr>
      <t xml:space="preserve">"Promocja województwa kujawsko-pomorskiego poprzez sport" </t>
    </r>
    <r>
      <rPr>
        <sz val="10"/>
        <rFont val="Times New Roman"/>
        <family val="1"/>
      </rPr>
      <t>z przeznaczeniem na promocję województwa podczas meczów Polskiej Ligi Koszykówki.</t>
    </r>
  </si>
  <si>
    <r>
      <t xml:space="preserve">W związku z zabezpieczeniem środków na nagrody jubileuszowe i odprawy emerytalne w planach finansowych poszczególnych jednostek oświatowych zmniejsza się o kwotę 84.338 zł wydatki na zadanie własne pn. </t>
    </r>
    <r>
      <rPr>
        <i/>
        <sz val="10"/>
        <rFont val="Times New Roman"/>
        <family val="1"/>
      </rPr>
      <t>"Jednorazowe płatności jednostek oświatowych"</t>
    </r>
    <r>
      <rPr>
        <sz val="10"/>
        <rFont val="Times New Roman"/>
        <family val="1"/>
      </rPr>
      <t xml:space="preserve"> ujęte w planie finansowym Urzędu Marszałkowskiego. </t>
    </r>
  </si>
  <si>
    <r>
      <t xml:space="preserve">W związku z zabezpieczeniem środków na nagrody jubileuszowe i odprawy emerytalne w planach finansowych poszczególnych jednostek oświatowych zmniejsza się o kwotę 152.803 zł wydatki na zadanie własne pn. </t>
    </r>
    <r>
      <rPr>
        <i/>
        <sz val="10"/>
        <rFont val="Times New Roman"/>
        <family val="1"/>
      </rPr>
      <t>"Jednorazowe płatności jednostek oświatowych"</t>
    </r>
    <r>
      <rPr>
        <sz val="10"/>
        <rFont val="Times New Roman"/>
        <family val="1"/>
      </rPr>
      <t xml:space="preserve"> ujęte w planie finansowym Urzędu Marszałkowskiego. </t>
    </r>
  </si>
  <si>
    <r>
      <t xml:space="preserve">Określa się wydatki w kwocie 19.000 zł na zadanie własne pn. </t>
    </r>
    <r>
      <rPr>
        <i/>
        <sz val="10"/>
        <rFont val="Times New Roman"/>
        <family val="1"/>
      </rPr>
      <t xml:space="preserve">"Zakup wyposażenia i pomocy dydaktycznych" </t>
    </r>
    <r>
      <rPr>
        <sz val="10"/>
        <rFont val="Times New Roman"/>
        <family val="1"/>
      </rPr>
      <t xml:space="preserve">przewidziane do realizacji przez Kujawsko-Pomorski Specjalny Ośrodek Szkolno-Wychowawczy im. J. Korczaka w Toruniu. Zmiana dokonywana jest w związku z otrzymaniem informacji od Ministra Rozwoju i Finansów Nr ST5.4750.32.2017.46w z dnia 28 listopada 2017 r. o zwiększeniu o kwotę 15.000 zł części oświatowej subwencji ogólnej dla Województwa Kujawsko-Pomorskiego na rok 2017 ze środków rezerwy z przeznaczeniem na dofinansowanie doposażenia pomieszczeń w szkołach rozpoczynających kształcenie w zawodach, w których szkoły te dotychczas nie prowadziły kształcenia, w tym do przeprowadzania egzaminów praktycznych potwierdzających kwalifikacje w szkołach rozpoczynających kształcenie w roku 2017. W ramach zadania zakupione zostaną pomoce dydaktyczne na potrzeby nowego kierunku kształcenia: monter sieci i instalacji sanitarnych wprowadzonego od 1 września br. w Branżowej Szkole Specjalnej I stopnia (6 zestawów komputerowych, urządzenie wielofunkcyjne, projektor multimedialny, oprogramowanie do wykonywania rysunków technicznych i kosztorysowania). </t>
    </r>
  </si>
  <si>
    <t>W związku z zabezpieczeniem środków na nagrody jubileuszowe i odprawy emerytalne w planach finansowych poszczególnych jednostek oświatowych zmniejsza się o kwotę 96.639 zł wydatki na zadanie własne pn. "Jednorazowe płatności jednostek oświatowych" ujęte w planie finansowym Urzędu Marszałkowskiego.</t>
  </si>
  <si>
    <r>
      <t xml:space="preserve">W związku z zabezpieczeniem środków na nagrody jubileuszowe i odprawy emerytalne w planie finansowym Kujawsko-Pomorskiego Ośrodka Dokształcania i Doskonalenia Zawodowego w Bydgoszczy zmniejsza się o kwotę 58.653 zł wydatki na zadanie własne pn. </t>
    </r>
    <r>
      <rPr>
        <i/>
        <sz val="10"/>
        <rFont val="Times New Roman"/>
        <family val="1"/>
      </rPr>
      <t>"Jednorazowe płatności jednostek oświatowych"</t>
    </r>
    <r>
      <rPr>
        <sz val="10"/>
        <rFont val="Times New Roman"/>
        <family val="1"/>
      </rPr>
      <t xml:space="preserve"> ujęte w planie finansowym Urzędu Marszałkowskiego.</t>
    </r>
  </si>
  <si>
    <t xml:space="preserve"> - zmniejszenie wydatków o kwotę 66.165 zł w planie finansowym Kujawsko-Pomorskiego Centrum Edukacji Nauczycieli we Włocławku.</t>
  </si>
  <si>
    <r>
      <t xml:space="preserve">W związku z zabezpieczeniem środków na nagrody jubileuszowe i odprawy emerytalne w planach finansowych poszczególnych jednostek oświatowych zmniejsza się o kwotę 230.748 zł wydatki na zadanie własne pn. </t>
    </r>
    <r>
      <rPr>
        <i/>
        <sz val="10"/>
        <rFont val="Times New Roman"/>
        <family val="1"/>
      </rPr>
      <t>"Jednorazowe płatności jednostek oświatowych"</t>
    </r>
    <r>
      <rPr>
        <sz val="10"/>
        <rFont val="Times New Roman"/>
        <family val="1"/>
      </rPr>
      <t xml:space="preserve"> ujęte w planie finansowym Urzędu Marszałkowskiego.</t>
    </r>
  </si>
  <si>
    <r>
      <t xml:space="preserve">W związku z zabezpieczeniem środków na nagrody jubileuszowe i odprawy emerytalne w planach finansowych poszczególnych jednostek oświatowych zmniejsza się o kwotę 71.994 zł wydatki na zadanie własne pn. </t>
    </r>
    <r>
      <rPr>
        <i/>
        <sz val="10"/>
        <rFont val="Times New Roman"/>
        <family val="1"/>
      </rPr>
      <t>"Jednorazowe płatności jednostek oświatowych"</t>
    </r>
    <r>
      <rPr>
        <sz val="10"/>
        <rFont val="Times New Roman"/>
        <family val="1"/>
      </rPr>
      <t xml:space="preserve"> ujęte w planie finansowym Urzędu Marszałkowskiego.</t>
    </r>
  </si>
  <si>
    <t xml:space="preserve">    2) na zadania bieżące w ramach Poddziałania 10.1.3 Kształcenie zawodowe w ramach ZIT o kwotę 14.033 zł;</t>
  </si>
  <si>
    <t>W planie wydatków na współfinansowanie krajowe projektów przewidzianych do realizacji przez beneficjentów RPO WK-P 2014-2020 dokonuje się zmian polegających na:</t>
  </si>
  <si>
    <r>
      <t xml:space="preserve">W związku z zabezpieczeniem środków na nagrody jubileuszowe i odprawy emerytalne w planach finansowych poszczególnych jednostek oświatowych zmniejsza się o kwotę 7.000 zł wydatki na zadanie własne pn. </t>
    </r>
    <r>
      <rPr>
        <i/>
        <sz val="10"/>
        <rFont val="Times New Roman"/>
        <family val="1"/>
      </rPr>
      <t>"Jednorazowe płatności jednostek oświatowych"</t>
    </r>
    <r>
      <rPr>
        <sz val="10"/>
        <rFont val="Times New Roman"/>
        <family val="1"/>
      </rPr>
      <t xml:space="preserve"> ujęte w planie finansowym Urzędu Marszałkowskiego.</t>
    </r>
  </si>
  <si>
    <r>
      <t xml:space="preserve">W związku z zabezpieczeniem środków na nagrody jubileuszowe i odprawy emerytalne w planach finansowych poszczególnych jednostek oświatowych zmniejsza się o kwotę 34.034 zł wydatki na zadanie własne pn. </t>
    </r>
    <r>
      <rPr>
        <i/>
        <sz val="10"/>
        <rFont val="Times New Roman"/>
        <family val="1"/>
      </rPr>
      <t>"Jednorazowe płatności jednostek oświatowych"</t>
    </r>
    <r>
      <rPr>
        <sz val="10"/>
        <rFont val="Times New Roman"/>
        <family val="1"/>
      </rPr>
      <t xml:space="preserve"> ujęte w planie finansowym Urzędu Marszałkowskiego.</t>
    </r>
  </si>
  <si>
    <r>
      <t xml:space="preserve">W związku z zabezpieczeniem środków na nagrody jubileuszowe i odprawy emerytalne w planie finansowym Kujawsko-Pomorskiego Ośrodka Dokształcania i Doskonalenia Zawodowego w Bydgoszczy zmniejsza się o kwotę 20.000 zł wydatki zaplanowane na zadanie własne pn. </t>
    </r>
    <r>
      <rPr>
        <i/>
        <sz val="10"/>
        <rFont val="Times New Roman"/>
        <family val="1"/>
      </rPr>
      <t>"Jednorazowe płatności jednostek oświatowych"</t>
    </r>
    <r>
      <rPr>
        <sz val="10"/>
        <rFont val="Times New Roman"/>
        <family val="1"/>
      </rPr>
      <t xml:space="preserve"> ujęte w planie finansowym Urzędu Marszałkowskiego.</t>
    </r>
  </si>
  <si>
    <r>
      <t xml:space="preserve">Zmniejsza się o kwotę 18.355 zł wydatki zaplanowane na zadanie własne pn. </t>
    </r>
    <r>
      <rPr>
        <i/>
        <sz val="10"/>
        <rFont val="Times New Roman"/>
        <family val="1"/>
      </rPr>
      <t xml:space="preserve">"Doskonalenie nauczycieli" </t>
    </r>
    <r>
      <rPr>
        <sz val="10"/>
        <rFont val="Times New Roman"/>
        <family val="1"/>
      </rPr>
      <t>w części ujętej w planie finansowym Urzędu Marszałkowskiego. Środki przeniesione zostają do planów finansowych jednostek oświatowych sklasyfikowanych w rozdziale 80146 z przeznaczeniem na indywidualne formy doskonalenia zawodowego dyrektorów.</t>
    </r>
  </si>
  <si>
    <r>
      <t xml:space="preserve">Zmniejsza się o kwotę 50.000 zł wydatki zaplanowane na zadanie własne pn. </t>
    </r>
    <r>
      <rPr>
        <i/>
        <sz val="10"/>
        <rFont val="Times New Roman"/>
        <family val="1"/>
      </rPr>
      <t>"Ochrona i zachowanie materialnego dziedzictwa kulturowego regionu".</t>
    </r>
    <r>
      <rPr>
        <sz val="10"/>
        <rFont val="Times New Roman"/>
        <family val="1"/>
      </rPr>
      <t xml:space="preserve"> Jednocześnie zwiększa się wydatki zaplanowane na projekt pn. </t>
    </r>
    <r>
      <rPr>
        <i/>
        <sz val="10"/>
        <rFont val="Times New Roman"/>
        <family val="1"/>
      </rPr>
      <t>"Wsparcie opieki nad zabytkami Województwa Kujawsko-Pomorskiego w 2017 r."</t>
    </r>
    <r>
      <rPr>
        <sz val="10"/>
        <rFont val="Times New Roman"/>
        <family val="1"/>
      </rPr>
      <t xml:space="preserve"> realizowany w ramach RPO WK-P 2014-2020, Działania 4.4 z przeznaczeniem dla parafii w Wąwelnie, która ucierpiała podczas wichury w sierpniu br. Zwiększa się ogólna wartość projektu.</t>
    </r>
  </si>
  <si>
    <t xml:space="preserve">    - o kwotę 3.135 zł w grupie pozostałych wydatków bieżących z przeznaczeniem na pokrycie kosztów wymiany papy i smołowania dachu
      siedziby Parku oraz malowania pomieszczenia biurowego i korytarza celem usunięcia skutków zalania a także na zakup paliwa do 
      samochodów służbowych i opłaty za usługi pocztowe; </t>
  </si>
  <si>
    <t xml:space="preserve">    - przeniesienie planowanych wydatków między podziałkami klasyfikacji budżetowej w kwocie 12.246 zł oraz zwiększenie planowanych 
      wydatków o kwotę 3.811 zł w grupie pozostałych wydatków bieżących w celu zabezpieczenia środków na zakup umundurowania, pokrycie
      kosztów przeniesienia archiwum z obiektu w Czarnym Bryńsku do Rudy oraz na opłaty za zużycie energii elektrycznej;</t>
  </si>
  <si>
    <t>§ 5 pkt 2 dotyczący rezerw celowych</t>
  </si>
  <si>
    <t>§ 5 pkt 2 lit. b dotyczący rezerwy celowej na bieżące utrzymanie placówek oświatowych, w tym na regulację płac</t>
  </si>
  <si>
    <t>§ 5 pkt 2 lit. c dotyczący rezerwy celowej na remonty obiektów jednostek organizacyjnych</t>
  </si>
  <si>
    <t>§ 5 pkt 2 lit. a dotyczący rezerwy celowej na wydatki związane z realizacją programów finansowanych z udziałem środków unijnych</t>
  </si>
  <si>
    <t>§ 5 pkt 2 lit. d dotyczący rezerwy celowej na wydatki inwestycyjne jednostek organizacyjnych</t>
  </si>
  <si>
    <t>13.</t>
  </si>
  <si>
    <t>14.</t>
  </si>
  <si>
    <t>15.</t>
  </si>
  <si>
    <t>16.</t>
  </si>
  <si>
    <t>17.</t>
  </si>
  <si>
    <t>Załącznik nr 13 "Dochody gromadzone na wydzielonych rachunkach oraz wydatki nimi finansowane. Plan na 2017 rok".</t>
  </si>
  <si>
    <t>zmniejszeniem planowanych dochodów o kwotę 85.775.674 zł, tj. do kwoty 720.357.909,74 zł;</t>
  </si>
  <si>
    <t>zmniejszeniem planowanych wydatków o kwotę 85.775.674 zł, tj. do kwoty 753.857.909,74 zł.</t>
  </si>
  <si>
    <t>Wojewódzkie urzędy pracy</t>
  </si>
  <si>
    <t>01006</t>
  </si>
  <si>
    <t>Zarządy melioracji i urządzeń wodnych</t>
  </si>
  <si>
    <t>Zadania z zakresu geodezji i kartografii</t>
  </si>
  <si>
    <t>Zwiększa się o kwotę 306.536 zł wydatki zaplanowane na bieżące utrzymanie Urzędu Marszałkowskiego w Toruniu w celu zabezpieczenia środków na funkcjonowanie jednostki.</t>
  </si>
  <si>
    <t>Rozwiązuje się następujące rezerwy celowe:</t>
  </si>
  <si>
    <t>Zmniejsza się o kwotę 276.721 zł wydatki zaplanowane na Poddziałanie 1.2.2 Wsparcie udzielane z Inicjatywy na rzecz zatrudnienia ludzi młodych realizowane przez Wojewódzki Urząd Pracy w Toruniu w ramach Programu Operacyjnego Wiedza Edukacja Rozwój w celu dostosowania planu 
wydatków do wielkości prognozowanego współfinansowania krajowego dla projektów przewidzianych do realizacji przez beneficjentów w 2017 r.</t>
  </si>
  <si>
    <r>
      <t xml:space="preserve">Zwiększa się o kwotę 174.440 zł dotację dla Opery Nova w Bydgoszczy na wkład własny w projekcie pn. </t>
    </r>
    <r>
      <rPr>
        <i/>
        <sz val="10"/>
        <rFont val="Times New Roman"/>
        <family val="1"/>
      </rPr>
      <t>"Modernizacja Opery Nova w Bydgoszczy"</t>
    </r>
    <r>
      <rPr>
        <sz val="10"/>
        <rFont val="Times New Roman"/>
        <family val="1"/>
      </rPr>
      <t xml:space="preserve"> realizowanym w ramach Programu Operacyjnego Infrastruktura i Środowisko 2014-2020, Działania 8.1  w związku z nałożeniem przez Instytucję Zarządzającą korekty finansowej na postępowanie przetargowe na nagłośnienie sceny głównej i sceny kameralnej i obniżeniem dofinansowania z budżetu środków europejskich. Zmienia się ogólna wartość projektu.</t>
    </r>
  </si>
  <si>
    <r>
      <t xml:space="preserve">Zmniejsza się o kwotę 280.000 zł dochody z tytułu dotacji z funduszy celowych w związku z odmową Wojewódzkiego Funduszu Ochrony Środowiska i Gospodarki Wodnej w Toruniu podpisania umowy udzielenia dotacji na przedsięwzięcie pn. </t>
    </r>
    <r>
      <rPr>
        <i/>
        <sz val="10"/>
        <rFont val="Times New Roman"/>
        <family val="1"/>
      </rPr>
      <t>"Zakup samochodów specjalistycznych oraz sprzętu wraz z oprogramowaniem dla realizacji zadań związanych z ochroną przeciwpowodziową, ewidencją obszarów wymagających ochrony środowiska oraz gospodarowania wodami na potrzeby rolnictwa".</t>
    </r>
  </si>
  <si>
    <t>1) o kwotę 641.706 zł w związku z mniejszą wartością pomocy finansowej udzielanej przez gminy i powiaty na dofinansowanie zadań 
    realizowanych w ramach Drogowej Inicjatywy Samorządowej wynikającą ze zmiany wartości poprzetargowej poszczególnych inwestycji 
    oraz z odstąpienia w 2017 r. od realizacji jednego zadania;</t>
  </si>
  <si>
    <r>
      <t xml:space="preserve">    - o kwotę 20.000 zł od gminy Unisław na dofinansowanie inwestycji pn. </t>
    </r>
    <r>
      <rPr>
        <i/>
        <sz val="10"/>
        <rFont val="Times New Roman"/>
        <family val="1"/>
      </rPr>
      <t>"Budowa odcinka przez przejazd kolejowy w miejscowości Unisław 
      w km 17+519"</t>
    </r>
    <r>
      <rPr>
        <sz val="10"/>
        <rFont val="Times New Roman"/>
        <family val="1"/>
      </rPr>
      <t>;</t>
    </r>
  </si>
  <si>
    <t xml:space="preserve">    - o kwotę 10.954 zł z tytułu kar za nieterminowe bądź niezgodne z umową wykonanie usług;</t>
  </si>
  <si>
    <t>Zwiększa się planowane dochody własne województwa łącznie o kwotę 72.707 zł w związku z:</t>
  </si>
  <si>
    <t xml:space="preserve"> - Decyzją Ministra Rozwoju i Finansów Nr  ST5.4750.32.2017.49w z dnia 28 listopada 2017 r. o zwiększeniu części oświatowej subwencji ogólnej 
   dla Województwa Kujawsko-Pomorskiego na rok 2017 ze środków rezerwy części oświatowej subwencji ogólnej o kwotę 57.707 zł na 
   dofinansowanie kosztów związanych z wypłatą odpraw dla nauczycieli zwalnianych w trybie art. 20 ustawy z dnia 26 stycznia 1982 r. Karta
   Nauczyciela albo art. 225 ustawy z dnia 14 grudnia 2016 r. przepisy wprowadzające ustawę - Prawo oświatowe, a także przechodzących na 
   emeryturę na podstawie art. 88 ustawy - Karta Nauczyciela.</t>
  </si>
  <si>
    <r>
      <t xml:space="preserve"> - pn. </t>
    </r>
    <r>
      <rPr>
        <i/>
        <sz val="10"/>
        <rFont val="Times New Roman"/>
        <family val="1"/>
      </rPr>
      <t>"Rozbudowa drogi wojewódzkiej Nr 240 Chojnice-Świecie od km 23+190 do km 36+817 
    i od km 62+877 do km 65+718"</t>
    </r>
  </si>
  <si>
    <t>Zmniejsza się o kwotę 1.720.000 zł dochody z tytułu dotacji celowej z budżetu państwa (budżet środków krajowych) zaplanowane na zadania bieżące w ramach Pomocy Technicznej RPO WK-P na lata 2014-2020, Działania 12.1 Wsparcie procesu zarządzania i wdrażania RPO.</t>
  </si>
  <si>
    <t>Powyższych zmian dokonuje się w związku z zatwierdzeniem przez Ministerstwo Rozwoju wniosku o zmianę Rocznego planu udzielania dotacji celowej z budżetu państwa dla województwa kujawsko-pomorskiego w 2017 roku.</t>
  </si>
  <si>
    <t xml:space="preserve">Dokonuje się przeniesienia między podziałkami klasyfikacji budżetowej dochodów własnych województwa w kwocie 1.000.000 zł w celu zastosowania właściwego paragrafu dochodów dla planowanego zwrotu środków od Fundacji WIATRAK. </t>
  </si>
  <si>
    <t>Zmniejsza się o kwotę 276.721 zł dochody z tytułu dotacji celowej z budżetu państwa przeznaczonej na współfinansowanie projektów w ramach Poddziałania 1.2.2 Wsparcie udzielane z Inicjatywy na rzecz zatrudnienia ludzi młodych w ramach Programu Operacyjnego Wiedza Edukacja Rozwój, tj. do wysokości zaakceptowanej przez Ministerstwo Rozwoju.</t>
  </si>
  <si>
    <r>
      <t>1) zmniejszenie wydatków finansowanych z dotacji celowej z budżetu państwa o kwotę 21.000 zł na zadanie zlecone z zakresu administracji 
    rządowej pn. "</t>
    </r>
    <r>
      <rPr>
        <i/>
        <sz val="10"/>
        <rFont val="Times New Roman"/>
        <family val="1"/>
      </rPr>
      <t>Budowa i utrzymanie urządzeń melioracji wodnych"</t>
    </r>
    <r>
      <rPr>
        <sz val="10"/>
        <rFont val="Times New Roman"/>
        <family val="1"/>
      </rPr>
      <t xml:space="preserve"> w związku z oszczędnościami powstałymi podczas realizacji 
    zaplanowanych inwestycji; </t>
    </r>
  </si>
  <si>
    <r>
      <t xml:space="preserve">4) zmniejszenie wydatków finansowanych z Wojewódzkiego Funduszu Ochrony Środowiska i Gospodarki Wodnej w Toruniu o kwotę 280.000 zł  
    w ramach zadania pn. </t>
    </r>
    <r>
      <rPr>
        <i/>
        <sz val="10"/>
        <rFont val="Times New Roman"/>
        <family val="1"/>
      </rPr>
      <t xml:space="preserve">"Zakup samochodów specjalistycznych oraz sprzętu wraz z oprogramowaniem dla realizacji zadań związanych 
    z ochroną przeciwpowodziową, ewidencją obszarów wymagających ochrony środowiska oraz gospodarowania wodami na potrzeby 
    rolnictwa" </t>
    </r>
    <r>
      <rPr>
        <sz val="10"/>
        <rFont val="Times New Roman"/>
        <family val="1"/>
      </rPr>
      <t>w związku z odmową przez WFOŚiGW podpisania umowy udzielenia dotacji na realizację zadania. Jednocześnie zwiększa się 
    wydatki finansowe ze środków własnych województwa o kwotę 278.737 zł w celu zabezpieczenia środków w wysokości wynikającej 
    z przeprowadzonych postępowań przetargowych.</t>
    </r>
  </si>
  <si>
    <r>
      <t xml:space="preserve">Zmniejsza się o kwotę 100.800 zł wydatki zaplanowane na zadanie własne pn. </t>
    </r>
    <r>
      <rPr>
        <i/>
        <sz val="10"/>
        <rFont val="Times New Roman"/>
        <family val="1"/>
      </rPr>
      <t xml:space="preserve">"Budowa wiaduktów i przystanków kolejowych w bydgosko-toruńskim obszarze metropolitalnym - wydatki niekwalifikowalne" </t>
    </r>
    <r>
      <rPr>
        <sz val="10"/>
        <rFont val="Times New Roman"/>
        <family val="1"/>
      </rPr>
      <t>w związku z mniejszymi kosztami na przeprowadzenie procedur związanych z uzyskaniem interoperacyjności WE w kolejnictwie.</t>
    </r>
  </si>
  <si>
    <r>
      <t>W celu zabezpieczenia środków na pokrycie kosztów wynagrodzeń trzech ekspertów pro-eksport i eksperta pro-biz, celem zapewnienia trwałości projektu realizowanego w latach 2010-2015 w ramach Działania 6.2.1 PO Innowacyjna Gospodarka, zgodnie z umową zawartą z Ministrem Rozwoju, wprowadza się następujące zmiany w zadaniu własnym pn.</t>
    </r>
    <r>
      <rPr>
        <i/>
        <sz val="10"/>
        <rFont val="Times New Roman"/>
        <family val="1"/>
      </rPr>
      <t xml:space="preserve"> "Wsparcie dla sieci Centrów Obsługi Inwestorów i Eksporterów - trwałość projektu":</t>
    </r>
  </si>
  <si>
    <r>
      <t xml:space="preserve">     4) pn. </t>
    </r>
    <r>
      <rPr>
        <i/>
        <sz val="10"/>
        <rFont val="Times New Roman"/>
        <family val="1"/>
      </rPr>
      <t xml:space="preserve">"Rozbudowa drogi wojewódzkiej Nr 240 Chojnice-Świecie od km 23+190 do km 36+817 i od km 62+877 do km 65+718"
         - </t>
    </r>
    <r>
      <rPr>
        <sz val="10"/>
        <rFont val="Times New Roman"/>
        <family val="1"/>
      </rPr>
      <t>zmniejszenie wydatków finansowanych z budżetu środków europejskich o kwotę 12.750.840 zł;</t>
    </r>
  </si>
  <si>
    <r>
      <t xml:space="preserve">     6) pn. </t>
    </r>
    <r>
      <rPr>
        <i/>
        <sz val="10"/>
        <rFont val="Times New Roman"/>
        <family val="1"/>
      </rPr>
      <t xml:space="preserve">"Przebudowa i rozbudowa drogi wojewódzkiej Nr 255 Pakość - Strzelno od km 0+005 do km 21+910. Etap I - Rozbudowa drogi 
         wojewódzkiej Nr 255 na odc. od km 0+005 do km 2+220, dł. 2,215 km" </t>
    </r>
    <r>
      <rPr>
        <sz val="10"/>
        <rFont val="Times New Roman"/>
        <family val="1"/>
      </rPr>
      <t>- zwiększenie wydatków finansowanych ze środków własnych 
         województwa o kwotę 229.446 zł;</t>
    </r>
  </si>
  <si>
    <r>
      <t xml:space="preserve">Zwiększa się o kwotę 192.404 dotację celową z tytułu pomocy finansowej dla gminy Aleksandrów Kujawski na dofinansowanie zadania inwestycyjnego pn. </t>
    </r>
    <r>
      <rPr>
        <i/>
        <sz val="10"/>
        <rFont val="Times New Roman"/>
        <family val="1"/>
      </rPr>
      <t xml:space="preserve">"Przebudowa dróg gminnych na terenie gminy Aleksandrów Kujawski" </t>
    </r>
    <r>
      <rPr>
        <sz val="10"/>
        <rFont val="Times New Roman"/>
        <family val="1"/>
      </rPr>
      <t xml:space="preserve">w związku ze zwiększeniem wartości inwestycji po przeprowadzeniu procedur przetargowych. </t>
    </r>
  </si>
  <si>
    <r>
      <t xml:space="preserve">Dokonuje się przeniesienia planowanych wydatków między podziałkami klasyfikacji budżetowej w zadaniu własnym pn. </t>
    </r>
    <r>
      <rPr>
        <i/>
        <sz val="10"/>
        <rFont val="Times New Roman"/>
        <family val="1"/>
      </rPr>
      <t>"Wojewódzki Zasób Geodezyjny i Kartograficzny"</t>
    </r>
    <r>
      <rPr>
        <sz val="10"/>
        <rFont val="Times New Roman"/>
        <family val="1"/>
      </rPr>
      <t xml:space="preserve"> poprzez zmniejszenie wydatków inwestycyjnych o kwotę 2.787 zł przy jednoczesnym zwiększeniu wydatków bieżących. Zmiana wynika z konieczności zabezpieczenia środków na zakup dysków do komputerów oraz przenośnych pamięci.</t>
    </r>
  </si>
  <si>
    <r>
      <t xml:space="preserve">Zmniejsza się o kwotę 4.832.761 zł wydatki zaplanowane na zadanie własne  pn. </t>
    </r>
    <r>
      <rPr>
        <i/>
        <sz val="10"/>
        <rFont val="Times New Roman"/>
        <family val="1"/>
      </rPr>
      <t xml:space="preserve">„Poręczenie kredytu EBI spółce KPIM” </t>
    </r>
    <r>
      <rPr>
        <sz val="10"/>
        <rFont val="Times New Roman"/>
        <family val="1"/>
      </rPr>
      <t>w związku z uregulowaniem przez Kujawsko-Pomorskie Inwestycje Medyczne Sp. z o.o. zobowiązań wobec Europejskiego Banku Inwestycyjnego z tytułu zaciągniętych kredytów przypadających do spłaty w 2017 r.</t>
    </r>
  </si>
  <si>
    <t xml:space="preserve"> - przeniesienie wydatków z planu finansowego Urzędu Marszałkowskiego do planu finansowego Ośrodka w kwocie 1.000 zł;</t>
  </si>
  <si>
    <r>
      <t xml:space="preserve">Zwiększa się o kwotę 17.589 zł wydatki zaplanowane na zadanie własne pn. </t>
    </r>
    <r>
      <rPr>
        <i/>
        <sz val="10"/>
        <rFont val="Times New Roman"/>
        <family val="1"/>
      </rPr>
      <t>"Obsługa zadania określonego w przepisach o zawodach lekarza i lekarza dentysty"</t>
    </r>
    <r>
      <rPr>
        <sz val="10"/>
        <rFont val="Times New Roman"/>
        <family val="1"/>
      </rPr>
      <t xml:space="preserve"> w związku ze wzrostem kosztów organizacji, finansowania i zapewnienia warunków odbywania stażu podyplomowego przez absolwentów studiów lekarskich i lekarsko-dentystycznych.</t>
    </r>
  </si>
  <si>
    <r>
      <t>Dokonuje się przeniesienia planowanych wydatków między podziałkami klasyfikacji budżetowej w kwocie 1.000.000 zł w zadaniu własnym pn.</t>
    </r>
    <r>
      <rPr>
        <i/>
        <sz val="10"/>
        <rFont val="Times New Roman"/>
        <family val="1"/>
      </rPr>
      <t xml:space="preserve"> "Zwrot dotacji - PFRON" </t>
    </r>
    <r>
      <rPr>
        <sz val="10"/>
        <rFont val="Times New Roman"/>
        <family val="1"/>
      </rPr>
      <t>w celu zastosowania właściwego paragrafu wydatków dla zwrotu dotacji przyznanej Fundacji WIATRAK w latach 2009-2010 ze środków Państwowego Funduszu Rehabilitacji Osób Niepełnosprawnych na dofinansowanie robót budowlanych dotyczących obiektów służących rehabilitacji osób niepełnosprawnych wynikającego z Decyzji Prezes Zarządu PFRON.</t>
    </r>
  </si>
  <si>
    <r>
      <t xml:space="preserve">Zmniejsza się o kwotę 132.275 zł wydatki zaplanowane na zadanie własne pn. </t>
    </r>
    <r>
      <rPr>
        <i/>
        <sz val="10"/>
        <rFont val="Times New Roman"/>
        <family val="1"/>
      </rPr>
      <t xml:space="preserve">"Wojewódzki program wyrównywania szans osób niepełnosprawnych i przeciwdziałania ich wykluczeniu społecznemu oraz pomocy w realizacji zadań zatrudniania osób niepełnosprawnych na lata 2011-2020" </t>
    </r>
    <r>
      <rPr>
        <sz val="10"/>
        <rFont val="Times New Roman"/>
        <family val="1"/>
      </rPr>
      <t>w związku z oszczędnościami powstałymi po realizacji przedsięwzięć przewidzianych na rok 2017.</t>
    </r>
  </si>
  <si>
    <t>1) Brodnicki Park Krajobrazowy - przeniesienie planowanych wydatków między podziałkami klasyfikacji budżetowej w kwocie 286 zł oraz 
    zwiększenie planowanych wydatków o kwotę 824 zł w celu urealnienia planu na wynagrodzenia i pochodne;</t>
  </si>
  <si>
    <t>2) Gostynińsko-Włocławski Park Krajobrazowy - przeniesienie planowanych wydatków między podziałkami klasyfikacji budżetowej w kwocie 
    877 zł oraz zwiększenie planowanych wydatków o kwotę 1.107 zł w celu urealnienia planu na wynagrodzenia i pochodne;</t>
  </si>
  <si>
    <r>
      <t xml:space="preserve">Zwiększa się o kwotę 10.000 zł wydatki zaplanowane na zadanie własne pn. </t>
    </r>
    <r>
      <rPr>
        <i/>
        <sz val="10"/>
        <rFont val="Times New Roman"/>
        <family val="1"/>
      </rPr>
      <t xml:space="preserve">"Zadania w zakresie kultury fizycznej i sportu - pozostała działalność" </t>
    </r>
    <r>
      <rPr>
        <sz val="10"/>
        <rFont val="Times New Roman"/>
        <family val="1"/>
      </rPr>
      <t>z przeznaczeniem na wykonanie piłek z okazji 10-lecia budowy pierwszego boiska w województwie w ramach programu "Moje Boisko - ORLIK 2012" oraz 10-lecia Kujawsko-Pomorskiej Ligii Orlika.</t>
    </r>
  </si>
  <si>
    <t>Dokonuje się przeniesienia planowanych wydatków między podziałkami klasyfikacji budżetowej w kwocie 14.308 zł oraz zwiększenie wydatków o kwotę 27.148 zł w bieżącym utrzymaniu Kujawsko-Pomorskiego Zarządu Melioracji i Urządzeń Wodnych we Włocławku w celu zabezpieczenia środków na wynagrodzenia i pochodne.</t>
  </si>
  <si>
    <t xml:space="preserve"> - o kwotę 70.590 zł na wykonanie 3-etapowego projektu dla potrzeb Kujawsko-Pomorskiego Centrum Muzyki w Pałacu Wieniec dotyczącego 
   modernizacji budynku Pałacu, modernizacji budynku Starego Dworu, kompleksowego zagospodarowania całej działki oraz odtworzenia 
   i wyremontowania historycznego ogrodzenia terenu wraz z bramą główną. Zmiana wynika z mniejszych kosztów przygotowania dokumentacji 
   projektowej oraz mniejszego wynagrodzenia z tytułu inwestorstwa zastępczego. Zmniejsza się ogólna wartość zadania.</t>
  </si>
  <si>
    <t xml:space="preserve"> - o kwotę 21.488 zł na remont dachu obiektu przy ul. Rabiańskiej 21, tj. do wartości najkorzystniejszej oferty złożonej w przeprowadzonym 
   postępowaniu przetargowym.</t>
  </si>
  <si>
    <r>
      <t xml:space="preserve">     3) pn. </t>
    </r>
    <r>
      <rPr>
        <i/>
        <sz val="10"/>
        <rFont val="Times New Roman"/>
        <family val="1"/>
      </rPr>
      <t xml:space="preserve">"Przebudowa i rozbudowa drogi wojewódzkiej Nr 559 na odcinku Lipno - Kamień Kotowy - granica województwa" </t>
    </r>
    <r>
      <rPr>
        <sz val="10"/>
        <rFont val="Times New Roman"/>
        <family val="1"/>
      </rPr>
      <t>- zmniejszenie
         wydatków finansowanych z budżetu środków europejskich o kwotę 19.438.521 zł;</t>
    </r>
  </si>
  <si>
    <t xml:space="preserve">         - zwiększenie wydatków finansowanych ze środków własnych województwa o kwotę 73.556 zł.</t>
  </si>
  <si>
    <t>Zmniejsza się o kwotę 9.100.000 zł planowane dochody własne województwa z tytułu udziału we wpływach z podatku dochodowego od osób prawnych, które zgodnie z ustawą z dnia 13 listopada 2003 r. o dochodach jednostek samorządu terytorialnego wynoszą 14,75 % wpływów od podatników mających siedzibę na obszarze województwa, tj. z kwoty 199.500.000 zł do kwoty 190.400.000 zł. Zmiana spowodowana jest mniejszymi niż pierwotnie planowano wpływami.</t>
  </si>
  <si>
    <r>
      <t xml:space="preserve">Dokonuje się przeniesienia planowanych wydatków między podziałkami klasyfikacji budżetowej w kwocie 18.933 zł w ramach zadania własnego pn. </t>
    </r>
    <r>
      <rPr>
        <i/>
        <sz val="10"/>
        <rFont val="Times New Roman"/>
        <family val="1"/>
      </rPr>
      <t xml:space="preserve">"Obsługa zadań finansowanych ze środków PFRON" </t>
    </r>
    <r>
      <rPr>
        <sz val="10"/>
        <rFont val="Times New Roman"/>
        <family val="1"/>
      </rPr>
      <t>z przeznaczeniem na pokrycie kosztów wynagrodzeń pracowników wykonujących zadania z zakresu rehabilitacji zawodowej i społecznej oraz zatrudnienia osób niepełnosprawnych.</t>
    </r>
  </si>
  <si>
    <t>Określa się planowane wydatki w kwocie 3.500.000 zł na podwyższenie kapitału Portu Lotniczego Bydgoszcz S.A. Wniesienie kapitału nastąpi poprzez objęcie 83.333 akcji nowej emisji o wartości nominalnej 42 zł.</t>
  </si>
  <si>
    <t>Zmniejsza się planowane dochody z tytułu dotacji z funduszy celowych o kwotę 87.000 zł w związku nieprzyznaniem dofinansowania z Narodowego Funduszu Środowiska i Gospodarki Wodnej na projekt bilateralny przewidziany do realizacji przez Gostynińsko-Włocławski Park Krajobrazowy w ramach Funduszu Współpracy Dwustronnej (FWD) Mechanizmu Finansowego EOG, programu PL02 Ochrona różnorodności biologicznej i ekosystemów.</t>
  </si>
  <si>
    <t xml:space="preserve">     W związku z przedłużającymi się uzgodnieniami z gestorami sieci, procedowaniem rozwiązań zamiennych, opracowywaniem tymczasowej 
     organizacji ruchu i opóźnień w realizacji robót, nie ma możliwości wydatkowania części środków zaplanowanych na powyższe projekty
     w 2017 r. Wydatki finansowane z budżetu środków europejskich przenosi się na rok 2019 i wydłuża się okres realizacji inwestycji. Ogólna
     wartość zadań nie ulega zmianie. </t>
  </si>
  <si>
    <t xml:space="preserve">     w wyniku większej ilości wydanych przez Wojewodę Kujawsko-Pomorskiego decyzji odszkodowawczych za grunty. Ogólna wartość 
     projektów nie ulega zmianie.</t>
  </si>
  <si>
    <r>
      <t xml:space="preserve">W związku z zabezpieczeniem środków na nagrody jubileuszowe i odprawy emerytalne w planach finansowych poszczególnych jednostek oświatowych zmniejsza się o kwotę 68.187 zł wydatki na zadanie własne pn. </t>
    </r>
    <r>
      <rPr>
        <i/>
        <sz val="10"/>
        <rFont val="Times New Roman"/>
        <family val="1"/>
      </rPr>
      <t>"Jednorazowe płatności jednostek oświatowych"</t>
    </r>
    <r>
      <rPr>
        <sz val="10"/>
        <rFont val="Times New Roman"/>
        <family val="1"/>
      </rPr>
      <t xml:space="preserve"> ujęte w planie finansowym Urzędu Marszałkowskiego.</t>
    </r>
  </si>
  <si>
    <r>
      <t>W związku z nieprzyznaniem dofinansowania z Narodowego Funduszu Ochrony Środowiska i Gospodarki Wodnej na projekt bilateralny w ramach Funduszu Współpracy Dwustronnej (FWD) Mechanizmu Finansowego EOG, programu PL02 Ochrona różnorodności biologicznej i ekosystemów dotyczącego projektu zakładającego wyjazd naukowo-poznawczy do Norwegii dla pracowników jednostek realizujących projekt "BIO+ - bioróżnorodni, bioświadomi, bioodpowiedzialni w Województwie Kujawsko-Pomorskim" odstępuje się od realizacji zadania pn.</t>
    </r>
    <r>
      <rPr>
        <i/>
        <sz val="10"/>
        <rFont val="Times New Roman"/>
        <family val="1"/>
      </rPr>
      <t xml:space="preserve"> "BIO+ - bioróżnorodni, bioświadomi, bioodpowiedzialni w Województwie Kujawsko-Pomorskim - wymiana doświadczeń"</t>
    </r>
    <r>
      <rPr>
        <sz val="10"/>
        <rFont val="Times New Roman"/>
        <family val="1"/>
      </rPr>
      <t xml:space="preserve"> ujętego w planie finansowym Gostynińsko-Włocławskiego Parku Krajobrazowego i zmniejsza o kwotę 87.000 zł wydatki zaplanowane do sfinansowania z NFOŚiGW.</t>
    </r>
  </si>
  <si>
    <t>Dokonuje się zmiany nazwy następujących zadań:</t>
  </si>
  <si>
    <r>
      <t xml:space="preserve"> - zadania </t>
    </r>
    <r>
      <rPr>
        <i/>
        <sz val="10"/>
        <rFont val="Times New Roman"/>
        <family val="1"/>
      </rPr>
      <t>"Przebudowa ul. Chopina i Sikorskiego w Aleksandrowie Kujawskim"</t>
    </r>
    <r>
      <rPr>
        <sz val="10"/>
        <rFont val="Times New Roman"/>
        <family val="1"/>
      </rPr>
      <t xml:space="preserve">, na które województwo udzieliło pomocy finansowej 
    gminie Aleksandrów Kujawski na: </t>
    </r>
    <r>
      <rPr>
        <i/>
        <sz val="10"/>
        <rFont val="Times New Roman"/>
        <family val="1"/>
      </rPr>
      <t>"Przebudowa ul. Słowackiego, Chopina i Sikorskiego w Aleksandrowie Kujawskim";</t>
    </r>
  </si>
  <si>
    <r>
      <t xml:space="preserve"> - zadania </t>
    </r>
    <r>
      <rPr>
        <i/>
        <sz val="10"/>
        <rFont val="Times New Roman"/>
        <family val="1"/>
      </rPr>
      <t>"Modernizacja ul. Dworcowej w Kcyni"</t>
    </r>
    <r>
      <rPr>
        <sz val="10"/>
        <rFont val="Times New Roman"/>
        <family val="1"/>
      </rPr>
      <t xml:space="preserve">, na które województwo udzieliło pomocy finansowej gminie Kcynia na: </t>
    </r>
    <r>
      <rPr>
        <i/>
        <sz val="10"/>
        <rFont val="Times New Roman"/>
        <family val="1"/>
      </rPr>
      <t>"Modernizacja 
   polegająca na przebudowie ul. Dworcowej w Kcyni".</t>
    </r>
  </si>
  <si>
    <t>Zwiększa się o kwotę 105.745 zł planowane dochody z tytułu dotacji od jednostek samorządu terytorialnego w celu urealnienia planowanych dochodów uzyskiwanych od gmin i powiatów z tytułu odpłatności za kształcenie uczniów w zakresie teoretycznej nauki zawodu w Kujawsko-Pomorskim Ośrodku Dokształcania i Doskonalenia Zawodowego w Bydgoszczy.</t>
  </si>
</sst>
</file>

<file path=xl/styles.xml><?xml version="1.0" encoding="utf-8"?>
<styleSheet xmlns="http://schemas.openxmlformats.org/spreadsheetml/2006/main">
  <numFmts count="5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0.0"/>
    <numFmt numFmtId="179" formatCode="#,##0.000"/>
    <numFmt numFmtId="180" formatCode="#,##0.0000"/>
    <numFmt numFmtId="181" formatCode="#,##0.00\ &quot;zł&quot;"/>
    <numFmt numFmtId="182" formatCode="#,##0;[Red]#,##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_-* #,##0.000\ _z_ł_-;\-* #,##0.000\ _z_ł_-;_-* &quot;-&quot;??\ _z_ł_-;_-@_-"/>
    <numFmt numFmtId="188" formatCode="_-* #,##0.0\ _z_ł_-;\-* #,##0.0\ _z_ł_-;_-* &quot;-&quot;??\ _z_ł_-;_-@_-"/>
    <numFmt numFmtId="189" formatCode="_-* #,##0\ _z_ł_-;\-* #,##0\ _z_ł_-;_-* &quot;-&quot;??\ _z_ł_-;_-@_-"/>
    <numFmt numFmtId="190" formatCode="#,##0_ ;\-#,##0\ "/>
    <numFmt numFmtId="191" formatCode="_-* #,##0.0000\ _z_ł_-;\-* #,##0.0000\ _z_ł_-;_-* &quot;-&quot;??\ _z_ł_-;_-@_-"/>
    <numFmt numFmtId="192" formatCode="[$-415]d\ mmmm\ yyyy"/>
    <numFmt numFmtId="193" formatCode="#,##0.00_ ;\-#,##0.00\ "/>
    <numFmt numFmtId="194" formatCode="_-* #,##0.000\ &quot;zł&quot;_-;\-* #,##0.000\ &quot;zł&quot;_-;_-* &quot;-&quot;???\ &quot;zł&quot;_-;_-@_-"/>
    <numFmt numFmtId="195" formatCode="0_ ;\-0\ "/>
    <numFmt numFmtId="196" formatCode="_-* #,##0.00\ _z_ł_-;\-* #,##0.00\ _z_ł_-;_-* \-??\ _z_ł_-;_-@_-"/>
    <numFmt numFmtId="197" formatCode="0.00000000"/>
    <numFmt numFmtId="198" formatCode="0.0000000"/>
    <numFmt numFmtId="199" formatCode="#,##0.0000000000000000000000000"/>
    <numFmt numFmtId="200" formatCode="0.000000000"/>
    <numFmt numFmtId="201" formatCode="0.000%"/>
    <numFmt numFmtId="202" formatCode="0.0000%"/>
    <numFmt numFmtId="203" formatCode="#,##0\ &quot;zł&quot;"/>
    <numFmt numFmtId="204" formatCode="#,##0.00000"/>
    <numFmt numFmtId="205" formatCode="#,##0.000000"/>
    <numFmt numFmtId="206" formatCode="#,##0.0000000"/>
    <numFmt numFmtId="207" formatCode="#,##0.00000000"/>
    <numFmt numFmtId="208" formatCode="#,##0\ _z_ł"/>
    <numFmt numFmtId="209" formatCode="#,##0.0\ &quot;zł&quot;"/>
    <numFmt numFmtId="210" formatCode="#,##0.000\ &quot;zł&quot;"/>
    <numFmt numFmtId="211" formatCode="#,##0.0000\ &quot;zł&quot;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PL"/>
      <family val="0"/>
    </font>
    <font>
      <b/>
      <i/>
      <sz val="12"/>
      <name val="Times New Roman"/>
      <family val="1"/>
    </font>
    <font>
      <b/>
      <sz val="15"/>
      <name val="Times New Roman"/>
      <family val="1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9"/>
      <name val="Times New Roman"/>
      <family val="1"/>
    </font>
    <font>
      <i/>
      <sz val="9"/>
      <name val="Times New Roman"/>
      <family val="1"/>
    </font>
    <font>
      <sz val="9.5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52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1" fillId="0" borderId="0" xfId="52" applyFont="1" applyFill="1" applyAlignment="1" applyProtection="1">
      <alignment horizontal="justify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2" fillId="0" borderId="10" xfId="52" applyFont="1" applyFill="1" applyBorder="1" applyAlignment="1" applyProtection="1">
      <alignment horizontal="center" vertical="center" wrapText="1"/>
      <protection/>
    </xf>
    <xf numFmtId="3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Fill="1" applyAlignment="1" applyProtection="1">
      <alignment horizontal="center" vertical="center" wrapText="1"/>
      <protection/>
    </xf>
    <xf numFmtId="0" fontId="4" fillId="0" borderId="0" xfId="52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justify" vertical="top" wrapText="1"/>
      <protection/>
    </xf>
    <xf numFmtId="3" fontId="1" fillId="0" borderId="0" xfId="0" applyNumberFormat="1" applyFont="1" applyFill="1" applyAlignment="1" applyProtection="1">
      <alignment horizontal="justify" vertical="top" wrapText="1"/>
      <protection/>
    </xf>
    <xf numFmtId="0" fontId="4" fillId="0" borderId="0" xfId="52" applyFont="1" applyFill="1" applyAlignment="1" applyProtection="1">
      <alignment vertical="center"/>
      <protection/>
    </xf>
    <xf numFmtId="0" fontId="3" fillId="33" borderId="0" xfId="52" applyFont="1" applyFill="1" applyAlignment="1" applyProtection="1">
      <alignment horizontal="center"/>
      <protection/>
    </xf>
    <xf numFmtId="0" fontId="3" fillId="33" borderId="0" xfId="52" applyFont="1" applyFill="1" applyAlignment="1" applyProtection="1">
      <alignment wrapText="1"/>
      <protection/>
    </xf>
    <xf numFmtId="3" fontId="3" fillId="33" borderId="0" xfId="52" applyNumberFormat="1" applyFont="1" applyFill="1" applyAlignment="1" applyProtection="1">
      <alignment/>
      <protection/>
    </xf>
    <xf numFmtId="0" fontId="3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center"/>
      <protection/>
    </xf>
    <xf numFmtId="0" fontId="1" fillId="0" borderId="0" xfId="52" applyFont="1" applyFill="1" applyAlignment="1" applyProtection="1">
      <alignment horizontal="left" wrapText="1"/>
      <protection/>
    </xf>
    <xf numFmtId="3" fontId="1" fillId="0" borderId="0" xfId="52" applyNumberFormat="1" applyFont="1" applyFill="1" applyAlignment="1" applyProtection="1">
      <alignment horizontal="left" wrapText="1"/>
      <protection/>
    </xf>
    <xf numFmtId="0" fontId="1" fillId="0" borderId="0" xfId="52" applyFont="1" applyFill="1" applyProtection="1">
      <alignment/>
      <protection/>
    </xf>
    <xf numFmtId="0" fontId="5" fillId="0" borderId="11" xfId="52" applyFont="1" applyFill="1" applyBorder="1" applyAlignment="1" applyProtection="1">
      <alignment horizontal="center" vertical="center"/>
      <protection/>
    </xf>
    <xf numFmtId="0" fontId="5" fillId="0" borderId="11" xfId="52" applyFont="1" applyFill="1" applyBorder="1" applyAlignment="1" applyProtection="1">
      <alignment vertical="center" wrapText="1"/>
      <protection/>
    </xf>
    <xf numFmtId="4" fontId="5" fillId="0" borderId="11" xfId="52" applyNumberFormat="1" applyFont="1" applyFill="1" applyBorder="1" applyAlignment="1" applyProtection="1">
      <alignment vertical="center"/>
      <protection/>
    </xf>
    <xf numFmtId="3" fontId="5" fillId="0" borderId="11" xfId="52" applyNumberFormat="1" applyFont="1" applyFill="1" applyBorder="1" applyAlignment="1" applyProtection="1">
      <alignment vertical="center"/>
      <protection/>
    </xf>
    <xf numFmtId="0" fontId="5" fillId="0" borderId="0" xfId="52" applyFont="1" applyFill="1" applyAlignment="1" applyProtection="1">
      <alignment vertical="center"/>
      <protection/>
    </xf>
    <xf numFmtId="0" fontId="1" fillId="0" borderId="0" xfId="52" applyFont="1" applyFill="1" applyAlignment="1" applyProtection="1">
      <alignment horizontal="center" vertical="center"/>
      <protection/>
    </xf>
    <xf numFmtId="0" fontId="1" fillId="0" borderId="0" xfId="52" applyFont="1" applyFill="1" applyAlignment="1" applyProtection="1">
      <alignment vertical="center"/>
      <protection/>
    </xf>
    <xf numFmtId="49" fontId="5" fillId="0" borderId="11" xfId="52" applyNumberFormat="1" applyFont="1" applyFill="1" applyBorder="1" applyAlignment="1" applyProtection="1">
      <alignment horizontal="center" vertical="center"/>
      <protection/>
    </xf>
    <xf numFmtId="49" fontId="4" fillId="0" borderId="0" xfId="52" applyNumberFormat="1" applyFont="1" applyFill="1" applyAlignment="1" applyProtection="1">
      <alignment horizontal="center" vertical="center"/>
      <protection/>
    </xf>
    <xf numFmtId="0" fontId="4" fillId="0" borderId="0" xfId="52" applyFont="1" applyFill="1" applyAlignment="1" applyProtection="1">
      <alignment vertical="center" wrapText="1"/>
      <protection/>
    </xf>
    <xf numFmtId="3" fontId="4" fillId="0" borderId="0" xfId="52" applyNumberFormat="1" applyFont="1" applyFill="1" applyAlignment="1" applyProtection="1">
      <alignment vertical="center"/>
      <protection/>
    </xf>
    <xf numFmtId="0" fontId="4" fillId="0" borderId="0" xfId="52" applyFont="1" applyFill="1" applyAlignment="1" applyProtection="1">
      <alignment horizontal="center" vertical="top"/>
      <protection/>
    </xf>
    <xf numFmtId="0" fontId="4" fillId="0" borderId="0" xfId="52" applyFont="1" applyFill="1" applyAlignment="1" applyProtection="1">
      <alignment wrapText="1"/>
      <protection/>
    </xf>
    <xf numFmtId="3" fontId="4" fillId="0" borderId="0" xfId="52" applyNumberFormat="1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wrapText="1"/>
      <protection/>
    </xf>
    <xf numFmtId="3" fontId="3" fillId="33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 wrapText="1"/>
      <protection/>
    </xf>
    <xf numFmtId="3" fontId="1" fillId="0" borderId="0" xfId="0" applyNumberFormat="1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3" fontId="5" fillId="33" borderId="12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horizontal="center"/>
      <protection/>
    </xf>
    <xf numFmtId="3" fontId="3" fillId="34" borderId="0" xfId="0" applyNumberFormat="1" applyFont="1" applyFill="1" applyAlignment="1" applyProtection="1">
      <alignment/>
      <protection/>
    </xf>
    <xf numFmtId="0" fontId="5" fillId="34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3" fontId="1" fillId="0" borderId="0" xfId="0" applyNumberFormat="1" applyFont="1" applyFill="1" applyAlignment="1" applyProtection="1">
      <alignment horizontal="justify" vertical="center" wrapText="1"/>
      <protection/>
    </xf>
    <xf numFmtId="3" fontId="3" fillId="33" borderId="0" xfId="52" applyNumberFormat="1" applyFont="1" applyFill="1" applyProtection="1">
      <alignment/>
      <protection/>
    </xf>
    <xf numFmtId="0" fontId="1" fillId="0" borderId="0" xfId="52" applyFont="1" applyFill="1" applyAlignment="1" applyProtection="1">
      <alignment wrapText="1"/>
      <protection/>
    </xf>
    <xf numFmtId="3" fontId="1" fillId="0" borderId="0" xfId="52" applyNumberFormat="1" applyFont="1" applyFill="1" applyAlignment="1" applyProtection="1">
      <alignment wrapText="1"/>
      <protection/>
    </xf>
    <xf numFmtId="3" fontId="1" fillId="0" borderId="0" xfId="52" applyNumberFormat="1" applyFont="1" applyFill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3" fontId="1" fillId="0" borderId="0" xfId="0" applyNumberFormat="1" applyFont="1" applyFill="1" applyAlignment="1" applyProtection="1">
      <alignment/>
      <protection/>
    </xf>
    <xf numFmtId="4" fontId="4" fillId="0" borderId="0" xfId="52" applyNumberFormat="1" applyFont="1" applyFill="1" applyAlignment="1" applyProtection="1">
      <alignment vertical="center"/>
      <protection/>
    </xf>
    <xf numFmtId="0" fontId="1" fillId="0" borderId="0" xfId="52" applyFont="1" applyFill="1" applyBorder="1" applyAlignment="1" applyProtection="1">
      <alignment horizontal="justify" vertical="center" wrapText="1"/>
      <protection/>
    </xf>
    <xf numFmtId="0" fontId="1" fillId="0" borderId="0" xfId="52" applyFont="1" applyFill="1" applyAlignment="1" applyProtection="1">
      <alignment horizontal="justify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4" fontId="5" fillId="0" borderId="11" xfId="0" applyNumberFormat="1" applyFont="1" applyFill="1" applyBorder="1" applyAlignment="1" applyProtection="1">
      <alignment vertical="center"/>
      <protection/>
    </xf>
    <xf numFmtId="3" fontId="5" fillId="0" borderId="11" xfId="0" applyNumberFormat="1" applyFont="1" applyFill="1" applyBorder="1" applyAlignment="1" applyProtection="1">
      <alignment vertical="center"/>
      <protection/>
    </xf>
    <xf numFmtId="3" fontId="1" fillId="0" borderId="0" xfId="52" applyNumberFormat="1" applyFont="1" applyFill="1" applyAlignment="1" applyProtection="1">
      <alignment horizontal="justify" vertical="center" wrapText="1"/>
      <protection/>
    </xf>
    <xf numFmtId="0" fontId="5" fillId="0" borderId="0" xfId="52" applyFont="1" applyFill="1" applyProtection="1">
      <alignment/>
      <protection/>
    </xf>
    <xf numFmtId="0" fontId="5" fillId="0" borderId="11" xfId="52" applyFont="1" applyFill="1" applyBorder="1" applyAlignment="1" applyProtection="1">
      <alignment horizontal="center" vertical="top"/>
      <protection/>
    </xf>
    <xf numFmtId="0" fontId="5" fillId="0" borderId="11" xfId="52" applyFont="1" applyFill="1" applyBorder="1" applyAlignment="1" applyProtection="1">
      <alignment wrapText="1"/>
      <protection/>
    </xf>
    <xf numFmtId="3" fontId="5" fillId="0" borderId="11" xfId="52" applyNumberFormat="1" applyFont="1" applyFill="1" applyBorder="1" applyAlignment="1" applyProtection="1">
      <alignment/>
      <protection/>
    </xf>
    <xf numFmtId="0" fontId="5" fillId="0" borderId="13" xfId="52" applyFont="1" applyFill="1" applyBorder="1" applyAlignment="1" applyProtection="1">
      <alignment horizontal="center" vertical="center"/>
      <protection/>
    </xf>
    <xf numFmtId="0" fontId="5" fillId="0" borderId="13" xfId="52" applyFont="1" applyFill="1" applyBorder="1" applyAlignment="1" applyProtection="1">
      <alignment vertical="center" wrapText="1"/>
      <protection/>
    </xf>
    <xf numFmtId="3" fontId="5" fillId="0" borderId="13" xfId="52" applyNumberFormat="1" applyFont="1" applyFill="1" applyBorder="1" applyAlignment="1" applyProtection="1">
      <alignment vertical="center"/>
      <protection/>
    </xf>
    <xf numFmtId="0" fontId="4" fillId="0" borderId="0" xfId="52" applyFont="1" applyFill="1" applyAlignment="1" applyProtection="1">
      <alignment horizontal="justify" vertical="center" wrapText="1"/>
      <protection/>
    </xf>
    <xf numFmtId="0" fontId="5" fillId="0" borderId="0" xfId="52" applyFont="1" applyFill="1" applyBorder="1" applyAlignment="1" applyProtection="1">
      <alignment horizontal="center" vertical="center"/>
      <protection/>
    </xf>
    <xf numFmtId="3" fontId="1" fillId="0" borderId="0" xfId="52" applyNumberFormat="1" applyFont="1" applyFill="1" applyAlignment="1" applyProtection="1">
      <alignment horizontal="justify" wrapText="1"/>
      <protection/>
    </xf>
    <xf numFmtId="0" fontId="1" fillId="0" borderId="10" xfId="52" applyFont="1" applyFill="1" applyBorder="1" applyAlignment="1" applyProtection="1">
      <alignment horizontal="center" vertical="center"/>
      <protection/>
    </xf>
    <xf numFmtId="4" fontId="1" fillId="0" borderId="10" xfId="52" applyNumberFormat="1" applyFont="1" applyFill="1" applyBorder="1" applyAlignment="1" applyProtection="1">
      <alignment vertical="center"/>
      <protection/>
    </xf>
    <xf numFmtId="0" fontId="5" fillId="0" borderId="0" xfId="52" applyFont="1" applyFill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right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3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" fillId="0" borderId="0" xfId="52" applyFont="1" applyFill="1" applyAlignment="1" applyProtection="1">
      <alignment horizontal="justify" vertical="center" wrapText="1"/>
      <protection/>
    </xf>
    <xf numFmtId="0" fontId="1" fillId="0" borderId="14" xfId="52" applyFont="1" applyFill="1" applyBorder="1" applyAlignment="1" applyProtection="1">
      <alignment horizontal="left" vertical="center" wrapText="1"/>
      <protection/>
    </xf>
    <xf numFmtId="0" fontId="1" fillId="0" borderId="15" xfId="52" applyFont="1" applyFill="1" applyBorder="1" applyAlignment="1" applyProtection="1">
      <alignment horizontal="left" vertical="center" wrapText="1"/>
      <protection/>
    </xf>
    <xf numFmtId="0" fontId="1" fillId="0" borderId="16" xfId="52" applyFont="1" applyFill="1" applyBorder="1" applyAlignment="1" applyProtection="1">
      <alignment horizontal="left" vertical="center" wrapText="1"/>
      <protection/>
    </xf>
    <xf numFmtId="0" fontId="1" fillId="0" borderId="17" xfId="52" applyFont="1" applyFill="1" applyBorder="1" applyAlignment="1" applyProtection="1">
      <alignment horizontal="left" vertical="center" wrapText="1"/>
      <protection/>
    </xf>
    <xf numFmtId="0" fontId="1" fillId="0" borderId="18" xfId="52" applyFont="1" applyFill="1" applyBorder="1" applyAlignment="1" applyProtection="1">
      <alignment horizontal="justify" vertical="center" wrapText="1"/>
      <protection/>
    </xf>
    <xf numFmtId="0" fontId="1" fillId="0" borderId="19" xfId="52" applyFont="1" applyFill="1" applyBorder="1" applyAlignment="1" applyProtection="1">
      <alignment horizontal="justify" vertical="center" wrapText="1"/>
      <protection/>
    </xf>
    <xf numFmtId="0" fontId="9" fillId="0" borderId="0" xfId="0" applyFont="1" applyFill="1" applyAlignment="1" applyProtection="1">
      <alignment horizontal="left"/>
      <protection/>
    </xf>
    <xf numFmtId="0" fontId="1" fillId="0" borderId="0" xfId="52" applyFont="1" applyFill="1" applyAlignment="1" applyProtection="1">
      <alignment horizontal="justify" wrapText="1"/>
      <protection/>
    </xf>
    <xf numFmtId="0" fontId="1" fillId="0" borderId="0" xfId="52" applyFont="1" applyFill="1" applyBorder="1" applyAlignment="1" applyProtection="1">
      <alignment horizontal="justify" vertical="center" wrapText="1"/>
      <protection/>
    </xf>
    <xf numFmtId="0" fontId="1" fillId="0" borderId="18" xfId="52" applyFont="1" applyFill="1" applyBorder="1" applyAlignment="1" applyProtection="1">
      <alignment horizontal="left" vertical="center" wrapText="1"/>
      <protection/>
    </xf>
    <xf numFmtId="0" fontId="1" fillId="0" borderId="19" xfId="52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justify" vertical="center" wrapText="1"/>
      <protection/>
    </xf>
    <xf numFmtId="0" fontId="2" fillId="0" borderId="20" xfId="52" applyFont="1" applyFill="1" applyBorder="1" applyAlignment="1" applyProtection="1">
      <alignment horizontal="center" vertical="center" wrapText="1"/>
      <protection/>
    </xf>
    <xf numFmtId="0" fontId="2" fillId="0" borderId="21" xfId="52" applyFont="1" applyFill="1" applyBorder="1" applyAlignment="1" applyProtection="1">
      <alignment horizontal="center" vertical="center" wrapText="1"/>
      <protection/>
    </xf>
    <xf numFmtId="0" fontId="1" fillId="0" borderId="20" xfId="52" applyFont="1" applyFill="1" applyBorder="1" applyAlignment="1" applyProtection="1">
      <alignment horizontal="left" vertical="center" wrapText="1"/>
      <protection/>
    </xf>
    <xf numFmtId="0" fontId="1" fillId="0" borderId="21" xfId="52" applyFont="1" applyFill="1" applyBorder="1" applyAlignment="1" applyProtection="1">
      <alignment horizontal="left" vertical="center" wrapText="1"/>
      <protection/>
    </xf>
    <xf numFmtId="0" fontId="1" fillId="0" borderId="22" xfId="52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3" fillId="33" borderId="0" xfId="52" applyFont="1" applyFill="1" applyAlignment="1" applyProtection="1">
      <alignment horizontal="left" wrapText="1"/>
      <protection/>
    </xf>
    <xf numFmtId="0" fontId="10" fillId="0" borderId="0" xfId="52" applyFont="1" applyFill="1" applyBorder="1" applyAlignment="1" applyProtection="1">
      <alignment horizontal="center"/>
      <protection/>
    </xf>
    <xf numFmtId="0" fontId="1" fillId="0" borderId="0" xfId="52" applyFont="1" applyFill="1" applyBorder="1" applyAlignment="1" applyProtection="1">
      <alignment horizontal="left" vertical="center" wrapText="1"/>
      <protection/>
    </xf>
    <xf numFmtId="0" fontId="1" fillId="0" borderId="0" xfId="52" applyFont="1" applyFill="1" applyAlignment="1" applyProtection="1">
      <alignment horizontal="left" vertical="center" wrapText="1"/>
      <protection/>
    </xf>
    <xf numFmtId="0" fontId="3" fillId="34" borderId="0" xfId="0" applyFont="1" applyFill="1" applyAlignment="1" applyProtection="1">
      <alignment horizontal="left" wrapText="1"/>
      <protection/>
    </xf>
    <xf numFmtId="0" fontId="3" fillId="33" borderId="12" xfId="0" applyFont="1" applyFill="1" applyBorder="1" applyAlignment="1" applyProtection="1">
      <alignment horizontal="left"/>
      <protection/>
    </xf>
    <xf numFmtId="0" fontId="1" fillId="0" borderId="0" xfId="52" applyFont="1" applyFill="1" applyBorder="1" applyAlignment="1" applyProtection="1">
      <alignment horizontal="justify" wrapText="1"/>
      <protection/>
    </xf>
    <xf numFmtId="0" fontId="5" fillId="0" borderId="0" xfId="52" applyFont="1" applyFill="1" applyBorder="1" applyAlignment="1" applyProtection="1">
      <alignment vertical="center"/>
      <protection/>
    </xf>
    <xf numFmtId="3" fontId="1" fillId="0" borderId="0" xfId="52" applyNumberFormat="1" applyFont="1" applyFill="1" applyAlignment="1" applyProtection="1">
      <alignment vertical="center"/>
      <protection/>
    </xf>
    <xf numFmtId="0" fontId="4" fillId="0" borderId="0" xfId="52" applyFont="1" applyFill="1" applyAlignment="1" applyProtection="1">
      <alignment horizontal="left" wrapText="1"/>
      <protection/>
    </xf>
    <xf numFmtId="0" fontId="1" fillId="0" borderId="0" xfId="52" applyFont="1" applyFill="1" applyBorder="1" applyAlignment="1" applyProtection="1">
      <alignment horizontal="left" wrapText="1"/>
      <protection/>
    </xf>
    <xf numFmtId="0" fontId="1" fillId="0" borderId="0" xfId="52" applyFont="1" applyFill="1" applyAlignment="1" applyProtection="1">
      <alignment horizontal="center" wrapText="1"/>
      <protection/>
    </xf>
    <xf numFmtId="203" fontId="1" fillId="0" borderId="0" xfId="52" applyNumberFormat="1" applyFont="1" applyFill="1" applyAlignment="1" applyProtection="1">
      <alignment horizontal="right" wrapText="1"/>
      <protection/>
    </xf>
    <xf numFmtId="0" fontId="1" fillId="0" borderId="0" xfId="52" applyFont="1" applyFill="1" applyAlignment="1" applyProtection="1">
      <alignment horizontal="center" vertical="center" wrapText="1"/>
      <protection/>
    </xf>
    <xf numFmtId="203" fontId="1" fillId="0" borderId="0" xfId="52" applyNumberFormat="1" applyFont="1" applyFill="1" applyAlignment="1" applyProtection="1">
      <alignment horizontal="right" vertical="center" wrapText="1"/>
      <protection/>
    </xf>
    <xf numFmtId="0" fontId="4" fillId="0" borderId="0" xfId="52" applyFont="1" applyFill="1" applyAlignment="1" applyProtection="1">
      <alignment horizontal="justify" wrapText="1"/>
      <protection/>
    </xf>
    <xf numFmtId="0" fontId="1" fillId="0" borderId="0" xfId="52" applyFont="1" applyFill="1" applyAlignment="1" applyProtection="1">
      <alignment horizontal="justify" vertical="top" wrapText="1"/>
      <protection/>
    </xf>
    <xf numFmtId="0" fontId="4" fillId="0" borderId="0" xfId="52" applyFont="1" applyFill="1" applyAlignment="1" applyProtection="1">
      <alignment horizontal="center"/>
      <protection/>
    </xf>
    <xf numFmtId="0" fontId="4" fillId="0" borderId="0" xfId="52" applyFont="1" applyFill="1" applyAlignment="1" applyProtection="1">
      <alignment/>
      <protection/>
    </xf>
    <xf numFmtId="0" fontId="1" fillId="0" borderId="0" xfId="56" applyFont="1" applyFill="1" applyAlignment="1" applyProtection="1">
      <alignment horizontal="justify" vertical="center" wrapText="1"/>
      <protection/>
    </xf>
    <xf numFmtId="0" fontId="1" fillId="0" borderId="0" xfId="56" applyFont="1" applyFill="1" applyAlignment="1" applyProtection="1">
      <alignment horizontal="justify" vertical="top" wrapText="1"/>
      <protection/>
    </xf>
    <xf numFmtId="49" fontId="1" fillId="0" borderId="0" xfId="52" applyNumberFormat="1" applyFont="1" applyFill="1" applyAlignment="1" applyProtection="1">
      <alignment horizontal="right" vertical="top"/>
      <protection/>
    </xf>
    <xf numFmtId="49" fontId="1" fillId="0" borderId="0" xfId="52" applyNumberFormat="1" applyFont="1" applyFill="1" applyAlignment="1" applyProtection="1">
      <alignment horizontal="right" vertical="center"/>
      <protection/>
    </xf>
    <xf numFmtId="0" fontId="4" fillId="0" borderId="0" xfId="52" applyNumberFormat="1" applyFont="1" applyFill="1" applyAlignment="1" applyProtection="1">
      <alignment horizontal="center" vertical="center"/>
      <protection/>
    </xf>
    <xf numFmtId="0" fontId="4" fillId="0" borderId="0" xfId="52" applyNumberFormat="1" applyFont="1" applyFill="1" applyAlignment="1" applyProtection="1">
      <alignment horizontal="left" vertical="center" wrapText="1"/>
      <protection/>
    </xf>
    <xf numFmtId="3" fontId="4" fillId="0" borderId="0" xfId="52" applyNumberFormat="1" applyFont="1" applyFill="1" applyAlignment="1" applyProtection="1">
      <alignment horizontal="right" vertical="center"/>
      <protection/>
    </xf>
    <xf numFmtId="0" fontId="0" fillId="0" borderId="19" xfId="52" applyFill="1" applyBorder="1" applyProtection="1">
      <alignment/>
      <protection/>
    </xf>
    <xf numFmtId="4" fontId="15" fillId="0" borderId="10" xfId="52" applyNumberFormat="1" applyFont="1" applyFill="1" applyBorder="1" applyAlignment="1" applyProtection="1">
      <alignment vertical="center"/>
      <protection/>
    </xf>
    <xf numFmtId="3" fontId="1" fillId="0" borderId="10" xfId="52" applyNumberFormat="1" applyFont="1" applyFill="1" applyBorder="1" applyAlignment="1" applyProtection="1">
      <alignment vertical="center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2 2" xfId="54"/>
    <cellStyle name="Normalny 2 3" xfId="55"/>
    <cellStyle name="Normalny 3" xfId="56"/>
    <cellStyle name="Obliczenia" xfId="57"/>
    <cellStyle name="Followed Hyperlink" xfId="58"/>
    <cellStyle name="Percent" xfId="59"/>
    <cellStyle name="Styl 1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6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3.57421875" style="40" customWidth="1"/>
    <col min="2" max="2" width="6.28125" style="40" customWidth="1"/>
    <col min="3" max="3" width="44.421875" style="59" customWidth="1"/>
    <col min="4" max="4" width="13.421875" style="60" customWidth="1"/>
    <col min="5" max="6" width="13.28125" style="60" customWidth="1"/>
    <col min="7" max="7" width="12.421875" style="60" customWidth="1"/>
    <col min="8" max="8" width="13.28125" style="60" customWidth="1"/>
    <col min="9" max="16384" width="9.140625" style="43" customWidth="1"/>
  </cols>
  <sheetData>
    <row r="1" spans="1:8" s="1" customFormat="1" ht="18" customHeight="1">
      <c r="A1" s="108" t="s">
        <v>23</v>
      </c>
      <c r="B1" s="108"/>
      <c r="C1" s="108"/>
      <c r="D1" s="108"/>
      <c r="E1" s="108"/>
      <c r="F1" s="108"/>
      <c r="G1" s="108"/>
      <c r="H1" s="108"/>
    </row>
    <row r="2" spans="1:8" s="2" customFormat="1" ht="18" customHeight="1">
      <c r="A2" s="95" t="s">
        <v>0</v>
      </c>
      <c r="B2" s="95"/>
      <c r="C2" s="95"/>
      <c r="D2" s="95"/>
      <c r="E2" s="95"/>
      <c r="F2" s="95"/>
      <c r="G2" s="95"/>
      <c r="H2" s="95"/>
    </row>
    <row r="3" spans="1:8" s="4" customFormat="1" ht="158.25" customHeight="1">
      <c r="A3" s="100" t="s">
        <v>96</v>
      </c>
      <c r="B3" s="100"/>
      <c r="C3" s="100"/>
      <c r="D3" s="100"/>
      <c r="E3" s="100"/>
      <c r="F3" s="100"/>
      <c r="G3" s="100"/>
      <c r="H3" s="100"/>
    </row>
    <row r="4" spans="1:8" s="4" customFormat="1" ht="41.25" customHeight="1">
      <c r="A4" s="88" t="s">
        <v>360</v>
      </c>
      <c r="B4" s="88"/>
      <c r="C4" s="88"/>
      <c r="D4" s="88"/>
      <c r="E4" s="88"/>
      <c r="F4" s="88"/>
      <c r="G4" s="88"/>
      <c r="H4" s="88"/>
    </row>
    <row r="5" spans="1:8" s="2" customFormat="1" ht="15.75" customHeight="1">
      <c r="A5" s="95" t="s">
        <v>1</v>
      </c>
      <c r="B5" s="95"/>
      <c r="C5" s="95"/>
      <c r="D5" s="95"/>
      <c r="E5" s="95"/>
      <c r="F5" s="95"/>
      <c r="G5" s="95"/>
      <c r="H5" s="95"/>
    </row>
    <row r="6" spans="1:8" s="1" customFormat="1" ht="69" customHeight="1">
      <c r="A6" s="97" t="s">
        <v>95</v>
      </c>
      <c r="B6" s="97"/>
      <c r="C6" s="97"/>
      <c r="D6" s="97"/>
      <c r="E6" s="97"/>
      <c r="F6" s="97"/>
      <c r="G6" s="97"/>
      <c r="H6" s="97"/>
    </row>
    <row r="7" spans="1:8" s="1" customFormat="1" ht="25.5" customHeight="1">
      <c r="A7" s="97" t="s">
        <v>90</v>
      </c>
      <c r="B7" s="97"/>
      <c r="C7" s="97"/>
      <c r="D7" s="97"/>
      <c r="E7" s="97"/>
      <c r="F7" s="97"/>
      <c r="G7" s="97"/>
      <c r="H7" s="97"/>
    </row>
    <row r="8" spans="1:8" s="1" customFormat="1" ht="29.25" customHeight="1">
      <c r="A8" s="97" t="s">
        <v>61</v>
      </c>
      <c r="B8" s="97"/>
      <c r="C8" s="97"/>
      <c r="D8" s="97"/>
      <c r="E8" s="97"/>
      <c r="F8" s="97"/>
      <c r="G8" s="97"/>
      <c r="H8" s="97"/>
    </row>
    <row r="9" spans="1:8" s="2" customFormat="1" ht="18" customHeight="1">
      <c r="A9" s="95" t="s">
        <v>38</v>
      </c>
      <c r="B9" s="95"/>
      <c r="C9" s="95"/>
      <c r="D9" s="95"/>
      <c r="E9" s="95"/>
      <c r="F9" s="95"/>
      <c r="G9" s="95"/>
      <c r="H9" s="95"/>
    </row>
    <row r="10" spans="1:8" s="6" customFormat="1" ht="20.25" customHeight="1">
      <c r="A10" s="100" t="s">
        <v>3</v>
      </c>
      <c r="B10" s="100"/>
      <c r="C10" s="100"/>
      <c r="D10" s="100"/>
      <c r="E10" s="100"/>
      <c r="F10" s="100"/>
      <c r="G10" s="100"/>
      <c r="H10" s="100"/>
    </row>
    <row r="11" spans="1:8" s="6" customFormat="1" ht="18" customHeight="1">
      <c r="A11" s="106" t="s">
        <v>62</v>
      </c>
      <c r="B11" s="106"/>
      <c r="C11" s="106"/>
      <c r="D11" s="106"/>
      <c r="E11" s="106"/>
      <c r="F11" s="106"/>
      <c r="G11" s="106"/>
      <c r="H11" s="106"/>
    </row>
    <row r="12" spans="1:8" s="9" customFormat="1" ht="91.5" customHeight="1">
      <c r="A12" s="7" t="s">
        <v>13</v>
      </c>
      <c r="B12" s="101" t="s">
        <v>4</v>
      </c>
      <c r="C12" s="102"/>
      <c r="D12" s="8" t="s">
        <v>5</v>
      </c>
      <c r="E12" s="8" t="s">
        <v>8</v>
      </c>
      <c r="F12" s="8" t="s">
        <v>6</v>
      </c>
      <c r="G12" s="8" t="s">
        <v>14</v>
      </c>
      <c r="H12" s="8" t="s">
        <v>7</v>
      </c>
    </row>
    <row r="13" spans="1:8" s="13" customFormat="1" ht="4.5" customHeight="1">
      <c r="A13" s="10"/>
      <c r="B13" s="10"/>
      <c r="C13" s="11"/>
      <c r="D13" s="11"/>
      <c r="E13" s="11"/>
      <c r="F13" s="11"/>
      <c r="G13" s="11"/>
      <c r="H13" s="12"/>
    </row>
    <row r="14" spans="1:8" s="17" customFormat="1" ht="15" customHeight="1">
      <c r="A14" s="14" t="s">
        <v>9</v>
      </c>
      <c r="B14" s="14"/>
      <c r="C14" s="15" t="s">
        <v>24</v>
      </c>
      <c r="D14" s="16"/>
      <c r="E14" s="16"/>
      <c r="F14" s="16"/>
      <c r="G14" s="16"/>
      <c r="H14" s="16"/>
    </row>
    <row r="15" spans="1:8" s="21" customFormat="1" ht="5.25" customHeight="1">
      <c r="A15" s="18"/>
      <c r="B15" s="18"/>
      <c r="C15" s="19"/>
      <c r="D15" s="19"/>
      <c r="E15" s="19"/>
      <c r="F15" s="19"/>
      <c r="G15" s="19"/>
      <c r="H15" s="20"/>
    </row>
    <row r="16" spans="1:8" s="26" customFormat="1" ht="22.5" customHeight="1">
      <c r="A16" s="22"/>
      <c r="B16" s="22"/>
      <c r="C16" s="23" t="s">
        <v>15</v>
      </c>
      <c r="D16" s="24">
        <v>806133583.74</v>
      </c>
      <c r="E16" s="24">
        <f>E23+E53+E18+E43+E99+E113+E49+E94+E103+E109</f>
        <v>3052851.2800000003</v>
      </c>
      <c r="F16" s="24">
        <f>F23+F53+F18+F43+F99+F113+F49+F94+F103+F109</f>
        <v>88828525.28</v>
      </c>
      <c r="G16" s="24">
        <f>G23+G53+G18+G43+G99+G113+G49+G94+G103+G109</f>
        <v>136507</v>
      </c>
      <c r="H16" s="24">
        <f>D16+E16-F16</f>
        <v>720357909.74</v>
      </c>
    </row>
    <row r="17" spans="1:8" s="28" customFormat="1" ht="6" customHeight="1">
      <c r="A17" s="27"/>
      <c r="B17" s="27"/>
      <c r="C17" s="5"/>
      <c r="D17" s="5"/>
      <c r="E17" s="5"/>
      <c r="F17" s="5"/>
      <c r="G17" s="5"/>
      <c r="H17" s="5"/>
    </row>
    <row r="18" spans="1:8" s="26" customFormat="1" ht="24.75" customHeight="1">
      <c r="A18" s="22"/>
      <c r="B18" s="29" t="s">
        <v>33</v>
      </c>
      <c r="C18" s="23" t="s">
        <v>34</v>
      </c>
      <c r="D18" s="25">
        <v>41398411</v>
      </c>
      <c r="E18" s="25">
        <f>E19</f>
        <v>0</v>
      </c>
      <c r="F18" s="25">
        <f>F19</f>
        <v>280000</v>
      </c>
      <c r="G18" s="25">
        <f>G19</f>
        <v>21000</v>
      </c>
      <c r="H18" s="25">
        <f>D18+E18-F18</f>
        <v>41118411</v>
      </c>
    </row>
    <row r="19" spans="1:8" s="13" customFormat="1" ht="18.75" customHeight="1">
      <c r="A19" s="10"/>
      <c r="B19" s="30" t="s">
        <v>79</v>
      </c>
      <c r="C19" s="31" t="s">
        <v>80</v>
      </c>
      <c r="D19" s="32">
        <v>16476568</v>
      </c>
      <c r="E19" s="32">
        <v>0</v>
      </c>
      <c r="F19" s="32">
        <v>280000</v>
      </c>
      <c r="G19" s="32">
        <v>21000</v>
      </c>
      <c r="H19" s="32">
        <f>D19+E19-F19</f>
        <v>16196568</v>
      </c>
    </row>
    <row r="20" spans="1:8" s="13" customFormat="1" ht="58.5" customHeight="1">
      <c r="A20" s="10"/>
      <c r="B20" s="30"/>
      <c r="C20" s="97" t="s">
        <v>408</v>
      </c>
      <c r="D20" s="97"/>
      <c r="E20" s="97"/>
      <c r="F20" s="97"/>
      <c r="G20" s="97"/>
      <c r="H20" s="97"/>
    </row>
    <row r="21" spans="1:8" s="13" customFormat="1" ht="54.75" customHeight="1">
      <c r="A21" s="10"/>
      <c r="B21" s="30"/>
      <c r="C21" s="88" t="s">
        <v>236</v>
      </c>
      <c r="D21" s="88"/>
      <c r="E21" s="88"/>
      <c r="F21" s="88"/>
      <c r="G21" s="88"/>
      <c r="H21" s="88"/>
    </row>
    <row r="22" spans="1:8" s="13" customFormat="1" ht="4.5" customHeight="1">
      <c r="A22" s="10"/>
      <c r="B22" s="30"/>
      <c r="C22" s="62"/>
      <c r="D22" s="62"/>
      <c r="E22" s="62"/>
      <c r="F22" s="62"/>
      <c r="G22" s="62"/>
      <c r="H22" s="62"/>
    </row>
    <row r="23" spans="1:8" s="26" customFormat="1" ht="24.75" customHeight="1">
      <c r="A23" s="22"/>
      <c r="B23" s="22">
        <v>600</v>
      </c>
      <c r="C23" s="23" t="s">
        <v>35</v>
      </c>
      <c r="D23" s="25">
        <v>84457800</v>
      </c>
      <c r="E23" s="24">
        <f>E24</f>
        <v>421044.28</v>
      </c>
      <c r="F23" s="24">
        <f>F24</f>
        <v>954723.28</v>
      </c>
      <c r="G23" s="25">
        <f>G24</f>
        <v>0</v>
      </c>
      <c r="H23" s="25">
        <f>D23+E23-F23</f>
        <v>83924121</v>
      </c>
    </row>
    <row r="24" spans="1:8" s="13" customFormat="1" ht="18.75" customHeight="1">
      <c r="A24" s="10"/>
      <c r="B24" s="30" t="s">
        <v>57</v>
      </c>
      <c r="C24" s="31" t="s">
        <v>56</v>
      </c>
      <c r="D24" s="32">
        <v>28356487</v>
      </c>
      <c r="E24" s="61">
        <v>421044.28</v>
      </c>
      <c r="F24" s="61">
        <v>954723.28</v>
      </c>
      <c r="G24" s="32">
        <v>0</v>
      </c>
      <c r="H24" s="32">
        <f>D24+E24-F24</f>
        <v>27822808</v>
      </c>
    </row>
    <row r="25" spans="1:8" s="13" customFormat="1" ht="20.25" customHeight="1">
      <c r="A25" s="10"/>
      <c r="B25" s="30"/>
      <c r="C25" s="113" t="s">
        <v>166</v>
      </c>
      <c r="D25" s="113"/>
      <c r="E25" s="113"/>
      <c r="F25" s="113"/>
      <c r="G25" s="113"/>
      <c r="H25" s="113"/>
    </row>
    <row r="26" spans="1:8" s="114" customFormat="1" ht="39.75" customHeight="1">
      <c r="A26" s="77"/>
      <c r="B26" s="77"/>
      <c r="C26" s="97" t="s">
        <v>409</v>
      </c>
      <c r="D26" s="97"/>
      <c r="E26" s="97"/>
      <c r="F26" s="97"/>
      <c r="G26" s="97"/>
      <c r="H26" s="97"/>
    </row>
    <row r="27" spans="1:8" s="13" customFormat="1" ht="16.5" customHeight="1">
      <c r="A27" s="10"/>
      <c r="B27" s="10"/>
      <c r="C27" s="88" t="s">
        <v>167</v>
      </c>
      <c r="D27" s="88"/>
      <c r="E27" s="88"/>
      <c r="F27" s="88"/>
      <c r="G27" s="88"/>
      <c r="H27" s="88"/>
    </row>
    <row r="28" spans="1:8" s="13" customFormat="1" ht="40.5" customHeight="1">
      <c r="A28" s="10"/>
      <c r="B28" s="10"/>
      <c r="C28" s="88" t="s">
        <v>168</v>
      </c>
      <c r="D28" s="88"/>
      <c r="E28" s="88"/>
      <c r="F28" s="88"/>
      <c r="G28" s="88"/>
      <c r="H28" s="88"/>
    </row>
    <row r="29" spans="1:8" s="13" customFormat="1" ht="27" customHeight="1">
      <c r="A29" s="10"/>
      <c r="B29" s="10"/>
      <c r="C29" s="88" t="s">
        <v>410</v>
      </c>
      <c r="D29" s="88"/>
      <c r="E29" s="88"/>
      <c r="F29" s="88"/>
      <c r="G29" s="88"/>
      <c r="H29" s="88"/>
    </row>
    <row r="30" spans="1:8" s="13" customFormat="1" ht="28.5" customHeight="1">
      <c r="A30" s="10"/>
      <c r="B30" s="30"/>
      <c r="C30" s="97" t="s">
        <v>169</v>
      </c>
      <c r="D30" s="97"/>
      <c r="E30" s="97"/>
      <c r="F30" s="97"/>
      <c r="G30" s="97"/>
      <c r="H30" s="97"/>
    </row>
    <row r="31" spans="1:8" s="13" customFormat="1" ht="13.5" customHeight="1">
      <c r="A31" s="10"/>
      <c r="B31" s="30"/>
      <c r="C31" s="97" t="s">
        <v>170</v>
      </c>
      <c r="D31" s="97"/>
      <c r="E31" s="97"/>
      <c r="F31" s="97"/>
      <c r="G31" s="97"/>
      <c r="H31" s="97"/>
    </row>
    <row r="32" spans="1:8" s="13" customFormat="1" ht="60" customHeight="1">
      <c r="A32" s="10"/>
      <c r="B32" s="30"/>
      <c r="C32" s="88" t="s">
        <v>171</v>
      </c>
      <c r="D32" s="88"/>
      <c r="E32" s="88"/>
      <c r="F32" s="88"/>
      <c r="G32" s="88"/>
      <c r="H32" s="88"/>
    </row>
    <row r="33" spans="1:8" s="114" customFormat="1" ht="41.25" customHeight="1">
      <c r="A33" s="77"/>
      <c r="B33" s="77"/>
      <c r="C33" s="97" t="s">
        <v>341</v>
      </c>
      <c r="D33" s="97"/>
      <c r="E33" s="97"/>
      <c r="F33" s="97"/>
      <c r="G33" s="97"/>
      <c r="H33" s="97"/>
    </row>
    <row r="34" spans="1:8" s="114" customFormat="1" ht="13.5" customHeight="1">
      <c r="A34" s="77"/>
      <c r="B34" s="77"/>
      <c r="C34" s="113" t="s">
        <v>237</v>
      </c>
      <c r="D34" s="113"/>
      <c r="E34" s="113"/>
      <c r="F34" s="113"/>
      <c r="G34" s="113"/>
      <c r="H34" s="113"/>
    </row>
    <row r="35" spans="1:8" s="114" customFormat="1" ht="13.5" customHeight="1">
      <c r="A35" s="77"/>
      <c r="B35" s="77"/>
      <c r="C35" s="97" t="s">
        <v>294</v>
      </c>
      <c r="D35" s="97"/>
      <c r="E35" s="97"/>
      <c r="F35" s="97"/>
      <c r="G35" s="97"/>
      <c r="H35" s="97"/>
    </row>
    <row r="36" spans="1:8" s="114" customFormat="1" ht="13.5" customHeight="1">
      <c r="A36" s="77"/>
      <c r="B36" s="77"/>
      <c r="C36" s="97" t="s">
        <v>238</v>
      </c>
      <c r="D36" s="97"/>
      <c r="E36" s="97"/>
      <c r="F36" s="97"/>
      <c r="G36" s="97"/>
      <c r="H36" s="97"/>
    </row>
    <row r="37" spans="1:8" s="114" customFormat="1" ht="13.5" customHeight="1">
      <c r="A37" s="77"/>
      <c r="B37" s="77"/>
      <c r="C37" s="97" t="s">
        <v>411</v>
      </c>
      <c r="D37" s="97"/>
      <c r="E37" s="97"/>
      <c r="F37" s="97"/>
      <c r="G37" s="97"/>
      <c r="H37" s="97"/>
    </row>
    <row r="38" spans="1:8" s="114" customFormat="1" ht="13.5" customHeight="1">
      <c r="A38" s="77"/>
      <c r="B38" s="77"/>
      <c r="C38" s="97" t="s">
        <v>239</v>
      </c>
      <c r="D38" s="97"/>
      <c r="E38" s="97"/>
      <c r="F38" s="97"/>
      <c r="G38" s="97"/>
      <c r="H38" s="97"/>
    </row>
    <row r="39" spans="1:8" s="114" customFormat="1" ht="13.5" customHeight="1">
      <c r="A39" s="77"/>
      <c r="B39" s="77"/>
      <c r="C39" s="97" t="s">
        <v>240</v>
      </c>
      <c r="D39" s="97"/>
      <c r="E39" s="97"/>
      <c r="F39" s="97"/>
      <c r="G39" s="97"/>
      <c r="H39" s="97"/>
    </row>
    <row r="40" spans="1:8" s="114" customFormat="1" ht="13.5" customHeight="1">
      <c r="A40" s="77"/>
      <c r="B40" s="77"/>
      <c r="C40" s="97" t="s">
        <v>293</v>
      </c>
      <c r="D40" s="97"/>
      <c r="E40" s="97"/>
      <c r="F40" s="97"/>
      <c r="G40" s="97"/>
      <c r="H40" s="97"/>
    </row>
    <row r="41" spans="1:8" s="114" customFormat="1" ht="13.5" customHeight="1">
      <c r="A41" s="77"/>
      <c r="B41" s="77"/>
      <c r="C41" s="97" t="s">
        <v>361</v>
      </c>
      <c r="D41" s="97"/>
      <c r="E41" s="97"/>
      <c r="F41" s="97"/>
      <c r="G41" s="97"/>
      <c r="H41" s="97"/>
    </row>
    <row r="42" spans="1:8" s="13" customFormat="1" ht="4.5" customHeight="1">
      <c r="A42" s="10"/>
      <c r="B42" s="10"/>
      <c r="C42" s="5"/>
      <c r="D42" s="5"/>
      <c r="E42" s="5"/>
      <c r="F42" s="5"/>
      <c r="G42" s="5"/>
      <c r="H42" s="68"/>
    </row>
    <row r="43" spans="1:8" s="26" customFormat="1" ht="26.25" customHeight="1">
      <c r="A43" s="22"/>
      <c r="B43" s="22">
        <v>700</v>
      </c>
      <c r="C43" s="23" t="s">
        <v>87</v>
      </c>
      <c r="D43" s="25">
        <v>4612095</v>
      </c>
      <c r="E43" s="25">
        <f>E44</f>
        <v>767000</v>
      </c>
      <c r="F43" s="25">
        <f>F44</f>
        <v>3330000</v>
      </c>
      <c r="G43" s="25">
        <f>G44</f>
        <v>0</v>
      </c>
      <c r="H43" s="25">
        <f>D43+E43-F43</f>
        <v>2049095</v>
      </c>
    </row>
    <row r="44" spans="1:8" s="13" customFormat="1" ht="21.75" customHeight="1">
      <c r="A44" s="10"/>
      <c r="B44" s="10">
        <v>70005</v>
      </c>
      <c r="C44" s="31" t="s">
        <v>88</v>
      </c>
      <c r="D44" s="32">
        <v>4612095</v>
      </c>
      <c r="E44" s="32">
        <v>767000</v>
      </c>
      <c r="F44" s="32">
        <v>3330000</v>
      </c>
      <c r="G44" s="32">
        <v>0</v>
      </c>
      <c r="H44" s="32">
        <f>D44+E44-F44</f>
        <v>2049095</v>
      </c>
    </row>
    <row r="45" spans="1:8" s="13" customFormat="1" ht="12.75" customHeight="1">
      <c r="A45" s="10"/>
      <c r="B45" s="10"/>
      <c r="C45" s="96" t="s">
        <v>112</v>
      </c>
      <c r="D45" s="96"/>
      <c r="E45" s="96"/>
      <c r="F45" s="96"/>
      <c r="G45" s="96"/>
      <c r="H45" s="96"/>
    </row>
    <row r="46" spans="1:8" s="28" customFormat="1" ht="45.75" customHeight="1">
      <c r="A46" s="27"/>
      <c r="B46" s="27"/>
      <c r="C46" s="88" t="s">
        <v>362</v>
      </c>
      <c r="D46" s="88"/>
      <c r="E46" s="88"/>
      <c r="F46" s="88"/>
      <c r="G46" s="88"/>
      <c r="H46" s="88"/>
    </row>
    <row r="47" spans="1:8" s="28" customFormat="1" ht="31.5" customHeight="1">
      <c r="A47" s="27"/>
      <c r="B47" s="27"/>
      <c r="C47" s="88" t="s">
        <v>206</v>
      </c>
      <c r="D47" s="88"/>
      <c r="E47" s="88"/>
      <c r="F47" s="88"/>
      <c r="G47" s="88"/>
      <c r="H47" s="88"/>
    </row>
    <row r="48" spans="1:8" s="13" customFormat="1" ht="3.75" customHeight="1">
      <c r="A48" s="10"/>
      <c r="B48" s="10"/>
      <c r="C48" s="5"/>
      <c r="D48" s="5"/>
      <c r="E48" s="5"/>
      <c r="F48" s="5"/>
      <c r="G48" s="5"/>
      <c r="H48" s="5"/>
    </row>
    <row r="49" spans="1:8" s="26" customFormat="1" ht="46.5" customHeight="1">
      <c r="A49" s="22"/>
      <c r="B49" s="70">
        <v>756</v>
      </c>
      <c r="C49" s="23" t="s">
        <v>113</v>
      </c>
      <c r="D49" s="72">
        <v>264799710</v>
      </c>
      <c r="E49" s="72">
        <f>E50</f>
        <v>0</v>
      </c>
      <c r="F49" s="72">
        <f>F50</f>
        <v>9100000</v>
      </c>
      <c r="G49" s="72">
        <f>G50</f>
        <v>0</v>
      </c>
      <c r="H49" s="72">
        <f>D49+E49-F49</f>
        <v>255699710</v>
      </c>
    </row>
    <row r="50" spans="1:8" s="13" customFormat="1" ht="25.5" customHeight="1">
      <c r="A50" s="10"/>
      <c r="B50" s="33">
        <v>75623</v>
      </c>
      <c r="C50" s="31" t="s">
        <v>114</v>
      </c>
      <c r="D50" s="35">
        <v>263424410</v>
      </c>
      <c r="E50" s="35">
        <v>0</v>
      </c>
      <c r="F50" s="35">
        <v>9100000</v>
      </c>
      <c r="G50" s="35">
        <v>0</v>
      </c>
      <c r="H50" s="35">
        <f>D50+E50-F50</f>
        <v>254324410</v>
      </c>
    </row>
    <row r="51" spans="1:8" s="13" customFormat="1" ht="58.5" customHeight="1">
      <c r="A51" s="10"/>
      <c r="B51" s="33"/>
      <c r="C51" s="88" t="s">
        <v>440</v>
      </c>
      <c r="D51" s="88"/>
      <c r="E51" s="88"/>
      <c r="F51" s="88"/>
      <c r="G51" s="88"/>
      <c r="H51" s="88"/>
    </row>
    <row r="52" spans="1:14" s="28" customFormat="1" ht="5.25" customHeight="1">
      <c r="A52" s="27"/>
      <c r="B52" s="27"/>
      <c r="C52" s="5"/>
      <c r="D52" s="5"/>
      <c r="E52" s="5"/>
      <c r="F52" s="5"/>
      <c r="G52" s="5"/>
      <c r="H52" s="5"/>
      <c r="M52" s="115"/>
      <c r="N52" s="115"/>
    </row>
    <row r="53" spans="1:8" s="26" customFormat="1" ht="23.25" customHeight="1">
      <c r="A53" s="22"/>
      <c r="B53" s="22">
        <v>758</v>
      </c>
      <c r="C53" s="23" t="s">
        <v>48</v>
      </c>
      <c r="D53" s="25">
        <v>379147115</v>
      </c>
      <c r="E53" s="25">
        <f>E59+E68+E54</f>
        <v>518317</v>
      </c>
      <c r="F53" s="25">
        <f>F59+F68+F54</f>
        <v>73597943</v>
      </c>
      <c r="G53" s="25">
        <f>G59+G68+G54</f>
        <v>115507</v>
      </c>
      <c r="H53" s="25">
        <f>D53+E53-F53</f>
        <v>306067489</v>
      </c>
    </row>
    <row r="54" spans="1:8" s="13" customFormat="1" ht="27" customHeight="1">
      <c r="A54" s="10"/>
      <c r="B54" s="33">
        <v>75801</v>
      </c>
      <c r="C54" s="116" t="s">
        <v>97</v>
      </c>
      <c r="D54" s="35">
        <v>56386258</v>
      </c>
      <c r="E54" s="35">
        <v>72707</v>
      </c>
      <c r="F54" s="35">
        <v>0</v>
      </c>
      <c r="G54" s="35">
        <v>0</v>
      </c>
      <c r="H54" s="35">
        <f>D54+E54-F54</f>
        <v>56458965</v>
      </c>
    </row>
    <row r="55" spans="1:8" s="13" customFormat="1" ht="14.25" customHeight="1">
      <c r="A55" s="10"/>
      <c r="B55" s="33"/>
      <c r="C55" s="96" t="s">
        <v>412</v>
      </c>
      <c r="D55" s="96"/>
      <c r="E55" s="96"/>
      <c r="F55" s="96"/>
      <c r="G55" s="96"/>
      <c r="H55" s="96"/>
    </row>
    <row r="56" spans="1:8" s="13" customFormat="1" ht="64.5" customHeight="1">
      <c r="A56" s="10"/>
      <c r="B56" s="33"/>
      <c r="C56" s="88" t="s">
        <v>117</v>
      </c>
      <c r="D56" s="88"/>
      <c r="E56" s="88"/>
      <c r="F56" s="88"/>
      <c r="G56" s="88"/>
      <c r="H56" s="88"/>
    </row>
    <row r="57" spans="1:8" s="13" customFormat="1" ht="68.25" customHeight="1">
      <c r="A57" s="10"/>
      <c r="B57" s="10"/>
      <c r="C57" s="88" t="s">
        <v>413</v>
      </c>
      <c r="D57" s="88"/>
      <c r="E57" s="88"/>
      <c r="F57" s="88"/>
      <c r="G57" s="88"/>
      <c r="H57" s="88"/>
    </row>
    <row r="58" spans="1:8" s="13" customFormat="1" ht="20.25" customHeight="1">
      <c r="A58" s="10"/>
      <c r="B58" s="10"/>
      <c r="C58" s="5"/>
      <c r="D58" s="5"/>
      <c r="E58" s="5"/>
      <c r="F58" s="5"/>
      <c r="G58" s="5"/>
      <c r="H58" s="5"/>
    </row>
    <row r="59" spans="1:8" s="13" customFormat="1" ht="38.25" customHeight="1">
      <c r="A59" s="10"/>
      <c r="B59" s="33">
        <v>75863</v>
      </c>
      <c r="C59" s="34" t="s">
        <v>58</v>
      </c>
      <c r="D59" s="35">
        <v>125053879</v>
      </c>
      <c r="E59" s="35">
        <v>0</v>
      </c>
      <c r="F59" s="35">
        <v>71877943</v>
      </c>
      <c r="G59" s="35">
        <v>0</v>
      </c>
      <c r="H59" s="35">
        <f>D59+E59-F59</f>
        <v>53175936</v>
      </c>
    </row>
    <row r="60" spans="1:8" s="13" customFormat="1" ht="42.75" customHeight="1">
      <c r="A60" s="10"/>
      <c r="B60" s="10"/>
      <c r="C60" s="96" t="s">
        <v>242</v>
      </c>
      <c r="D60" s="96"/>
      <c r="E60" s="96"/>
      <c r="F60" s="96"/>
      <c r="G60" s="96"/>
      <c r="H60" s="96"/>
    </row>
    <row r="61" spans="1:8" s="13" customFormat="1" ht="39.75" customHeight="1">
      <c r="A61" s="10"/>
      <c r="B61" s="10"/>
      <c r="C61" s="117" t="s">
        <v>241</v>
      </c>
      <c r="D61" s="117"/>
      <c r="E61" s="117"/>
      <c r="F61" s="117"/>
      <c r="G61" s="118" t="s">
        <v>55</v>
      </c>
      <c r="H61" s="119">
        <v>7828362</v>
      </c>
    </row>
    <row r="62" spans="1:8" s="13" customFormat="1" ht="41.25" customHeight="1">
      <c r="A62" s="10"/>
      <c r="B62" s="10"/>
      <c r="C62" s="117" t="s">
        <v>243</v>
      </c>
      <c r="D62" s="117"/>
      <c r="E62" s="117"/>
      <c r="F62" s="117"/>
      <c r="G62" s="118" t="s">
        <v>55</v>
      </c>
      <c r="H62" s="119">
        <v>425000</v>
      </c>
    </row>
    <row r="63" spans="1:8" s="13" customFormat="1" ht="27.75" customHeight="1">
      <c r="A63" s="10"/>
      <c r="B63" s="10"/>
      <c r="C63" s="109" t="s">
        <v>244</v>
      </c>
      <c r="D63" s="109"/>
      <c r="E63" s="109"/>
      <c r="F63" s="109"/>
      <c r="G63" s="118" t="s">
        <v>55</v>
      </c>
      <c r="H63" s="119">
        <v>16071872</v>
      </c>
    </row>
    <row r="64" spans="1:8" s="13" customFormat="1" ht="27.75" customHeight="1">
      <c r="A64" s="10"/>
      <c r="B64" s="10"/>
      <c r="C64" s="117" t="s">
        <v>245</v>
      </c>
      <c r="D64" s="117"/>
      <c r="E64" s="117"/>
      <c r="F64" s="117"/>
      <c r="G64" s="118" t="s">
        <v>55</v>
      </c>
      <c r="H64" s="119">
        <v>19438521</v>
      </c>
    </row>
    <row r="65" spans="1:8" s="13" customFormat="1" ht="26.25" customHeight="1">
      <c r="A65" s="10"/>
      <c r="B65" s="10"/>
      <c r="C65" s="109" t="s">
        <v>414</v>
      </c>
      <c r="D65" s="109"/>
      <c r="E65" s="109"/>
      <c r="F65" s="109"/>
      <c r="G65" s="118" t="s">
        <v>55</v>
      </c>
      <c r="H65" s="119">
        <v>12750840</v>
      </c>
    </row>
    <row r="66" spans="1:8" s="13" customFormat="1" ht="26.25" customHeight="1">
      <c r="A66" s="10"/>
      <c r="B66" s="10"/>
      <c r="C66" s="109" t="s">
        <v>246</v>
      </c>
      <c r="D66" s="109"/>
      <c r="E66" s="109"/>
      <c r="F66" s="109"/>
      <c r="G66" s="118" t="s">
        <v>55</v>
      </c>
      <c r="H66" s="119">
        <v>15363348</v>
      </c>
    </row>
    <row r="67" spans="1:8" s="13" customFormat="1" ht="17.25" customHeight="1">
      <c r="A67" s="10"/>
      <c r="B67" s="10"/>
      <c r="C67" s="88" t="s">
        <v>86</v>
      </c>
      <c r="D67" s="88"/>
      <c r="E67" s="88"/>
      <c r="F67" s="88"/>
      <c r="G67" s="88"/>
      <c r="H67" s="88"/>
    </row>
    <row r="68" spans="1:8" s="13" customFormat="1" ht="38.25" customHeight="1">
      <c r="A68" s="10"/>
      <c r="B68" s="33">
        <v>75864</v>
      </c>
      <c r="C68" s="34" t="s">
        <v>75</v>
      </c>
      <c r="D68" s="35">
        <v>60416795</v>
      </c>
      <c r="E68" s="35">
        <v>445610</v>
      </c>
      <c r="F68" s="35">
        <v>1720000</v>
      </c>
      <c r="G68" s="35">
        <v>115507</v>
      </c>
      <c r="H68" s="35">
        <f>D68+E68-F68</f>
        <v>59142405</v>
      </c>
    </row>
    <row r="69" spans="1:8" s="13" customFormat="1" ht="28.5" customHeight="1">
      <c r="A69" s="10"/>
      <c r="B69" s="33"/>
      <c r="C69" s="88" t="s">
        <v>247</v>
      </c>
      <c r="D69" s="88"/>
      <c r="E69" s="88"/>
      <c r="F69" s="88"/>
      <c r="G69" s="88"/>
      <c r="H69" s="88"/>
    </row>
    <row r="70" spans="1:8" s="13" customFormat="1" ht="12.75" customHeight="1">
      <c r="A70" s="10"/>
      <c r="B70" s="10"/>
      <c r="C70" s="109" t="s">
        <v>248</v>
      </c>
      <c r="D70" s="109"/>
      <c r="E70" s="109"/>
      <c r="F70" s="109"/>
      <c r="G70" s="109"/>
      <c r="H70" s="109"/>
    </row>
    <row r="71" spans="1:8" s="13" customFormat="1" ht="12.75" customHeight="1">
      <c r="A71" s="10"/>
      <c r="B71" s="10"/>
      <c r="C71" s="109" t="s">
        <v>249</v>
      </c>
      <c r="D71" s="109"/>
      <c r="E71" s="109"/>
      <c r="F71" s="109"/>
      <c r="G71" s="109"/>
      <c r="H71" s="109"/>
    </row>
    <row r="72" spans="1:8" s="13" customFormat="1" ht="12.75" customHeight="1">
      <c r="A72" s="10"/>
      <c r="B72" s="10"/>
      <c r="C72" s="110" t="s">
        <v>250</v>
      </c>
      <c r="D72" s="110"/>
      <c r="E72" s="110"/>
      <c r="F72" s="110"/>
      <c r="G72" s="120" t="s">
        <v>55</v>
      </c>
      <c r="H72" s="121">
        <v>3839</v>
      </c>
    </row>
    <row r="73" spans="1:8" s="13" customFormat="1" ht="12.75" customHeight="1">
      <c r="A73" s="10"/>
      <c r="B73" s="10"/>
      <c r="C73" s="110" t="s">
        <v>258</v>
      </c>
      <c r="D73" s="110"/>
      <c r="E73" s="110"/>
      <c r="F73" s="110"/>
      <c r="G73" s="120" t="s">
        <v>55</v>
      </c>
      <c r="H73" s="121">
        <v>15096</v>
      </c>
    </row>
    <row r="74" spans="1:8" s="13" customFormat="1" ht="12.75" customHeight="1">
      <c r="A74" s="10"/>
      <c r="B74" s="10"/>
      <c r="C74" s="110" t="s">
        <v>251</v>
      </c>
      <c r="D74" s="110"/>
      <c r="E74" s="110"/>
      <c r="F74" s="110"/>
      <c r="G74" s="120" t="s">
        <v>55</v>
      </c>
      <c r="H74" s="121">
        <v>1179</v>
      </c>
    </row>
    <row r="75" spans="1:8" s="13" customFormat="1" ht="12.75" customHeight="1">
      <c r="A75" s="10"/>
      <c r="B75" s="10"/>
      <c r="C75" s="110" t="s">
        <v>255</v>
      </c>
      <c r="D75" s="110"/>
      <c r="E75" s="110"/>
      <c r="F75" s="110"/>
      <c r="G75" s="120" t="s">
        <v>55</v>
      </c>
      <c r="H75" s="121">
        <v>45235</v>
      </c>
    </row>
    <row r="76" spans="1:8" s="13" customFormat="1" ht="12.75" customHeight="1">
      <c r="A76" s="10"/>
      <c r="B76" s="10"/>
      <c r="C76" s="110" t="s">
        <v>260</v>
      </c>
      <c r="D76" s="110"/>
      <c r="E76" s="110"/>
      <c r="F76" s="110"/>
      <c r="G76" s="120" t="s">
        <v>55</v>
      </c>
      <c r="H76" s="121">
        <v>14033</v>
      </c>
    </row>
    <row r="77" spans="1:8" s="13" customFormat="1" ht="12.75" customHeight="1">
      <c r="A77" s="10"/>
      <c r="B77" s="10"/>
      <c r="C77" s="109" t="s">
        <v>253</v>
      </c>
      <c r="D77" s="109"/>
      <c r="E77" s="109"/>
      <c r="F77" s="109"/>
      <c r="G77" s="109"/>
      <c r="H77" s="109"/>
    </row>
    <row r="78" spans="1:8" s="13" customFormat="1" ht="12.75" customHeight="1">
      <c r="A78" s="10"/>
      <c r="B78" s="10"/>
      <c r="C78" s="110" t="s">
        <v>258</v>
      </c>
      <c r="D78" s="110"/>
      <c r="E78" s="110"/>
      <c r="F78" s="110"/>
      <c r="G78" s="120" t="s">
        <v>55</v>
      </c>
      <c r="H78" s="121">
        <v>98</v>
      </c>
    </row>
    <row r="79" spans="1:8" s="13" customFormat="1" ht="12.75" customHeight="1">
      <c r="A79" s="10"/>
      <c r="B79" s="10"/>
      <c r="C79" s="110" t="s">
        <v>259</v>
      </c>
      <c r="D79" s="110"/>
      <c r="E79" s="110"/>
      <c r="F79" s="110"/>
      <c r="G79" s="120" t="s">
        <v>55</v>
      </c>
      <c r="H79" s="121">
        <v>1830</v>
      </c>
    </row>
    <row r="80" spans="1:8" s="13" customFormat="1" ht="12.75" customHeight="1">
      <c r="A80" s="10"/>
      <c r="B80" s="10"/>
      <c r="C80" s="110" t="s">
        <v>252</v>
      </c>
      <c r="D80" s="110"/>
      <c r="E80" s="110"/>
      <c r="F80" s="110"/>
      <c r="G80" s="120" t="s">
        <v>55</v>
      </c>
      <c r="H80" s="121">
        <v>110</v>
      </c>
    </row>
    <row r="81" spans="1:8" s="13" customFormat="1" ht="12.75" customHeight="1">
      <c r="A81" s="10"/>
      <c r="B81" s="10"/>
      <c r="C81" s="110" t="s">
        <v>254</v>
      </c>
      <c r="D81" s="110"/>
      <c r="E81" s="110"/>
      <c r="F81" s="110"/>
      <c r="G81" s="120" t="s">
        <v>55</v>
      </c>
      <c r="H81" s="121">
        <v>13086</v>
      </c>
    </row>
    <row r="82" spans="1:8" s="13" customFormat="1" ht="12.75" customHeight="1">
      <c r="A82" s="10"/>
      <c r="B82" s="10"/>
      <c r="C82" s="110" t="s">
        <v>257</v>
      </c>
      <c r="D82" s="110"/>
      <c r="E82" s="110"/>
      <c r="F82" s="110"/>
      <c r="G82" s="120" t="s">
        <v>55</v>
      </c>
      <c r="H82" s="121">
        <v>21001</v>
      </c>
    </row>
    <row r="83" spans="1:8" s="13" customFormat="1" ht="12.75" customHeight="1">
      <c r="A83" s="10"/>
      <c r="B83" s="10"/>
      <c r="C83" s="109" t="s">
        <v>363</v>
      </c>
      <c r="D83" s="109"/>
      <c r="E83" s="109"/>
      <c r="F83" s="109"/>
      <c r="G83" s="109"/>
      <c r="H83" s="109"/>
    </row>
    <row r="84" spans="1:8" s="13" customFormat="1" ht="12.75" customHeight="1">
      <c r="A84" s="10"/>
      <c r="B84" s="10"/>
      <c r="C84" s="109" t="s">
        <v>249</v>
      </c>
      <c r="D84" s="109"/>
      <c r="E84" s="109"/>
      <c r="F84" s="109"/>
      <c r="G84" s="109"/>
      <c r="H84" s="109"/>
    </row>
    <row r="85" spans="1:8" s="13" customFormat="1" ht="12.75" customHeight="1">
      <c r="A85" s="10"/>
      <c r="B85" s="10"/>
      <c r="C85" s="110" t="s">
        <v>261</v>
      </c>
      <c r="D85" s="110"/>
      <c r="E85" s="110"/>
      <c r="F85" s="110"/>
      <c r="G85" s="120" t="s">
        <v>55</v>
      </c>
      <c r="H85" s="121">
        <v>101063</v>
      </c>
    </row>
    <row r="86" spans="1:8" s="13" customFormat="1" ht="12.75" customHeight="1">
      <c r="A86" s="10"/>
      <c r="B86" s="10"/>
      <c r="C86" s="110" t="s">
        <v>256</v>
      </c>
      <c r="D86" s="110"/>
      <c r="E86" s="110"/>
      <c r="F86" s="110"/>
      <c r="G86" s="120" t="s">
        <v>55</v>
      </c>
      <c r="H86" s="121">
        <v>312319</v>
      </c>
    </row>
    <row r="87" spans="1:8" s="13" customFormat="1" ht="12.75" customHeight="1">
      <c r="A87" s="10"/>
      <c r="B87" s="10"/>
      <c r="C87" s="110" t="s">
        <v>254</v>
      </c>
      <c r="D87" s="110"/>
      <c r="E87" s="110"/>
      <c r="F87" s="110"/>
      <c r="G87" s="120" t="s">
        <v>55</v>
      </c>
      <c r="H87" s="121">
        <v>57304</v>
      </c>
    </row>
    <row r="88" spans="1:8" s="13" customFormat="1" ht="12.75" customHeight="1">
      <c r="A88" s="10"/>
      <c r="B88" s="10"/>
      <c r="C88" s="110" t="s">
        <v>257</v>
      </c>
      <c r="D88" s="110"/>
      <c r="E88" s="110"/>
      <c r="F88" s="110"/>
      <c r="G88" s="120" t="s">
        <v>55</v>
      </c>
      <c r="H88" s="121">
        <v>54306</v>
      </c>
    </row>
    <row r="89" spans="1:8" s="13" customFormat="1" ht="12.75" customHeight="1">
      <c r="A89" s="10"/>
      <c r="B89" s="10"/>
      <c r="C89" s="109" t="s">
        <v>253</v>
      </c>
      <c r="D89" s="109"/>
      <c r="E89" s="109"/>
      <c r="F89" s="109"/>
      <c r="G89" s="109"/>
      <c r="H89" s="109"/>
    </row>
    <row r="90" spans="1:8" s="13" customFormat="1" ht="12.75" customHeight="1">
      <c r="A90" s="10"/>
      <c r="B90" s="10"/>
      <c r="C90" s="110" t="s">
        <v>255</v>
      </c>
      <c r="D90" s="110"/>
      <c r="E90" s="110"/>
      <c r="F90" s="110"/>
      <c r="G90" s="120" t="s">
        <v>55</v>
      </c>
      <c r="H90" s="121">
        <v>36125</v>
      </c>
    </row>
    <row r="91" spans="1:8" s="13" customFormat="1" ht="29.25" customHeight="1">
      <c r="A91" s="10"/>
      <c r="B91" s="10"/>
      <c r="C91" s="88" t="s">
        <v>415</v>
      </c>
      <c r="D91" s="88"/>
      <c r="E91" s="88"/>
      <c r="F91" s="88"/>
      <c r="G91" s="88"/>
      <c r="H91" s="88"/>
    </row>
    <row r="92" spans="1:8" s="13" customFormat="1" ht="28.5" customHeight="1">
      <c r="A92" s="10"/>
      <c r="B92" s="10"/>
      <c r="C92" s="88" t="s">
        <v>416</v>
      </c>
      <c r="D92" s="88"/>
      <c r="E92" s="88"/>
      <c r="F92" s="88"/>
      <c r="G92" s="88"/>
      <c r="H92" s="88"/>
    </row>
    <row r="93" spans="1:8" s="13" customFormat="1" ht="4.5" customHeight="1">
      <c r="A93" s="10"/>
      <c r="B93" s="10"/>
      <c r="C93" s="5"/>
      <c r="D93" s="5"/>
      <c r="E93" s="5"/>
      <c r="F93" s="5"/>
      <c r="G93" s="5"/>
      <c r="H93" s="68"/>
    </row>
    <row r="94" spans="1:8" s="69" customFormat="1" ht="26.25" customHeight="1">
      <c r="A94" s="22"/>
      <c r="B94" s="22">
        <v>801</v>
      </c>
      <c r="C94" s="23" t="s">
        <v>22</v>
      </c>
      <c r="D94" s="24">
        <v>1381800.74</v>
      </c>
      <c r="E94" s="25">
        <f>E95</f>
        <v>105745</v>
      </c>
      <c r="F94" s="25">
        <f>F95</f>
        <v>0</v>
      </c>
      <c r="G94" s="25">
        <f>G95</f>
        <v>0</v>
      </c>
      <c r="H94" s="24">
        <f>D94+E94-F94</f>
        <v>1487545.74</v>
      </c>
    </row>
    <row r="95" spans="1:8" s="13" customFormat="1" ht="24" customHeight="1">
      <c r="A95" s="10"/>
      <c r="B95" s="33">
        <v>80140</v>
      </c>
      <c r="C95" s="122" t="s">
        <v>104</v>
      </c>
      <c r="D95" s="35">
        <v>980500</v>
      </c>
      <c r="E95" s="35">
        <v>105745</v>
      </c>
      <c r="F95" s="35">
        <v>0</v>
      </c>
      <c r="G95" s="35">
        <v>0</v>
      </c>
      <c r="H95" s="35">
        <f>D95+E95-F95</f>
        <v>1086245</v>
      </c>
    </row>
    <row r="96" spans="1:8" s="13" customFormat="1" ht="48" customHeight="1">
      <c r="A96" s="10"/>
      <c r="B96" s="33"/>
      <c r="C96" s="88" t="s">
        <v>451</v>
      </c>
      <c r="D96" s="88"/>
      <c r="E96" s="88"/>
      <c r="F96" s="88"/>
      <c r="G96" s="88"/>
      <c r="H96" s="88"/>
    </row>
    <row r="97" spans="1:8" s="13" customFormat="1" ht="24.75" customHeight="1">
      <c r="A97" s="10"/>
      <c r="B97" s="10"/>
      <c r="C97" s="5"/>
      <c r="D97" s="5"/>
      <c r="E97" s="5"/>
      <c r="F97" s="5"/>
      <c r="G97" s="5"/>
      <c r="H97" s="5"/>
    </row>
    <row r="98" spans="1:8" s="13" customFormat="1" ht="6.75" customHeight="1">
      <c r="A98" s="10"/>
      <c r="B98" s="10"/>
      <c r="C98" s="5"/>
      <c r="D98" s="5"/>
      <c r="E98" s="5"/>
      <c r="F98" s="5"/>
      <c r="G98" s="5"/>
      <c r="H98" s="5"/>
    </row>
    <row r="99" spans="1:8" s="4" customFormat="1" ht="24.75" customHeight="1">
      <c r="A99" s="64"/>
      <c r="B99" s="64">
        <v>851</v>
      </c>
      <c r="C99" s="65" t="s">
        <v>81</v>
      </c>
      <c r="D99" s="67">
        <v>102936</v>
      </c>
      <c r="E99" s="67">
        <f>E100</f>
        <v>17589</v>
      </c>
      <c r="F99" s="67">
        <f>F100</f>
        <v>0</v>
      </c>
      <c r="G99" s="67">
        <f>G100</f>
        <v>0</v>
      </c>
      <c r="H99" s="67">
        <f>D99+E99-F99</f>
        <v>120525</v>
      </c>
    </row>
    <row r="100" spans="1:8" s="13" customFormat="1" ht="21.75" customHeight="1">
      <c r="A100" s="10"/>
      <c r="B100" s="10">
        <v>85157</v>
      </c>
      <c r="C100" s="76" t="s">
        <v>115</v>
      </c>
      <c r="D100" s="32">
        <v>24846</v>
      </c>
      <c r="E100" s="32">
        <v>17589</v>
      </c>
      <c r="F100" s="32">
        <v>0</v>
      </c>
      <c r="G100" s="32">
        <v>0</v>
      </c>
      <c r="H100" s="32">
        <f>D100+E100-F100</f>
        <v>42435</v>
      </c>
    </row>
    <row r="101" spans="1:8" s="13" customFormat="1" ht="41.25" customHeight="1">
      <c r="A101" s="10"/>
      <c r="B101" s="10"/>
      <c r="C101" s="88" t="s">
        <v>129</v>
      </c>
      <c r="D101" s="88"/>
      <c r="E101" s="88"/>
      <c r="F101" s="88"/>
      <c r="G101" s="88"/>
      <c r="H101" s="88"/>
    </row>
    <row r="102" spans="1:8" s="13" customFormat="1" ht="9.75" customHeight="1">
      <c r="A102" s="10"/>
      <c r="B102" s="10"/>
      <c r="C102" s="5"/>
      <c r="D102" s="5"/>
      <c r="E102" s="5"/>
      <c r="F102" s="5"/>
      <c r="G102" s="5"/>
      <c r="H102" s="5"/>
    </row>
    <row r="103" spans="1:8" s="69" customFormat="1" ht="23.25" customHeight="1">
      <c r="A103" s="22"/>
      <c r="B103" s="22">
        <v>853</v>
      </c>
      <c r="C103" s="23" t="s">
        <v>36</v>
      </c>
      <c r="D103" s="25">
        <v>6103054</v>
      </c>
      <c r="E103" s="25">
        <f>E104+E106</f>
        <v>1000000</v>
      </c>
      <c r="F103" s="25">
        <f>F104+F106</f>
        <v>1276721</v>
      </c>
      <c r="G103" s="25">
        <f>G104+G106</f>
        <v>0</v>
      </c>
      <c r="H103" s="25">
        <f>D103+E103-F103</f>
        <v>5826333</v>
      </c>
    </row>
    <row r="104" spans="1:8" s="13" customFormat="1" ht="29.25" customHeight="1">
      <c r="A104" s="10"/>
      <c r="B104" s="33">
        <v>85324</v>
      </c>
      <c r="C104" s="31" t="s">
        <v>308</v>
      </c>
      <c r="D104" s="35">
        <v>1989116</v>
      </c>
      <c r="E104" s="35">
        <v>1000000</v>
      </c>
      <c r="F104" s="35">
        <v>1000000</v>
      </c>
      <c r="G104" s="35">
        <v>0</v>
      </c>
      <c r="H104" s="35">
        <f>D104+E104-F104</f>
        <v>1989116</v>
      </c>
    </row>
    <row r="105" spans="1:8" s="13" customFormat="1" ht="30.75" customHeight="1">
      <c r="A105" s="10"/>
      <c r="B105" s="30"/>
      <c r="C105" s="97" t="s">
        <v>417</v>
      </c>
      <c r="D105" s="97"/>
      <c r="E105" s="97"/>
      <c r="F105" s="97"/>
      <c r="G105" s="97"/>
      <c r="H105" s="97"/>
    </row>
    <row r="106" spans="1:8" s="13" customFormat="1" ht="22.5" customHeight="1">
      <c r="A106" s="10"/>
      <c r="B106" s="10">
        <v>85332</v>
      </c>
      <c r="C106" s="31" t="s">
        <v>400</v>
      </c>
      <c r="D106" s="32">
        <v>2874946</v>
      </c>
      <c r="E106" s="32">
        <v>0</v>
      </c>
      <c r="F106" s="32">
        <v>276721</v>
      </c>
      <c r="G106" s="32">
        <v>0</v>
      </c>
      <c r="H106" s="32">
        <f>D106+E106-F106</f>
        <v>2598225</v>
      </c>
    </row>
    <row r="107" spans="1:8" s="13" customFormat="1" ht="40.5" customHeight="1">
      <c r="A107" s="10"/>
      <c r="B107" s="10"/>
      <c r="C107" s="88" t="s">
        <v>418</v>
      </c>
      <c r="D107" s="88"/>
      <c r="E107" s="88"/>
      <c r="F107" s="88"/>
      <c r="G107" s="88"/>
      <c r="H107" s="88"/>
    </row>
    <row r="108" spans="1:8" s="28" customFormat="1" ht="6" customHeight="1">
      <c r="A108" s="27"/>
      <c r="B108" s="27"/>
      <c r="C108" s="5"/>
      <c r="D108" s="5"/>
      <c r="E108" s="5"/>
      <c r="F108" s="5"/>
      <c r="G108" s="5"/>
      <c r="H108" s="68"/>
    </row>
    <row r="109" spans="1:8" s="69" customFormat="1" ht="24.75" customHeight="1">
      <c r="A109" s="22"/>
      <c r="B109" s="22">
        <v>921</v>
      </c>
      <c r="C109" s="23" t="s">
        <v>37</v>
      </c>
      <c r="D109" s="25">
        <v>4254486</v>
      </c>
      <c r="E109" s="25">
        <f>E110</f>
        <v>202138</v>
      </c>
      <c r="F109" s="25">
        <f>F110</f>
        <v>202138</v>
      </c>
      <c r="G109" s="25">
        <f>G110</f>
        <v>0</v>
      </c>
      <c r="H109" s="25">
        <f>D109+E109-F109</f>
        <v>4254486</v>
      </c>
    </row>
    <row r="110" spans="1:8" s="13" customFormat="1" ht="18.75" customHeight="1">
      <c r="A110" s="10"/>
      <c r="B110" s="10">
        <v>92106</v>
      </c>
      <c r="C110" s="31" t="s">
        <v>133</v>
      </c>
      <c r="D110" s="32">
        <v>202138</v>
      </c>
      <c r="E110" s="32">
        <v>202138</v>
      </c>
      <c r="F110" s="32">
        <v>202138</v>
      </c>
      <c r="G110" s="32">
        <v>0</v>
      </c>
      <c r="H110" s="32">
        <f>D110+E110-F110</f>
        <v>202138</v>
      </c>
    </row>
    <row r="111" spans="1:8" s="13" customFormat="1" ht="43.5" customHeight="1">
      <c r="A111" s="10"/>
      <c r="B111" s="30"/>
      <c r="C111" s="97" t="s">
        <v>364</v>
      </c>
      <c r="D111" s="97"/>
      <c r="E111" s="97"/>
      <c r="F111" s="97"/>
      <c r="G111" s="97"/>
      <c r="H111" s="97"/>
    </row>
    <row r="112" spans="1:8" s="69" customFormat="1" ht="3" customHeight="1">
      <c r="A112" s="77"/>
      <c r="B112" s="77"/>
      <c r="C112" s="62"/>
      <c r="D112" s="62"/>
      <c r="E112" s="62"/>
      <c r="F112" s="62"/>
      <c r="G112" s="62"/>
      <c r="H112" s="62"/>
    </row>
    <row r="113" spans="1:8" s="69" customFormat="1" ht="30.75" customHeight="1">
      <c r="A113" s="22"/>
      <c r="B113" s="70">
        <v>925</v>
      </c>
      <c r="C113" s="71" t="s">
        <v>52</v>
      </c>
      <c r="D113" s="72">
        <v>3841429</v>
      </c>
      <c r="E113" s="72">
        <f>E114</f>
        <v>21018</v>
      </c>
      <c r="F113" s="72">
        <f>F114</f>
        <v>87000</v>
      </c>
      <c r="G113" s="72">
        <f>G114</f>
        <v>0</v>
      </c>
      <c r="H113" s="72">
        <f>D113+E113-F113</f>
        <v>3775447</v>
      </c>
    </row>
    <row r="114" spans="1:8" s="13" customFormat="1" ht="19.5" customHeight="1">
      <c r="A114" s="10"/>
      <c r="B114" s="10">
        <v>92502</v>
      </c>
      <c r="C114" s="76" t="s">
        <v>116</v>
      </c>
      <c r="D114" s="32">
        <v>3841429</v>
      </c>
      <c r="E114" s="32">
        <v>21018</v>
      </c>
      <c r="F114" s="32">
        <v>87000</v>
      </c>
      <c r="G114" s="32">
        <v>0</v>
      </c>
      <c r="H114" s="32">
        <f>D114+E114-F114</f>
        <v>3775447</v>
      </c>
    </row>
    <row r="115" spans="1:8" s="28" customFormat="1" ht="20.25" customHeight="1">
      <c r="A115" s="27"/>
      <c r="B115" s="27"/>
      <c r="C115" s="96" t="s">
        <v>123</v>
      </c>
      <c r="D115" s="96"/>
      <c r="E115" s="96"/>
      <c r="F115" s="96"/>
      <c r="G115" s="96"/>
      <c r="H115" s="96"/>
    </row>
    <row r="116" spans="1:8" s="28" customFormat="1" ht="12.75" customHeight="1">
      <c r="A116" s="27"/>
      <c r="B116" s="27"/>
      <c r="C116" s="88" t="s">
        <v>125</v>
      </c>
      <c r="D116" s="88"/>
      <c r="E116" s="88"/>
      <c r="F116" s="88"/>
      <c r="G116" s="88"/>
      <c r="H116" s="88"/>
    </row>
    <row r="117" spans="1:8" s="28" customFormat="1" ht="13.5" customHeight="1">
      <c r="A117" s="27"/>
      <c r="B117" s="27"/>
      <c r="C117" s="88" t="s">
        <v>126</v>
      </c>
      <c r="D117" s="88"/>
      <c r="E117" s="88"/>
      <c r="F117" s="88"/>
      <c r="G117" s="88"/>
      <c r="H117" s="88"/>
    </row>
    <row r="118" spans="1:8" s="28" customFormat="1" ht="13.5" customHeight="1">
      <c r="A118" s="27"/>
      <c r="B118" s="27"/>
      <c r="C118" s="88" t="s">
        <v>128</v>
      </c>
      <c r="D118" s="88"/>
      <c r="E118" s="88"/>
      <c r="F118" s="88"/>
      <c r="G118" s="88"/>
      <c r="H118" s="88"/>
    </row>
    <row r="119" spans="1:8" s="28" customFormat="1" ht="12.75" customHeight="1">
      <c r="A119" s="27"/>
      <c r="B119" s="27"/>
      <c r="C119" s="88" t="s">
        <v>124</v>
      </c>
      <c r="D119" s="88"/>
      <c r="E119" s="88"/>
      <c r="F119" s="88"/>
      <c r="G119" s="88"/>
      <c r="H119" s="88"/>
    </row>
    <row r="120" spans="1:8" s="28" customFormat="1" ht="13.5" customHeight="1">
      <c r="A120" s="27"/>
      <c r="B120" s="27"/>
      <c r="C120" s="88" t="s">
        <v>121</v>
      </c>
      <c r="D120" s="88"/>
      <c r="E120" s="88"/>
      <c r="F120" s="88"/>
      <c r="G120" s="88"/>
      <c r="H120" s="88"/>
    </row>
    <row r="121" spans="1:8" s="28" customFormat="1" ht="13.5" customHeight="1">
      <c r="A121" s="27"/>
      <c r="B121" s="27"/>
      <c r="C121" s="88" t="s">
        <v>122</v>
      </c>
      <c r="D121" s="88"/>
      <c r="E121" s="88"/>
      <c r="F121" s="88"/>
      <c r="G121" s="88"/>
      <c r="H121" s="88"/>
    </row>
    <row r="122" spans="1:8" s="28" customFormat="1" ht="18.75" customHeight="1">
      <c r="A122" s="27"/>
      <c r="B122" s="27"/>
      <c r="C122" s="88" t="s">
        <v>127</v>
      </c>
      <c r="D122" s="88"/>
      <c r="E122" s="88"/>
      <c r="F122" s="88"/>
      <c r="G122" s="88"/>
      <c r="H122" s="88"/>
    </row>
    <row r="123" spans="1:8" s="28" customFormat="1" ht="51" customHeight="1">
      <c r="A123" s="27"/>
      <c r="B123" s="27"/>
      <c r="C123" s="88" t="s">
        <v>443</v>
      </c>
      <c r="D123" s="88"/>
      <c r="E123" s="88"/>
      <c r="F123" s="88"/>
      <c r="G123" s="88"/>
      <c r="H123" s="88"/>
    </row>
    <row r="124" spans="1:8" s="13" customFormat="1" ht="5.25" customHeight="1">
      <c r="A124" s="10"/>
      <c r="B124" s="10"/>
      <c r="C124" s="5"/>
      <c r="D124" s="5"/>
      <c r="E124" s="5"/>
      <c r="F124" s="5"/>
      <c r="G124" s="5"/>
      <c r="H124" s="5"/>
    </row>
    <row r="125" spans="1:8" s="39" customFormat="1" ht="18.75" customHeight="1">
      <c r="A125" s="36" t="s">
        <v>10</v>
      </c>
      <c r="B125" s="36"/>
      <c r="C125" s="37" t="s">
        <v>12</v>
      </c>
      <c r="D125" s="38"/>
      <c r="E125" s="38"/>
      <c r="F125" s="38"/>
      <c r="G125" s="38"/>
      <c r="H125" s="38"/>
    </row>
    <row r="126" spans="3:8" ht="3" customHeight="1">
      <c r="C126" s="41"/>
      <c r="D126" s="41"/>
      <c r="E126" s="41"/>
      <c r="F126" s="41"/>
      <c r="G126" s="41"/>
      <c r="H126" s="42"/>
    </row>
    <row r="127" spans="1:8" s="4" customFormat="1" ht="24" customHeight="1">
      <c r="A127" s="64"/>
      <c r="B127" s="64"/>
      <c r="C127" s="65" t="s">
        <v>15</v>
      </c>
      <c r="D127" s="66">
        <v>839633583.74</v>
      </c>
      <c r="E127" s="67">
        <f>E129+E155+E242+E361+E400+E442+E463+E340+E212+E230+E328+E200+E143+E149+E204+E226+E234+E372</f>
        <v>16859144</v>
      </c>
      <c r="F127" s="67">
        <f>F129+F155+F242+F361+F400+F442+F463+F340+F212+F230+F328+F200+F143+F149+F204+F226+F234+F372</f>
        <v>102634818</v>
      </c>
      <c r="G127" s="66">
        <f>G129+G155+G242+G361+G400+G442+G463+G340+G212+G230+G328+G200+G143+G149+G204+G226+G234+G372</f>
        <v>975888.28</v>
      </c>
      <c r="H127" s="66">
        <f>D127+E127-F127</f>
        <v>753857909.74</v>
      </c>
    </row>
    <row r="128" spans="1:8" s="28" customFormat="1" ht="4.5" customHeight="1">
      <c r="A128" s="27"/>
      <c r="B128" s="27"/>
      <c r="C128" s="5"/>
      <c r="D128" s="5"/>
      <c r="E128" s="5"/>
      <c r="F128" s="5"/>
      <c r="G128" s="5"/>
      <c r="H128" s="68"/>
    </row>
    <row r="129" spans="1:8" s="4" customFormat="1" ht="24.75" customHeight="1">
      <c r="A129" s="64"/>
      <c r="B129" s="83" t="s">
        <v>33</v>
      </c>
      <c r="C129" s="65" t="s">
        <v>34</v>
      </c>
      <c r="D129" s="67">
        <v>66985668</v>
      </c>
      <c r="E129" s="67">
        <f>E132+E130</f>
        <v>43707</v>
      </c>
      <c r="F129" s="67">
        <f>F132+F130</f>
        <v>36571</v>
      </c>
      <c r="G129" s="67">
        <f>G132+G130</f>
        <v>299737</v>
      </c>
      <c r="H129" s="67">
        <f>D129+E129-F129</f>
        <v>66992804</v>
      </c>
    </row>
    <row r="130" spans="1:8" s="13" customFormat="1" ht="20.25" customHeight="1">
      <c r="A130" s="10"/>
      <c r="B130" s="30" t="s">
        <v>401</v>
      </c>
      <c r="C130" s="31" t="s">
        <v>402</v>
      </c>
      <c r="D130" s="32">
        <v>7279449</v>
      </c>
      <c r="E130" s="32">
        <v>41456</v>
      </c>
      <c r="F130" s="32">
        <v>14308</v>
      </c>
      <c r="G130" s="32">
        <v>0</v>
      </c>
      <c r="H130" s="32">
        <f>D130+E130-F130</f>
        <v>7306597</v>
      </c>
    </row>
    <row r="131" spans="1:8" s="13" customFormat="1" ht="43.5" customHeight="1">
      <c r="A131" s="10"/>
      <c r="B131" s="30"/>
      <c r="C131" s="88" t="s">
        <v>435</v>
      </c>
      <c r="D131" s="88"/>
      <c r="E131" s="88"/>
      <c r="F131" s="88"/>
      <c r="G131" s="88"/>
      <c r="H131" s="88"/>
    </row>
    <row r="132" spans="1:8" s="13" customFormat="1" ht="19.5" customHeight="1">
      <c r="A132" s="10"/>
      <c r="B132" s="30" t="s">
        <v>79</v>
      </c>
      <c r="C132" s="31" t="s">
        <v>80</v>
      </c>
      <c r="D132" s="32">
        <v>33385364</v>
      </c>
      <c r="E132" s="32">
        <v>2251</v>
      </c>
      <c r="F132" s="32">
        <v>22263</v>
      </c>
      <c r="G132" s="32">
        <v>299737</v>
      </c>
      <c r="H132" s="32">
        <f>D132+E132-F132</f>
        <v>33365352</v>
      </c>
    </row>
    <row r="133" spans="1:8" s="13" customFormat="1" ht="17.25" customHeight="1">
      <c r="A133" s="10"/>
      <c r="B133" s="30"/>
      <c r="C133" s="96" t="s">
        <v>93</v>
      </c>
      <c r="D133" s="96"/>
      <c r="E133" s="96"/>
      <c r="F133" s="96"/>
      <c r="G133" s="96"/>
      <c r="H133" s="96"/>
    </row>
    <row r="134" spans="1:8" s="13" customFormat="1" ht="42" customHeight="1">
      <c r="A134" s="10"/>
      <c r="B134" s="30"/>
      <c r="C134" s="97" t="s">
        <v>419</v>
      </c>
      <c r="D134" s="97"/>
      <c r="E134" s="97"/>
      <c r="F134" s="97"/>
      <c r="G134" s="97"/>
      <c r="H134" s="97"/>
    </row>
    <row r="135" spans="1:8" s="13" customFormat="1" ht="12.75" customHeight="1">
      <c r="A135" s="10"/>
      <c r="B135" s="30"/>
      <c r="C135" s="62"/>
      <c r="D135" s="62"/>
      <c r="E135" s="62"/>
      <c r="F135" s="62"/>
      <c r="G135" s="62"/>
      <c r="H135" s="62"/>
    </row>
    <row r="136" spans="1:8" s="13" customFormat="1" ht="15.75" customHeight="1">
      <c r="A136" s="10"/>
      <c r="B136" s="30"/>
      <c r="C136" s="97" t="s">
        <v>232</v>
      </c>
      <c r="D136" s="97"/>
      <c r="E136" s="97"/>
      <c r="F136" s="97"/>
      <c r="G136" s="97"/>
      <c r="H136" s="97"/>
    </row>
    <row r="137" spans="1:8" s="13" customFormat="1" ht="14.25" customHeight="1">
      <c r="A137" s="10"/>
      <c r="B137" s="30"/>
      <c r="C137" s="88" t="s">
        <v>233</v>
      </c>
      <c r="D137" s="88"/>
      <c r="E137" s="88"/>
      <c r="F137" s="88"/>
      <c r="G137" s="88"/>
      <c r="H137" s="88"/>
    </row>
    <row r="138" spans="1:8" s="13" customFormat="1" ht="27.75" customHeight="1">
      <c r="A138" s="10"/>
      <c r="B138" s="30"/>
      <c r="C138" s="88" t="s">
        <v>234</v>
      </c>
      <c r="D138" s="88"/>
      <c r="E138" s="88"/>
      <c r="F138" s="88"/>
      <c r="G138" s="88"/>
      <c r="H138" s="88"/>
    </row>
    <row r="139" spans="1:8" s="13" customFormat="1" ht="16.5" customHeight="1">
      <c r="A139" s="10"/>
      <c r="B139" s="30"/>
      <c r="C139" s="88" t="s">
        <v>342</v>
      </c>
      <c r="D139" s="88"/>
      <c r="E139" s="88"/>
      <c r="F139" s="88"/>
      <c r="G139" s="88"/>
      <c r="H139" s="88"/>
    </row>
    <row r="140" spans="1:8" s="13" customFormat="1" ht="55.5" customHeight="1">
      <c r="A140" s="10"/>
      <c r="B140" s="30"/>
      <c r="C140" s="97" t="s">
        <v>235</v>
      </c>
      <c r="D140" s="97"/>
      <c r="E140" s="97"/>
      <c r="F140" s="97"/>
      <c r="G140" s="97"/>
      <c r="H140" s="97"/>
    </row>
    <row r="141" spans="1:8" s="13" customFormat="1" ht="81.75" customHeight="1">
      <c r="A141" s="10"/>
      <c r="B141" s="30"/>
      <c r="C141" s="97" t="s">
        <v>420</v>
      </c>
      <c r="D141" s="97"/>
      <c r="E141" s="97"/>
      <c r="F141" s="97"/>
      <c r="G141" s="97"/>
      <c r="H141" s="97"/>
    </row>
    <row r="142" spans="1:8" s="26" customFormat="1" ht="6" customHeight="1">
      <c r="A142" s="77"/>
      <c r="B142" s="77"/>
      <c r="C142" s="5"/>
      <c r="D142" s="5"/>
      <c r="E142" s="5"/>
      <c r="F142" s="5"/>
      <c r="G142" s="5"/>
      <c r="H142" s="5"/>
    </row>
    <row r="143" spans="1:8" s="26" customFormat="1" ht="24.75" customHeight="1">
      <c r="A143" s="22"/>
      <c r="B143" s="22">
        <v>150</v>
      </c>
      <c r="C143" s="23" t="s">
        <v>207</v>
      </c>
      <c r="D143" s="25">
        <v>5232006</v>
      </c>
      <c r="E143" s="25">
        <f>E144+E146</f>
        <v>4601063</v>
      </c>
      <c r="F143" s="25">
        <f>F144+F146</f>
        <v>0</v>
      </c>
      <c r="G143" s="25">
        <f>G144+G146</f>
        <v>0</v>
      </c>
      <c r="H143" s="25">
        <f>D143+E143-F143</f>
        <v>9833069</v>
      </c>
    </row>
    <row r="144" spans="1:8" s="26" customFormat="1" ht="18.75" customHeight="1">
      <c r="A144" s="77"/>
      <c r="B144" s="10">
        <v>15011</v>
      </c>
      <c r="C144" s="31" t="s">
        <v>313</v>
      </c>
      <c r="D144" s="32">
        <v>3788478</v>
      </c>
      <c r="E144" s="32">
        <v>4500000</v>
      </c>
      <c r="F144" s="32">
        <v>0</v>
      </c>
      <c r="G144" s="32">
        <v>0</v>
      </c>
      <c r="H144" s="32">
        <f>D144+E144-F144</f>
        <v>8288478</v>
      </c>
    </row>
    <row r="145" spans="1:8" s="26" customFormat="1" ht="53.25" customHeight="1">
      <c r="A145" s="77"/>
      <c r="B145" s="10"/>
      <c r="C145" s="123" t="s">
        <v>314</v>
      </c>
      <c r="D145" s="123"/>
      <c r="E145" s="123"/>
      <c r="F145" s="123"/>
      <c r="G145" s="123"/>
      <c r="H145" s="123"/>
    </row>
    <row r="146" spans="1:8" s="13" customFormat="1" ht="26.25" customHeight="1">
      <c r="A146" s="10"/>
      <c r="B146" s="10">
        <v>15013</v>
      </c>
      <c r="C146" s="31" t="s">
        <v>208</v>
      </c>
      <c r="D146" s="32">
        <v>1000353</v>
      </c>
      <c r="E146" s="32">
        <v>101063</v>
      </c>
      <c r="F146" s="32">
        <v>0</v>
      </c>
      <c r="G146" s="32">
        <v>0</v>
      </c>
      <c r="H146" s="32">
        <f>D146+E146-F146</f>
        <v>1101416</v>
      </c>
    </row>
    <row r="147" spans="1:8" s="13" customFormat="1" ht="42.75" customHeight="1">
      <c r="A147" s="10"/>
      <c r="B147" s="10"/>
      <c r="C147" s="97" t="s">
        <v>209</v>
      </c>
      <c r="D147" s="97"/>
      <c r="E147" s="97"/>
      <c r="F147" s="97"/>
      <c r="G147" s="97"/>
      <c r="H147" s="97"/>
    </row>
    <row r="148" spans="1:8" s="13" customFormat="1" ht="4.5" customHeight="1">
      <c r="A148" s="10"/>
      <c r="B148" s="10"/>
      <c r="C148" s="62"/>
      <c r="D148" s="62"/>
      <c r="E148" s="62"/>
      <c r="F148" s="62"/>
      <c r="G148" s="62"/>
      <c r="H148" s="62"/>
    </row>
    <row r="149" spans="1:8" s="26" customFormat="1" ht="23.25" customHeight="1">
      <c r="A149" s="22"/>
      <c r="B149" s="22">
        <v>500</v>
      </c>
      <c r="C149" s="23" t="s">
        <v>195</v>
      </c>
      <c r="D149" s="25">
        <v>272500</v>
      </c>
      <c r="E149" s="25">
        <f>E150</f>
        <v>15821</v>
      </c>
      <c r="F149" s="25">
        <f>F150</f>
        <v>1054</v>
      </c>
      <c r="G149" s="25">
        <f>G150</f>
        <v>0</v>
      </c>
      <c r="H149" s="25">
        <f>D149+E149-F149</f>
        <v>287267</v>
      </c>
    </row>
    <row r="150" spans="1:8" s="13" customFormat="1" ht="22.5" customHeight="1">
      <c r="A150" s="10"/>
      <c r="B150" s="10">
        <v>50005</v>
      </c>
      <c r="C150" s="31" t="s">
        <v>196</v>
      </c>
      <c r="D150" s="32">
        <v>272500</v>
      </c>
      <c r="E150" s="32">
        <v>15821</v>
      </c>
      <c r="F150" s="32">
        <v>1054</v>
      </c>
      <c r="G150" s="32">
        <v>0</v>
      </c>
      <c r="H150" s="32">
        <f>D150+E150-F150</f>
        <v>287267</v>
      </c>
    </row>
    <row r="151" spans="1:8" s="13" customFormat="1" ht="51.75" customHeight="1">
      <c r="A151" s="10"/>
      <c r="B151" s="10"/>
      <c r="C151" s="88" t="s">
        <v>422</v>
      </c>
      <c r="D151" s="88"/>
      <c r="E151" s="88"/>
      <c r="F151" s="88"/>
      <c r="G151" s="88"/>
      <c r="H151" s="88"/>
    </row>
    <row r="152" spans="1:8" s="13" customFormat="1" ht="16.5" customHeight="1">
      <c r="A152" s="10"/>
      <c r="B152" s="10"/>
      <c r="C152" s="88" t="s">
        <v>365</v>
      </c>
      <c r="D152" s="88"/>
      <c r="E152" s="88"/>
      <c r="F152" s="88"/>
      <c r="G152" s="88"/>
      <c r="H152" s="88"/>
    </row>
    <row r="153" spans="1:8" s="26" customFormat="1" ht="16.5" customHeight="1">
      <c r="A153" s="77"/>
      <c r="B153" s="77"/>
      <c r="C153" s="88" t="s">
        <v>343</v>
      </c>
      <c r="D153" s="88"/>
      <c r="E153" s="88"/>
      <c r="F153" s="88"/>
      <c r="G153" s="88"/>
      <c r="H153" s="88"/>
    </row>
    <row r="154" spans="1:8" s="26" customFormat="1" ht="6.75" customHeight="1">
      <c r="A154" s="77"/>
      <c r="B154" s="77"/>
      <c r="C154" s="5"/>
      <c r="D154" s="5"/>
      <c r="E154" s="5"/>
      <c r="F154" s="5"/>
      <c r="G154" s="5"/>
      <c r="H154" s="5"/>
    </row>
    <row r="155" spans="1:8" s="26" customFormat="1" ht="19.5" customHeight="1">
      <c r="A155" s="22"/>
      <c r="B155" s="22">
        <v>600</v>
      </c>
      <c r="C155" s="23" t="s">
        <v>35</v>
      </c>
      <c r="D155" s="25">
        <v>324832269</v>
      </c>
      <c r="E155" s="25">
        <f>E158+E197+E156+E190+E195</f>
        <v>4302388</v>
      </c>
      <c r="F155" s="25">
        <f>F158+F197+F156+F190+F195</f>
        <v>81968066</v>
      </c>
      <c r="G155" s="24">
        <f>G158+G197+G156+G190+G195</f>
        <v>275381.28</v>
      </c>
      <c r="H155" s="25">
        <f>D155+E155-F155</f>
        <v>247166591</v>
      </c>
    </row>
    <row r="156" spans="1:8" s="13" customFormat="1" ht="19.5" customHeight="1">
      <c r="A156" s="10"/>
      <c r="B156" s="10">
        <v>60002</v>
      </c>
      <c r="C156" s="31" t="s">
        <v>193</v>
      </c>
      <c r="D156" s="32">
        <v>212957</v>
      </c>
      <c r="E156" s="32">
        <v>0</v>
      </c>
      <c r="F156" s="32">
        <v>100800</v>
      </c>
      <c r="G156" s="32">
        <v>0</v>
      </c>
      <c r="H156" s="32">
        <f>D156+E156-F156</f>
        <v>112157</v>
      </c>
    </row>
    <row r="157" spans="1:8" s="26" customFormat="1" ht="48.75" customHeight="1">
      <c r="A157" s="77"/>
      <c r="B157" s="10"/>
      <c r="C157" s="88" t="s">
        <v>421</v>
      </c>
      <c r="D157" s="88"/>
      <c r="E157" s="88"/>
      <c r="F157" s="88"/>
      <c r="G157" s="88"/>
      <c r="H157" s="88"/>
    </row>
    <row r="158" spans="1:8" s="13" customFormat="1" ht="18" customHeight="1">
      <c r="A158" s="10"/>
      <c r="B158" s="10">
        <v>60013</v>
      </c>
      <c r="C158" s="31" t="s">
        <v>56</v>
      </c>
      <c r="D158" s="32">
        <v>173013118</v>
      </c>
      <c r="E158" s="32">
        <v>609984</v>
      </c>
      <c r="F158" s="32">
        <v>81717266</v>
      </c>
      <c r="G158" s="61">
        <v>275381.28</v>
      </c>
      <c r="H158" s="32">
        <f>D158+E158-F158</f>
        <v>91905836</v>
      </c>
    </row>
    <row r="159" spans="1:8" s="13" customFormat="1" ht="15.75" customHeight="1">
      <c r="A159" s="10"/>
      <c r="B159" s="10"/>
      <c r="C159" s="88" t="s">
        <v>162</v>
      </c>
      <c r="D159" s="88"/>
      <c r="E159" s="88"/>
      <c r="F159" s="88"/>
      <c r="G159" s="88"/>
      <c r="H159" s="88"/>
    </row>
    <row r="160" spans="1:8" s="13" customFormat="1" ht="17.25" customHeight="1">
      <c r="A160" s="10"/>
      <c r="B160" s="10"/>
      <c r="C160" s="113" t="s">
        <v>197</v>
      </c>
      <c r="D160" s="113"/>
      <c r="E160" s="113"/>
      <c r="F160" s="113"/>
      <c r="G160" s="113"/>
      <c r="H160" s="113"/>
    </row>
    <row r="161" spans="1:8" s="13" customFormat="1" ht="45" customHeight="1">
      <c r="A161" s="10"/>
      <c r="B161" s="10"/>
      <c r="C161" s="97" t="s">
        <v>199</v>
      </c>
      <c r="D161" s="97"/>
      <c r="E161" s="97"/>
      <c r="F161" s="97"/>
      <c r="G161" s="97"/>
      <c r="H161" s="97"/>
    </row>
    <row r="162" spans="1:8" s="13" customFormat="1" ht="41.25" customHeight="1">
      <c r="A162" s="10"/>
      <c r="B162" s="10"/>
      <c r="C162" s="97" t="s">
        <v>200</v>
      </c>
      <c r="D162" s="97"/>
      <c r="E162" s="97"/>
      <c r="F162" s="97"/>
      <c r="G162" s="97"/>
      <c r="H162" s="97"/>
    </row>
    <row r="163" spans="1:8" s="13" customFormat="1" ht="27.75" customHeight="1">
      <c r="A163" s="10"/>
      <c r="B163" s="10"/>
      <c r="C163" s="97" t="s">
        <v>438</v>
      </c>
      <c r="D163" s="97"/>
      <c r="E163" s="97"/>
      <c r="F163" s="97"/>
      <c r="G163" s="97"/>
      <c r="H163" s="97"/>
    </row>
    <row r="164" spans="1:8" s="13" customFormat="1" ht="27.75" customHeight="1">
      <c r="A164" s="10"/>
      <c r="B164" s="10"/>
      <c r="C164" s="97" t="s">
        <v>423</v>
      </c>
      <c r="D164" s="97"/>
      <c r="E164" s="97"/>
      <c r="F164" s="97"/>
      <c r="G164" s="97"/>
      <c r="H164" s="97"/>
    </row>
    <row r="165" spans="1:8" s="13" customFormat="1" ht="16.5" customHeight="1">
      <c r="A165" s="10"/>
      <c r="B165" s="10"/>
      <c r="C165" s="97" t="s">
        <v>198</v>
      </c>
      <c r="D165" s="97"/>
      <c r="E165" s="97"/>
      <c r="F165" s="97"/>
      <c r="G165" s="97"/>
      <c r="H165" s="97"/>
    </row>
    <row r="166" spans="1:8" s="13" customFormat="1" ht="13.5" customHeight="1">
      <c r="A166" s="10"/>
      <c r="B166" s="10"/>
      <c r="C166" s="97" t="s">
        <v>201</v>
      </c>
      <c r="D166" s="97"/>
      <c r="E166" s="97"/>
      <c r="F166" s="97"/>
      <c r="G166" s="97"/>
      <c r="H166" s="97"/>
    </row>
    <row r="167" spans="1:8" s="13" customFormat="1" ht="15.75" customHeight="1">
      <c r="A167" s="10"/>
      <c r="B167" s="10"/>
      <c r="C167" s="97" t="s">
        <v>439</v>
      </c>
      <c r="D167" s="97"/>
      <c r="E167" s="97"/>
      <c r="F167" s="97"/>
      <c r="G167" s="97"/>
      <c r="H167" s="97"/>
    </row>
    <row r="168" spans="1:8" s="13" customFormat="1" ht="53.25" customHeight="1">
      <c r="A168" s="10"/>
      <c r="B168" s="10"/>
      <c r="C168" s="97" t="s">
        <v>444</v>
      </c>
      <c r="D168" s="97"/>
      <c r="E168" s="97"/>
      <c r="F168" s="97"/>
      <c r="G168" s="97"/>
      <c r="H168" s="97"/>
    </row>
    <row r="169" spans="1:8" s="13" customFormat="1" ht="37.5" customHeight="1">
      <c r="A169" s="10"/>
      <c r="B169" s="10"/>
      <c r="C169" s="97" t="s">
        <v>424</v>
      </c>
      <c r="D169" s="97"/>
      <c r="E169" s="97"/>
      <c r="F169" s="97"/>
      <c r="G169" s="97"/>
      <c r="H169" s="97"/>
    </row>
    <row r="170" spans="1:8" s="13" customFormat="1" ht="38.25" customHeight="1">
      <c r="A170" s="10"/>
      <c r="B170" s="10"/>
      <c r="C170" s="97" t="s">
        <v>202</v>
      </c>
      <c r="D170" s="97"/>
      <c r="E170" s="97"/>
      <c r="F170" s="97"/>
      <c r="G170" s="97"/>
      <c r="H170" s="97"/>
    </row>
    <row r="171" spans="1:8" s="13" customFormat="1" ht="28.5" customHeight="1">
      <c r="A171" s="10"/>
      <c r="B171" s="10"/>
      <c r="C171" s="97" t="s">
        <v>445</v>
      </c>
      <c r="D171" s="97"/>
      <c r="E171" s="97"/>
      <c r="F171" s="97"/>
      <c r="G171" s="97"/>
      <c r="H171" s="97"/>
    </row>
    <row r="172" spans="1:8" s="13" customFormat="1" ht="26.25" customHeight="1">
      <c r="A172" s="10"/>
      <c r="B172" s="10"/>
      <c r="C172" s="97" t="s">
        <v>203</v>
      </c>
      <c r="D172" s="97"/>
      <c r="E172" s="97"/>
      <c r="F172" s="97"/>
      <c r="G172" s="97"/>
      <c r="H172" s="97"/>
    </row>
    <row r="173" spans="1:8" s="13" customFormat="1" ht="13.5" customHeight="1">
      <c r="A173" s="10"/>
      <c r="B173" s="10"/>
      <c r="C173" s="97" t="s">
        <v>205</v>
      </c>
      <c r="D173" s="97"/>
      <c r="E173" s="97"/>
      <c r="F173" s="97"/>
      <c r="G173" s="97"/>
      <c r="H173" s="97"/>
    </row>
    <row r="174" spans="1:8" s="13" customFormat="1" ht="15.75" customHeight="1">
      <c r="A174" s="10"/>
      <c r="B174" s="10"/>
      <c r="C174" s="97" t="s">
        <v>204</v>
      </c>
      <c r="D174" s="97"/>
      <c r="E174" s="97"/>
      <c r="F174" s="97"/>
      <c r="G174" s="97"/>
      <c r="H174" s="97"/>
    </row>
    <row r="175" spans="1:8" s="13" customFormat="1" ht="53.25" customHeight="1">
      <c r="A175" s="10"/>
      <c r="B175" s="10"/>
      <c r="C175" s="97" t="s">
        <v>344</v>
      </c>
      <c r="D175" s="97"/>
      <c r="E175" s="97"/>
      <c r="F175" s="97"/>
      <c r="G175" s="97"/>
      <c r="H175" s="97"/>
    </row>
    <row r="176" spans="1:8" s="13" customFormat="1" ht="14.25" customHeight="1">
      <c r="A176" s="10"/>
      <c r="B176" s="10"/>
      <c r="C176" s="88" t="s">
        <v>163</v>
      </c>
      <c r="D176" s="88"/>
      <c r="E176" s="88"/>
      <c r="F176" s="88"/>
      <c r="G176" s="88"/>
      <c r="H176" s="88"/>
    </row>
    <row r="177" spans="1:8" s="13" customFormat="1" ht="15" customHeight="1">
      <c r="A177" s="10"/>
      <c r="B177" s="10"/>
      <c r="C177" s="113" t="s">
        <v>164</v>
      </c>
      <c r="D177" s="113"/>
      <c r="E177" s="113"/>
      <c r="F177" s="113"/>
      <c r="G177" s="113"/>
      <c r="H177" s="113"/>
    </row>
    <row r="178" spans="1:8" s="13" customFormat="1" ht="53.25" customHeight="1">
      <c r="A178" s="10"/>
      <c r="B178" s="10"/>
      <c r="C178" s="88" t="s">
        <v>345</v>
      </c>
      <c r="D178" s="88"/>
      <c r="E178" s="88"/>
      <c r="F178" s="88"/>
      <c r="G178" s="88"/>
      <c r="H178" s="88"/>
    </row>
    <row r="179" spans="1:8" s="13" customFormat="1" ht="29.25" customHeight="1">
      <c r="A179" s="10"/>
      <c r="B179" s="10"/>
      <c r="C179" s="88" t="s">
        <v>367</v>
      </c>
      <c r="D179" s="88"/>
      <c r="E179" s="88"/>
      <c r="F179" s="88"/>
      <c r="G179" s="88"/>
      <c r="H179" s="88"/>
    </row>
    <row r="180" spans="1:8" s="13" customFormat="1" ht="39.75" customHeight="1">
      <c r="A180" s="10"/>
      <c r="B180" s="10"/>
      <c r="C180" s="88" t="s">
        <v>366</v>
      </c>
      <c r="D180" s="88"/>
      <c r="E180" s="88"/>
      <c r="F180" s="88"/>
      <c r="G180" s="88"/>
      <c r="H180" s="88"/>
    </row>
    <row r="181" spans="1:8" s="13" customFormat="1" ht="17.25" customHeight="1">
      <c r="A181" s="10"/>
      <c r="B181" s="30"/>
      <c r="C181" s="88" t="s">
        <v>174</v>
      </c>
      <c r="D181" s="88"/>
      <c r="E181" s="88"/>
      <c r="F181" s="88"/>
      <c r="G181" s="88"/>
      <c r="H181" s="88"/>
    </row>
    <row r="182" spans="1:8" s="13" customFormat="1" ht="54.75" customHeight="1">
      <c r="A182" s="10"/>
      <c r="B182" s="30"/>
      <c r="C182" s="88" t="s">
        <v>175</v>
      </c>
      <c r="D182" s="88"/>
      <c r="E182" s="88"/>
      <c r="F182" s="88"/>
      <c r="G182" s="88"/>
      <c r="H182" s="88"/>
    </row>
    <row r="183" spans="1:8" s="13" customFormat="1" ht="80.25" customHeight="1">
      <c r="A183" s="10"/>
      <c r="B183" s="30"/>
      <c r="C183" s="88" t="s">
        <v>176</v>
      </c>
      <c r="D183" s="88"/>
      <c r="E183" s="88"/>
      <c r="F183" s="88"/>
      <c r="G183" s="88"/>
      <c r="H183" s="88"/>
    </row>
    <row r="184" spans="1:8" s="13" customFormat="1" ht="27.75" customHeight="1">
      <c r="A184" s="10"/>
      <c r="B184" s="30"/>
      <c r="C184" s="88" t="s">
        <v>346</v>
      </c>
      <c r="D184" s="88"/>
      <c r="E184" s="88"/>
      <c r="F184" s="88"/>
      <c r="G184" s="88"/>
      <c r="H184" s="88"/>
    </row>
    <row r="185" spans="1:8" s="13" customFormat="1" ht="27.75" customHeight="1">
      <c r="A185" s="10"/>
      <c r="B185" s="10"/>
      <c r="C185" s="97" t="s">
        <v>347</v>
      </c>
      <c r="D185" s="97"/>
      <c r="E185" s="97"/>
      <c r="F185" s="97"/>
      <c r="G185" s="97"/>
      <c r="H185" s="97"/>
    </row>
    <row r="186" spans="1:8" s="13" customFormat="1" ht="14.25" customHeight="1">
      <c r="A186" s="10"/>
      <c r="B186" s="10"/>
      <c r="C186" s="88" t="s">
        <v>165</v>
      </c>
      <c r="D186" s="88"/>
      <c r="E186" s="88"/>
      <c r="F186" s="88"/>
      <c r="G186" s="88"/>
      <c r="H186" s="88"/>
    </row>
    <row r="187" spans="1:8" s="13" customFormat="1" ht="27" customHeight="1">
      <c r="A187" s="10"/>
      <c r="B187" s="10"/>
      <c r="C187" s="88" t="s">
        <v>173</v>
      </c>
      <c r="D187" s="88"/>
      <c r="E187" s="88"/>
      <c r="F187" s="88"/>
      <c r="G187" s="88"/>
      <c r="H187" s="88"/>
    </row>
    <row r="188" spans="1:8" s="13" customFormat="1" ht="66" customHeight="1">
      <c r="A188" s="10"/>
      <c r="B188" s="10"/>
      <c r="C188" s="88" t="s">
        <v>172</v>
      </c>
      <c r="D188" s="88"/>
      <c r="E188" s="88"/>
      <c r="F188" s="88"/>
      <c r="G188" s="88"/>
      <c r="H188" s="88"/>
    </row>
    <row r="189" spans="1:8" s="13" customFormat="1" ht="39.75" customHeight="1">
      <c r="A189" s="10"/>
      <c r="B189" s="30"/>
      <c r="C189" s="88" t="s">
        <v>348</v>
      </c>
      <c r="D189" s="88"/>
      <c r="E189" s="88"/>
      <c r="F189" s="88"/>
      <c r="G189" s="88"/>
      <c r="H189" s="88"/>
    </row>
    <row r="190" spans="1:8" s="13" customFormat="1" ht="20.25" customHeight="1">
      <c r="A190" s="10"/>
      <c r="B190" s="10">
        <v>60016</v>
      </c>
      <c r="C190" s="31" t="s">
        <v>194</v>
      </c>
      <c r="D190" s="32">
        <v>3286882</v>
      </c>
      <c r="E190" s="32">
        <v>192404</v>
      </c>
      <c r="F190" s="32">
        <v>0</v>
      </c>
      <c r="G190" s="32">
        <v>0</v>
      </c>
      <c r="H190" s="32">
        <f>D190+E190-F190</f>
        <v>3479286</v>
      </c>
    </row>
    <row r="191" spans="1:8" s="125" customFormat="1" ht="41.25" customHeight="1">
      <c r="A191" s="124"/>
      <c r="B191" s="124"/>
      <c r="C191" s="96" t="s">
        <v>425</v>
      </c>
      <c r="D191" s="96"/>
      <c r="E191" s="96"/>
      <c r="F191" s="96"/>
      <c r="G191" s="96"/>
      <c r="H191" s="96"/>
    </row>
    <row r="192" spans="1:8" s="125" customFormat="1" ht="17.25" customHeight="1">
      <c r="A192" s="124"/>
      <c r="B192" s="124"/>
      <c r="C192" s="96" t="s">
        <v>448</v>
      </c>
      <c r="D192" s="96"/>
      <c r="E192" s="96"/>
      <c r="F192" s="96"/>
      <c r="G192" s="96"/>
      <c r="H192" s="96"/>
    </row>
    <row r="193" spans="1:8" s="13" customFormat="1" ht="27.75" customHeight="1">
      <c r="A193" s="10"/>
      <c r="B193" s="10"/>
      <c r="C193" s="88" t="s">
        <v>449</v>
      </c>
      <c r="D193" s="88"/>
      <c r="E193" s="88"/>
      <c r="F193" s="88"/>
      <c r="G193" s="88"/>
      <c r="H193" s="88"/>
    </row>
    <row r="194" spans="1:8" s="13" customFormat="1" ht="27.75" customHeight="1">
      <c r="A194" s="10"/>
      <c r="B194" s="10"/>
      <c r="C194" s="88" t="s">
        <v>450</v>
      </c>
      <c r="D194" s="88"/>
      <c r="E194" s="88"/>
      <c r="F194" s="88"/>
      <c r="G194" s="88"/>
      <c r="H194" s="88"/>
    </row>
    <row r="195" spans="1:8" s="13" customFormat="1" ht="22.5" customHeight="1">
      <c r="A195" s="10"/>
      <c r="B195" s="10">
        <v>60041</v>
      </c>
      <c r="C195" s="31" t="s">
        <v>311</v>
      </c>
      <c r="D195" s="32">
        <v>0</v>
      </c>
      <c r="E195" s="32">
        <v>3500000</v>
      </c>
      <c r="F195" s="32">
        <v>0</v>
      </c>
      <c r="G195" s="32">
        <v>0</v>
      </c>
      <c r="H195" s="32">
        <f>D195+E195-F195</f>
        <v>3500000</v>
      </c>
    </row>
    <row r="196" spans="1:8" s="13" customFormat="1" ht="30" customHeight="1">
      <c r="A196" s="10"/>
      <c r="B196" s="10"/>
      <c r="C196" s="88" t="s">
        <v>442</v>
      </c>
      <c r="D196" s="88"/>
      <c r="E196" s="88"/>
      <c r="F196" s="88"/>
      <c r="G196" s="88"/>
      <c r="H196" s="88"/>
    </row>
    <row r="197" spans="1:8" s="13" customFormat="1" ht="21" customHeight="1">
      <c r="A197" s="10"/>
      <c r="B197" s="10">
        <v>60095</v>
      </c>
      <c r="C197" s="31" t="s">
        <v>21</v>
      </c>
      <c r="D197" s="32">
        <v>996079</v>
      </c>
      <c r="E197" s="32">
        <v>0</v>
      </c>
      <c r="F197" s="32">
        <v>150000</v>
      </c>
      <c r="G197" s="32">
        <v>0</v>
      </c>
      <c r="H197" s="32">
        <f>D197+E197-F197</f>
        <v>846079</v>
      </c>
    </row>
    <row r="198" spans="1:8" s="28" customFormat="1" ht="54.75" customHeight="1">
      <c r="A198" s="27"/>
      <c r="B198" s="27"/>
      <c r="C198" s="88" t="s">
        <v>368</v>
      </c>
      <c r="D198" s="88"/>
      <c r="E198" s="88"/>
      <c r="F198" s="88"/>
      <c r="G198" s="88"/>
      <c r="H198" s="88"/>
    </row>
    <row r="199" spans="1:8" s="26" customFormat="1" ht="6.75" customHeight="1">
      <c r="A199" s="77"/>
      <c r="B199" s="10"/>
      <c r="C199" s="5"/>
      <c r="D199" s="5"/>
      <c r="E199" s="5"/>
      <c r="F199" s="5"/>
      <c r="G199" s="5"/>
      <c r="H199" s="68"/>
    </row>
    <row r="200" spans="1:8" s="26" customFormat="1" ht="21" customHeight="1">
      <c r="A200" s="22"/>
      <c r="B200" s="22">
        <v>700</v>
      </c>
      <c r="C200" s="23" t="s">
        <v>87</v>
      </c>
      <c r="D200" s="25">
        <v>2504272</v>
      </c>
      <c r="E200" s="25">
        <f>E201</f>
        <v>0</v>
      </c>
      <c r="F200" s="25">
        <f>F201</f>
        <v>0</v>
      </c>
      <c r="G200" s="25">
        <f>G201</f>
        <v>0</v>
      </c>
      <c r="H200" s="25">
        <f>D200+E200-F200</f>
        <v>2504272</v>
      </c>
    </row>
    <row r="201" spans="1:8" s="13" customFormat="1" ht="20.25" customHeight="1">
      <c r="A201" s="10"/>
      <c r="B201" s="10">
        <v>70005</v>
      </c>
      <c r="C201" s="31" t="s">
        <v>88</v>
      </c>
      <c r="D201" s="32">
        <v>2504272</v>
      </c>
      <c r="E201" s="32">
        <v>0</v>
      </c>
      <c r="F201" s="32">
        <v>0</v>
      </c>
      <c r="G201" s="32">
        <v>0</v>
      </c>
      <c r="H201" s="32">
        <f>D201+E201-F201</f>
        <v>2504272</v>
      </c>
    </row>
    <row r="202" spans="1:8" s="13" customFormat="1" ht="29.25" customHeight="1">
      <c r="A202" s="10"/>
      <c r="B202" s="10"/>
      <c r="C202" s="88" t="s">
        <v>349</v>
      </c>
      <c r="D202" s="88"/>
      <c r="E202" s="88"/>
      <c r="F202" s="88"/>
      <c r="G202" s="88"/>
      <c r="H202" s="88"/>
    </row>
    <row r="203" spans="1:8" s="13" customFormat="1" ht="3" customHeight="1">
      <c r="A203" s="10"/>
      <c r="B203" s="10"/>
      <c r="C203" s="88"/>
      <c r="D203" s="88"/>
      <c r="E203" s="88"/>
      <c r="F203" s="88"/>
      <c r="G203" s="88"/>
      <c r="H203" s="88"/>
    </row>
    <row r="204" spans="1:8" s="26" customFormat="1" ht="20.25" customHeight="1">
      <c r="A204" s="22"/>
      <c r="B204" s="22">
        <v>710</v>
      </c>
      <c r="C204" s="23" t="s">
        <v>118</v>
      </c>
      <c r="D204" s="25">
        <v>4971273</v>
      </c>
      <c r="E204" s="25">
        <f>E205+E209+E207</f>
        <v>102787</v>
      </c>
      <c r="F204" s="25">
        <f>F205+F209+F207</f>
        <v>4251</v>
      </c>
      <c r="G204" s="25">
        <f>G205+G209+G207</f>
        <v>0</v>
      </c>
      <c r="H204" s="25">
        <f>D204+E204-F204</f>
        <v>5069809</v>
      </c>
    </row>
    <row r="205" spans="2:8" s="13" customFormat="1" ht="19.5" customHeight="1">
      <c r="B205" s="13">
        <v>71003</v>
      </c>
      <c r="C205" s="31" t="s">
        <v>119</v>
      </c>
      <c r="D205" s="32">
        <v>3989273</v>
      </c>
      <c r="E205" s="32">
        <v>0</v>
      </c>
      <c r="F205" s="32">
        <v>1464</v>
      </c>
      <c r="G205" s="32">
        <v>0</v>
      </c>
      <c r="H205" s="32">
        <f>D205+E205-F205</f>
        <v>3987809</v>
      </c>
    </row>
    <row r="206" spans="1:8" s="13" customFormat="1" ht="41.25" customHeight="1">
      <c r="A206" s="10"/>
      <c r="B206" s="10"/>
      <c r="C206" s="97" t="s">
        <v>120</v>
      </c>
      <c r="D206" s="97"/>
      <c r="E206" s="97"/>
      <c r="F206" s="97"/>
      <c r="G206" s="97"/>
      <c r="H206" s="97"/>
    </row>
    <row r="207" spans="1:8" s="13" customFormat="1" ht="22.5" customHeight="1">
      <c r="A207" s="10"/>
      <c r="B207" s="10">
        <v>71012</v>
      </c>
      <c r="C207" s="31" t="s">
        <v>403</v>
      </c>
      <c r="D207" s="32">
        <v>179000</v>
      </c>
      <c r="E207" s="32">
        <v>2787</v>
      </c>
      <c r="F207" s="32">
        <v>2787</v>
      </c>
      <c r="G207" s="32">
        <v>0</v>
      </c>
      <c r="H207" s="32">
        <f>D207+E207-F207</f>
        <v>179000</v>
      </c>
    </row>
    <row r="208" spans="1:8" s="13" customFormat="1" ht="40.5" customHeight="1">
      <c r="A208" s="10"/>
      <c r="B208" s="10"/>
      <c r="C208" s="88" t="s">
        <v>426</v>
      </c>
      <c r="D208" s="88"/>
      <c r="E208" s="88"/>
      <c r="F208" s="88"/>
      <c r="G208" s="88"/>
      <c r="H208" s="88"/>
    </row>
    <row r="209" spans="1:8" s="13" customFormat="1" ht="21.75" customHeight="1">
      <c r="A209" s="10"/>
      <c r="B209" s="10">
        <v>71095</v>
      </c>
      <c r="C209" s="31" t="s">
        <v>21</v>
      </c>
      <c r="D209" s="32">
        <v>750000</v>
      </c>
      <c r="E209" s="32">
        <v>100000</v>
      </c>
      <c r="F209" s="32">
        <v>0</v>
      </c>
      <c r="G209" s="32">
        <v>0</v>
      </c>
      <c r="H209" s="32">
        <f>D209+E209-F209</f>
        <v>850000</v>
      </c>
    </row>
    <row r="210" spans="1:8" s="26" customFormat="1" ht="56.25" customHeight="1">
      <c r="A210" s="77"/>
      <c r="B210" s="10"/>
      <c r="C210" s="88" t="s">
        <v>312</v>
      </c>
      <c r="D210" s="88"/>
      <c r="E210" s="88"/>
      <c r="F210" s="88"/>
      <c r="G210" s="88"/>
      <c r="H210" s="88"/>
    </row>
    <row r="211" spans="1:8" s="13" customFormat="1" ht="4.5" customHeight="1">
      <c r="A211" s="10"/>
      <c r="B211" s="10"/>
      <c r="C211" s="5"/>
      <c r="D211" s="5"/>
      <c r="E211" s="5"/>
      <c r="F211" s="5"/>
      <c r="G211" s="5"/>
      <c r="H211" s="68"/>
    </row>
    <row r="212" spans="1:8" s="4" customFormat="1" ht="21" customHeight="1">
      <c r="A212" s="64"/>
      <c r="B212" s="64">
        <v>750</v>
      </c>
      <c r="C212" s="65" t="s">
        <v>74</v>
      </c>
      <c r="D212" s="67">
        <v>97757944</v>
      </c>
      <c r="E212" s="67">
        <f>E213+E223</f>
        <v>386316</v>
      </c>
      <c r="F212" s="67">
        <f>F213+F223</f>
        <v>2083308</v>
      </c>
      <c r="G212" s="67">
        <f>G213+G223</f>
        <v>0</v>
      </c>
      <c r="H212" s="67">
        <f>D212+E212-F212</f>
        <v>96060952</v>
      </c>
    </row>
    <row r="213" spans="1:8" s="87" customFormat="1" ht="18.75" customHeight="1">
      <c r="A213" s="84"/>
      <c r="B213" s="84">
        <v>75018</v>
      </c>
      <c r="C213" s="85" t="s">
        <v>76</v>
      </c>
      <c r="D213" s="86">
        <v>77775703</v>
      </c>
      <c r="E213" s="86">
        <v>366316</v>
      </c>
      <c r="F213" s="86">
        <v>2083308</v>
      </c>
      <c r="G213" s="86">
        <v>0</v>
      </c>
      <c r="H213" s="32">
        <f>D213+E213-F213</f>
        <v>76058711</v>
      </c>
    </row>
    <row r="214" spans="1:8" s="13" customFormat="1" ht="30.75" customHeight="1">
      <c r="A214" s="10"/>
      <c r="B214" s="10"/>
      <c r="C214" s="126" t="s">
        <v>350</v>
      </c>
      <c r="D214" s="126"/>
      <c r="E214" s="126"/>
      <c r="F214" s="126"/>
      <c r="G214" s="126"/>
      <c r="H214" s="126"/>
    </row>
    <row r="215" spans="1:8" s="13" customFormat="1" ht="13.5" customHeight="1">
      <c r="A215" s="10"/>
      <c r="B215" s="10"/>
      <c r="C215" s="126" t="s">
        <v>224</v>
      </c>
      <c r="D215" s="126"/>
      <c r="E215" s="126"/>
      <c r="F215" s="126"/>
      <c r="G215" s="126"/>
      <c r="H215" s="126"/>
    </row>
    <row r="216" spans="1:8" s="13" customFormat="1" ht="13.5" customHeight="1">
      <c r="A216" s="10"/>
      <c r="B216" s="10"/>
      <c r="C216" s="126" t="s">
        <v>225</v>
      </c>
      <c r="D216" s="126"/>
      <c r="E216" s="126"/>
      <c r="F216" s="126"/>
      <c r="G216" s="126"/>
      <c r="H216" s="126"/>
    </row>
    <row r="217" spans="1:8" s="13" customFormat="1" ht="13.5" customHeight="1">
      <c r="A217" s="10"/>
      <c r="B217" s="10"/>
      <c r="C217" s="126" t="s">
        <v>226</v>
      </c>
      <c r="D217" s="126"/>
      <c r="E217" s="126"/>
      <c r="F217" s="126"/>
      <c r="G217" s="126"/>
      <c r="H217" s="126"/>
    </row>
    <row r="218" spans="1:8" s="13" customFormat="1" ht="13.5" customHeight="1">
      <c r="A218" s="10"/>
      <c r="B218" s="10"/>
      <c r="C218" s="126" t="s">
        <v>227</v>
      </c>
      <c r="D218" s="126"/>
      <c r="E218" s="126"/>
      <c r="F218" s="126"/>
      <c r="G218" s="126"/>
      <c r="H218" s="126"/>
    </row>
    <row r="219" spans="1:8" s="13" customFormat="1" ht="13.5" customHeight="1">
      <c r="A219" s="10"/>
      <c r="B219" s="10"/>
      <c r="C219" s="126" t="s">
        <v>228</v>
      </c>
      <c r="D219" s="126"/>
      <c r="E219" s="126"/>
      <c r="F219" s="126"/>
      <c r="G219" s="126"/>
      <c r="H219" s="126"/>
    </row>
    <row r="220" spans="1:8" s="13" customFormat="1" ht="15" customHeight="1">
      <c r="A220" s="10"/>
      <c r="B220" s="10"/>
      <c r="C220" s="127" t="s">
        <v>229</v>
      </c>
      <c r="D220" s="127"/>
      <c r="E220" s="127"/>
      <c r="F220" s="127"/>
      <c r="G220" s="127"/>
      <c r="H220" s="127"/>
    </row>
    <row r="221" spans="1:8" s="13" customFormat="1" ht="40.5" customHeight="1">
      <c r="A221" s="10"/>
      <c r="B221" s="10"/>
      <c r="C221" s="96" t="s">
        <v>231</v>
      </c>
      <c r="D221" s="96"/>
      <c r="E221" s="96"/>
      <c r="F221" s="96"/>
      <c r="G221" s="96"/>
      <c r="H221" s="96"/>
    </row>
    <row r="222" spans="1:8" s="13" customFormat="1" ht="26.25" customHeight="1">
      <c r="A222" s="10"/>
      <c r="B222" s="10"/>
      <c r="C222" s="88" t="s">
        <v>404</v>
      </c>
      <c r="D222" s="88"/>
      <c r="E222" s="88"/>
      <c r="F222" s="88"/>
      <c r="G222" s="88"/>
      <c r="H222" s="88"/>
    </row>
    <row r="223" spans="1:8" s="13" customFormat="1" ht="18.75" customHeight="1">
      <c r="A223" s="10"/>
      <c r="B223" s="10">
        <v>75075</v>
      </c>
      <c r="C223" s="31" t="s">
        <v>77</v>
      </c>
      <c r="D223" s="32">
        <v>11987747</v>
      </c>
      <c r="E223" s="32">
        <v>20000</v>
      </c>
      <c r="F223" s="32">
        <v>0</v>
      </c>
      <c r="G223" s="32">
        <v>0</v>
      </c>
      <c r="H223" s="32">
        <f>D223+E223-F223</f>
        <v>12007747</v>
      </c>
    </row>
    <row r="224" spans="1:8" s="13" customFormat="1" ht="33" customHeight="1">
      <c r="A224" s="10"/>
      <c r="B224" s="10"/>
      <c r="C224" s="88" t="s">
        <v>369</v>
      </c>
      <c r="D224" s="88"/>
      <c r="E224" s="88"/>
      <c r="F224" s="88"/>
      <c r="G224" s="88"/>
      <c r="H224" s="88"/>
    </row>
    <row r="225" spans="1:8" s="28" customFormat="1" ht="3.75" customHeight="1">
      <c r="A225" s="27"/>
      <c r="B225" s="27"/>
      <c r="C225" s="63"/>
      <c r="D225" s="63"/>
      <c r="E225" s="63"/>
      <c r="F225" s="63"/>
      <c r="G225" s="63"/>
      <c r="H225" s="63"/>
    </row>
    <row r="226" spans="1:8" s="26" customFormat="1" ht="28.5" customHeight="1">
      <c r="A226" s="22"/>
      <c r="B226" s="22">
        <v>754</v>
      </c>
      <c r="C226" s="23" t="s">
        <v>315</v>
      </c>
      <c r="D226" s="25">
        <v>1842000</v>
      </c>
      <c r="E226" s="25">
        <f>E227</f>
        <v>10000</v>
      </c>
      <c r="F226" s="25">
        <f>F227</f>
        <v>0</v>
      </c>
      <c r="G226" s="25">
        <f>G227</f>
        <v>0</v>
      </c>
      <c r="H226" s="25">
        <f>D226+E226-F226</f>
        <v>1852000</v>
      </c>
    </row>
    <row r="227" spans="1:8" s="13" customFormat="1" ht="22.5" customHeight="1">
      <c r="A227" s="10"/>
      <c r="B227" s="10">
        <v>75495</v>
      </c>
      <c r="C227" s="31" t="s">
        <v>21</v>
      </c>
      <c r="D227" s="32">
        <v>1842000</v>
      </c>
      <c r="E227" s="32">
        <v>10000</v>
      </c>
      <c r="F227" s="32">
        <v>0</v>
      </c>
      <c r="G227" s="32">
        <v>0</v>
      </c>
      <c r="H227" s="32">
        <f>D227+E227-F227</f>
        <v>1852000</v>
      </c>
    </row>
    <row r="228" spans="1:8" s="28" customFormat="1" ht="42" customHeight="1">
      <c r="A228" s="27"/>
      <c r="B228" s="27"/>
      <c r="C228" s="88" t="s">
        <v>351</v>
      </c>
      <c r="D228" s="88"/>
      <c r="E228" s="88"/>
      <c r="F228" s="88"/>
      <c r="G228" s="88"/>
      <c r="H228" s="88"/>
    </row>
    <row r="229" spans="1:8" s="28" customFormat="1" ht="3.75" customHeight="1">
      <c r="A229" s="27"/>
      <c r="B229" s="27"/>
      <c r="C229" s="63"/>
      <c r="D229" s="63"/>
      <c r="E229" s="63"/>
      <c r="F229" s="63"/>
      <c r="G229" s="63"/>
      <c r="H229" s="63"/>
    </row>
    <row r="230" spans="1:8" s="26" customFormat="1" ht="24.75" customHeight="1">
      <c r="A230" s="22"/>
      <c r="B230" s="22">
        <v>757</v>
      </c>
      <c r="C230" s="23" t="s">
        <v>83</v>
      </c>
      <c r="D230" s="25">
        <v>12529491</v>
      </c>
      <c r="E230" s="25">
        <f>E231</f>
        <v>0</v>
      </c>
      <c r="F230" s="25">
        <f>F231</f>
        <v>4832761</v>
      </c>
      <c r="G230" s="25">
        <f>G231</f>
        <v>0</v>
      </c>
      <c r="H230" s="25">
        <f>D230+E230-F230</f>
        <v>7696730</v>
      </c>
    </row>
    <row r="231" spans="1:8" s="13" customFormat="1" ht="40.5" customHeight="1">
      <c r="A231" s="10"/>
      <c r="B231" s="33">
        <v>75704</v>
      </c>
      <c r="C231" s="31" t="s">
        <v>84</v>
      </c>
      <c r="D231" s="35">
        <v>4932761</v>
      </c>
      <c r="E231" s="35">
        <v>0</v>
      </c>
      <c r="F231" s="35">
        <v>4832761</v>
      </c>
      <c r="G231" s="35">
        <v>0</v>
      </c>
      <c r="H231" s="35">
        <f>D231+E231-F231</f>
        <v>100000</v>
      </c>
    </row>
    <row r="232" spans="1:8" s="13" customFormat="1" ht="41.25" customHeight="1">
      <c r="A232" s="10"/>
      <c r="B232" s="10"/>
      <c r="C232" s="88" t="s">
        <v>427</v>
      </c>
      <c r="D232" s="88"/>
      <c r="E232" s="88"/>
      <c r="F232" s="88"/>
      <c r="G232" s="88"/>
      <c r="H232" s="88"/>
    </row>
    <row r="233" spans="1:8" s="13" customFormat="1" ht="6.75" customHeight="1">
      <c r="A233" s="10"/>
      <c r="B233" s="10"/>
      <c r="C233" s="5"/>
      <c r="D233" s="5"/>
      <c r="E233" s="5"/>
      <c r="F233" s="5"/>
      <c r="G233" s="5"/>
      <c r="H233" s="5"/>
    </row>
    <row r="234" spans="1:8" s="26" customFormat="1" ht="23.25" customHeight="1">
      <c r="A234" s="22"/>
      <c r="B234" s="22">
        <v>758</v>
      </c>
      <c r="C234" s="23" t="s">
        <v>137</v>
      </c>
      <c r="D234" s="25">
        <v>13448308</v>
      </c>
      <c r="E234" s="25">
        <f>E235</f>
        <v>0</v>
      </c>
      <c r="F234" s="25">
        <f>F235</f>
        <v>9071854</v>
      </c>
      <c r="G234" s="25">
        <f>G235</f>
        <v>0</v>
      </c>
      <c r="H234" s="25">
        <f>D234+E234-F234</f>
        <v>4376454</v>
      </c>
    </row>
    <row r="235" spans="1:8" s="13" customFormat="1" ht="22.5" customHeight="1">
      <c r="A235" s="10"/>
      <c r="B235" s="10">
        <v>75818</v>
      </c>
      <c r="C235" s="31" t="s">
        <v>138</v>
      </c>
      <c r="D235" s="32">
        <v>13448308</v>
      </c>
      <c r="E235" s="32">
        <v>0</v>
      </c>
      <c r="F235" s="32">
        <v>9071854</v>
      </c>
      <c r="G235" s="32">
        <v>0</v>
      </c>
      <c r="H235" s="32">
        <f>D235+E235-F235</f>
        <v>4376454</v>
      </c>
    </row>
    <row r="236" spans="1:8" s="13" customFormat="1" ht="14.25" customHeight="1">
      <c r="A236" s="10"/>
      <c r="B236" s="10"/>
      <c r="C236" s="96" t="s">
        <v>405</v>
      </c>
      <c r="D236" s="96"/>
      <c r="E236" s="96"/>
      <c r="F236" s="96"/>
      <c r="G236" s="96"/>
      <c r="H236" s="96"/>
    </row>
    <row r="237" spans="1:8" s="13" customFormat="1" ht="15" customHeight="1">
      <c r="A237" s="10"/>
      <c r="B237" s="10"/>
      <c r="C237" s="88" t="s">
        <v>139</v>
      </c>
      <c r="D237" s="88"/>
      <c r="E237" s="88"/>
      <c r="F237" s="88"/>
      <c r="G237" s="88"/>
      <c r="H237" s="88"/>
    </row>
    <row r="238" spans="1:8" s="13" customFormat="1" ht="15" customHeight="1">
      <c r="A238" s="10"/>
      <c r="B238" s="10"/>
      <c r="C238" s="88" t="s">
        <v>352</v>
      </c>
      <c r="D238" s="88"/>
      <c r="E238" s="88"/>
      <c r="F238" s="88"/>
      <c r="G238" s="88"/>
      <c r="H238" s="88"/>
    </row>
    <row r="239" spans="1:8" s="13" customFormat="1" ht="15" customHeight="1">
      <c r="A239" s="10"/>
      <c r="B239" s="10"/>
      <c r="C239" s="88" t="s">
        <v>140</v>
      </c>
      <c r="D239" s="88"/>
      <c r="E239" s="88"/>
      <c r="F239" s="88"/>
      <c r="G239" s="88"/>
      <c r="H239" s="88"/>
    </row>
    <row r="240" spans="1:8" s="13" customFormat="1" ht="15" customHeight="1">
      <c r="A240" s="10"/>
      <c r="B240" s="10"/>
      <c r="C240" s="88" t="s">
        <v>141</v>
      </c>
      <c r="D240" s="88"/>
      <c r="E240" s="88"/>
      <c r="F240" s="88"/>
      <c r="G240" s="88"/>
      <c r="H240" s="88"/>
    </row>
    <row r="241" spans="1:8" s="13" customFormat="1" ht="6.75" customHeight="1">
      <c r="A241" s="10"/>
      <c r="B241" s="10"/>
      <c r="C241" s="88"/>
      <c r="D241" s="88"/>
      <c r="E241" s="88"/>
      <c r="F241" s="88"/>
      <c r="G241" s="88"/>
      <c r="H241" s="88"/>
    </row>
    <row r="242" spans="1:8" s="4" customFormat="1" ht="24" customHeight="1">
      <c r="A242" s="64"/>
      <c r="B242" s="64">
        <v>801</v>
      </c>
      <c r="C242" s="65" t="s">
        <v>22</v>
      </c>
      <c r="D242" s="66">
        <v>58185021.74</v>
      </c>
      <c r="E242" s="67">
        <f>E270+E308+E243+E252+E254+E263+E275+E284+E289+E301+E306</f>
        <v>177075</v>
      </c>
      <c r="F242" s="67">
        <f>F270+F308+F243+F252+F254+F263+F275+F284+F289+F301+F306</f>
        <v>1632708</v>
      </c>
      <c r="G242" s="67">
        <f>G270+G308+G243+G252+G254+G263+G275+G284+G289+G301+G306</f>
        <v>169747</v>
      </c>
      <c r="H242" s="66">
        <f>D242+E242-F242</f>
        <v>56729388.74</v>
      </c>
    </row>
    <row r="243" spans="1:8" s="13" customFormat="1" ht="21.75" customHeight="1">
      <c r="A243" s="10"/>
      <c r="B243" s="10">
        <v>80102</v>
      </c>
      <c r="C243" s="31" t="s">
        <v>99</v>
      </c>
      <c r="D243" s="61">
        <v>11769075.26</v>
      </c>
      <c r="E243" s="32">
        <v>8146</v>
      </c>
      <c r="F243" s="32">
        <v>272868</v>
      </c>
      <c r="G243" s="32">
        <v>2971</v>
      </c>
      <c r="H243" s="61">
        <f>D243+E243-F243</f>
        <v>11504353.26</v>
      </c>
    </row>
    <row r="244" spans="1:8" s="13" customFormat="1" ht="15" customHeight="1">
      <c r="A244" s="10"/>
      <c r="B244" s="10"/>
      <c r="C244" s="96" t="s">
        <v>262</v>
      </c>
      <c r="D244" s="96"/>
      <c r="E244" s="96"/>
      <c r="F244" s="96"/>
      <c r="G244" s="96"/>
      <c r="H244" s="96"/>
    </row>
    <row r="245" spans="1:8" s="13" customFormat="1" ht="24.75" customHeight="1">
      <c r="A245" s="10"/>
      <c r="B245" s="10"/>
      <c r="C245" s="96" t="s">
        <v>263</v>
      </c>
      <c r="D245" s="96"/>
      <c r="E245" s="96"/>
      <c r="F245" s="96"/>
      <c r="G245" s="96"/>
      <c r="H245" s="96"/>
    </row>
    <row r="246" spans="1:8" s="13" customFormat="1" ht="26.25" customHeight="1">
      <c r="A246" s="10"/>
      <c r="B246" s="10"/>
      <c r="C246" s="88" t="s">
        <v>264</v>
      </c>
      <c r="D246" s="88"/>
      <c r="E246" s="88"/>
      <c r="F246" s="88"/>
      <c r="G246" s="88"/>
      <c r="H246" s="88"/>
    </row>
    <row r="247" spans="1:8" s="13" customFormat="1" ht="26.25" customHeight="1">
      <c r="A247" s="10"/>
      <c r="B247" s="10"/>
      <c r="C247" s="88" t="s">
        <v>265</v>
      </c>
      <c r="D247" s="88"/>
      <c r="E247" s="88"/>
      <c r="F247" s="88"/>
      <c r="G247" s="88"/>
      <c r="H247" s="88"/>
    </row>
    <row r="248" spans="1:8" s="13" customFormat="1" ht="26.25" customHeight="1">
      <c r="A248" s="10"/>
      <c r="B248" s="10"/>
      <c r="C248" s="88" t="s">
        <v>266</v>
      </c>
      <c r="D248" s="88"/>
      <c r="E248" s="88"/>
      <c r="F248" s="88"/>
      <c r="G248" s="88"/>
      <c r="H248" s="88"/>
    </row>
    <row r="249" spans="1:8" s="13" customFormat="1" ht="14.25" customHeight="1">
      <c r="A249" s="10"/>
      <c r="B249" s="10"/>
      <c r="C249" s="88" t="s">
        <v>267</v>
      </c>
      <c r="D249" s="88"/>
      <c r="E249" s="88"/>
      <c r="F249" s="88"/>
      <c r="G249" s="88"/>
      <c r="H249" s="88"/>
    </row>
    <row r="250" spans="1:8" s="13" customFormat="1" ht="29.25" customHeight="1">
      <c r="A250" s="10"/>
      <c r="B250" s="10"/>
      <c r="C250" s="88" t="s">
        <v>353</v>
      </c>
      <c r="D250" s="88"/>
      <c r="E250" s="88"/>
      <c r="F250" s="88"/>
      <c r="G250" s="88"/>
      <c r="H250" s="88"/>
    </row>
    <row r="251" spans="1:8" s="13" customFormat="1" ht="46.5" customHeight="1">
      <c r="A251" s="10"/>
      <c r="B251" s="10"/>
      <c r="C251" s="88" t="s">
        <v>371</v>
      </c>
      <c r="D251" s="88"/>
      <c r="E251" s="88"/>
      <c r="F251" s="88"/>
      <c r="G251" s="88"/>
      <c r="H251" s="88"/>
    </row>
    <row r="252" spans="1:8" s="13" customFormat="1" ht="21" customHeight="1">
      <c r="A252" s="10"/>
      <c r="B252" s="10">
        <v>80105</v>
      </c>
      <c r="C252" s="31" t="s">
        <v>100</v>
      </c>
      <c r="D252" s="32">
        <v>263447</v>
      </c>
      <c r="E252" s="32">
        <v>756</v>
      </c>
      <c r="F252" s="32">
        <v>131</v>
      </c>
      <c r="G252" s="32">
        <v>0</v>
      </c>
      <c r="H252" s="32">
        <f>D252+E252-F252</f>
        <v>264072</v>
      </c>
    </row>
    <row r="253" spans="1:8" s="28" customFormat="1" ht="43.5" customHeight="1">
      <c r="A253" s="27"/>
      <c r="B253" s="27"/>
      <c r="C253" s="88" t="s">
        <v>268</v>
      </c>
      <c r="D253" s="88"/>
      <c r="E253" s="88"/>
      <c r="F253" s="88"/>
      <c r="G253" s="88"/>
      <c r="H253" s="88"/>
    </row>
    <row r="254" spans="1:8" s="13" customFormat="1" ht="21.75" customHeight="1">
      <c r="A254" s="10"/>
      <c r="B254" s="10">
        <v>80111</v>
      </c>
      <c r="C254" s="31" t="s">
        <v>101</v>
      </c>
      <c r="D254" s="61">
        <v>5363404.48</v>
      </c>
      <c r="E254" s="32">
        <v>0</v>
      </c>
      <c r="F254" s="32">
        <v>210527</v>
      </c>
      <c r="G254" s="32">
        <v>32542</v>
      </c>
      <c r="H254" s="61">
        <f>D254+E254-F254</f>
        <v>5152877.48</v>
      </c>
    </row>
    <row r="255" spans="1:8" s="13" customFormat="1" ht="15" customHeight="1">
      <c r="A255" s="10"/>
      <c r="B255" s="10"/>
      <c r="C255" s="96" t="s">
        <v>262</v>
      </c>
      <c r="D255" s="96"/>
      <c r="E255" s="96"/>
      <c r="F255" s="96"/>
      <c r="G255" s="96"/>
      <c r="H255" s="96"/>
    </row>
    <row r="256" spans="1:8" s="13" customFormat="1" ht="24.75" customHeight="1">
      <c r="A256" s="10"/>
      <c r="B256" s="10"/>
      <c r="C256" s="96" t="s">
        <v>269</v>
      </c>
      <c r="D256" s="96"/>
      <c r="E256" s="96"/>
      <c r="F256" s="96"/>
      <c r="G256" s="96"/>
      <c r="H256" s="96"/>
    </row>
    <row r="257" spans="1:8" s="13" customFormat="1" ht="26.25" customHeight="1">
      <c r="A257" s="10"/>
      <c r="B257" s="10"/>
      <c r="C257" s="88" t="s">
        <v>270</v>
      </c>
      <c r="D257" s="88"/>
      <c r="E257" s="88"/>
      <c r="F257" s="88"/>
      <c r="G257" s="88"/>
      <c r="H257" s="88"/>
    </row>
    <row r="258" spans="1:8" s="13" customFormat="1" ht="26.25" customHeight="1">
      <c r="A258" s="10"/>
      <c r="B258" s="10"/>
      <c r="C258" s="88" t="s">
        <v>271</v>
      </c>
      <c r="D258" s="88"/>
      <c r="E258" s="88"/>
      <c r="F258" s="88"/>
      <c r="G258" s="88"/>
      <c r="H258" s="88"/>
    </row>
    <row r="259" spans="1:8" s="13" customFormat="1" ht="26.25" customHeight="1">
      <c r="A259" s="10"/>
      <c r="B259" s="10"/>
      <c r="C259" s="88" t="s">
        <v>272</v>
      </c>
      <c r="D259" s="88"/>
      <c r="E259" s="88"/>
      <c r="F259" s="88"/>
      <c r="G259" s="88"/>
      <c r="H259" s="88"/>
    </row>
    <row r="260" spans="1:8" s="13" customFormat="1" ht="27.75" customHeight="1">
      <c r="A260" s="10"/>
      <c r="B260" s="10"/>
      <c r="C260" s="88" t="s">
        <v>273</v>
      </c>
      <c r="D260" s="88"/>
      <c r="E260" s="88"/>
      <c r="F260" s="88"/>
      <c r="G260" s="88"/>
      <c r="H260" s="88"/>
    </row>
    <row r="261" spans="1:8" s="13" customFormat="1" ht="29.25" customHeight="1">
      <c r="A261" s="10"/>
      <c r="B261" s="10"/>
      <c r="C261" s="88" t="s">
        <v>354</v>
      </c>
      <c r="D261" s="88"/>
      <c r="E261" s="88"/>
      <c r="F261" s="88"/>
      <c r="G261" s="88"/>
      <c r="H261" s="88"/>
    </row>
    <row r="262" spans="1:8" s="13" customFormat="1" ht="46.5" customHeight="1">
      <c r="A262" s="10"/>
      <c r="B262" s="10"/>
      <c r="C262" s="88" t="s">
        <v>446</v>
      </c>
      <c r="D262" s="88"/>
      <c r="E262" s="88"/>
      <c r="F262" s="88"/>
      <c r="G262" s="88"/>
      <c r="H262" s="88"/>
    </row>
    <row r="263" spans="1:8" s="13" customFormat="1" ht="18.75" customHeight="1">
      <c r="A263" s="10"/>
      <c r="B263" s="10">
        <v>80121</v>
      </c>
      <c r="C263" s="31" t="s">
        <v>102</v>
      </c>
      <c r="D263" s="32">
        <v>2501060</v>
      </c>
      <c r="E263" s="32">
        <v>0</v>
      </c>
      <c r="F263" s="32">
        <v>117886</v>
      </c>
      <c r="G263" s="32">
        <v>0</v>
      </c>
      <c r="H263" s="32">
        <f>D263+E263-F263</f>
        <v>2383174</v>
      </c>
    </row>
    <row r="264" spans="1:8" s="13" customFormat="1" ht="15" customHeight="1">
      <c r="A264" s="10"/>
      <c r="B264" s="10"/>
      <c r="C264" s="96" t="s">
        <v>274</v>
      </c>
      <c r="D264" s="96"/>
      <c r="E264" s="96"/>
      <c r="F264" s="96"/>
      <c r="G264" s="96"/>
      <c r="H264" s="96"/>
    </row>
    <row r="265" spans="1:8" s="13" customFormat="1" ht="15" customHeight="1">
      <c r="A265" s="10"/>
      <c r="B265" s="10"/>
      <c r="C265" s="88" t="s">
        <v>275</v>
      </c>
      <c r="D265" s="88"/>
      <c r="E265" s="88"/>
      <c r="F265" s="88"/>
      <c r="G265" s="88"/>
      <c r="H265" s="88"/>
    </row>
    <row r="266" spans="1:8" s="13" customFormat="1" ht="15" customHeight="1">
      <c r="A266" s="10"/>
      <c r="B266" s="10"/>
      <c r="C266" s="88" t="s">
        <v>276</v>
      </c>
      <c r="D266" s="88"/>
      <c r="E266" s="88"/>
      <c r="F266" s="88"/>
      <c r="G266" s="88"/>
      <c r="H266" s="88"/>
    </row>
    <row r="267" spans="1:8" s="13" customFormat="1" ht="15" customHeight="1">
      <c r="A267" s="10"/>
      <c r="B267" s="10"/>
      <c r="C267" s="88" t="s">
        <v>277</v>
      </c>
      <c r="D267" s="88"/>
      <c r="E267" s="88"/>
      <c r="F267" s="88"/>
      <c r="G267" s="88"/>
      <c r="H267" s="88"/>
    </row>
    <row r="268" spans="1:8" s="13" customFormat="1" ht="15" customHeight="1">
      <c r="A268" s="10"/>
      <c r="B268" s="10"/>
      <c r="C268" s="88" t="s">
        <v>278</v>
      </c>
      <c r="D268" s="88"/>
      <c r="E268" s="88"/>
      <c r="F268" s="88"/>
      <c r="G268" s="88"/>
      <c r="H268" s="88"/>
    </row>
    <row r="269" spans="1:8" s="13" customFormat="1" ht="42.75" customHeight="1">
      <c r="A269" s="10"/>
      <c r="B269" s="10"/>
      <c r="C269" s="88" t="s">
        <v>355</v>
      </c>
      <c r="D269" s="88"/>
      <c r="E269" s="88"/>
      <c r="F269" s="88"/>
      <c r="G269" s="88"/>
      <c r="H269" s="88"/>
    </row>
    <row r="270" spans="1:8" s="13" customFormat="1" ht="19.5" customHeight="1">
      <c r="A270" s="10"/>
      <c r="B270" s="10">
        <v>80130</v>
      </c>
      <c r="C270" s="31" t="s">
        <v>59</v>
      </c>
      <c r="D270" s="32">
        <v>8667035</v>
      </c>
      <c r="E270" s="32">
        <v>373</v>
      </c>
      <c r="F270" s="32">
        <v>116941</v>
      </c>
      <c r="G270" s="32">
        <v>2037</v>
      </c>
      <c r="H270" s="32">
        <f>D270+E270-F270</f>
        <v>8550467</v>
      </c>
    </row>
    <row r="271" spans="1:8" s="13" customFormat="1" ht="15" customHeight="1">
      <c r="A271" s="10"/>
      <c r="B271" s="10"/>
      <c r="C271" s="96" t="s">
        <v>262</v>
      </c>
      <c r="D271" s="96"/>
      <c r="E271" s="96"/>
      <c r="F271" s="96"/>
      <c r="G271" s="96"/>
      <c r="H271" s="96"/>
    </row>
    <row r="272" spans="1:8" s="13" customFormat="1" ht="26.25" customHeight="1">
      <c r="A272" s="10"/>
      <c r="B272" s="10"/>
      <c r="C272" s="88" t="s">
        <v>279</v>
      </c>
      <c r="D272" s="88"/>
      <c r="E272" s="88"/>
      <c r="F272" s="88"/>
      <c r="G272" s="88"/>
      <c r="H272" s="88"/>
    </row>
    <row r="273" spans="1:8" s="13" customFormat="1" ht="26.25" customHeight="1">
      <c r="A273" s="10"/>
      <c r="B273" s="10"/>
      <c r="C273" s="88" t="s">
        <v>280</v>
      </c>
      <c r="D273" s="88"/>
      <c r="E273" s="88"/>
      <c r="F273" s="88"/>
      <c r="G273" s="88"/>
      <c r="H273" s="88"/>
    </row>
    <row r="274" spans="1:8" s="13" customFormat="1" ht="42.75" customHeight="1">
      <c r="A274" s="10"/>
      <c r="B274" s="10"/>
      <c r="C274" s="88" t="s">
        <v>370</v>
      </c>
      <c r="D274" s="88"/>
      <c r="E274" s="88"/>
      <c r="F274" s="88"/>
      <c r="G274" s="88"/>
      <c r="H274" s="88"/>
    </row>
    <row r="275" spans="1:8" s="13" customFormat="1" ht="19.5" customHeight="1">
      <c r="A275" s="10"/>
      <c r="B275" s="10">
        <v>80134</v>
      </c>
      <c r="C275" s="31" t="s">
        <v>98</v>
      </c>
      <c r="D275" s="32">
        <v>10211987</v>
      </c>
      <c r="E275" s="32">
        <v>19000</v>
      </c>
      <c r="F275" s="32">
        <v>284718</v>
      </c>
      <c r="G275" s="32">
        <v>1117</v>
      </c>
      <c r="H275" s="32">
        <f>D275+E275-F275</f>
        <v>9946269</v>
      </c>
    </row>
    <row r="276" spans="1:8" s="13" customFormat="1" ht="120" customHeight="1">
      <c r="A276" s="10"/>
      <c r="B276" s="10"/>
      <c r="C276" s="88" t="s">
        <v>372</v>
      </c>
      <c r="D276" s="88"/>
      <c r="E276" s="88"/>
      <c r="F276" s="88"/>
      <c r="G276" s="88"/>
      <c r="H276" s="88"/>
    </row>
    <row r="277" spans="1:8" s="13" customFormat="1" ht="19.5" customHeight="1">
      <c r="A277" s="10"/>
      <c r="B277" s="10"/>
      <c r="C277" s="96" t="s">
        <v>262</v>
      </c>
      <c r="D277" s="96"/>
      <c r="E277" s="96"/>
      <c r="F277" s="96"/>
      <c r="G277" s="96"/>
      <c r="H277" s="96"/>
    </row>
    <row r="278" spans="1:8" s="13" customFormat="1" ht="24.75" customHeight="1">
      <c r="A278" s="10"/>
      <c r="B278" s="10"/>
      <c r="C278" s="96" t="s">
        <v>281</v>
      </c>
      <c r="D278" s="96"/>
      <c r="E278" s="96"/>
      <c r="F278" s="96"/>
      <c r="G278" s="96"/>
      <c r="H278" s="96"/>
    </row>
    <row r="279" spans="1:8" s="13" customFormat="1" ht="26.25" customHeight="1">
      <c r="A279" s="10"/>
      <c r="B279" s="10"/>
      <c r="C279" s="88" t="s">
        <v>282</v>
      </c>
      <c r="D279" s="88"/>
      <c r="E279" s="88"/>
      <c r="F279" s="88"/>
      <c r="G279" s="88"/>
      <c r="H279" s="88"/>
    </row>
    <row r="280" spans="1:8" s="13" customFormat="1" ht="26.25" customHeight="1">
      <c r="A280" s="10"/>
      <c r="B280" s="10"/>
      <c r="C280" s="88" t="s">
        <v>283</v>
      </c>
      <c r="D280" s="88"/>
      <c r="E280" s="88"/>
      <c r="F280" s="88"/>
      <c r="G280" s="88"/>
      <c r="H280" s="88"/>
    </row>
    <row r="281" spans="1:8" s="13" customFormat="1" ht="29.25" customHeight="1">
      <c r="A281" s="10"/>
      <c r="B281" s="10"/>
      <c r="C281" s="88" t="s">
        <v>356</v>
      </c>
      <c r="D281" s="88"/>
      <c r="E281" s="88"/>
      <c r="F281" s="88"/>
      <c r="G281" s="88"/>
      <c r="H281" s="88"/>
    </row>
    <row r="282" spans="1:8" s="13" customFormat="1" ht="43.5" customHeight="1">
      <c r="A282" s="10"/>
      <c r="B282" s="10"/>
      <c r="C282" s="88" t="s">
        <v>373</v>
      </c>
      <c r="D282" s="88"/>
      <c r="E282" s="88"/>
      <c r="F282" s="88"/>
      <c r="G282" s="88"/>
      <c r="H282" s="88"/>
    </row>
    <row r="283" spans="1:8" s="13" customFormat="1" ht="32.25" customHeight="1">
      <c r="A283" s="10"/>
      <c r="B283" s="10"/>
      <c r="C283" s="5"/>
      <c r="D283" s="5"/>
      <c r="E283" s="5"/>
      <c r="F283" s="5"/>
      <c r="G283" s="5"/>
      <c r="H283" s="5"/>
    </row>
    <row r="284" spans="1:8" s="13" customFormat="1" ht="25.5" customHeight="1">
      <c r="A284" s="10"/>
      <c r="B284" s="33">
        <v>80140</v>
      </c>
      <c r="C284" s="34" t="s">
        <v>104</v>
      </c>
      <c r="D284" s="35">
        <v>2124652</v>
      </c>
      <c r="E284" s="35">
        <v>0</v>
      </c>
      <c r="F284" s="35">
        <v>93948</v>
      </c>
      <c r="G284" s="35">
        <v>105745</v>
      </c>
      <c r="H284" s="35">
        <f>D284+E284-F284</f>
        <v>2030704</v>
      </c>
    </row>
    <row r="285" spans="1:8" s="13" customFormat="1" ht="24.75" customHeight="1">
      <c r="A285" s="10"/>
      <c r="B285" s="33"/>
      <c r="C285" s="96" t="s">
        <v>285</v>
      </c>
      <c r="D285" s="96"/>
      <c r="E285" s="96"/>
      <c r="F285" s="96"/>
      <c r="G285" s="96"/>
      <c r="H285" s="96"/>
    </row>
    <row r="286" spans="1:8" s="69" customFormat="1" ht="38.25" customHeight="1">
      <c r="A286" s="77"/>
      <c r="B286" s="77"/>
      <c r="C286" s="88" t="s">
        <v>284</v>
      </c>
      <c r="D286" s="88"/>
      <c r="E286" s="88"/>
      <c r="F286" s="88"/>
      <c r="G286" s="88"/>
      <c r="H286" s="88"/>
    </row>
    <row r="287" spans="1:8" s="69" customFormat="1" ht="27.75" customHeight="1">
      <c r="A287" s="77"/>
      <c r="B287" s="77"/>
      <c r="C287" s="88" t="s">
        <v>286</v>
      </c>
      <c r="D287" s="88"/>
      <c r="E287" s="88"/>
      <c r="F287" s="88"/>
      <c r="G287" s="88"/>
      <c r="H287" s="88"/>
    </row>
    <row r="288" spans="1:8" s="13" customFormat="1" ht="44.25" customHeight="1">
      <c r="A288" s="10"/>
      <c r="B288" s="10"/>
      <c r="C288" s="88" t="s">
        <v>374</v>
      </c>
      <c r="D288" s="88"/>
      <c r="E288" s="88"/>
      <c r="F288" s="88"/>
      <c r="G288" s="88"/>
      <c r="H288" s="88"/>
    </row>
    <row r="289" spans="1:8" s="13" customFormat="1" ht="22.5" customHeight="1">
      <c r="A289" s="10"/>
      <c r="B289" s="10">
        <v>80146</v>
      </c>
      <c r="C289" s="31" t="s">
        <v>105</v>
      </c>
      <c r="D289" s="32">
        <v>7782045</v>
      </c>
      <c r="E289" s="32">
        <v>18355</v>
      </c>
      <c r="F289" s="32">
        <v>290117</v>
      </c>
      <c r="G289" s="32">
        <v>10302</v>
      </c>
      <c r="H289" s="32">
        <f>D289+E289-F289</f>
        <v>7510283</v>
      </c>
    </row>
    <row r="290" spans="1:8" s="13" customFormat="1" ht="39.75" customHeight="1">
      <c r="A290" s="10"/>
      <c r="B290" s="10"/>
      <c r="C290" s="96" t="s">
        <v>357</v>
      </c>
      <c r="D290" s="96"/>
      <c r="E290" s="96"/>
      <c r="F290" s="96"/>
      <c r="G290" s="96"/>
      <c r="H290" s="96"/>
    </row>
    <row r="291" spans="1:8" s="13" customFormat="1" ht="12.75" customHeight="1">
      <c r="A291" s="10"/>
      <c r="B291" s="10"/>
      <c r="C291" s="88" t="s">
        <v>131</v>
      </c>
      <c r="D291" s="88"/>
      <c r="E291" s="88"/>
      <c r="F291" s="88"/>
      <c r="G291" s="88"/>
      <c r="H291" s="88"/>
    </row>
    <row r="292" spans="1:8" s="13" customFormat="1" ht="12.75" customHeight="1">
      <c r="A292" s="10"/>
      <c r="B292" s="10"/>
      <c r="C292" s="88" t="s">
        <v>358</v>
      </c>
      <c r="D292" s="88"/>
      <c r="E292" s="88"/>
      <c r="F292" s="88"/>
      <c r="G292" s="88"/>
      <c r="H292" s="88"/>
    </row>
    <row r="293" spans="1:8" s="13" customFormat="1" ht="12.75" customHeight="1">
      <c r="A293" s="10"/>
      <c r="B293" s="10"/>
      <c r="C293" s="88" t="s">
        <v>359</v>
      </c>
      <c r="D293" s="88"/>
      <c r="E293" s="88"/>
      <c r="F293" s="88"/>
      <c r="G293" s="88"/>
      <c r="H293" s="88"/>
    </row>
    <row r="294" spans="1:8" s="13" customFormat="1" ht="12.75" customHeight="1">
      <c r="A294" s="10"/>
      <c r="B294" s="10"/>
      <c r="C294" s="88" t="s">
        <v>132</v>
      </c>
      <c r="D294" s="88"/>
      <c r="E294" s="88"/>
      <c r="F294" s="88"/>
      <c r="G294" s="88"/>
      <c r="H294" s="88"/>
    </row>
    <row r="295" spans="1:8" s="13" customFormat="1" ht="13.5" customHeight="1">
      <c r="A295" s="10"/>
      <c r="B295" s="10"/>
      <c r="C295" s="88" t="s">
        <v>177</v>
      </c>
      <c r="D295" s="88"/>
      <c r="E295" s="88"/>
      <c r="F295" s="88"/>
      <c r="G295" s="88"/>
      <c r="H295" s="88"/>
    </row>
    <row r="296" spans="1:8" s="13" customFormat="1" ht="17.25" customHeight="1">
      <c r="A296" s="10"/>
      <c r="B296" s="10"/>
      <c r="C296" s="96" t="s">
        <v>262</v>
      </c>
      <c r="D296" s="96"/>
      <c r="E296" s="96"/>
      <c r="F296" s="96"/>
      <c r="G296" s="96"/>
      <c r="H296" s="96"/>
    </row>
    <row r="297" spans="1:8" s="13" customFormat="1" ht="26.25" customHeight="1">
      <c r="A297" s="10"/>
      <c r="B297" s="10"/>
      <c r="C297" s="88" t="s">
        <v>289</v>
      </c>
      <c r="D297" s="88"/>
      <c r="E297" s="88"/>
      <c r="F297" s="88"/>
      <c r="G297" s="88"/>
      <c r="H297" s="88"/>
    </row>
    <row r="298" spans="1:8" s="13" customFormat="1" ht="26.25" customHeight="1">
      <c r="A298" s="10"/>
      <c r="B298" s="10"/>
      <c r="C298" s="88" t="s">
        <v>288</v>
      </c>
      <c r="D298" s="88"/>
      <c r="E298" s="88"/>
      <c r="F298" s="88"/>
      <c r="G298" s="88"/>
      <c r="H298" s="88"/>
    </row>
    <row r="299" spans="1:8" s="13" customFormat="1" ht="16.5" customHeight="1">
      <c r="A299" s="10"/>
      <c r="B299" s="10"/>
      <c r="C299" s="88" t="s">
        <v>375</v>
      </c>
      <c r="D299" s="88"/>
      <c r="E299" s="88"/>
      <c r="F299" s="88"/>
      <c r="G299" s="88"/>
      <c r="H299" s="88"/>
    </row>
    <row r="300" spans="1:8" s="13" customFormat="1" ht="42.75" customHeight="1">
      <c r="A300" s="10"/>
      <c r="B300" s="10"/>
      <c r="C300" s="88" t="s">
        <v>376</v>
      </c>
      <c r="D300" s="88"/>
      <c r="E300" s="88"/>
      <c r="F300" s="88"/>
      <c r="G300" s="88"/>
      <c r="H300" s="88"/>
    </row>
    <row r="301" spans="1:8" s="13" customFormat="1" ht="20.25" customHeight="1">
      <c r="A301" s="10"/>
      <c r="B301" s="10">
        <v>80147</v>
      </c>
      <c r="C301" s="31" t="s">
        <v>107</v>
      </c>
      <c r="D301" s="32">
        <v>5845496</v>
      </c>
      <c r="E301" s="32">
        <v>0</v>
      </c>
      <c r="F301" s="32">
        <v>166058</v>
      </c>
      <c r="G301" s="32">
        <v>0</v>
      </c>
      <c r="H301" s="32">
        <f>D301+E301-F301</f>
        <v>5679438</v>
      </c>
    </row>
    <row r="302" spans="1:8" s="13" customFormat="1" ht="15" customHeight="1">
      <c r="A302" s="10"/>
      <c r="B302" s="10"/>
      <c r="C302" s="96" t="s">
        <v>274</v>
      </c>
      <c r="D302" s="96"/>
      <c r="E302" s="96"/>
      <c r="F302" s="96"/>
      <c r="G302" s="96"/>
      <c r="H302" s="96"/>
    </row>
    <row r="303" spans="1:8" s="13" customFormat="1" ht="15" customHeight="1">
      <c r="A303" s="10"/>
      <c r="B303" s="10"/>
      <c r="C303" s="88" t="s">
        <v>290</v>
      </c>
      <c r="D303" s="88"/>
      <c r="E303" s="88"/>
      <c r="F303" s="88"/>
      <c r="G303" s="88"/>
      <c r="H303" s="88"/>
    </row>
    <row r="304" spans="1:8" s="13" customFormat="1" ht="15" customHeight="1">
      <c r="A304" s="10"/>
      <c r="B304" s="10"/>
      <c r="C304" s="88" t="s">
        <v>291</v>
      </c>
      <c r="D304" s="88"/>
      <c r="E304" s="88"/>
      <c r="F304" s="88"/>
      <c r="G304" s="88"/>
      <c r="H304" s="88"/>
    </row>
    <row r="305" spans="1:8" s="13" customFormat="1" ht="41.25" customHeight="1">
      <c r="A305" s="10"/>
      <c r="B305" s="10"/>
      <c r="C305" s="88" t="s">
        <v>377</v>
      </c>
      <c r="D305" s="88"/>
      <c r="E305" s="88"/>
      <c r="F305" s="88"/>
      <c r="G305" s="88"/>
      <c r="H305" s="88"/>
    </row>
    <row r="306" spans="1:8" s="13" customFormat="1" ht="21" customHeight="1">
      <c r="A306" s="10"/>
      <c r="B306" s="10">
        <v>80151</v>
      </c>
      <c r="C306" s="31" t="s">
        <v>106</v>
      </c>
      <c r="D306" s="32">
        <v>65857</v>
      </c>
      <c r="E306" s="32">
        <v>0</v>
      </c>
      <c r="F306" s="32">
        <v>20639</v>
      </c>
      <c r="G306" s="32">
        <v>0</v>
      </c>
      <c r="H306" s="32">
        <f>D306+E306-F306</f>
        <v>45218</v>
      </c>
    </row>
    <row r="307" spans="1:8" s="28" customFormat="1" ht="29.25" customHeight="1">
      <c r="A307" s="27"/>
      <c r="B307" s="27"/>
      <c r="C307" s="88" t="s">
        <v>292</v>
      </c>
      <c r="D307" s="88"/>
      <c r="E307" s="88"/>
      <c r="F307" s="88"/>
      <c r="G307" s="88"/>
      <c r="H307" s="88"/>
    </row>
    <row r="308" spans="1:8" s="13" customFormat="1" ht="21.75" customHeight="1">
      <c r="A308" s="10"/>
      <c r="B308" s="10">
        <v>80195</v>
      </c>
      <c r="C308" s="31" t="s">
        <v>21</v>
      </c>
      <c r="D308" s="32">
        <v>3514843</v>
      </c>
      <c r="E308" s="32">
        <v>130445</v>
      </c>
      <c r="F308" s="32">
        <v>58875</v>
      </c>
      <c r="G308" s="32">
        <v>15033</v>
      </c>
      <c r="H308" s="32">
        <f>D308+E308-F308</f>
        <v>3586413</v>
      </c>
    </row>
    <row r="309" spans="1:8" s="28" customFormat="1" ht="15.75" customHeight="1">
      <c r="A309" s="27"/>
      <c r="B309" s="128"/>
      <c r="C309" s="96" t="s">
        <v>178</v>
      </c>
      <c r="D309" s="96"/>
      <c r="E309" s="96"/>
      <c r="F309" s="96"/>
      <c r="G309" s="96"/>
      <c r="H309" s="96"/>
    </row>
    <row r="310" spans="1:8" s="13" customFormat="1" ht="27" customHeight="1">
      <c r="A310" s="10"/>
      <c r="B310" s="10"/>
      <c r="C310" s="88" t="s">
        <v>179</v>
      </c>
      <c r="D310" s="88"/>
      <c r="E310" s="88"/>
      <c r="F310" s="88"/>
      <c r="G310" s="88"/>
      <c r="H310" s="88"/>
    </row>
    <row r="311" spans="1:8" s="28" customFormat="1" ht="13.5" customHeight="1">
      <c r="A311" s="27"/>
      <c r="B311" s="128"/>
      <c r="C311" s="88" t="s">
        <v>428</v>
      </c>
      <c r="D311" s="88"/>
      <c r="E311" s="88"/>
      <c r="F311" s="88"/>
      <c r="G311" s="88"/>
      <c r="H311" s="88"/>
    </row>
    <row r="312" spans="1:8" s="28" customFormat="1" ht="28.5" customHeight="1">
      <c r="A312" s="27"/>
      <c r="B312" s="128"/>
      <c r="C312" s="88" t="s">
        <v>192</v>
      </c>
      <c r="D312" s="88"/>
      <c r="E312" s="88"/>
      <c r="F312" s="88"/>
      <c r="G312" s="88"/>
      <c r="H312" s="88"/>
    </row>
    <row r="313" spans="1:8" s="13" customFormat="1" ht="24" customHeight="1">
      <c r="A313" s="10"/>
      <c r="B313" s="10"/>
      <c r="C313" s="113" t="s">
        <v>379</v>
      </c>
      <c r="D313" s="113"/>
      <c r="E313" s="113"/>
      <c r="F313" s="113"/>
      <c r="G313" s="113"/>
      <c r="H313" s="113"/>
    </row>
    <row r="314" spans="1:8" s="13" customFormat="1" ht="13.5" customHeight="1">
      <c r="A314" s="10"/>
      <c r="B314" s="10"/>
      <c r="C314" s="109" t="s">
        <v>180</v>
      </c>
      <c r="D314" s="109"/>
      <c r="E314" s="109"/>
      <c r="F314" s="109"/>
      <c r="G314" s="109"/>
      <c r="H314" s="109"/>
    </row>
    <row r="315" spans="1:8" s="28" customFormat="1" ht="13.5" customHeight="1">
      <c r="A315" s="27"/>
      <c r="B315" s="129"/>
      <c r="C315" s="97" t="s">
        <v>181</v>
      </c>
      <c r="D315" s="97"/>
      <c r="E315" s="97"/>
      <c r="F315" s="97"/>
      <c r="G315" s="97"/>
      <c r="H315" s="97"/>
    </row>
    <row r="316" spans="1:8" s="28" customFormat="1" ht="13.5" customHeight="1">
      <c r="A316" s="27"/>
      <c r="B316" s="129"/>
      <c r="C316" s="97" t="s">
        <v>182</v>
      </c>
      <c r="D316" s="97"/>
      <c r="E316" s="97"/>
      <c r="F316" s="97"/>
      <c r="G316" s="97"/>
      <c r="H316" s="97"/>
    </row>
    <row r="317" spans="1:8" s="13" customFormat="1" ht="13.5" customHeight="1">
      <c r="A317" s="10"/>
      <c r="B317" s="10"/>
      <c r="C317" s="109" t="s">
        <v>183</v>
      </c>
      <c r="D317" s="109"/>
      <c r="E317" s="109"/>
      <c r="F317" s="109"/>
      <c r="G317" s="109"/>
      <c r="H317" s="109"/>
    </row>
    <row r="318" spans="1:8" s="13" customFormat="1" ht="13.5" customHeight="1">
      <c r="A318" s="10"/>
      <c r="B318" s="10"/>
      <c r="C318" s="109" t="s">
        <v>184</v>
      </c>
      <c r="D318" s="109"/>
      <c r="E318" s="109"/>
      <c r="F318" s="109"/>
      <c r="G318" s="109"/>
      <c r="H318" s="109"/>
    </row>
    <row r="319" spans="1:8" s="13" customFormat="1" ht="13.5" customHeight="1">
      <c r="A319" s="10"/>
      <c r="B319" s="10"/>
      <c r="C319" s="109" t="s">
        <v>185</v>
      </c>
      <c r="D319" s="109"/>
      <c r="E319" s="109"/>
      <c r="F319" s="109"/>
      <c r="G319" s="109"/>
      <c r="H319" s="109"/>
    </row>
    <row r="320" spans="1:8" s="28" customFormat="1" ht="13.5" customHeight="1">
      <c r="A320" s="27"/>
      <c r="B320" s="129"/>
      <c r="C320" s="97" t="s">
        <v>186</v>
      </c>
      <c r="D320" s="97"/>
      <c r="E320" s="97"/>
      <c r="F320" s="97"/>
      <c r="G320" s="97"/>
      <c r="H320" s="97"/>
    </row>
    <row r="321" spans="1:8" s="28" customFormat="1" ht="13.5" customHeight="1">
      <c r="A321" s="27"/>
      <c r="B321" s="129"/>
      <c r="C321" s="97" t="s">
        <v>187</v>
      </c>
      <c r="D321" s="97"/>
      <c r="E321" s="97"/>
      <c r="F321" s="97"/>
      <c r="G321" s="97"/>
      <c r="H321" s="97"/>
    </row>
    <row r="322" spans="1:8" s="13" customFormat="1" ht="13.5" customHeight="1">
      <c r="A322" s="10"/>
      <c r="B322" s="10"/>
      <c r="C322" s="109" t="s">
        <v>378</v>
      </c>
      <c r="D322" s="109"/>
      <c r="E322" s="109"/>
      <c r="F322" s="109"/>
      <c r="G322" s="109"/>
      <c r="H322" s="109"/>
    </row>
    <row r="323" spans="1:8" s="13" customFormat="1" ht="18" customHeight="1">
      <c r="A323" s="10"/>
      <c r="B323" s="10"/>
      <c r="C323" s="109" t="s">
        <v>188</v>
      </c>
      <c r="D323" s="109"/>
      <c r="E323" s="109"/>
      <c r="F323" s="109"/>
      <c r="G323" s="109"/>
      <c r="H323" s="109"/>
    </row>
    <row r="324" spans="1:8" s="13" customFormat="1" ht="13.5" customHeight="1">
      <c r="A324" s="10"/>
      <c r="B324" s="10"/>
      <c r="C324" s="97" t="s">
        <v>189</v>
      </c>
      <c r="D324" s="97"/>
      <c r="E324" s="97"/>
      <c r="F324" s="97"/>
      <c r="G324" s="97"/>
      <c r="H324" s="97"/>
    </row>
    <row r="325" spans="1:8" s="13" customFormat="1" ht="13.5" customHeight="1">
      <c r="A325" s="10"/>
      <c r="B325" s="10"/>
      <c r="C325" s="97" t="s">
        <v>190</v>
      </c>
      <c r="D325" s="97"/>
      <c r="E325" s="97"/>
      <c r="F325" s="97"/>
      <c r="G325" s="97"/>
      <c r="H325" s="97"/>
    </row>
    <row r="326" spans="1:8" s="13" customFormat="1" ht="28.5" customHeight="1">
      <c r="A326" s="10"/>
      <c r="B326" s="10"/>
      <c r="C326" s="97" t="s">
        <v>191</v>
      </c>
      <c r="D326" s="97"/>
      <c r="E326" s="97"/>
      <c r="F326" s="97"/>
      <c r="G326" s="97"/>
      <c r="H326" s="97"/>
    </row>
    <row r="327" spans="1:8" s="26" customFormat="1" ht="5.25" customHeight="1">
      <c r="A327" s="77"/>
      <c r="B327" s="77"/>
      <c r="C327" s="63"/>
      <c r="D327" s="63"/>
      <c r="E327" s="63"/>
      <c r="F327" s="63"/>
      <c r="G327" s="63"/>
      <c r="H327" s="78"/>
    </row>
    <row r="328" spans="1:8" s="4" customFormat="1" ht="24.75" customHeight="1">
      <c r="A328" s="64"/>
      <c r="B328" s="64">
        <v>851</v>
      </c>
      <c r="C328" s="65" t="s">
        <v>81</v>
      </c>
      <c r="D328" s="67">
        <v>39295510</v>
      </c>
      <c r="E328" s="67">
        <f>E337+E329+E331+E335</f>
        <v>4906589</v>
      </c>
      <c r="F328" s="67">
        <f>F337+F329+F331+F335</f>
        <v>64188</v>
      </c>
      <c r="G328" s="67">
        <f>G337+G329+G331+G335</f>
        <v>0</v>
      </c>
      <c r="H328" s="67">
        <f>D328+E328-F328</f>
        <v>44137911</v>
      </c>
    </row>
    <row r="329" spans="1:8" s="13" customFormat="1" ht="19.5" customHeight="1">
      <c r="A329" s="10"/>
      <c r="B329" s="10">
        <v>85148</v>
      </c>
      <c r="C329" s="76" t="s">
        <v>130</v>
      </c>
      <c r="D329" s="32">
        <v>3200000</v>
      </c>
      <c r="E329" s="32">
        <v>39000</v>
      </c>
      <c r="F329" s="32">
        <v>0</v>
      </c>
      <c r="G329" s="32">
        <v>0</v>
      </c>
      <c r="H329" s="32">
        <f>D329+E329-F329</f>
        <v>3239000</v>
      </c>
    </row>
    <row r="330" spans="1:8" s="13" customFormat="1" ht="27" customHeight="1">
      <c r="A330" s="10"/>
      <c r="B330" s="10"/>
      <c r="C330" s="88" t="s">
        <v>287</v>
      </c>
      <c r="D330" s="88"/>
      <c r="E330" s="88"/>
      <c r="F330" s="88"/>
      <c r="G330" s="88"/>
      <c r="H330" s="88"/>
    </row>
    <row r="331" spans="1:8" s="13" customFormat="1" ht="21.75" customHeight="1">
      <c r="A331" s="10"/>
      <c r="B331" s="10">
        <v>85149</v>
      </c>
      <c r="C331" s="31" t="s">
        <v>142</v>
      </c>
      <c r="D331" s="32">
        <v>977500</v>
      </c>
      <c r="E331" s="32">
        <v>0</v>
      </c>
      <c r="F331" s="32">
        <v>64188</v>
      </c>
      <c r="G331" s="32">
        <v>0</v>
      </c>
      <c r="H331" s="32">
        <f>D331+E331-F331</f>
        <v>913312</v>
      </c>
    </row>
    <row r="332" spans="1:8" s="13" customFormat="1" ht="15.75" customHeight="1">
      <c r="A332" s="10"/>
      <c r="B332" s="10"/>
      <c r="C332" s="96" t="s">
        <v>103</v>
      </c>
      <c r="D332" s="96"/>
      <c r="E332" s="96"/>
      <c r="F332" s="96"/>
      <c r="G332" s="96"/>
      <c r="H332" s="96"/>
    </row>
    <row r="333" spans="1:8" s="28" customFormat="1" ht="32.25" customHeight="1">
      <c r="A333" s="27"/>
      <c r="B333" s="27"/>
      <c r="C333" s="88" t="s">
        <v>306</v>
      </c>
      <c r="D333" s="88"/>
      <c r="E333" s="88"/>
      <c r="F333" s="88"/>
      <c r="G333" s="88"/>
      <c r="H333" s="88"/>
    </row>
    <row r="334" spans="1:8" s="53" customFormat="1" ht="38.25" customHeight="1">
      <c r="A334" s="52"/>
      <c r="B334" s="52"/>
      <c r="C334" s="88" t="s">
        <v>215</v>
      </c>
      <c r="D334" s="88"/>
      <c r="E334" s="88"/>
      <c r="F334" s="88"/>
      <c r="G334" s="88"/>
      <c r="H334" s="88"/>
    </row>
    <row r="335" spans="1:8" s="13" customFormat="1" ht="21.75" customHeight="1">
      <c r="A335" s="10"/>
      <c r="B335" s="10">
        <v>85157</v>
      </c>
      <c r="C335" s="76" t="s">
        <v>115</v>
      </c>
      <c r="D335" s="32">
        <v>24846</v>
      </c>
      <c r="E335" s="32">
        <v>17589</v>
      </c>
      <c r="F335" s="32">
        <v>0</v>
      </c>
      <c r="G335" s="32">
        <v>0</v>
      </c>
      <c r="H335" s="32">
        <f>D335+E335-F335</f>
        <v>42435</v>
      </c>
    </row>
    <row r="336" spans="1:8" s="13" customFormat="1" ht="42.75" customHeight="1">
      <c r="A336" s="10"/>
      <c r="B336" s="10"/>
      <c r="C336" s="88" t="s">
        <v>429</v>
      </c>
      <c r="D336" s="88"/>
      <c r="E336" s="88"/>
      <c r="F336" s="88"/>
      <c r="G336" s="88"/>
      <c r="H336" s="88"/>
    </row>
    <row r="337" spans="1:8" s="13" customFormat="1" ht="18.75" customHeight="1">
      <c r="A337" s="10"/>
      <c r="B337" s="10">
        <v>85195</v>
      </c>
      <c r="C337" s="76" t="s">
        <v>21</v>
      </c>
      <c r="D337" s="32">
        <v>32653350</v>
      </c>
      <c r="E337" s="32">
        <v>4850000</v>
      </c>
      <c r="F337" s="32">
        <v>0</v>
      </c>
      <c r="G337" s="32">
        <v>0</v>
      </c>
      <c r="H337" s="32">
        <f>D337+E337-F337</f>
        <v>37503350</v>
      </c>
    </row>
    <row r="338" spans="1:8" s="28" customFormat="1" ht="27.75" customHeight="1">
      <c r="A338" s="27"/>
      <c r="B338" s="27"/>
      <c r="C338" s="88" t="s">
        <v>136</v>
      </c>
      <c r="D338" s="88"/>
      <c r="E338" s="88"/>
      <c r="F338" s="88"/>
      <c r="G338" s="88"/>
      <c r="H338" s="88"/>
    </row>
    <row r="339" spans="1:8" s="21" customFormat="1" ht="6.75" customHeight="1">
      <c r="A339" s="18"/>
      <c r="B339" s="18"/>
      <c r="C339" s="5"/>
      <c r="D339" s="5"/>
      <c r="E339" s="5"/>
      <c r="F339" s="5"/>
      <c r="G339" s="5"/>
      <c r="H339" s="68"/>
    </row>
    <row r="340" spans="1:8" s="26" customFormat="1" ht="20.25" customHeight="1">
      <c r="A340" s="22"/>
      <c r="B340" s="22">
        <v>852</v>
      </c>
      <c r="C340" s="23" t="s">
        <v>78</v>
      </c>
      <c r="D340" s="25">
        <v>20021967</v>
      </c>
      <c r="E340" s="25">
        <f>E349+E345+E341</f>
        <v>351405</v>
      </c>
      <c r="F340" s="25">
        <f>F349+F345+F341</f>
        <v>70694</v>
      </c>
      <c r="G340" s="25">
        <f>G349+G345+G341</f>
        <v>20807</v>
      </c>
      <c r="H340" s="25">
        <f>D340+E340-F340</f>
        <v>20302678</v>
      </c>
    </row>
    <row r="341" spans="2:8" s="130" customFormat="1" ht="20.25" customHeight="1">
      <c r="B341" s="130">
        <v>85203</v>
      </c>
      <c r="C341" s="131" t="s">
        <v>220</v>
      </c>
      <c r="D341" s="132">
        <v>1281618</v>
      </c>
      <c r="E341" s="132">
        <v>312319</v>
      </c>
      <c r="F341" s="132">
        <v>1830</v>
      </c>
      <c r="G341" s="132">
        <v>0</v>
      </c>
      <c r="H341" s="132">
        <f>D341+E341-F341</f>
        <v>1592107</v>
      </c>
    </row>
    <row r="342" spans="3:8" s="130" customFormat="1" ht="40.5" customHeight="1">
      <c r="C342" s="97" t="s">
        <v>221</v>
      </c>
      <c r="D342" s="97"/>
      <c r="E342" s="97"/>
      <c r="F342" s="97"/>
      <c r="G342" s="97"/>
      <c r="H342" s="97"/>
    </row>
    <row r="343" spans="1:8" s="13" customFormat="1" ht="12.75" customHeight="1">
      <c r="A343" s="10"/>
      <c r="B343" s="10"/>
      <c r="C343" s="97" t="s">
        <v>222</v>
      </c>
      <c r="D343" s="97"/>
      <c r="E343" s="97"/>
      <c r="F343" s="97"/>
      <c r="G343" s="97"/>
      <c r="H343" s="97"/>
    </row>
    <row r="344" spans="1:8" s="13" customFormat="1" ht="12.75" customHeight="1">
      <c r="A344" s="10"/>
      <c r="B344" s="10"/>
      <c r="C344" s="97" t="s">
        <v>223</v>
      </c>
      <c r="D344" s="97"/>
      <c r="E344" s="97"/>
      <c r="F344" s="97"/>
      <c r="G344" s="97"/>
      <c r="H344" s="97"/>
    </row>
    <row r="345" spans="2:8" s="130" customFormat="1" ht="20.25" customHeight="1">
      <c r="B345" s="130">
        <v>85228</v>
      </c>
      <c r="C345" s="131" t="s">
        <v>216</v>
      </c>
      <c r="D345" s="132">
        <v>16500</v>
      </c>
      <c r="E345" s="132">
        <v>2961</v>
      </c>
      <c r="F345" s="132">
        <v>4140</v>
      </c>
      <c r="G345" s="132">
        <v>0</v>
      </c>
      <c r="H345" s="132">
        <f>D345+E345-F345</f>
        <v>15321</v>
      </c>
    </row>
    <row r="346" spans="1:8" s="13" customFormat="1" ht="39.75" customHeight="1">
      <c r="A346" s="10"/>
      <c r="B346" s="10"/>
      <c r="C346" s="113" t="s">
        <v>219</v>
      </c>
      <c r="D346" s="113"/>
      <c r="E346" s="113"/>
      <c r="F346" s="113"/>
      <c r="G346" s="113"/>
      <c r="H346" s="113"/>
    </row>
    <row r="347" spans="1:8" s="13" customFormat="1" ht="13.5" customHeight="1">
      <c r="A347" s="10"/>
      <c r="B347" s="10"/>
      <c r="C347" s="109" t="s">
        <v>217</v>
      </c>
      <c r="D347" s="109"/>
      <c r="E347" s="109"/>
      <c r="F347" s="109"/>
      <c r="G347" s="109"/>
      <c r="H347" s="109"/>
    </row>
    <row r="348" spans="1:8" s="28" customFormat="1" ht="13.5" customHeight="1">
      <c r="A348" s="27"/>
      <c r="B348" s="129"/>
      <c r="C348" s="109" t="s">
        <v>218</v>
      </c>
      <c r="D348" s="109"/>
      <c r="E348" s="109"/>
      <c r="F348" s="109"/>
      <c r="G348" s="109"/>
      <c r="H348" s="109"/>
    </row>
    <row r="349" spans="1:8" s="13" customFormat="1" ht="18.75" customHeight="1">
      <c r="A349" s="10"/>
      <c r="B349" s="10">
        <v>85295</v>
      </c>
      <c r="C349" s="31" t="s">
        <v>21</v>
      </c>
      <c r="D349" s="32">
        <v>14784557</v>
      </c>
      <c r="E349" s="32">
        <v>36125</v>
      </c>
      <c r="F349" s="32">
        <v>64724</v>
      </c>
      <c r="G349" s="32">
        <v>20807</v>
      </c>
      <c r="H349" s="32">
        <f>D349+E349-F349</f>
        <v>14755958</v>
      </c>
    </row>
    <row r="350" spans="1:8" s="13" customFormat="1" ht="24.75" customHeight="1">
      <c r="A350" s="10"/>
      <c r="B350" s="10"/>
      <c r="C350" s="113" t="s">
        <v>379</v>
      </c>
      <c r="D350" s="113"/>
      <c r="E350" s="113"/>
      <c r="F350" s="113"/>
      <c r="G350" s="113"/>
      <c r="H350" s="113"/>
    </row>
    <row r="351" spans="1:8" s="13" customFormat="1" ht="13.5" customHeight="1">
      <c r="A351" s="10"/>
      <c r="B351" s="10"/>
      <c r="C351" s="109" t="s">
        <v>210</v>
      </c>
      <c r="D351" s="109"/>
      <c r="E351" s="109"/>
      <c r="F351" s="109"/>
      <c r="G351" s="109"/>
      <c r="H351" s="109"/>
    </row>
    <row r="352" spans="1:8" s="13" customFormat="1" ht="13.5" customHeight="1">
      <c r="A352" s="10"/>
      <c r="B352" s="10"/>
      <c r="C352" s="109" t="s">
        <v>211</v>
      </c>
      <c r="D352" s="109"/>
      <c r="E352" s="109"/>
      <c r="F352" s="109"/>
      <c r="G352" s="109"/>
      <c r="H352" s="109"/>
    </row>
    <row r="353" spans="1:8" s="13" customFormat="1" ht="13.5" customHeight="1">
      <c r="A353" s="10"/>
      <c r="B353" s="10"/>
      <c r="C353" s="109" t="s">
        <v>212</v>
      </c>
      <c r="D353" s="109"/>
      <c r="E353" s="109"/>
      <c r="F353" s="109"/>
      <c r="G353" s="109"/>
      <c r="H353" s="109"/>
    </row>
    <row r="354" spans="1:8" s="13" customFormat="1" ht="13.5" customHeight="1">
      <c r="A354" s="10"/>
      <c r="B354" s="10"/>
      <c r="C354" s="109" t="s">
        <v>213</v>
      </c>
      <c r="D354" s="109"/>
      <c r="E354" s="109"/>
      <c r="F354" s="109"/>
      <c r="G354" s="109"/>
      <c r="H354" s="109"/>
    </row>
    <row r="355" spans="1:8" s="13" customFormat="1" ht="26.25" customHeight="1">
      <c r="A355" s="10"/>
      <c r="B355" s="10"/>
      <c r="C355" s="109" t="s">
        <v>214</v>
      </c>
      <c r="D355" s="109"/>
      <c r="E355" s="109"/>
      <c r="F355" s="109"/>
      <c r="G355" s="109"/>
      <c r="H355" s="109"/>
    </row>
    <row r="356" spans="1:8" s="13" customFormat="1" ht="30" customHeight="1">
      <c r="A356" s="10"/>
      <c r="B356" s="10"/>
      <c r="C356" s="97" t="s">
        <v>191</v>
      </c>
      <c r="D356" s="97"/>
      <c r="E356" s="97"/>
      <c r="F356" s="97"/>
      <c r="G356" s="97"/>
      <c r="H356" s="97"/>
    </row>
    <row r="357" spans="1:8" s="13" customFormat="1" ht="14.25" customHeight="1">
      <c r="A357" s="10"/>
      <c r="B357" s="10"/>
      <c r="C357" s="96" t="s">
        <v>103</v>
      </c>
      <c r="D357" s="96"/>
      <c r="E357" s="96"/>
      <c r="F357" s="96"/>
      <c r="G357" s="96"/>
      <c r="H357" s="96"/>
    </row>
    <row r="358" spans="1:8" s="13" customFormat="1" ht="30" customHeight="1">
      <c r="A358" s="10"/>
      <c r="B358" s="10"/>
      <c r="C358" s="88" t="s">
        <v>335</v>
      </c>
      <c r="D358" s="88"/>
      <c r="E358" s="88"/>
      <c r="F358" s="88"/>
      <c r="G358" s="88"/>
      <c r="H358" s="88"/>
    </row>
    <row r="359" spans="1:8" s="13" customFormat="1" ht="50.25" customHeight="1">
      <c r="A359" s="10"/>
      <c r="B359" s="10"/>
      <c r="C359" s="88" t="s">
        <v>307</v>
      </c>
      <c r="D359" s="88"/>
      <c r="E359" s="88"/>
      <c r="F359" s="88"/>
      <c r="G359" s="88"/>
      <c r="H359" s="88"/>
    </row>
    <row r="360" spans="1:8" s="13" customFormat="1" ht="3.75" customHeight="1">
      <c r="A360" s="10"/>
      <c r="B360" s="10"/>
      <c r="C360" s="62"/>
      <c r="D360" s="62"/>
      <c r="E360" s="62"/>
      <c r="F360" s="62"/>
      <c r="G360" s="62"/>
      <c r="H360" s="62"/>
    </row>
    <row r="361" spans="1:8" s="69" customFormat="1" ht="24" customHeight="1">
      <c r="A361" s="22"/>
      <c r="B361" s="22">
        <v>853</v>
      </c>
      <c r="C361" s="23" t="s">
        <v>36</v>
      </c>
      <c r="D361" s="25">
        <v>18124355</v>
      </c>
      <c r="E361" s="25">
        <f>E362+E364+E369+E367</f>
        <v>1018933</v>
      </c>
      <c r="F361" s="25">
        <f>F362+F364+F369+F367</f>
        <v>1504291</v>
      </c>
      <c r="G361" s="25">
        <f>G362+G364+G369+G367</f>
        <v>0</v>
      </c>
      <c r="H361" s="25">
        <f>D361+E361-F361</f>
        <v>17638997</v>
      </c>
    </row>
    <row r="362" spans="1:8" s="13" customFormat="1" ht="29.25" customHeight="1">
      <c r="A362" s="10"/>
      <c r="B362" s="33">
        <v>85311</v>
      </c>
      <c r="C362" s="76" t="s">
        <v>160</v>
      </c>
      <c r="D362" s="35">
        <v>225735</v>
      </c>
      <c r="E362" s="35">
        <v>0</v>
      </c>
      <c r="F362" s="35">
        <v>76362</v>
      </c>
      <c r="G362" s="35">
        <v>0</v>
      </c>
      <c r="H362" s="35">
        <f>D362+E362-F362</f>
        <v>149373</v>
      </c>
    </row>
    <row r="363" spans="1:8" s="69" customFormat="1" ht="41.25" customHeight="1">
      <c r="A363" s="77"/>
      <c r="B363" s="77"/>
      <c r="C363" s="88" t="s">
        <v>161</v>
      </c>
      <c r="D363" s="88"/>
      <c r="E363" s="88"/>
      <c r="F363" s="88"/>
      <c r="G363" s="88"/>
      <c r="H363" s="88"/>
    </row>
    <row r="364" spans="1:8" s="13" customFormat="1" ht="29.25" customHeight="1">
      <c r="A364" s="10"/>
      <c r="B364" s="33">
        <v>85324</v>
      </c>
      <c r="C364" s="31" t="s">
        <v>308</v>
      </c>
      <c r="D364" s="35">
        <v>1989116</v>
      </c>
      <c r="E364" s="35">
        <v>1018933</v>
      </c>
      <c r="F364" s="35">
        <v>1018933</v>
      </c>
      <c r="G364" s="35">
        <v>0</v>
      </c>
      <c r="H364" s="35">
        <f>D364+E364-F364</f>
        <v>1989116</v>
      </c>
    </row>
    <row r="365" spans="1:8" s="13" customFormat="1" ht="40.5" customHeight="1">
      <c r="A365" s="10"/>
      <c r="B365" s="10"/>
      <c r="C365" s="88" t="s">
        <v>441</v>
      </c>
      <c r="D365" s="88"/>
      <c r="E365" s="88"/>
      <c r="F365" s="88"/>
      <c r="G365" s="88"/>
      <c r="H365" s="88"/>
    </row>
    <row r="366" spans="1:8" s="13" customFormat="1" ht="57.75" customHeight="1">
      <c r="A366" s="10"/>
      <c r="B366" s="10"/>
      <c r="C366" s="88" t="s">
        <v>430</v>
      </c>
      <c r="D366" s="88"/>
      <c r="E366" s="88"/>
      <c r="F366" s="88"/>
      <c r="G366" s="88"/>
      <c r="H366" s="88"/>
    </row>
    <row r="367" spans="1:8" s="13" customFormat="1" ht="21" customHeight="1">
      <c r="A367" s="10"/>
      <c r="B367" s="10">
        <v>85332</v>
      </c>
      <c r="C367" s="31" t="s">
        <v>400</v>
      </c>
      <c r="D367" s="32">
        <v>12884970</v>
      </c>
      <c r="E367" s="32">
        <v>0</v>
      </c>
      <c r="F367" s="32">
        <v>276721</v>
      </c>
      <c r="G367" s="32">
        <v>0</v>
      </c>
      <c r="H367" s="32">
        <f>D367+E367-F367</f>
        <v>12608249</v>
      </c>
    </row>
    <row r="368" spans="1:8" s="13" customFormat="1" ht="40.5" customHeight="1">
      <c r="A368" s="10"/>
      <c r="B368" s="10"/>
      <c r="C368" s="88" t="s">
        <v>406</v>
      </c>
      <c r="D368" s="88"/>
      <c r="E368" s="88"/>
      <c r="F368" s="88"/>
      <c r="G368" s="88"/>
      <c r="H368" s="88"/>
    </row>
    <row r="369" spans="1:8" s="13" customFormat="1" ht="23.25" customHeight="1">
      <c r="A369" s="10"/>
      <c r="B369" s="10">
        <v>85395</v>
      </c>
      <c r="C369" s="31" t="s">
        <v>21</v>
      </c>
      <c r="D369" s="32">
        <v>1801434</v>
      </c>
      <c r="E369" s="32">
        <v>0</v>
      </c>
      <c r="F369" s="32">
        <v>132275</v>
      </c>
      <c r="G369" s="32">
        <v>0</v>
      </c>
      <c r="H369" s="32">
        <f>D369+E369-F369</f>
        <v>1669159</v>
      </c>
    </row>
    <row r="370" spans="1:8" s="13" customFormat="1" ht="42.75" customHeight="1">
      <c r="A370" s="10"/>
      <c r="B370" s="10"/>
      <c r="C370" s="88" t="s">
        <v>431</v>
      </c>
      <c r="D370" s="88"/>
      <c r="E370" s="88"/>
      <c r="F370" s="88"/>
      <c r="G370" s="88"/>
      <c r="H370" s="88"/>
    </row>
    <row r="371" spans="1:8" s="28" customFormat="1" ht="3.75" customHeight="1">
      <c r="A371" s="27"/>
      <c r="B371" s="27"/>
      <c r="C371" s="5"/>
      <c r="D371" s="5"/>
      <c r="E371" s="5"/>
      <c r="F371" s="5"/>
      <c r="G371" s="5"/>
      <c r="H371" s="5"/>
    </row>
    <row r="372" spans="1:8" s="26" customFormat="1" ht="25.5" customHeight="1">
      <c r="A372" s="22"/>
      <c r="B372" s="22">
        <v>854</v>
      </c>
      <c r="C372" s="23" t="s">
        <v>108</v>
      </c>
      <c r="D372" s="25">
        <v>31545906</v>
      </c>
      <c r="E372" s="25">
        <f>E397+E389+E382+E373+E394</f>
        <v>2000</v>
      </c>
      <c r="F372" s="25">
        <f>F397+F389+F382+F373+F394</f>
        <v>985428</v>
      </c>
      <c r="G372" s="25">
        <f>G397+G389+G382+G373+G394</f>
        <v>17218</v>
      </c>
      <c r="H372" s="25">
        <f>D372+E372-F372</f>
        <v>30562478</v>
      </c>
    </row>
    <row r="373" spans="1:8" s="13" customFormat="1" ht="21.75" customHeight="1">
      <c r="A373" s="10"/>
      <c r="B373" s="10">
        <v>85403</v>
      </c>
      <c r="C373" s="31" t="s">
        <v>109</v>
      </c>
      <c r="D373" s="32">
        <v>18901174</v>
      </c>
      <c r="E373" s="32">
        <v>2000</v>
      </c>
      <c r="F373" s="32">
        <v>774697</v>
      </c>
      <c r="G373" s="32">
        <v>11175</v>
      </c>
      <c r="H373" s="32">
        <f>D373+E373-F373</f>
        <v>18128477</v>
      </c>
    </row>
    <row r="374" spans="1:8" s="13" customFormat="1" ht="15" customHeight="1">
      <c r="A374" s="10"/>
      <c r="B374" s="10"/>
      <c r="C374" s="96" t="s">
        <v>262</v>
      </c>
      <c r="D374" s="96"/>
      <c r="E374" s="96"/>
      <c r="F374" s="96"/>
      <c r="G374" s="96"/>
      <c r="H374" s="96"/>
    </row>
    <row r="375" spans="1:8" s="13" customFormat="1" ht="24.75" customHeight="1">
      <c r="A375" s="10"/>
      <c r="B375" s="10"/>
      <c r="C375" s="96" t="s">
        <v>295</v>
      </c>
      <c r="D375" s="96"/>
      <c r="E375" s="96"/>
      <c r="F375" s="96"/>
      <c r="G375" s="96"/>
      <c r="H375" s="96"/>
    </row>
    <row r="376" spans="1:8" s="13" customFormat="1" ht="26.25" customHeight="1">
      <c r="A376" s="10"/>
      <c r="B376" s="10"/>
      <c r="C376" s="88" t="s">
        <v>298</v>
      </c>
      <c r="D376" s="88"/>
      <c r="E376" s="88"/>
      <c r="F376" s="88"/>
      <c r="G376" s="88"/>
      <c r="H376" s="88"/>
    </row>
    <row r="377" spans="1:8" s="13" customFormat="1" ht="26.25" customHeight="1">
      <c r="A377" s="10"/>
      <c r="B377" s="10"/>
      <c r="C377" s="88" t="s">
        <v>296</v>
      </c>
      <c r="D377" s="88"/>
      <c r="E377" s="88"/>
      <c r="F377" s="88"/>
      <c r="G377" s="88"/>
      <c r="H377" s="88"/>
    </row>
    <row r="378" spans="1:8" s="13" customFormat="1" ht="57.75" customHeight="1">
      <c r="A378" s="10"/>
      <c r="B378" s="10"/>
      <c r="C378" s="88" t="s">
        <v>336</v>
      </c>
      <c r="D378" s="88"/>
      <c r="E378" s="88"/>
      <c r="F378" s="88"/>
      <c r="G378" s="88"/>
      <c r="H378" s="88"/>
    </row>
    <row r="379" spans="1:8" s="28" customFormat="1" ht="20.25" customHeight="1">
      <c r="A379" s="27"/>
      <c r="B379" s="27"/>
      <c r="C379" s="96" t="s">
        <v>103</v>
      </c>
      <c r="D379" s="96"/>
      <c r="E379" s="96"/>
      <c r="F379" s="96"/>
      <c r="G379" s="96"/>
      <c r="H379" s="96"/>
    </row>
    <row r="380" spans="1:8" s="28" customFormat="1" ht="27.75" customHeight="1">
      <c r="A380" s="27"/>
      <c r="B380" s="27"/>
      <c r="C380" s="88" t="s">
        <v>297</v>
      </c>
      <c r="D380" s="88"/>
      <c r="E380" s="88"/>
      <c r="F380" s="88"/>
      <c r="G380" s="88"/>
      <c r="H380" s="88"/>
    </row>
    <row r="381" spans="1:8" s="13" customFormat="1" ht="39.75" customHeight="1">
      <c r="A381" s="10"/>
      <c r="B381" s="10"/>
      <c r="C381" s="88" t="s">
        <v>337</v>
      </c>
      <c r="D381" s="88"/>
      <c r="E381" s="88"/>
      <c r="F381" s="88"/>
      <c r="G381" s="88"/>
      <c r="H381" s="88"/>
    </row>
    <row r="382" spans="1:8" s="13" customFormat="1" ht="19.5" customHeight="1">
      <c r="A382" s="10"/>
      <c r="B382" s="10">
        <v>85404</v>
      </c>
      <c r="C382" s="31" t="s">
        <v>110</v>
      </c>
      <c r="D382" s="32">
        <v>912636</v>
      </c>
      <c r="E382" s="32">
        <v>0</v>
      </c>
      <c r="F382" s="32">
        <v>111196</v>
      </c>
      <c r="G382" s="32">
        <v>73</v>
      </c>
      <c r="H382" s="32">
        <f>D382+E382-F382</f>
        <v>801440</v>
      </c>
    </row>
    <row r="383" spans="1:8" s="13" customFormat="1" ht="15" customHeight="1">
      <c r="A383" s="10"/>
      <c r="B383" s="10"/>
      <c r="C383" s="96" t="s">
        <v>262</v>
      </c>
      <c r="D383" s="96"/>
      <c r="E383" s="96"/>
      <c r="F383" s="96"/>
      <c r="G383" s="96"/>
      <c r="H383" s="96"/>
    </row>
    <row r="384" spans="1:8" s="13" customFormat="1" ht="24.75" customHeight="1">
      <c r="A384" s="10"/>
      <c r="B384" s="10"/>
      <c r="C384" s="96" t="s">
        <v>299</v>
      </c>
      <c r="D384" s="96"/>
      <c r="E384" s="96"/>
      <c r="F384" s="96"/>
      <c r="G384" s="96"/>
      <c r="H384" s="96"/>
    </row>
    <row r="385" spans="1:8" s="13" customFormat="1" ht="26.25" customHeight="1">
      <c r="A385" s="10"/>
      <c r="B385" s="10"/>
      <c r="C385" s="88" t="s">
        <v>300</v>
      </c>
      <c r="D385" s="88"/>
      <c r="E385" s="88"/>
      <c r="F385" s="88"/>
      <c r="G385" s="88"/>
      <c r="H385" s="88"/>
    </row>
    <row r="386" spans="1:8" s="13" customFormat="1" ht="26.25" customHeight="1">
      <c r="A386" s="10"/>
      <c r="B386" s="10"/>
      <c r="C386" s="88" t="s">
        <v>301</v>
      </c>
      <c r="D386" s="88"/>
      <c r="E386" s="88"/>
      <c r="F386" s="88"/>
      <c r="G386" s="88"/>
      <c r="H386" s="88"/>
    </row>
    <row r="387" spans="1:8" s="13" customFormat="1" ht="29.25" customHeight="1">
      <c r="A387" s="10"/>
      <c r="B387" s="10"/>
      <c r="C387" s="88" t="s">
        <v>338</v>
      </c>
      <c r="D387" s="88"/>
      <c r="E387" s="88"/>
      <c r="F387" s="88"/>
      <c r="G387" s="88"/>
      <c r="H387" s="88"/>
    </row>
    <row r="388" spans="1:8" s="13" customFormat="1" ht="43.5" customHeight="1">
      <c r="A388" s="10"/>
      <c r="B388" s="10"/>
      <c r="C388" s="88" t="s">
        <v>380</v>
      </c>
      <c r="D388" s="88"/>
      <c r="E388" s="88"/>
      <c r="F388" s="88"/>
      <c r="G388" s="88"/>
      <c r="H388" s="88"/>
    </row>
    <row r="389" spans="1:8" s="13" customFormat="1" ht="22.5" customHeight="1">
      <c r="A389" s="10"/>
      <c r="B389" s="10">
        <v>85407</v>
      </c>
      <c r="C389" s="31" t="s">
        <v>111</v>
      </c>
      <c r="D389" s="32">
        <v>3480353</v>
      </c>
      <c r="E389" s="32">
        <v>0</v>
      </c>
      <c r="F389" s="32">
        <v>62694</v>
      </c>
      <c r="G389" s="32">
        <v>4288</v>
      </c>
      <c r="H389" s="32">
        <f>D389+E389-F389</f>
        <v>3417659</v>
      </c>
    </row>
    <row r="390" spans="1:8" s="13" customFormat="1" ht="15" customHeight="1">
      <c r="A390" s="10"/>
      <c r="B390" s="10"/>
      <c r="C390" s="96" t="s">
        <v>262</v>
      </c>
      <c r="D390" s="96"/>
      <c r="E390" s="96"/>
      <c r="F390" s="96"/>
      <c r="G390" s="96"/>
      <c r="H390" s="96"/>
    </row>
    <row r="391" spans="1:8" s="13" customFormat="1" ht="26.25" customHeight="1">
      <c r="A391" s="10"/>
      <c r="B391" s="10"/>
      <c r="C391" s="88" t="s">
        <v>303</v>
      </c>
      <c r="D391" s="88"/>
      <c r="E391" s="88"/>
      <c r="F391" s="88"/>
      <c r="G391" s="88"/>
      <c r="H391" s="88"/>
    </row>
    <row r="392" spans="1:8" s="13" customFormat="1" ht="14.25" customHeight="1">
      <c r="A392" s="10"/>
      <c r="B392" s="10"/>
      <c r="C392" s="88" t="s">
        <v>302</v>
      </c>
      <c r="D392" s="88"/>
      <c r="E392" s="88"/>
      <c r="F392" s="88"/>
      <c r="G392" s="88"/>
      <c r="H392" s="88"/>
    </row>
    <row r="393" spans="1:8" s="13" customFormat="1" ht="42" customHeight="1">
      <c r="A393" s="10"/>
      <c r="B393" s="10"/>
      <c r="C393" s="88" t="s">
        <v>381</v>
      </c>
      <c r="D393" s="88"/>
      <c r="E393" s="88"/>
      <c r="F393" s="88"/>
      <c r="G393" s="88"/>
      <c r="H393" s="88"/>
    </row>
    <row r="394" spans="1:8" s="13" customFormat="1" ht="22.5" customHeight="1">
      <c r="A394" s="10"/>
      <c r="B394" s="10">
        <v>85410</v>
      </c>
      <c r="C394" s="31" t="s">
        <v>304</v>
      </c>
      <c r="D394" s="32">
        <v>1390263</v>
      </c>
      <c r="E394" s="32">
        <v>0</v>
      </c>
      <c r="F394" s="32">
        <v>18486</v>
      </c>
      <c r="G394" s="32">
        <v>1682</v>
      </c>
      <c r="H394" s="32">
        <f>D394+E394-F394</f>
        <v>1371777</v>
      </c>
    </row>
    <row r="395" spans="1:8" s="28" customFormat="1" ht="43.5" customHeight="1">
      <c r="A395" s="27"/>
      <c r="B395" s="27"/>
      <c r="C395" s="88" t="s">
        <v>305</v>
      </c>
      <c r="D395" s="88"/>
      <c r="E395" s="88"/>
      <c r="F395" s="88"/>
      <c r="G395" s="88"/>
      <c r="H395" s="88"/>
    </row>
    <row r="396" spans="1:8" s="13" customFormat="1" ht="45" customHeight="1">
      <c r="A396" s="10"/>
      <c r="B396" s="10"/>
      <c r="C396" s="88" t="s">
        <v>382</v>
      </c>
      <c r="D396" s="88"/>
      <c r="E396" s="88"/>
      <c r="F396" s="88"/>
      <c r="G396" s="88"/>
      <c r="H396" s="88"/>
    </row>
    <row r="397" spans="1:8" s="13" customFormat="1" ht="25.5" customHeight="1">
      <c r="A397" s="10"/>
      <c r="B397" s="10">
        <v>85446</v>
      </c>
      <c r="C397" s="31" t="s">
        <v>105</v>
      </c>
      <c r="D397" s="32">
        <v>89630</v>
      </c>
      <c r="E397" s="32">
        <v>0</v>
      </c>
      <c r="F397" s="32">
        <v>18355</v>
      </c>
      <c r="G397" s="32">
        <v>0</v>
      </c>
      <c r="H397" s="32">
        <f>D397+E397-F397</f>
        <v>71275</v>
      </c>
    </row>
    <row r="398" spans="1:8" s="13" customFormat="1" ht="46.5" customHeight="1">
      <c r="A398" s="10"/>
      <c r="B398" s="10"/>
      <c r="C398" s="88" t="s">
        <v>383</v>
      </c>
      <c r="D398" s="88"/>
      <c r="E398" s="88"/>
      <c r="F398" s="88"/>
      <c r="G398" s="88"/>
      <c r="H398" s="88"/>
    </row>
    <row r="399" spans="1:8" s="13" customFormat="1" ht="4.5" customHeight="1">
      <c r="A399" s="10"/>
      <c r="B399" s="10"/>
      <c r="C399" s="3"/>
      <c r="D399" s="3"/>
      <c r="E399" s="3"/>
      <c r="F399" s="3"/>
      <c r="G399" s="3"/>
      <c r="H399" s="3"/>
    </row>
    <row r="400" spans="1:8" s="69" customFormat="1" ht="22.5" customHeight="1">
      <c r="A400" s="73"/>
      <c r="B400" s="73">
        <v>921</v>
      </c>
      <c r="C400" s="74" t="s">
        <v>37</v>
      </c>
      <c r="D400" s="75">
        <v>109029620</v>
      </c>
      <c r="E400" s="75">
        <f>E424+E437+E439+E411+E414+E420+E429+E401</f>
        <v>881023</v>
      </c>
      <c r="F400" s="75">
        <f>F424+F437+F439+F411+F414+F420+F429+F401</f>
        <v>275720</v>
      </c>
      <c r="G400" s="75">
        <f>G424+G437+G439+G411+G414+G420+G429+G401</f>
        <v>181557</v>
      </c>
      <c r="H400" s="75">
        <f>D400+E400-F400</f>
        <v>109634923</v>
      </c>
    </row>
    <row r="401" spans="1:8" s="13" customFormat="1" ht="20.25" customHeight="1">
      <c r="A401" s="10"/>
      <c r="B401" s="10">
        <v>92106</v>
      </c>
      <c r="C401" s="31" t="s">
        <v>133</v>
      </c>
      <c r="D401" s="32">
        <v>28700506</v>
      </c>
      <c r="E401" s="32">
        <v>407511</v>
      </c>
      <c r="F401" s="32">
        <v>12651</v>
      </c>
      <c r="G401" s="32">
        <v>110069</v>
      </c>
      <c r="H401" s="32">
        <f>D401+E401-F401</f>
        <v>29095366</v>
      </c>
    </row>
    <row r="402" spans="1:8" s="13" customFormat="1" ht="14.25" customHeight="1">
      <c r="A402" s="10"/>
      <c r="B402" s="10"/>
      <c r="C402" s="113" t="s">
        <v>134</v>
      </c>
      <c r="D402" s="113"/>
      <c r="E402" s="113"/>
      <c r="F402" s="113"/>
      <c r="G402" s="113"/>
      <c r="H402" s="113"/>
    </row>
    <row r="403" spans="1:8" s="28" customFormat="1" ht="44.25" customHeight="1">
      <c r="A403" s="27"/>
      <c r="B403" s="27"/>
      <c r="C403" s="88" t="s">
        <v>135</v>
      </c>
      <c r="D403" s="88"/>
      <c r="E403" s="88"/>
      <c r="F403" s="88"/>
      <c r="G403" s="88"/>
      <c r="H403" s="88"/>
    </row>
    <row r="404" spans="1:8" s="28" customFormat="1" ht="57" customHeight="1">
      <c r="A404" s="27"/>
      <c r="B404" s="27"/>
      <c r="C404" s="88" t="s">
        <v>436</v>
      </c>
      <c r="D404" s="88"/>
      <c r="E404" s="88"/>
      <c r="F404" s="88"/>
      <c r="G404" s="88"/>
      <c r="H404" s="88"/>
    </row>
    <row r="405" spans="1:8" s="13" customFormat="1" ht="15" customHeight="1">
      <c r="A405" s="10"/>
      <c r="B405" s="10"/>
      <c r="C405" s="97" t="s">
        <v>316</v>
      </c>
      <c r="D405" s="97"/>
      <c r="E405" s="97"/>
      <c r="F405" s="97"/>
      <c r="G405" s="97"/>
      <c r="H405" s="97"/>
    </row>
    <row r="406" spans="1:8" s="13" customFormat="1" ht="15.75" customHeight="1">
      <c r="A406" s="10"/>
      <c r="B406" s="10"/>
      <c r="C406" s="97" t="s">
        <v>317</v>
      </c>
      <c r="D406" s="97"/>
      <c r="E406" s="97"/>
      <c r="F406" s="97"/>
      <c r="G406" s="97"/>
      <c r="H406" s="97"/>
    </row>
    <row r="407" spans="1:8" s="13" customFormat="1" ht="15" customHeight="1">
      <c r="A407" s="10"/>
      <c r="B407" s="10"/>
      <c r="C407" s="97" t="s">
        <v>318</v>
      </c>
      <c r="D407" s="97"/>
      <c r="E407" s="97"/>
      <c r="F407" s="97"/>
      <c r="G407" s="97"/>
      <c r="H407" s="97"/>
    </row>
    <row r="408" spans="1:8" s="13" customFormat="1" ht="26.25" customHeight="1">
      <c r="A408" s="10"/>
      <c r="B408" s="10"/>
      <c r="C408" s="97" t="s">
        <v>319</v>
      </c>
      <c r="D408" s="97"/>
      <c r="E408" s="97"/>
      <c r="F408" s="97"/>
      <c r="G408" s="97"/>
      <c r="H408" s="97"/>
    </row>
    <row r="409" spans="1:8" s="28" customFormat="1" ht="52.5" customHeight="1">
      <c r="A409" s="27"/>
      <c r="B409" s="27"/>
      <c r="C409" s="88" t="s">
        <v>334</v>
      </c>
      <c r="D409" s="88"/>
      <c r="E409" s="88"/>
      <c r="F409" s="88"/>
      <c r="G409" s="88"/>
      <c r="H409" s="88"/>
    </row>
    <row r="410" spans="1:8" s="13" customFormat="1" ht="51" customHeight="1">
      <c r="A410" s="10"/>
      <c r="B410" s="10"/>
      <c r="C410" s="96" t="s">
        <v>407</v>
      </c>
      <c r="D410" s="96"/>
      <c r="E410" s="96"/>
      <c r="F410" s="96"/>
      <c r="G410" s="96"/>
      <c r="H410" s="96"/>
    </row>
    <row r="411" spans="1:8" s="13" customFormat="1" ht="21.75" customHeight="1">
      <c r="A411" s="10"/>
      <c r="B411" s="10">
        <v>92108</v>
      </c>
      <c r="C411" s="31" t="s">
        <v>143</v>
      </c>
      <c r="D411" s="32">
        <v>8734850</v>
      </c>
      <c r="E411" s="32">
        <v>63500</v>
      </c>
      <c r="F411" s="32">
        <v>127000</v>
      </c>
      <c r="G411" s="32">
        <v>0</v>
      </c>
      <c r="H411" s="32">
        <f>D411+E411-F411</f>
        <v>8671350</v>
      </c>
    </row>
    <row r="412" spans="1:8" s="13" customFormat="1" ht="41.25" customHeight="1">
      <c r="A412" s="10"/>
      <c r="B412" s="10"/>
      <c r="C412" s="88" t="s">
        <v>339</v>
      </c>
      <c r="D412" s="88"/>
      <c r="E412" s="88"/>
      <c r="F412" s="88"/>
      <c r="G412" s="88"/>
      <c r="H412" s="88"/>
    </row>
    <row r="413" spans="1:8" s="13" customFormat="1" ht="28.5" customHeight="1">
      <c r="A413" s="10"/>
      <c r="B413" s="10"/>
      <c r="C413" s="97" t="s">
        <v>320</v>
      </c>
      <c r="D413" s="97"/>
      <c r="E413" s="97"/>
      <c r="F413" s="97"/>
      <c r="G413" s="97"/>
      <c r="H413" s="97"/>
    </row>
    <row r="414" spans="1:8" s="13" customFormat="1" ht="20.25" customHeight="1">
      <c r="A414" s="10"/>
      <c r="B414" s="10">
        <v>92109</v>
      </c>
      <c r="C414" s="31" t="s">
        <v>321</v>
      </c>
      <c r="D414" s="32">
        <v>6791209</v>
      </c>
      <c r="E414" s="32">
        <v>50500</v>
      </c>
      <c r="F414" s="32">
        <v>0</v>
      </c>
      <c r="G414" s="32">
        <v>0</v>
      </c>
      <c r="H414" s="32">
        <f>D414+E414-F414</f>
        <v>6841709</v>
      </c>
    </row>
    <row r="415" spans="1:8" s="13" customFormat="1" ht="15.75" customHeight="1">
      <c r="A415" s="10"/>
      <c r="B415" s="10"/>
      <c r="C415" s="97" t="s">
        <v>316</v>
      </c>
      <c r="D415" s="97"/>
      <c r="E415" s="97"/>
      <c r="F415" s="97"/>
      <c r="G415" s="97"/>
      <c r="H415" s="97"/>
    </row>
    <row r="416" spans="1:8" s="13" customFormat="1" ht="15.75" customHeight="1">
      <c r="A416" s="10"/>
      <c r="B416" s="10"/>
      <c r="C416" s="97" t="s">
        <v>323</v>
      </c>
      <c r="D416" s="97"/>
      <c r="E416" s="97"/>
      <c r="F416" s="97"/>
      <c r="G416" s="97"/>
      <c r="H416" s="97"/>
    </row>
    <row r="417" spans="1:8" s="13" customFormat="1" ht="15.75" customHeight="1">
      <c r="A417" s="10"/>
      <c r="B417" s="10"/>
      <c r="C417" s="97" t="s">
        <v>324</v>
      </c>
      <c r="D417" s="97"/>
      <c r="E417" s="97"/>
      <c r="F417" s="97"/>
      <c r="G417" s="97"/>
      <c r="H417" s="97"/>
    </row>
    <row r="418" spans="1:8" s="13" customFormat="1" ht="15.75" customHeight="1">
      <c r="A418" s="10"/>
      <c r="B418" s="10"/>
      <c r="C418" s="97" t="s">
        <v>325</v>
      </c>
      <c r="D418" s="97"/>
      <c r="E418" s="97"/>
      <c r="F418" s="97"/>
      <c r="G418" s="97"/>
      <c r="H418" s="97"/>
    </row>
    <row r="419" spans="1:8" s="13" customFormat="1" ht="15.75" customHeight="1">
      <c r="A419" s="10"/>
      <c r="B419" s="10"/>
      <c r="C419" s="97" t="s">
        <v>322</v>
      </c>
      <c r="D419" s="97"/>
      <c r="E419" s="97"/>
      <c r="F419" s="97"/>
      <c r="G419" s="97"/>
      <c r="H419" s="97"/>
    </row>
    <row r="420" spans="1:8" s="13" customFormat="1" ht="20.25" customHeight="1">
      <c r="A420" s="10"/>
      <c r="B420" s="10">
        <v>92110</v>
      </c>
      <c r="C420" s="31" t="s">
        <v>326</v>
      </c>
      <c r="D420" s="32">
        <v>2312672</v>
      </c>
      <c r="E420" s="32">
        <v>17000</v>
      </c>
      <c r="F420" s="32">
        <v>0</v>
      </c>
      <c r="G420" s="32">
        <v>0</v>
      </c>
      <c r="H420" s="32">
        <f>D420+E420-F420</f>
        <v>2329672</v>
      </c>
    </row>
    <row r="421" spans="1:8" s="13" customFormat="1" ht="14.25" customHeight="1">
      <c r="A421" s="10"/>
      <c r="B421" s="10"/>
      <c r="C421" s="97" t="s">
        <v>316</v>
      </c>
      <c r="D421" s="97"/>
      <c r="E421" s="97"/>
      <c r="F421" s="97"/>
      <c r="G421" s="97"/>
      <c r="H421" s="97"/>
    </row>
    <row r="422" spans="1:8" s="13" customFormat="1" ht="14.25" customHeight="1">
      <c r="A422" s="10"/>
      <c r="B422" s="10"/>
      <c r="C422" s="97" t="s">
        <v>327</v>
      </c>
      <c r="D422" s="97"/>
      <c r="E422" s="97"/>
      <c r="F422" s="97"/>
      <c r="G422" s="97"/>
      <c r="H422" s="97"/>
    </row>
    <row r="423" spans="1:8" s="13" customFormat="1" ht="14.25" customHeight="1">
      <c r="A423" s="10"/>
      <c r="B423" s="10"/>
      <c r="C423" s="97" t="s">
        <v>328</v>
      </c>
      <c r="D423" s="97"/>
      <c r="E423" s="97"/>
      <c r="F423" s="97"/>
      <c r="G423" s="97"/>
      <c r="H423" s="97"/>
    </row>
    <row r="424" spans="1:8" s="13" customFormat="1" ht="20.25" customHeight="1">
      <c r="A424" s="10"/>
      <c r="B424" s="10">
        <v>92116</v>
      </c>
      <c r="C424" s="31" t="s">
        <v>54</v>
      </c>
      <c r="D424" s="32">
        <v>18684761</v>
      </c>
      <c r="E424" s="32">
        <v>237000</v>
      </c>
      <c r="F424" s="32">
        <v>13494</v>
      </c>
      <c r="G424" s="32">
        <v>0</v>
      </c>
      <c r="H424" s="32">
        <f>D424+E424-F424</f>
        <v>18908267</v>
      </c>
    </row>
    <row r="425" spans="1:8" s="13" customFormat="1" ht="58.5" customHeight="1">
      <c r="A425" s="10"/>
      <c r="B425" s="10"/>
      <c r="C425" s="88" t="s">
        <v>230</v>
      </c>
      <c r="D425" s="88"/>
      <c r="E425" s="88"/>
      <c r="F425" s="88"/>
      <c r="G425" s="88"/>
      <c r="H425" s="88"/>
    </row>
    <row r="426" spans="1:8" s="13" customFormat="1" ht="16.5" customHeight="1">
      <c r="A426" s="10"/>
      <c r="B426" s="10"/>
      <c r="C426" s="97" t="s">
        <v>316</v>
      </c>
      <c r="D426" s="97"/>
      <c r="E426" s="97"/>
      <c r="F426" s="97"/>
      <c r="G426" s="97"/>
      <c r="H426" s="97"/>
    </row>
    <row r="427" spans="1:8" s="13" customFormat="1" ht="15.75" customHeight="1">
      <c r="A427" s="10"/>
      <c r="B427" s="10"/>
      <c r="C427" s="97" t="s">
        <v>329</v>
      </c>
      <c r="D427" s="97"/>
      <c r="E427" s="97"/>
      <c r="F427" s="97"/>
      <c r="G427" s="97"/>
      <c r="H427" s="97"/>
    </row>
    <row r="428" spans="1:8" s="13" customFormat="1" ht="25.5" customHeight="1">
      <c r="A428" s="10"/>
      <c r="B428" s="10"/>
      <c r="C428" s="97" t="s">
        <v>340</v>
      </c>
      <c r="D428" s="97"/>
      <c r="E428" s="97"/>
      <c r="F428" s="97"/>
      <c r="G428" s="97"/>
      <c r="H428" s="97"/>
    </row>
    <row r="429" spans="1:8" s="13" customFormat="1" ht="22.5" customHeight="1">
      <c r="A429" s="10"/>
      <c r="B429" s="10">
        <v>92118</v>
      </c>
      <c r="C429" s="31" t="s">
        <v>145</v>
      </c>
      <c r="D429" s="32">
        <v>12604829</v>
      </c>
      <c r="E429" s="32">
        <v>75512</v>
      </c>
      <c r="F429" s="32">
        <v>122575</v>
      </c>
      <c r="G429" s="32">
        <v>21488</v>
      </c>
      <c r="H429" s="32">
        <f>D429+E429-F429</f>
        <v>12557766</v>
      </c>
    </row>
    <row r="430" spans="1:8" s="13" customFormat="1" ht="15" customHeight="1">
      <c r="A430" s="10"/>
      <c r="B430" s="10"/>
      <c r="C430" s="96" t="s">
        <v>144</v>
      </c>
      <c r="D430" s="96"/>
      <c r="E430" s="96"/>
      <c r="F430" s="96"/>
      <c r="G430" s="96"/>
      <c r="H430" s="96"/>
    </row>
    <row r="431" spans="1:8" s="13" customFormat="1" ht="30.75" customHeight="1">
      <c r="A431" s="10"/>
      <c r="B431" s="10"/>
      <c r="C431" s="88" t="s">
        <v>146</v>
      </c>
      <c r="D431" s="88"/>
      <c r="E431" s="88"/>
      <c r="F431" s="88"/>
      <c r="G431" s="88"/>
      <c r="H431" s="88"/>
    </row>
    <row r="432" spans="1:8" s="13" customFormat="1" ht="29.25" customHeight="1">
      <c r="A432" s="10"/>
      <c r="B432" s="10"/>
      <c r="C432" s="88" t="s">
        <v>437</v>
      </c>
      <c r="D432" s="88"/>
      <c r="E432" s="88"/>
      <c r="F432" s="88"/>
      <c r="G432" s="88"/>
      <c r="H432" s="88"/>
    </row>
    <row r="433" spans="1:8" s="13" customFormat="1" ht="15" customHeight="1">
      <c r="A433" s="10"/>
      <c r="B433" s="10"/>
      <c r="C433" s="97" t="s">
        <v>316</v>
      </c>
      <c r="D433" s="97"/>
      <c r="E433" s="97"/>
      <c r="F433" s="97"/>
      <c r="G433" s="97"/>
      <c r="H433" s="97"/>
    </row>
    <row r="434" spans="1:8" s="13" customFormat="1" ht="15" customHeight="1">
      <c r="A434" s="10"/>
      <c r="B434" s="10"/>
      <c r="C434" s="97" t="s">
        <v>330</v>
      </c>
      <c r="D434" s="97"/>
      <c r="E434" s="97"/>
      <c r="F434" s="97"/>
      <c r="G434" s="97"/>
      <c r="H434" s="97"/>
    </row>
    <row r="435" spans="1:8" s="13" customFormat="1" ht="15" customHeight="1">
      <c r="A435" s="10"/>
      <c r="B435" s="10"/>
      <c r="C435" s="97" t="s">
        <v>331</v>
      </c>
      <c r="D435" s="97"/>
      <c r="E435" s="97"/>
      <c r="F435" s="97"/>
      <c r="G435" s="97"/>
      <c r="H435" s="97"/>
    </row>
    <row r="436" spans="1:8" s="13" customFormat="1" ht="15" customHeight="1">
      <c r="A436" s="10"/>
      <c r="B436" s="10"/>
      <c r="C436" s="97" t="s">
        <v>332</v>
      </c>
      <c r="D436" s="97"/>
      <c r="E436" s="97"/>
      <c r="F436" s="97"/>
      <c r="G436" s="97"/>
      <c r="H436" s="97"/>
    </row>
    <row r="437" spans="1:8" s="13" customFormat="1" ht="20.25" customHeight="1">
      <c r="A437" s="10"/>
      <c r="B437" s="10">
        <v>92120</v>
      </c>
      <c r="C437" s="31" t="s">
        <v>89</v>
      </c>
      <c r="D437" s="32">
        <v>13097281</v>
      </c>
      <c r="E437" s="32">
        <v>0</v>
      </c>
      <c r="F437" s="32">
        <v>0</v>
      </c>
      <c r="G437" s="32">
        <v>50000</v>
      </c>
      <c r="H437" s="32">
        <f>D437+E437-F437</f>
        <v>13097281</v>
      </c>
    </row>
    <row r="438" spans="1:8" s="13" customFormat="1" ht="51" customHeight="1">
      <c r="A438" s="10"/>
      <c r="B438" s="30"/>
      <c r="C438" s="88" t="s">
        <v>384</v>
      </c>
      <c r="D438" s="88"/>
      <c r="E438" s="88"/>
      <c r="F438" s="88"/>
      <c r="G438" s="88"/>
      <c r="H438" s="88"/>
    </row>
    <row r="439" spans="1:8" s="13" customFormat="1" ht="20.25" customHeight="1">
      <c r="A439" s="10"/>
      <c r="B439" s="10">
        <v>92195</v>
      </c>
      <c r="C439" s="31" t="s">
        <v>21</v>
      </c>
      <c r="D439" s="32">
        <v>16284012</v>
      </c>
      <c r="E439" s="32">
        <v>30000</v>
      </c>
      <c r="F439" s="32">
        <v>0</v>
      </c>
      <c r="G439" s="32">
        <v>0</v>
      </c>
      <c r="H439" s="32">
        <f>D439+E439-F439</f>
        <v>16314012</v>
      </c>
    </row>
    <row r="440" spans="1:8" s="28" customFormat="1" ht="33" customHeight="1">
      <c r="A440" s="27"/>
      <c r="B440" s="27"/>
      <c r="C440" s="88" t="s">
        <v>147</v>
      </c>
      <c r="D440" s="88"/>
      <c r="E440" s="88"/>
      <c r="F440" s="88"/>
      <c r="G440" s="88"/>
      <c r="H440" s="88"/>
    </row>
    <row r="441" spans="1:8" s="13" customFormat="1" ht="6.75" customHeight="1">
      <c r="A441" s="10"/>
      <c r="B441" s="10"/>
      <c r="C441" s="5"/>
      <c r="D441" s="5"/>
      <c r="E441" s="5"/>
      <c r="F441" s="5"/>
      <c r="G441" s="5"/>
      <c r="H441" s="68"/>
    </row>
    <row r="442" spans="1:8" s="26" customFormat="1" ht="30" customHeight="1">
      <c r="A442" s="22"/>
      <c r="B442" s="70">
        <v>925</v>
      </c>
      <c r="C442" s="71" t="s">
        <v>52</v>
      </c>
      <c r="D442" s="72">
        <v>6666530</v>
      </c>
      <c r="E442" s="72">
        <f>E443</f>
        <v>50037</v>
      </c>
      <c r="F442" s="72">
        <f>F443</f>
        <v>103924</v>
      </c>
      <c r="G442" s="72">
        <f>G443</f>
        <v>11441</v>
      </c>
      <c r="H442" s="72">
        <f>D442+E442-F442</f>
        <v>6612643</v>
      </c>
    </row>
    <row r="443" spans="1:8" s="13" customFormat="1" ht="21.75" customHeight="1">
      <c r="A443" s="10"/>
      <c r="B443" s="10">
        <v>92502</v>
      </c>
      <c r="C443" s="31" t="s">
        <v>53</v>
      </c>
      <c r="D443" s="32">
        <v>6666530</v>
      </c>
      <c r="E443" s="32">
        <v>50037</v>
      </c>
      <c r="F443" s="32">
        <v>103924</v>
      </c>
      <c r="G443" s="32">
        <v>11441</v>
      </c>
      <c r="H443" s="32">
        <f>D443+E443-F443</f>
        <v>6612643</v>
      </c>
    </row>
    <row r="444" spans="1:8" s="13" customFormat="1" ht="18.75" customHeight="1">
      <c r="A444" s="10"/>
      <c r="B444" s="10"/>
      <c r="C444" s="113" t="s">
        <v>156</v>
      </c>
      <c r="D444" s="113"/>
      <c r="E444" s="113"/>
      <c r="F444" s="113"/>
      <c r="G444" s="113"/>
      <c r="H444" s="113"/>
    </row>
    <row r="445" spans="1:8" s="13" customFormat="1" ht="25.5" customHeight="1">
      <c r="A445" s="10"/>
      <c r="B445" s="10"/>
      <c r="C445" s="97" t="s">
        <v>432</v>
      </c>
      <c r="D445" s="97"/>
      <c r="E445" s="97"/>
      <c r="F445" s="97"/>
      <c r="G445" s="97"/>
      <c r="H445" s="97"/>
    </row>
    <row r="446" spans="1:8" s="13" customFormat="1" ht="29.25" customHeight="1">
      <c r="A446" s="10"/>
      <c r="B446" s="10"/>
      <c r="C446" s="97" t="s">
        <v>433</v>
      </c>
      <c r="D446" s="97"/>
      <c r="E446" s="97"/>
      <c r="F446" s="97"/>
      <c r="G446" s="97"/>
      <c r="H446" s="97"/>
    </row>
    <row r="447" spans="1:8" s="13" customFormat="1" ht="17.25" customHeight="1">
      <c r="A447" s="10"/>
      <c r="B447" s="10"/>
      <c r="C447" s="97" t="s">
        <v>149</v>
      </c>
      <c r="D447" s="97"/>
      <c r="E447" s="97"/>
      <c r="F447" s="97"/>
      <c r="G447" s="97"/>
      <c r="H447" s="97"/>
    </row>
    <row r="448" spans="1:8" s="13" customFormat="1" ht="26.25" customHeight="1">
      <c r="A448" s="10"/>
      <c r="B448" s="10"/>
      <c r="C448" s="97" t="s">
        <v>333</v>
      </c>
      <c r="D448" s="97"/>
      <c r="E448" s="97"/>
      <c r="F448" s="97"/>
      <c r="G448" s="97"/>
      <c r="H448" s="97"/>
    </row>
    <row r="449" spans="1:8" s="13" customFormat="1" ht="39.75" customHeight="1">
      <c r="A449" s="10"/>
      <c r="B449" s="10"/>
      <c r="C449" s="97" t="s">
        <v>386</v>
      </c>
      <c r="D449" s="97"/>
      <c r="E449" s="97"/>
      <c r="F449" s="97"/>
      <c r="G449" s="97"/>
      <c r="H449" s="97"/>
    </row>
    <row r="450" spans="1:8" s="13" customFormat="1" ht="30" customHeight="1">
      <c r="A450" s="10"/>
      <c r="B450" s="10"/>
      <c r="C450" s="97" t="s">
        <v>148</v>
      </c>
      <c r="D450" s="97"/>
      <c r="E450" s="97"/>
      <c r="F450" s="97"/>
      <c r="G450" s="97"/>
      <c r="H450" s="97"/>
    </row>
    <row r="451" spans="1:8" s="13" customFormat="1" ht="16.5" customHeight="1">
      <c r="A451" s="10"/>
      <c r="B451" s="10"/>
      <c r="C451" s="97" t="s">
        <v>150</v>
      </c>
      <c r="D451" s="97"/>
      <c r="E451" s="97"/>
      <c r="F451" s="97"/>
      <c r="G451" s="97"/>
      <c r="H451" s="97"/>
    </row>
    <row r="452" spans="1:8" s="13" customFormat="1" ht="15" customHeight="1">
      <c r="A452" s="10"/>
      <c r="B452" s="10"/>
      <c r="C452" s="97" t="s">
        <v>151</v>
      </c>
      <c r="D452" s="97"/>
      <c r="E452" s="97"/>
      <c r="F452" s="97"/>
      <c r="G452" s="97"/>
      <c r="H452" s="97"/>
    </row>
    <row r="453" spans="1:8" s="13" customFormat="1" ht="40.5" customHeight="1">
      <c r="A453" s="10"/>
      <c r="B453" s="10"/>
      <c r="C453" s="97" t="s">
        <v>385</v>
      </c>
      <c r="D453" s="97"/>
      <c r="E453" s="97"/>
      <c r="F453" s="97"/>
      <c r="G453" s="97"/>
      <c r="H453" s="97"/>
    </row>
    <row r="454" spans="1:8" s="13" customFormat="1" ht="29.25" customHeight="1">
      <c r="A454" s="10"/>
      <c r="B454" s="10"/>
      <c r="C454" s="97" t="s">
        <v>152</v>
      </c>
      <c r="D454" s="97"/>
      <c r="E454" s="97"/>
      <c r="F454" s="97"/>
      <c r="G454" s="97"/>
      <c r="H454" s="97"/>
    </row>
    <row r="455" spans="1:8" s="13" customFormat="1" ht="18" customHeight="1">
      <c r="A455" s="10"/>
      <c r="B455" s="10"/>
      <c r="C455" s="88" t="s">
        <v>153</v>
      </c>
      <c r="D455" s="88"/>
      <c r="E455" s="88"/>
      <c r="F455" s="88"/>
      <c r="G455" s="88"/>
      <c r="H455" s="88"/>
    </row>
    <row r="456" spans="1:8" s="13" customFormat="1" ht="38.25" customHeight="1">
      <c r="A456" s="10"/>
      <c r="B456" s="10"/>
      <c r="C456" s="97" t="s">
        <v>154</v>
      </c>
      <c r="D456" s="97"/>
      <c r="E456" s="97"/>
      <c r="F456" s="97"/>
      <c r="G456" s="97"/>
      <c r="H456" s="97"/>
    </row>
    <row r="457" spans="1:8" s="13" customFormat="1" ht="39.75" customHeight="1">
      <c r="A457" s="10"/>
      <c r="B457" s="10"/>
      <c r="C457" s="97" t="s">
        <v>155</v>
      </c>
      <c r="D457" s="97"/>
      <c r="E457" s="97"/>
      <c r="F457" s="97"/>
      <c r="G457" s="97"/>
      <c r="H457" s="97"/>
    </row>
    <row r="458" spans="1:8" s="13" customFormat="1" ht="14.25" customHeight="1">
      <c r="A458" s="10"/>
      <c r="B458" s="10"/>
      <c r="C458" s="97" t="s">
        <v>157</v>
      </c>
      <c r="D458" s="97"/>
      <c r="E458" s="97"/>
      <c r="F458" s="97"/>
      <c r="G458" s="97"/>
      <c r="H458" s="97"/>
    </row>
    <row r="459" spans="1:8" s="13" customFormat="1" ht="15" customHeight="1">
      <c r="A459" s="10"/>
      <c r="B459" s="10"/>
      <c r="C459" s="97" t="s">
        <v>158</v>
      </c>
      <c r="D459" s="97"/>
      <c r="E459" s="97"/>
      <c r="F459" s="97"/>
      <c r="G459" s="97"/>
      <c r="H459" s="97"/>
    </row>
    <row r="460" spans="1:8" s="13" customFormat="1" ht="54" customHeight="1">
      <c r="A460" s="10"/>
      <c r="B460" s="10"/>
      <c r="C460" s="97" t="s">
        <v>159</v>
      </c>
      <c r="D460" s="97"/>
      <c r="E460" s="97"/>
      <c r="F460" s="97"/>
      <c r="G460" s="97"/>
      <c r="H460" s="97"/>
    </row>
    <row r="461" spans="1:8" s="28" customFormat="1" ht="94.5" customHeight="1">
      <c r="A461" s="27"/>
      <c r="B461" s="27"/>
      <c r="C461" s="88" t="s">
        <v>447</v>
      </c>
      <c r="D461" s="88"/>
      <c r="E461" s="88"/>
      <c r="F461" s="88"/>
      <c r="G461" s="88"/>
      <c r="H461" s="88"/>
    </row>
    <row r="462" spans="1:8" s="13" customFormat="1" ht="3.75" customHeight="1">
      <c r="A462" s="10"/>
      <c r="B462" s="10"/>
      <c r="C462" s="5"/>
      <c r="D462" s="5"/>
      <c r="E462" s="5"/>
      <c r="F462" s="5"/>
      <c r="G462" s="5"/>
      <c r="H462" s="5"/>
    </row>
    <row r="463" spans="1:8" s="69" customFormat="1" ht="24.75" customHeight="1">
      <c r="A463" s="22"/>
      <c r="B463" s="22">
        <v>926</v>
      </c>
      <c r="C463" s="23" t="s">
        <v>60</v>
      </c>
      <c r="D463" s="25">
        <v>5274264</v>
      </c>
      <c r="E463" s="25">
        <f>E464</f>
        <v>10000</v>
      </c>
      <c r="F463" s="25">
        <f>F464</f>
        <v>0</v>
      </c>
      <c r="G463" s="25">
        <f>G464</f>
        <v>0</v>
      </c>
      <c r="H463" s="25">
        <f>D463+E463-F463</f>
        <v>5284264</v>
      </c>
    </row>
    <row r="464" spans="1:8" s="13" customFormat="1" ht="22.5" customHeight="1">
      <c r="A464" s="10"/>
      <c r="B464" s="10">
        <v>92605</v>
      </c>
      <c r="C464" s="31" t="s">
        <v>85</v>
      </c>
      <c r="D464" s="32">
        <v>4704000</v>
      </c>
      <c r="E464" s="32">
        <v>10000</v>
      </c>
      <c r="F464" s="32"/>
      <c r="G464" s="32">
        <v>0</v>
      </c>
      <c r="H464" s="32">
        <f>D464+E464-F464</f>
        <v>4714000</v>
      </c>
    </row>
    <row r="465" spans="1:8" s="13" customFormat="1" ht="39.75" customHeight="1">
      <c r="A465" s="10"/>
      <c r="B465" s="10"/>
      <c r="C465" s="88" t="s">
        <v>434</v>
      </c>
      <c r="D465" s="88"/>
      <c r="E465" s="88"/>
      <c r="F465" s="88"/>
      <c r="G465" s="88"/>
      <c r="H465" s="88"/>
    </row>
    <row r="466" spans="1:8" s="6" customFormat="1" ht="20.25" customHeight="1">
      <c r="A466" s="106" t="s">
        <v>2</v>
      </c>
      <c r="B466" s="106"/>
      <c r="C466" s="106"/>
      <c r="D466" s="106"/>
      <c r="E466" s="106"/>
      <c r="F466" s="106"/>
      <c r="G466" s="106"/>
      <c r="H466" s="106"/>
    </row>
    <row r="467" spans="1:8" s="2" customFormat="1" ht="18.75" customHeight="1">
      <c r="A467" s="44" t="s">
        <v>9</v>
      </c>
      <c r="B467" s="112" t="s">
        <v>16</v>
      </c>
      <c r="C467" s="112"/>
      <c r="D467" s="45"/>
      <c r="E467" s="45"/>
      <c r="F467" s="45"/>
      <c r="G467" s="45"/>
      <c r="H467" s="45"/>
    </row>
    <row r="468" spans="1:8" s="81" customFormat="1" ht="26.25" customHeight="1">
      <c r="A468" s="79" t="s">
        <v>17</v>
      </c>
      <c r="B468" s="93" t="s">
        <v>25</v>
      </c>
      <c r="C468" s="94"/>
      <c r="D468" s="80">
        <v>806133583.74</v>
      </c>
      <c r="E468" s="80"/>
      <c r="F468" s="80">
        <f>F469+F470</f>
        <v>85775674</v>
      </c>
      <c r="G468" s="80"/>
      <c r="H468" s="80">
        <f aca="true" t="shared" si="0" ref="H468:H473">D468+E468-F468</f>
        <v>720357909.74</v>
      </c>
    </row>
    <row r="469" spans="1:8" s="81" customFormat="1" ht="26.25" customHeight="1">
      <c r="A469" s="79" t="s">
        <v>18</v>
      </c>
      <c r="B469" s="89" t="s">
        <v>26</v>
      </c>
      <c r="C469" s="90"/>
      <c r="D469" s="80">
        <v>671406199.74</v>
      </c>
      <c r="E469" s="80"/>
      <c r="F469" s="80">
        <v>9333058.72</v>
      </c>
      <c r="G469" s="80"/>
      <c r="H469" s="80">
        <f t="shared" si="0"/>
        <v>662073141.02</v>
      </c>
    </row>
    <row r="470" spans="1:8" s="28" customFormat="1" ht="27" customHeight="1">
      <c r="A470" s="79" t="s">
        <v>19</v>
      </c>
      <c r="B470" s="91" t="s">
        <v>46</v>
      </c>
      <c r="C470" s="92"/>
      <c r="D470" s="80">
        <v>134727384</v>
      </c>
      <c r="E470" s="80"/>
      <c r="F470" s="80">
        <v>76442615.28</v>
      </c>
      <c r="G470" s="80"/>
      <c r="H470" s="80">
        <f t="shared" si="0"/>
        <v>58284768.72</v>
      </c>
    </row>
    <row r="471" spans="1:8" s="81" customFormat="1" ht="26.25" customHeight="1">
      <c r="A471" s="79" t="s">
        <v>27</v>
      </c>
      <c r="B471" s="89" t="s">
        <v>51</v>
      </c>
      <c r="C471" s="90"/>
      <c r="D471" s="80">
        <v>839633583.74</v>
      </c>
      <c r="E471" s="80"/>
      <c r="F471" s="80">
        <f>F472+F473</f>
        <v>85775674</v>
      </c>
      <c r="G471" s="80"/>
      <c r="H471" s="80">
        <f t="shared" si="0"/>
        <v>753857909.74</v>
      </c>
    </row>
    <row r="472" spans="1:8" s="6" customFormat="1" ht="26.25" customHeight="1">
      <c r="A472" s="79" t="s">
        <v>28</v>
      </c>
      <c r="B472" s="103" t="s">
        <v>49</v>
      </c>
      <c r="C472" s="104"/>
      <c r="D472" s="80">
        <v>597106358.74</v>
      </c>
      <c r="E472" s="80"/>
      <c r="F472" s="80">
        <v>9742807</v>
      </c>
      <c r="G472" s="80"/>
      <c r="H472" s="80">
        <f t="shared" si="0"/>
        <v>587363551.74</v>
      </c>
    </row>
    <row r="473" spans="1:8" s="28" customFormat="1" ht="27" customHeight="1">
      <c r="A473" s="79" t="s">
        <v>29</v>
      </c>
      <c r="B473" s="91" t="s">
        <v>50</v>
      </c>
      <c r="C473" s="92"/>
      <c r="D473" s="80">
        <v>242527225</v>
      </c>
      <c r="E473" s="80"/>
      <c r="F473" s="80">
        <v>76032867</v>
      </c>
      <c r="G473" s="80"/>
      <c r="H473" s="80">
        <f t="shared" si="0"/>
        <v>166494358</v>
      </c>
    </row>
    <row r="474" spans="1:8" s="28" customFormat="1" ht="42.75" customHeight="1">
      <c r="A474" s="79" t="s">
        <v>30</v>
      </c>
      <c r="B474" s="105" t="s">
        <v>82</v>
      </c>
      <c r="C474" s="105"/>
      <c r="D474" s="80">
        <v>4932761</v>
      </c>
      <c r="E474" s="80"/>
      <c r="F474" s="80">
        <v>4832761</v>
      </c>
      <c r="G474" s="80"/>
      <c r="H474" s="80">
        <f aca="true" t="shared" si="1" ref="H474:H484">D474+E474-F474</f>
        <v>100000</v>
      </c>
    </row>
    <row r="475" spans="1:8" s="81" customFormat="1" ht="26.25" customHeight="1">
      <c r="A475" s="79" t="s">
        <v>39</v>
      </c>
      <c r="B475" s="98" t="s">
        <v>387</v>
      </c>
      <c r="C475" s="133"/>
      <c r="D475" s="80">
        <v>10971854</v>
      </c>
      <c r="E475" s="80"/>
      <c r="F475" s="80">
        <f>SUM(F476:F479)</f>
        <v>9071854</v>
      </c>
      <c r="G475" s="80"/>
      <c r="H475" s="80">
        <f t="shared" si="1"/>
        <v>1900000</v>
      </c>
    </row>
    <row r="476" spans="1:8" s="81" customFormat="1" ht="26.25" customHeight="1">
      <c r="A476" s="79" t="s">
        <v>40</v>
      </c>
      <c r="B476" s="98" t="s">
        <v>390</v>
      </c>
      <c r="C476" s="133"/>
      <c r="D476" s="80">
        <v>7185624</v>
      </c>
      <c r="E476" s="80"/>
      <c r="F476" s="80">
        <v>7185624</v>
      </c>
      <c r="G476" s="80"/>
      <c r="H476" s="80">
        <f t="shared" si="1"/>
        <v>0</v>
      </c>
    </row>
    <row r="477" spans="1:8" s="81" customFormat="1" ht="26.25" customHeight="1">
      <c r="A477" s="79" t="s">
        <v>41</v>
      </c>
      <c r="B477" s="98" t="s">
        <v>388</v>
      </c>
      <c r="C477" s="133"/>
      <c r="D477" s="80">
        <v>898991</v>
      </c>
      <c r="E477" s="80"/>
      <c r="F477" s="80">
        <v>898991</v>
      </c>
      <c r="G477" s="80"/>
      <c r="H477" s="80">
        <f t="shared" si="1"/>
        <v>0</v>
      </c>
    </row>
    <row r="478" spans="1:8" s="28" customFormat="1" ht="26.25" customHeight="1">
      <c r="A478" s="79" t="s">
        <v>45</v>
      </c>
      <c r="B478" s="105" t="s">
        <v>389</v>
      </c>
      <c r="C478" s="105"/>
      <c r="D478" s="134">
        <v>479705</v>
      </c>
      <c r="E478" s="134"/>
      <c r="F478" s="134">
        <v>479705</v>
      </c>
      <c r="G478" s="134"/>
      <c r="H478" s="134">
        <f t="shared" si="1"/>
        <v>0</v>
      </c>
    </row>
    <row r="479" spans="1:8" s="28" customFormat="1" ht="26.25" customHeight="1">
      <c r="A479" s="79" t="s">
        <v>47</v>
      </c>
      <c r="B479" s="105" t="s">
        <v>391</v>
      </c>
      <c r="C479" s="105"/>
      <c r="D479" s="134">
        <v>507534</v>
      </c>
      <c r="E479" s="134"/>
      <c r="F479" s="134">
        <v>507534</v>
      </c>
      <c r="G479" s="134"/>
      <c r="H479" s="134">
        <f t="shared" si="1"/>
        <v>0</v>
      </c>
    </row>
    <row r="480" spans="1:8" s="28" customFormat="1" ht="24.75" customHeight="1">
      <c r="A480" s="79" t="s">
        <v>392</v>
      </c>
      <c r="B480" s="98" t="s">
        <v>42</v>
      </c>
      <c r="C480" s="99"/>
      <c r="D480" s="80">
        <v>240729303</v>
      </c>
      <c r="E480" s="80">
        <f>E481+E482</f>
        <v>831700</v>
      </c>
      <c r="F480" s="80"/>
      <c r="G480" s="80"/>
      <c r="H480" s="80">
        <f t="shared" si="1"/>
        <v>241561003</v>
      </c>
    </row>
    <row r="481" spans="1:8" s="28" customFormat="1" ht="27" customHeight="1">
      <c r="A481" s="79" t="s">
        <v>393</v>
      </c>
      <c r="B481" s="98" t="s">
        <v>43</v>
      </c>
      <c r="C481" s="99"/>
      <c r="D481" s="80">
        <v>110527497</v>
      </c>
      <c r="E481" s="80">
        <v>690065</v>
      </c>
      <c r="F481" s="80"/>
      <c r="G481" s="80"/>
      <c r="H481" s="80">
        <f t="shared" si="1"/>
        <v>111217562</v>
      </c>
    </row>
    <row r="482" spans="1:8" s="28" customFormat="1" ht="27" customHeight="1">
      <c r="A482" s="79" t="s">
        <v>394</v>
      </c>
      <c r="B482" s="98" t="s">
        <v>44</v>
      </c>
      <c r="C482" s="99"/>
      <c r="D482" s="80">
        <v>130201806</v>
      </c>
      <c r="E482" s="80">
        <v>141635</v>
      </c>
      <c r="F482" s="80"/>
      <c r="G482" s="80"/>
      <c r="H482" s="80">
        <f t="shared" si="1"/>
        <v>130343441</v>
      </c>
    </row>
    <row r="483" spans="1:8" s="28" customFormat="1" ht="42" customHeight="1">
      <c r="A483" s="79" t="s">
        <v>395</v>
      </c>
      <c r="B483" s="105" t="s">
        <v>309</v>
      </c>
      <c r="C483" s="105"/>
      <c r="D483" s="135">
        <v>2430200</v>
      </c>
      <c r="E483" s="80">
        <v>3500</v>
      </c>
      <c r="F483" s="80"/>
      <c r="G483" s="80"/>
      <c r="H483" s="135">
        <f t="shared" si="1"/>
        <v>2433700</v>
      </c>
    </row>
    <row r="484" spans="1:8" s="28" customFormat="1" ht="52.5" customHeight="1">
      <c r="A484" s="79" t="s">
        <v>396</v>
      </c>
      <c r="B484" s="105" t="s">
        <v>310</v>
      </c>
      <c r="C484" s="105"/>
      <c r="D484" s="135">
        <v>2430200</v>
      </c>
      <c r="E484" s="80">
        <v>3500</v>
      </c>
      <c r="F484" s="80"/>
      <c r="G484" s="80"/>
      <c r="H484" s="135">
        <f t="shared" si="1"/>
        <v>2433700</v>
      </c>
    </row>
    <row r="485" spans="1:8" s="6" customFormat="1" ht="4.5" customHeight="1">
      <c r="A485" s="46"/>
      <c r="B485" s="47"/>
      <c r="C485" s="47"/>
      <c r="D485" s="48"/>
      <c r="E485" s="48"/>
      <c r="F485" s="48"/>
      <c r="G485" s="48"/>
      <c r="H485" s="48"/>
    </row>
    <row r="486" spans="1:8" s="51" customFormat="1" ht="18.75" customHeight="1">
      <c r="A486" s="49" t="s">
        <v>10</v>
      </c>
      <c r="B486" s="111" t="s">
        <v>11</v>
      </c>
      <c r="C486" s="111"/>
      <c r="D486" s="50"/>
      <c r="E486" s="50"/>
      <c r="F486" s="50"/>
      <c r="G486" s="50"/>
      <c r="H486" s="50"/>
    </row>
    <row r="487" spans="1:8" s="53" customFormat="1" ht="18" customHeight="1">
      <c r="A487" s="52" t="s">
        <v>17</v>
      </c>
      <c r="B487" s="100" t="s">
        <v>69</v>
      </c>
      <c r="C487" s="100"/>
      <c r="D487" s="100"/>
      <c r="E487" s="100"/>
      <c r="F487" s="100"/>
      <c r="G487" s="100"/>
      <c r="H487" s="100"/>
    </row>
    <row r="488" spans="1:8" s="53" customFormat="1" ht="18" customHeight="1">
      <c r="A488" s="52" t="s">
        <v>18</v>
      </c>
      <c r="B488" s="100" t="s">
        <v>63</v>
      </c>
      <c r="C488" s="100"/>
      <c r="D488" s="100"/>
      <c r="E488" s="100"/>
      <c r="F488" s="100"/>
      <c r="G488" s="100"/>
      <c r="H488" s="100"/>
    </row>
    <row r="489" spans="1:8" s="53" customFormat="1" ht="18" customHeight="1">
      <c r="A489" s="52" t="s">
        <v>19</v>
      </c>
      <c r="B489" s="100" t="s">
        <v>64</v>
      </c>
      <c r="C489" s="100"/>
      <c r="D489" s="100"/>
      <c r="E489" s="100"/>
      <c r="F489" s="100"/>
      <c r="G489" s="100"/>
      <c r="H489" s="100"/>
    </row>
    <row r="490" spans="1:8" s="53" customFormat="1" ht="18" customHeight="1">
      <c r="A490" s="52" t="s">
        <v>27</v>
      </c>
      <c r="B490" s="100" t="s">
        <v>65</v>
      </c>
      <c r="C490" s="100"/>
      <c r="D490" s="100"/>
      <c r="E490" s="100"/>
      <c r="F490" s="100"/>
      <c r="G490" s="100"/>
      <c r="H490" s="100"/>
    </row>
    <row r="491" spans="1:8" s="53" customFormat="1" ht="18" customHeight="1">
      <c r="A491" s="52" t="s">
        <v>28</v>
      </c>
      <c r="B491" s="100" t="s">
        <v>66</v>
      </c>
      <c r="C491" s="100"/>
      <c r="D491" s="100"/>
      <c r="E491" s="100"/>
      <c r="F491" s="100"/>
      <c r="G491" s="100"/>
      <c r="H491" s="100"/>
    </row>
    <row r="492" spans="1:8" s="53" customFormat="1" ht="26.25" customHeight="1">
      <c r="A492" s="52" t="s">
        <v>29</v>
      </c>
      <c r="B492" s="100" t="s">
        <v>70</v>
      </c>
      <c r="C492" s="100"/>
      <c r="D492" s="100"/>
      <c r="E492" s="100"/>
      <c r="F492" s="100"/>
      <c r="G492" s="100"/>
      <c r="H492" s="100"/>
    </row>
    <row r="493" spans="1:8" s="4" customFormat="1" ht="18" customHeight="1">
      <c r="A493" s="52" t="s">
        <v>30</v>
      </c>
      <c r="B493" s="100" t="s">
        <v>94</v>
      </c>
      <c r="C493" s="100"/>
      <c r="D493" s="100"/>
      <c r="E493" s="100"/>
      <c r="F493" s="100"/>
      <c r="G493" s="100"/>
      <c r="H493" s="100"/>
    </row>
    <row r="494" spans="1:8" s="53" customFormat="1" ht="18" customHeight="1">
      <c r="A494" s="52" t="s">
        <v>39</v>
      </c>
      <c r="B494" s="100" t="s">
        <v>71</v>
      </c>
      <c r="C494" s="100"/>
      <c r="D494" s="100"/>
      <c r="E494" s="100"/>
      <c r="F494" s="100"/>
      <c r="G494" s="100"/>
      <c r="H494" s="100"/>
    </row>
    <row r="495" spans="1:8" s="53" customFormat="1" ht="18" customHeight="1">
      <c r="A495" s="52" t="s">
        <v>40</v>
      </c>
      <c r="B495" s="100" t="s">
        <v>72</v>
      </c>
      <c r="C495" s="100"/>
      <c r="D495" s="100"/>
      <c r="E495" s="100"/>
      <c r="F495" s="100"/>
      <c r="G495" s="100"/>
      <c r="H495" s="100"/>
    </row>
    <row r="496" spans="1:8" s="53" customFormat="1" ht="18" customHeight="1">
      <c r="A496" s="52" t="s">
        <v>41</v>
      </c>
      <c r="B496" s="100" t="s">
        <v>73</v>
      </c>
      <c r="C496" s="100"/>
      <c r="D496" s="100"/>
      <c r="E496" s="100"/>
      <c r="F496" s="100"/>
      <c r="G496" s="100"/>
      <c r="H496" s="100"/>
    </row>
    <row r="497" spans="1:8" s="53" customFormat="1" ht="18" customHeight="1">
      <c r="A497" s="52" t="s">
        <v>45</v>
      </c>
      <c r="B497" s="100" t="s">
        <v>91</v>
      </c>
      <c r="C497" s="100"/>
      <c r="D497" s="100"/>
      <c r="E497" s="100"/>
      <c r="F497" s="100"/>
      <c r="G497" s="100"/>
      <c r="H497" s="100"/>
    </row>
    <row r="498" spans="1:8" s="53" customFormat="1" ht="17.25" customHeight="1">
      <c r="A498" s="52" t="s">
        <v>47</v>
      </c>
      <c r="B498" s="100" t="s">
        <v>397</v>
      </c>
      <c r="C498" s="100"/>
      <c r="D498" s="100"/>
      <c r="E498" s="100"/>
      <c r="F498" s="100"/>
      <c r="G498" s="100"/>
      <c r="H498" s="100"/>
    </row>
    <row r="499" spans="1:8" s="53" customFormat="1" ht="6.75" customHeight="1">
      <c r="A499" s="52"/>
      <c r="B499" s="3"/>
      <c r="C499" s="3"/>
      <c r="D499" s="3"/>
      <c r="E499" s="3"/>
      <c r="F499" s="3"/>
      <c r="G499" s="3"/>
      <c r="H499" s="54"/>
    </row>
    <row r="500" spans="1:8" s="21" customFormat="1" ht="16.5" customHeight="1">
      <c r="A500" s="14" t="s">
        <v>20</v>
      </c>
      <c r="B500" s="107" t="s">
        <v>67</v>
      </c>
      <c r="C500" s="107"/>
      <c r="D500" s="55"/>
      <c r="E500" s="55"/>
      <c r="F500" s="55"/>
      <c r="G500" s="55"/>
      <c r="H500" s="55"/>
    </row>
    <row r="501" spans="1:8" s="21" customFormat="1" ht="4.5" customHeight="1">
      <c r="A501" s="18"/>
      <c r="B501" s="18"/>
      <c r="C501" s="56"/>
      <c r="D501" s="56"/>
      <c r="E501" s="56"/>
      <c r="F501" s="56"/>
      <c r="G501" s="56"/>
      <c r="H501" s="57"/>
    </row>
    <row r="502" spans="1:8" s="28" customFormat="1" ht="13.5" customHeight="1">
      <c r="A502" s="18"/>
      <c r="B502" s="109" t="s">
        <v>68</v>
      </c>
      <c r="C502" s="109"/>
      <c r="D502" s="109"/>
      <c r="E502" s="109"/>
      <c r="F502" s="109"/>
      <c r="G502" s="109"/>
      <c r="H502" s="109"/>
    </row>
    <row r="503" spans="1:8" s="28" customFormat="1" ht="14.25" customHeight="1">
      <c r="A503" s="27"/>
      <c r="B503" s="82" t="s">
        <v>31</v>
      </c>
      <c r="C503" s="109" t="s">
        <v>398</v>
      </c>
      <c r="D503" s="109"/>
      <c r="E503" s="109"/>
      <c r="F503" s="109"/>
      <c r="G503" s="109"/>
      <c r="H503" s="109"/>
    </row>
    <row r="504" spans="1:8" s="28" customFormat="1" ht="14.25" customHeight="1">
      <c r="A504" s="27"/>
      <c r="B504" s="82" t="s">
        <v>32</v>
      </c>
      <c r="C504" s="109" t="s">
        <v>399</v>
      </c>
      <c r="D504" s="109"/>
      <c r="E504" s="109"/>
      <c r="F504" s="109"/>
      <c r="G504" s="109"/>
      <c r="H504" s="109"/>
    </row>
    <row r="505" spans="1:8" s="21" customFormat="1" ht="15" customHeight="1">
      <c r="A505" s="18"/>
      <c r="B505" s="110" t="s">
        <v>92</v>
      </c>
      <c r="C505" s="110"/>
      <c r="D505" s="110"/>
      <c r="E505" s="110"/>
      <c r="F505" s="110"/>
      <c r="G505" s="110"/>
      <c r="H505" s="110"/>
    </row>
    <row r="506" spans="1:8" s="21" customFormat="1" ht="12.75">
      <c r="A506" s="18"/>
      <c r="B506" s="18"/>
      <c r="C506" s="56"/>
      <c r="D506" s="58"/>
      <c r="E506" s="58"/>
      <c r="F506" s="58"/>
      <c r="G506" s="58"/>
      <c r="H506" s="58"/>
    </row>
  </sheetData>
  <sheetProtection password="C25B" sheet="1"/>
  <mergeCells count="367">
    <mergeCell ref="C219:H219"/>
    <mergeCell ref="C218:H218"/>
    <mergeCell ref="C214:H214"/>
    <mergeCell ref="C215:H215"/>
    <mergeCell ref="C216:H216"/>
    <mergeCell ref="C217:H217"/>
    <mergeCell ref="C353:H353"/>
    <mergeCell ref="C352:H352"/>
    <mergeCell ref="C354:H354"/>
    <mergeCell ref="C131:H131"/>
    <mergeCell ref="C208:H208"/>
    <mergeCell ref="C137:H137"/>
    <mergeCell ref="C138:H138"/>
    <mergeCell ref="C139:H139"/>
    <mergeCell ref="C140:H140"/>
    <mergeCell ref="C183:H183"/>
    <mergeCell ref="C348:H348"/>
    <mergeCell ref="C342:H342"/>
    <mergeCell ref="C343:H343"/>
    <mergeCell ref="C333:H333"/>
    <mergeCell ref="B475:C475"/>
    <mergeCell ref="C368:H368"/>
    <mergeCell ref="C355:H355"/>
    <mergeCell ref="C356:H356"/>
    <mergeCell ref="C344:H344"/>
    <mergeCell ref="C410:H410"/>
    <mergeCell ref="C157:H157"/>
    <mergeCell ref="C198:H198"/>
    <mergeCell ref="C191:H191"/>
    <mergeCell ref="C160:H160"/>
    <mergeCell ref="C168:H168"/>
    <mergeCell ref="C161:H161"/>
    <mergeCell ref="C184:H184"/>
    <mergeCell ref="C179:H179"/>
    <mergeCell ref="C181:H181"/>
    <mergeCell ref="C182:H182"/>
    <mergeCell ref="C180:H180"/>
    <mergeCell ref="C323:H323"/>
    <mergeCell ref="C324:H324"/>
    <mergeCell ref="C325:H325"/>
    <mergeCell ref="C379:H379"/>
    <mergeCell ref="C334:H334"/>
    <mergeCell ref="C332:H332"/>
    <mergeCell ref="C346:H346"/>
    <mergeCell ref="C347:H347"/>
    <mergeCell ref="C152:H152"/>
    <mergeCell ref="C101:H101"/>
    <mergeCell ref="C309:H309"/>
    <mergeCell ref="C310:H310"/>
    <mergeCell ref="C164:H164"/>
    <mergeCell ref="C220:H220"/>
    <mergeCell ref="C221:H221"/>
    <mergeCell ref="C176:H176"/>
    <mergeCell ref="C177:H177"/>
    <mergeCell ref="C202:H202"/>
    <mergeCell ref="C141:H141"/>
    <mergeCell ref="C29:H29"/>
    <mergeCell ref="C30:H30"/>
    <mergeCell ref="C31:H31"/>
    <mergeCell ref="C32:H32"/>
    <mergeCell ref="C151:H151"/>
    <mergeCell ref="C458:H458"/>
    <mergeCell ref="C25:H25"/>
    <mergeCell ref="C26:H26"/>
    <mergeCell ref="C64:F64"/>
    <mergeCell ref="C67:H67"/>
    <mergeCell ref="C83:H83"/>
    <mergeCell ref="C84:H84"/>
    <mergeCell ref="C27:H27"/>
    <mergeCell ref="C28:H28"/>
    <mergeCell ref="C134:H134"/>
    <mergeCell ref="C240:H240"/>
    <mergeCell ref="C178:H178"/>
    <mergeCell ref="C188:H188"/>
    <mergeCell ref="C189:H189"/>
    <mergeCell ref="B477:C477"/>
    <mergeCell ref="B476:C476"/>
    <mergeCell ref="C459:H459"/>
    <mergeCell ref="C460:H460"/>
    <mergeCell ref="C461:H461"/>
    <mergeCell ref="C455:H455"/>
    <mergeCell ref="C456:H456"/>
    <mergeCell ref="C457:H457"/>
    <mergeCell ref="C123:H123"/>
    <mergeCell ref="C363:H363"/>
    <mergeCell ref="C370:H370"/>
    <mergeCell ref="C159:H159"/>
    <mergeCell ref="C185:H185"/>
    <mergeCell ref="C186:H186"/>
    <mergeCell ref="C187:H187"/>
    <mergeCell ref="C239:H239"/>
    <mergeCell ref="C444:H444"/>
    <mergeCell ref="C445:H445"/>
    <mergeCell ref="C446:H446"/>
    <mergeCell ref="C447:H447"/>
    <mergeCell ref="C451:H451"/>
    <mergeCell ref="C454:H454"/>
    <mergeCell ref="C448:H448"/>
    <mergeCell ref="C449:H449"/>
    <mergeCell ref="C452:H452"/>
    <mergeCell ref="C453:H453"/>
    <mergeCell ref="C465:H465"/>
    <mergeCell ref="C412:H412"/>
    <mergeCell ref="C430:H430"/>
    <mergeCell ref="C431:H431"/>
    <mergeCell ref="C450:H450"/>
    <mergeCell ref="C432:H432"/>
    <mergeCell ref="C440:H440"/>
    <mergeCell ref="C427:H427"/>
    <mergeCell ref="C428:H428"/>
    <mergeCell ref="C433:H433"/>
    <mergeCell ref="C313:H313"/>
    <mergeCell ref="C326:H326"/>
    <mergeCell ref="C314:H314"/>
    <mergeCell ref="C319:H319"/>
    <mergeCell ref="C315:H315"/>
    <mergeCell ref="C316:H316"/>
    <mergeCell ref="C317:H317"/>
    <mergeCell ref="C321:H321"/>
    <mergeCell ref="C318:H318"/>
    <mergeCell ref="C322:H322"/>
    <mergeCell ref="C253:H253"/>
    <mergeCell ref="B467:C467"/>
    <mergeCell ref="C425:H425"/>
    <mergeCell ref="C260:H260"/>
    <mergeCell ref="C21:H21"/>
    <mergeCell ref="C62:F62"/>
    <mergeCell ref="C77:H77"/>
    <mergeCell ref="C282:H282"/>
    <mergeCell ref="C295:H295"/>
    <mergeCell ref="C292:H292"/>
    <mergeCell ref="C261:H261"/>
    <mergeCell ref="C262:H262"/>
    <mergeCell ref="C274:H274"/>
    <mergeCell ref="C338:H338"/>
    <mergeCell ref="B478:C478"/>
    <mergeCell ref="C438:H438"/>
    <mergeCell ref="C278:H278"/>
    <mergeCell ref="C279:H279"/>
    <mergeCell ref="C280:H280"/>
    <mergeCell ref="C293:H293"/>
    <mergeCell ref="C503:H503"/>
    <mergeCell ref="C504:H504"/>
    <mergeCell ref="B505:H505"/>
    <mergeCell ref="C222:H222"/>
    <mergeCell ref="C224:H224"/>
    <mergeCell ref="C351:H351"/>
    <mergeCell ref="B498:H498"/>
    <mergeCell ref="B502:H502"/>
    <mergeCell ref="B486:C486"/>
    <mergeCell ref="B495:H495"/>
    <mergeCell ref="B500:C500"/>
    <mergeCell ref="B488:H488"/>
    <mergeCell ref="B489:H489"/>
    <mergeCell ref="B491:H491"/>
    <mergeCell ref="A1:H1"/>
    <mergeCell ref="A2:H2"/>
    <mergeCell ref="A3:H3"/>
    <mergeCell ref="A5:H5"/>
    <mergeCell ref="A10:H10"/>
    <mergeCell ref="B479:C479"/>
    <mergeCell ref="B497:H497"/>
    <mergeCell ref="B492:H492"/>
    <mergeCell ref="B482:C482"/>
    <mergeCell ref="B493:H493"/>
    <mergeCell ref="B494:H494"/>
    <mergeCell ref="B496:H496"/>
    <mergeCell ref="B483:C483"/>
    <mergeCell ref="B484:C484"/>
    <mergeCell ref="B473:C473"/>
    <mergeCell ref="A11:H11"/>
    <mergeCell ref="A4:H4"/>
    <mergeCell ref="A6:H6"/>
    <mergeCell ref="A8:H8"/>
    <mergeCell ref="A7:H7"/>
    <mergeCell ref="C72:F72"/>
    <mergeCell ref="C74:F74"/>
    <mergeCell ref="C133:H133"/>
    <mergeCell ref="C162:H162"/>
    <mergeCell ref="C259:H259"/>
    <mergeCell ref="B480:C480"/>
    <mergeCell ref="B490:H490"/>
    <mergeCell ref="B481:C481"/>
    <mergeCell ref="B12:C12"/>
    <mergeCell ref="B472:C472"/>
    <mergeCell ref="B487:H487"/>
    <mergeCell ref="B474:C474"/>
    <mergeCell ref="A466:H466"/>
    <mergeCell ref="C20:H20"/>
    <mergeCell ref="A9:H9"/>
    <mergeCell ref="C63:F63"/>
    <mergeCell ref="C65:F65"/>
    <mergeCell ref="C66:F66"/>
    <mergeCell ref="C71:H71"/>
    <mergeCell ref="C251:H251"/>
    <mergeCell ref="C60:H60"/>
    <mergeCell ref="C249:H249"/>
    <mergeCell ref="C136:H136"/>
    <mergeCell ref="C237:H237"/>
    <mergeCell ref="B471:C471"/>
    <mergeCell ref="B469:C469"/>
    <mergeCell ref="B470:C470"/>
    <mergeCell ref="B468:C468"/>
    <mergeCell ref="C232:H232"/>
    <mergeCell ref="C241:H241"/>
    <mergeCell ref="C255:H255"/>
    <mergeCell ref="C256:H256"/>
    <mergeCell ref="C257:H257"/>
    <mergeCell ref="C258:H258"/>
    <mergeCell ref="C264:H264"/>
    <mergeCell ref="C57:H57"/>
    <mergeCell ref="C244:H244"/>
    <mergeCell ref="C245:H245"/>
    <mergeCell ref="C246:H246"/>
    <mergeCell ref="C250:H250"/>
    <mergeCell ref="C115:H115"/>
    <mergeCell ref="C120:H120"/>
    <mergeCell ref="C121:H121"/>
    <mergeCell ref="C119:H119"/>
    <mergeCell ref="C265:H265"/>
    <mergeCell ref="C266:H266"/>
    <mergeCell ref="C267:H267"/>
    <mergeCell ref="C268:H268"/>
    <mergeCell ref="C276:H276"/>
    <mergeCell ref="C290:H290"/>
    <mergeCell ref="C281:H281"/>
    <mergeCell ref="C277:H277"/>
    <mergeCell ref="C269:H269"/>
    <mergeCell ref="C271:H271"/>
    <mergeCell ref="C272:H272"/>
    <mergeCell ref="C273:H273"/>
    <mergeCell ref="C300:H300"/>
    <mergeCell ref="C296:H296"/>
    <mergeCell ref="C299:H299"/>
    <mergeCell ref="C291:H291"/>
    <mergeCell ref="C294:H294"/>
    <mergeCell ref="C285:H285"/>
    <mergeCell ref="C286:H286"/>
    <mergeCell ref="C287:H287"/>
    <mergeCell ref="C381:H381"/>
    <mergeCell ref="C297:H297"/>
    <mergeCell ref="C298:H298"/>
    <mergeCell ref="C304:H304"/>
    <mergeCell ref="C305:H305"/>
    <mergeCell ref="C380:H380"/>
    <mergeCell ref="C350:H350"/>
    <mergeCell ref="C320:H320"/>
    <mergeCell ref="C311:H311"/>
    <mergeCell ref="C312:H312"/>
    <mergeCell ref="C307:H307"/>
    <mergeCell ref="C392:H392"/>
    <mergeCell ref="C436:H436"/>
    <mergeCell ref="C398:H398"/>
    <mergeCell ref="C390:H390"/>
    <mergeCell ref="C383:H383"/>
    <mergeCell ref="C384:H384"/>
    <mergeCell ref="C385:H385"/>
    <mergeCell ref="C377:H377"/>
    <mergeCell ref="C378:H378"/>
    <mergeCell ref="C387:H387"/>
    <mergeCell ref="C388:H388"/>
    <mergeCell ref="C434:H434"/>
    <mergeCell ref="C435:H435"/>
    <mergeCell ref="C393:H393"/>
    <mergeCell ref="C402:H402"/>
    <mergeCell ref="C404:H404"/>
    <mergeCell ref="C403:H403"/>
    <mergeCell ref="C418:H418"/>
    <mergeCell ref="C419:H419"/>
    <mergeCell ref="C421:H421"/>
    <mergeCell ref="C422:H422"/>
    <mergeCell ref="C423:H423"/>
    <mergeCell ref="C426:H426"/>
    <mergeCell ref="C395:H395"/>
    <mergeCell ref="C405:H405"/>
    <mergeCell ref="C406:H406"/>
    <mergeCell ref="C407:H407"/>
    <mergeCell ref="C408:H408"/>
    <mergeCell ref="C415:H415"/>
    <mergeCell ref="C416:H416"/>
    <mergeCell ref="C417:H417"/>
    <mergeCell ref="C45:H45"/>
    <mergeCell ref="C46:H46"/>
    <mergeCell ref="C47:H47"/>
    <mergeCell ref="C336:H336"/>
    <mergeCell ref="C330:H330"/>
    <mergeCell ref="C147:H147"/>
    <mergeCell ref="C70:H70"/>
    <mergeCell ref="C51:H51"/>
    <mergeCell ref="C55:H55"/>
    <mergeCell ref="C56:H56"/>
    <mergeCell ref="C96:H96"/>
    <mergeCell ref="C61:F61"/>
    <mergeCell ref="C69:H69"/>
    <mergeCell ref="C79:F79"/>
    <mergeCell ref="C86:F86"/>
    <mergeCell ref="C87:F87"/>
    <mergeCell ref="C413:H413"/>
    <mergeCell ref="C409:H409"/>
    <mergeCell ref="C165:H165"/>
    <mergeCell ref="C166:H166"/>
    <mergeCell ref="C167:H167"/>
    <mergeCell ref="C163:H163"/>
    <mergeCell ref="C169:H169"/>
    <mergeCell ref="C170:H170"/>
    <mergeCell ref="C288:H288"/>
    <mergeCell ref="C386:H386"/>
    <mergeCell ref="C391:H391"/>
    <mergeCell ref="C206:H206"/>
    <mergeCell ref="C396:H396"/>
    <mergeCell ref="C34:H34"/>
    <mergeCell ref="C35:H35"/>
    <mergeCell ref="C36:H36"/>
    <mergeCell ref="C40:H40"/>
    <mergeCell ref="C41:H41"/>
    <mergeCell ref="C376:H376"/>
    <mergeCell ref="C105:H105"/>
    <mergeCell ref="C173:H173"/>
    <mergeCell ref="C33:H33"/>
    <mergeCell ref="C37:H37"/>
    <mergeCell ref="C38:H38"/>
    <mergeCell ref="C39:H39"/>
    <mergeCell ref="C145:H145"/>
    <mergeCell ref="C76:F76"/>
    <mergeCell ref="C73:F73"/>
    <mergeCell ref="C75:F75"/>
    <mergeCell ref="C107:H107"/>
    <mergeCell ref="C374:H374"/>
    <mergeCell ref="C375:H375"/>
    <mergeCell ref="C357:H357"/>
    <mergeCell ref="C358:H358"/>
    <mergeCell ref="C359:H359"/>
    <mergeCell ref="C192:H192"/>
    <mergeCell ref="C194:H194"/>
    <mergeCell ref="C366:H366"/>
    <mergeCell ref="C302:H302"/>
    <mergeCell ref="C303:H303"/>
    <mergeCell ref="C247:H247"/>
    <mergeCell ref="C248:H248"/>
    <mergeCell ref="C196:H196"/>
    <mergeCell ref="C210:H210"/>
    <mergeCell ref="C174:H174"/>
    <mergeCell ref="C175:H175"/>
    <mergeCell ref="C193:H193"/>
    <mergeCell ref="C203:H203"/>
    <mergeCell ref="C236:H236"/>
    <mergeCell ref="C238:H238"/>
    <mergeCell ref="C88:F88"/>
    <mergeCell ref="C89:H89"/>
    <mergeCell ref="C172:H172"/>
    <mergeCell ref="C111:H111"/>
    <mergeCell ref="C116:H116"/>
    <mergeCell ref="C117:H117"/>
    <mergeCell ref="C171:H171"/>
    <mergeCell ref="C118:H118"/>
    <mergeCell ref="C122:H122"/>
    <mergeCell ref="C153:H153"/>
    <mergeCell ref="C78:F78"/>
    <mergeCell ref="C365:H365"/>
    <mergeCell ref="C85:F85"/>
    <mergeCell ref="C90:F90"/>
    <mergeCell ref="C92:H92"/>
    <mergeCell ref="C91:H91"/>
    <mergeCell ref="C80:F80"/>
    <mergeCell ref="C81:F81"/>
    <mergeCell ref="C82:F82"/>
    <mergeCell ref="C228:H228"/>
  </mergeCells>
  <printOptions horizontalCentered="1"/>
  <pageMargins left="0.3937007874015748" right="0.35433070866141736" top="0.984251968503937" bottom="0.984251968503937" header="0.5118110236220472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k.mach</dc:creator>
  <cp:keywords/>
  <dc:description/>
  <cp:lastModifiedBy>Krzysztof Ryszewski</cp:lastModifiedBy>
  <cp:lastPrinted>2017-12-14T07:48:01Z</cp:lastPrinted>
  <dcterms:created xsi:type="dcterms:W3CDTF">2008-01-28T10:43:05Z</dcterms:created>
  <dcterms:modified xsi:type="dcterms:W3CDTF">2017-12-14T12:14:31Z</dcterms:modified>
  <cp:category/>
  <cp:version/>
  <cp:contentType/>
  <cp:contentStatus/>
</cp:coreProperties>
</file>