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1835"/>
  </bookViews>
  <sheets>
    <sheet name="Zestawienie wyników oceny " sheetId="1" r:id="rId1"/>
  </sheets>
  <definedNames>
    <definedName name="_xlnm.Print_Area" localSheetId="0">'Zestawienie wyników oceny '!$A$1:$I$11</definedName>
    <definedName name="Z_2DE8C8D1_8833_4E2D_9ADD_863F989ACDEC_.wvu.PrintArea" localSheetId="0" hidden="1">'Zestawienie wyników oceny '!$A$1:$I$11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/>
  <c r="G66"/>
  <c r="F66"/>
  <c r="H65"/>
  <c r="I64"/>
  <c r="H63"/>
  <c r="I62"/>
  <c r="H61"/>
  <c r="I60"/>
  <c r="I66" s="1"/>
  <c r="H55" l="1"/>
  <c r="G55"/>
  <c r="F55"/>
  <c r="I53"/>
  <c r="H52"/>
  <c r="I51"/>
  <c r="H50"/>
  <c r="I49"/>
  <c r="H48"/>
  <c r="I47"/>
  <c r="I45"/>
  <c r="H44"/>
  <c r="I43"/>
  <c r="H42"/>
  <c r="I41"/>
  <c r="H39"/>
  <c r="I38"/>
  <c r="H37"/>
  <c r="I36"/>
  <c r="H35"/>
  <c r="I34"/>
  <c r="H33"/>
  <c r="I32"/>
  <c r="H31"/>
  <c r="I30"/>
  <c r="H29"/>
  <c r="I28"/>
  <c r="H27"/>
  <c r="I26"/>
  <c r="H25"/>
  <c r="I24"/>
  <c r="H23"/>
  <c r="I22"/>
  <c r="H21"/>
  <c r="I20"/>
  <c r="H19"/>
  <c r="I18"/>
  <c r="H17"/>
  <c r="I16"/>
  <c r="H15"/>
  <c r="I14"/>
  <c r="H13"/>
  <c r="I12"/>
  <c r="I55" l="1"/>
</calcChain>
</file>

<file path=xl/sharedStrings.xml><?xml version="1.0" encoding="utf-8"?>
<sst xmlns="http://schemas.openxmlformats.org/spreadsheetml/2006/main" count="191" uniqueCount="110">
  <si>
    <t>Zestawienie wyników oceny formalno-merytorycznej w postaci listy wszystkich ocenionych projektów</t>
  </si>
  <si>
    <t>Lista wszystkich ocenionych projektów</t>
  </si>
  <si>
    <t>Projekty, które spełniły kryteria wyboru projektów i uzyskały wymaganą liczbę punktów i kwalifikują się do dofinansowania.</t>
  </si>
  <si>
    <t>L.p.</t>
  </si>
  <si>
    <t>Wnioskodawca</t>
  </si>
  <si>
    <t>Siedziba</t>
  </si>
  <si>
    <t>Numer wniosku</t>
  </si>
  <si>
    <t>Tytuł projektu</t>
  </si>
  <si>
    <t>Całkowita wartość projektu w PLN</t>
  </si>
  <si>
    <t>Koszty kwalifikowalne w PLN</t>
  </si>
  <si>
    <t>Dotacja EFRR w PLN</t>
  </si>
  <si>
    <t>Suma dotacji w PLN</t>
  </si>
  <si>
    <t>RPKP.03.04.00-04-0001/17</t>
  </si>
  <si>
    <t>Gmina Dobre</t>
  </si>
  <si>
    <t>Budowa dróg dla rowerów na terenie gminy Dobre.</t>
  </si>
  <si>
    <t>Budowa dróg dla rowerów na terenie gminy Dobre</t>
  </si>
  <si>
    <t>RPKP.03.04.00-04-0002/17</t>
  </si>
  <si>
    <t>Gmina Kęsowo</t>
  </si>
  <si>
    <t>Rozbudowa drogi wojewódzkiej Nr 240 Chojnice-Świecie od km 12+853 do km 14+303 polegająca na budowie drogi dla rowerów wraz z infrastrukturą i urządzeniami budowlanymi</t>
  </si>
  <si>
    <t>RPKP.03.04.00-04-0003/17</t>
  </si>
  <si>
    <t>Gmina Radziejów</t>
  </si>
  <si>
    <t>"Budowa ścieżki pieszo - rowerowej wzdłuż drogi wojewódzkiej nr 266 Bieganowo - Radziejów"</t>
  </si>
  <si>
    <t>RPKP.03.04.00-04-0004/17</t>
  </si>
  <si>
    <t>Gmina Pakość</t>
  </si>
  <si>
    <t>Budowa ścieżki rowerowej na odcinku Pakość-Aleksandrowo, gm. Barcin</t>
  </si>
  <si>
    <t>RPKP.03.04.00-04-0006/17</t>
  </si>
  <si>
    <t>Gmina Choceń</t>
  </si>
  <si>
    <t>Budowa ścieżek pieszo-rowerowych na terenie gminy Choceń</t>
  </si>
  <si>
    <t>RPKP.03.04.00-04-0007/17</t>
  </si>
  <si>
    <t>Gmina Świecie</t>
  </si>
  <si>
    <t>"Urządzenie ścieżek rowerowych na terenie gminy Świecie"</t>
  </si>
  <si>
    <t>RPKP.03.04.00-04-0009/17</t>
  </si>
  <si>
    <t>Gmina Inowrocław</t>
  </si>
  <si>
    <t>Rozbudowa drogi wojewódzkiej nr 252 od km 2+713,00 do km 3+327,00 w zakresie wykonania ciągu pieszo - rowerowego</t>
  </si>
  <si>
    <t>RPKP.03.04.00-04-0010/17</t>
  </si>
  <si>
    <t>Gmina Tuchola</t>
  </si>
  <si>
    <t>Rozbudowa drogi wojewódzkiej Nr 240 poprzez budowę drogi rowerowej na odcinku Bladowo - Tuchola.</t>
  </si>
  <si>
    <t>RPKP.03.04.00-04-0011/17</t>
  </si>
  <si>
    <t>Gmina Grudziądz</t>
  </si>
  <si>
    <t>Budowa ścieżki pieszo - rowerowej relacji Biały Bór - Wałdowo Szlacheckie - Ruda</t>
  </si>
  <si>
    <t>RPKP.03.04.00-04-0013/17</t>
  </si>
  <si>
    <t>Gmina Żnin</t>
  </si>
  <si>
    <t>Budowa systemu roweru gminnego i ścieżki rowerowej na odcinku Żnin - Jaroszewo</t>
  </si>
  <si>
    <t>RPKP.03.04.00-04-0014/17</t>
  </si>
  <si>
    <t>Gmina Gruta</t>
  </si>
  <si>
    <t>Budowa ścieżki rowerowej wzdłuź drogi wojewódzkiej nr 533 Okonin - Mełno oraz drogi wojewódzkiej nr 538 Radzyń Chełmiński - Łasin - Rozdroże</t>
  </si>
  <si>
    <t>RPKP.03.04.00-04-0015/17</t>
  </si>
  <si>
    <t>Gmina Golub-Dobrzyń</t>
  </si>
  <si>
    <t>Budowa ścieżek rowerowych na terenie Gminy Golub-Dobrzyń</t>
  </si>
  <si>
    <t>RPKP.03.04.00-04-0016/17</t>
  </si>
  <si>
    <t>Gmina Lubiewo</t>
  </si>
  <si>
    <t>Budowa ścieżki rowerowej na odcinku Bysław-Bysławek II etap</t>
  </si>
  <si>
    <t>RPKP.03.04.00-04-0018/17</t>
  </si>
  <si>
    <t>Województwo Kujawsko-Pomorskie</t>
  </si>
  <si>
    <t>Przebudowa wraz z rozbudową drogi wojewódzkiej nr 265 Brześć Kujawski - Gostynin od km 0+003 km 19 +117 w zakresie dotyczącym budowy ciągów pieszo-rowerowych.</t>
  </si>
  <si>
    <t>RPKP.03.04.00-04-0019/17</t>
  </si>
  <si>
    <t>Gmina Osie</t>
  </si>
  <si>
    <t>Budowa ścieżki rowerowej Osie - Brzeziny - Żur</t>
  </si>
  <si>
    <t>RPKP.03.04.00-04-0020/17</t>
  </si>
  <si>
    <t>Budowa ścieżki pieszo - rowerowej na odcinku Tupadły - Krusza Zamkowa wraz z rozbudową oświetlenia</t>
  </si>
  <si>
    <t>RPKP.03.04.00-04-0022/17</t>
  </si>
  <si>
    <t>Gmina Gniewkowo</t>
  </si>
  <si>
    <t>Rozbudowa drogi wojewódzkiej nr 246 Paterek - Dąbrowa Biskupia od km 65+055 do km 68+481 polegająca na budowie drogi dla rowerów na odcinku Kaczkowo-Gniewkowo - I etap oraz rozbudowa drogi wojewódzkiej nr 246 Paterek - Dąbrowa Biskupia od km 72+608 do km 74+300 polegająca na budowie drogi dla rowerów na odcinku Lipie-Murzynko - II etap</t>
  </si>
  <si>
    <t>RPKP.03.04.00-04-0023/17</t>
  </si>
  <si>
    <t>Gmina Ryńsk</t>
  </si>
  <si>
    <t>Budowa ścieżki pieszo - rowerowej Wąbrzeźno - Myśliwiec.</t>
  </si>
  <si>
    <t>RPKP.03.04.00-04-0024/17</t>
  </si>
  <si>
    <t>Miasto Inowrocław</t>
  </si>
  <si>
    <t>Ograniczenie niskiej emisji poprzez utworzenie sieci ścieżek rowerowych w Inowrocławiu</t>
  </si>
  <si>
    <t>RPKP.03.04.00-04-0025/17</t>
  </si>
  <si>
    <t>Miasto Wąbrzeźno</t>
  </si>
  <si>
    <t>"Ścieżki pieszo-rowerowe - alternatywa dla komunikacji samochodowej"</t>
  </si>
  <si>
    <t>RPKP.03.04.00-04-0026/17</t>
  </si>
  <si>
    <t>Gmina Kruszwica</t>
  </si>
  <si>
    <t>Budowa ścieżek rowerowych na terenie Gminy Kruszwica</t>
  </si>
  <si>
    <t>RAZEM</t>
  </si>
  <si>
    <t>Dobre</t>
  </si>
  <si>
    <t>Kęsowo</t>
  </si>
  <si>
    <t>Radziejów - gmina wiejska</t>
  </si>
  <si>
    <t>Pakość</t>
  </si>
  <si>
    <t>Choceń</t>
  </si>
  <si>
    <t>Świecie</t>
  </si>
  <si>
    <t>Inowrocław</t>
  </si>
  <si>
    <t>Tuchola</t>
  </si>
  <si>
    <t>Grudziądz</t>
  </si>
  <si>
    <t>Żnin</t>
  </si>
  <si>
    <t>Gruta</t>
  </si>
  <si>
    <t>Golub-Dobrzyń - gmina wiejska</t>
  </si>
  <si>
    <t>Lubiewo</t>
  </si>
  <si>
    <t>Brześć Kujawski, Włocławek, Kowal - gmina wiejska, Kowal</t>
  </si>
  <si>
    <t>Osie</t>
  </si>
  <si>
    <t>Gniewkowo</t>
  </si>
  <si>
    <t>Wąbrzeźno, Wąbrzeźno - gmina wiejska</t>
  </si>
  <si>
    <t>Wąbrzeźno</t>
  </si>
  <si>
    <t>Kruszwica</t>
  </si>
  <si>
    <t>Projekty, które nie spełniły kryteria wyboru projektów i nie uzyskały wymaganą liczbę punktów i nie kwalifikują się do dofinansowania.</t>
  </si>
  <si>
    <t>RPKP.03.04.00-04-0008/17</t>
  </si>
  <si>
    <t xml:space="preserve">Gmina Barcin </t>
  </si>
  <si>
    <t>Rozbudowa drogi wojewódzkiej Nr 251 Kaliska - Inowrocław od km 59+025,64 do km 59+821,19, polegająca na budowie drogi dla rowerów</t>
  </si>
  <si>
    <t>RPKP.03.04.00-04-0012/17</t>
  </si>
  <si>
    <t>Gmina Janikowo</t>
  </si>
  <si>
    <t>Przebudowa chodnika wzdłuż ulicy Przemysłowej na ciąg pieszo-rowerowy, etap II w miejscowości Janikowo</t>
  </si>
  <si>
    <t>RPKP.03.04.00-04-0017/17</t>
  </si>
  <si>
    <t>Gmina Dragacz</t>
  </si>
  <si>
    <t>Budowa ścieżki rowerowej Dolna Grupa - Grupa</t>
  </si>
  <si>
    <t>Barcin</t>
  </si>
  <si>
    <t>Janikowo</t>
  </si>
  <si>
    <t>Dragacz</t>
  </si>
  <si>
    <t>Załącznik do uchwały Nr 38/1780/17 Zarządu Województwa Kujawsko-Pomorskiego z dnia 27 września 2017 r.</t>
  </si>
  <si>
    <t>Konkurs Nr RPKP.03.04.00-IZ.00-04-068/16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</si>
</sst>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7"/>
      <name val="Tahoma"/>
      <family val="2"/>
      <charset val="238"/>
    </font>
    <font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7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10" fillId="0" borderId="5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0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0" fontId="11" fillId="2" borderId="6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10" fontId="11" fillId="0" borderId="6" xfId="0" applyNumberFormat="1" applyFont="1" applyFill="1" applyBorder="1" applyAlignment="1">
      <alignment horizontal="center" vertical="center" wrapText="1"/>
    </xf>
    <xf numFmtId="10" fontId="8" fillId="0" borderId="6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10" fontId="8" fillId="2" borderId="6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2" xfId="0" applyFont="1" applyBorder="1"/>
    <xf numFmtId="0" fontId="11" fillId="0" borderId="3" xfId="0" applyFont="1" applyBorder="1"/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3" fontId="11" fillId="0" borderId="8" xfId="2" applyFont="1" applyBorder="1" applyAlignment="1">
      <alignment horizontal="center" vertical="center"/>
    </xf>
    <xf numFmtId="43" fontId="11" fillId="0" borderId="9" xfId="2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Normalny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zoomScaleNormal="100" workbookViewId="0">
      <selection activeCell="A4" sqref="A4:I5"/>
    </sheetView>
  </sheetViews>
  <sheetFormatPr defaultRowHeight="14.25"/>
  <cols>
    <col min="1" max="1" width="3.625" customWidth="1"/>
    <col min="2" max="2" width="12.875" customWidth="1"/>
    <col min="3" max="3" width="10" customWidth="1"/>
    <col min="4" max="4" width="12.125" customWidth="1"/>
    <col min="5" max="5" width="30.25" customWidth="1"/>
    <col min="6" max="6" width="14.25" customWidth="1"/>
    <col min="7" max="7" width="13.125" customWidth="1"/>
    <col min="8" max="8" width="13.25" customWidth="1"/>
    <col min="9" max="9" width="12.375" customWidth="1"/>
  </cols>
  <sheetData>
    <row r="1" spans="1:11">
      <c r="F1" s="73" t="s">
        <v>108</v>
      </c>
      <c r="G1" s="73"/>
      <c r="H1" s="73"/>
      <c r="I1" s="73"/>
    </row>
    <row r="2" spans="1:11">
      <c r="F2" s="73"/>
      <c r="G2" s="73"/>
      <c r="H2" s="73"/>
      <c r="I2" s="73"/>
    </row>
    <row r="3" spans="1:11">
      <c r="F3" s="73"/>
      <c r="G3" s="73"/>
      <c r="H3" s="73"/>
      <c r="I3" s="73"/>
    </row>
    <row r="4" spans="1:11" ht="15" customHeight="1">
      <c r="A4" s="74" t="s">
        <v>0</v>
      </c>
      <c r="B4" s="74"/>
      <c r="C4" s="74"/>
      <c r="D4" s="74"/>
      <c r="E4" s="74"/>
      <c r="F4" s="74"/>
      <c r="G4" s="74"/>
      <c r="H4" s="74"/>
      <c r="I4" s="74"/>
    </row>
    <row r="5" spans="1:11" ht="15" customHeight="1">
      <c r="A5" s="74"/>
      <c r="B5" s="74"/>
      <c r="C5" s="74"/>
      <c r="D5" s="74"/>
      <c r="E5" s="74"/>
      <c r="F5" s="74"/>
      <c r="G5" s="74"/>
      <c r="H5" s="74"/>
      <c r="I5" s="74"/>
    </row>
    <row r="6" spans="1:11" ht="15.75" customHeight="1">
      <c r="A6" s="75" t="s">
        <v>109</v>
      </c>
      <c r="B6" s="75"/>
      <c r="C6" s="75"/>
      <c r="D6" s="75"/>
      <c r="E6" s="75"/>
      <c r="F6" s="75"/>
      <c r="G6" s="75"/>
      <c r="H6" s="75"/>
      <c r="I6" s="75"/>
    </row>
    <row r="7" spans="1:11">
      <c r="A7" s="75"/>
      <c r="B7" s="75"/>
      <c r="C7" s="75"/>
      <c r="D7" s="75"/>
      <c r="E7" s="75"/>
      <c r="F7" s="75"/>
      <c r="G7" s="75"/>
      <c r="H7" s="75"/>
      <c r="I7" s="75"/>
    </row>
    <row r="8" spans="1:11" ht="7.5" customHeight="1">
      <c r="A8" s="76" t="s">
        <v>1</v>
      </c>
      <c r="B8" s="76"/>
      <c r="C8" s="76"/>
      <c r="D8" s="76"/>
      <c r="E8" s="76"/>
      <c r="F8" s="76"/>
      <c r="G8" s="76"/>
      <c r="H8" s="76"/>
      <c r="I8" s="76"/>
    </row>
    <row r="9" spans="1:11" ht="15.75" customHeight="1" thickBot="1">
      <c r="A9" s="77"/>
      <c r="B9" s="77"/>
      <c r="C9" s="77"/>
      <c r="D9" s="77"/>
      <c r="E9" s="77"/>
      <c r="F9" s="77"/>
      <c r="G9" s="77"/>
      <c r="H9" s="77"/>
      <c r="I9" s="77"/>
    </row>
    <row r="10" spans="1:11" ht="24.75" customHeight="1" thickBot="1">
      <c r="A10" s="78" t="s">
        <v>2</v>
      </c>
      <c r="B10" s="79"/>
      <c r="C10" s="79"/>
      <c r="D10" s="79"/>
      <c r="E10" s="79"/>
      <c r="F10" s="79"/>
      <c r="G10" s="79"/>
      <c r="H10" s="79"/>
      <c r="I10" s="80"/>
    </row>
    <row r="11" spans="1:11" s="3" customFormat="1" ht="64.5" customHeight="1" thickBot="1">
      <c r="A11" s="6" t="s">
        <v>3</v>
      </c>
      <c r="B11" s="8" t="s">
        <v>4</v>
      </c>
      <c r="C11" s="9" t="s">
        <v>5</v>
      </c>
      <c r="D11" s="8" t="s">
        <v>6</v>
      </c>
      <c r="E11" s="8" t="s">
        <v>7</v>
      </c>
      <c r="F11" s="10" t="s">
        <v>8</v>
      </c>
      <c r="G11" s="10" t="s">
        <v>9</v>
      </c>
      <c r="H11" s="10" t="s">
        <v>10</v>
      </c>
      <c r="I11" s="10" t="s">
        <v>11</v>
      </c>
      <c r="J11" s="1"/>
      <c r="K11" s="2"/>
    </row>
    <row r="12" spans="1:11" ht="30" customHeight="1">
      <c r="A12" s="45">
        <v>1</v>
      </c>
      <c r="B12" s="38" t="s">
        <v>13</v>
      </c>
      <c r="C12" s="82" t="s">
        <v>76</v>
      </c>
      <c r="D12" s="81" t="s">
        <v>12</v>
      </c>
      <c r="E12" s="68" t="s">
        <v>14</v>
      </c>
      <c r="F12" s="68">
        <v>1474713.23</v>
      </c>
      <c r="G12" s="68">
        <v>1474713.23</v>
      </c>
      <c r="H12" s="11">
        <v>953991.99</v>
      </c>
      <c r="I12" s="38">
        <f>H12</f>
        <v>953991.99</v>
      </c>
      <c r="J12" s="5"/>
      <c r="K12" s="4"/>
    </row>
    <row r="13" spans="1:11" ht="30" customHeight="1">
      <c r="A13" s="46"/>
      <c r="B13" s="35" t="s">
        <v>13</v>
      </c>
      <c r="C13" s="44"/>
      <c r="D13" s="62" t="s">
        <v>12</v>
      </c>
      <c r="E13" s="54" t="s">
        <v>15</v>
      </c>
      <c r="F13" s="54">
        <v>1474713.23</v>
      </c>
      <c r="G13" s="54">
        <v>1474713.23</v>
      </c>
      <c r="H13" s="12">
        <f>(H12)/F12</f>
        <v>0.64690000102596223</v>
      </c>
      <c r="I13" s="35"/>
      <c r="J13" s="72"/>
      <c r="K13" s="4"/>
    </row>
    <row r="14" spans="1:11" ht="30" customHeight="1">
      <c r="A14" s="46">
        <v>2</v>
      </c>
      <c r="B14" s="34" t="s">
        <v>17</v>
      </c>
      <c r="C14" s="43" t="s">
        <v>77</v>
      </c>
      <c r="D14" s="47" t="s">
        <v>16</v>
      </c>
      <c r="E14" s="39" t="s">
        <v>18</v>
      </c>
      <c r="F14" s="39">
        <v>721784.36</v>
      </c>
      <c r="G14" s="39">
        <v>721784.36</v>
      </c>
      <c r="H14" s="13">
        <v>434514.18</v>
      </c>
      <c r="I14" s="55">
        <f>H14</f>
        <v>434514.18</v>
      </c>
      <c r="J14" s="72"/>
      <c r="K14" s="4"/>
    </row>
    <row r="15" spans="1:11" ht="38.25" customHeight="1">
      <c r="A15" s="46"/>
      <c r="B15" s="67" t="s">
        <v>17</v>
      </c>
      <c r="C15" s="44"/>
      <c r="D15" s="48" t="s">
        <v>16</v>
      </c>
      <c r="E15" s="45" t="s">
        <v>18</v>
      </c>
      <c r="F15" s="54">
        <v>721784.36</v>
      </c>
      <c r="G15" s="54">
        <v>434514.18</v>
      </c>
      <c r="H15" s="12">
        <f>H14/F14</f>
        <v>0.60199999346065081</v>
      </c>
      <c r="I15" s="55"/>
      <c r="J15" s="72"/>
      <c r="K15" s="4"/>
    </row>
    <row r="16" spans="1:11" ht="30" customHeight="1">
      <c r="A16" s="45">
        <v>3</v>
      </c>
      <c r="B16" s="34" t="s">
        <v>20</v>
      </c>
      <c r="C16" s="43" t="s">
        <v>78</v>
      </c>
      <c r="D16" s="47" t="s">
        <v>19</v>
      </c>
      <c r="E16" s="39" t="s">
        <v>21</v>
      </c>
      <c r="F16" s="39">
        <v>3169067.66</v>
      </c>
      <c r="G16" s="39">
        <v>3169067.66</v>
      </c>
      <c r="H16" s="14">
        <v>1047697.08</v>
      </c>
      <c r="I16" s="55">
        <f>H16</f>
        <v>1047697.08</v>
      </c>
      <c r="J16" s="72"/>
      <c r="K16" s="4"/>
    </row>
    <row r="17" spans="1:11" ht="30" customHeight="1">
      <c r="A17" s="46"/>
      <c r="B17" s="67" t="s">
        <v>20</v>
      </c>
      <c r="C17" s="44"/>
      <c r="D17" s="48" t="s">
        <v>19</v>
      </c>
      <c r="E17" s="45" t="s">
        <v>21</v>
      </c>
      <c r="F17" s="54">
        <v>3169067.65</v>
      </c>
      <c r="G17" s="54">
        <v>1047697.08</v>
      </c>
      <c r="H17" s="12">
        <f>H16/F16</f>
        <v>0.33060104497737353</v>
      </c>
      <c r="I17" s="55"/>
      <c r="J17" s="72"/>
      <c r="K17" s="4"/>
    </row>
    <row r="18" spans="1:11" ht="30" customHeight="1">
      <c r="A18" s="64">
        <v>4</v>
      </c>
      <c r="B18" s="49" t="s">
        <v>23</v>
      </c>
      <c r="C18" s="43" t="s">
        <v>79</v>
      </c>
      <c r="D18" s="49" t="s">
        <v>22</v>
      </c>
      <c r="E18" s="63" t="s">
        <v>24</v>
      </c>
      <c r="F18" s="63">
        <v>839815.65</v>
      </c>
      <c r="G18" s="63">
        <v>780535.67</v>
      </c>
      <c r="H18" s="15">
        <v>442797.89</v>
      </c>
      <c r="I18" s="56">
        <f>H18</f>
        <v>442797.89</v>
      </c>
      <c r="J18" s="72"/>
      <c r="K18" s="4"/>
    </row>
    <row r="19" spans="1:11" ht="30" customHeight="1">
      <c r="A19" s="70"/>
      <c r="B19" s="50" t="s">
        <v>23</v>
      </c>
      <c r="C19" s="61"/>
      <c r="D19" s="50" t="s">
        <v>22</v>
      </c>
      <c r="E19" s="64" t="s">
        <v>24</v>
      </c>
      <c r="F19" s="65">
        <v>780535.67</v>
      </c>
      <c r="G19" s="65">
        <v>445500</v>
      </c>
      <c r="H19" s="16">
        <f>H18/G18</f>
        <v>0.56730000564868477</v>
      </c>
      <c r="I19" s="56"/>
      <c r="J19" s="72"/>
      <c r="K19" s="4"/>
    </row>
    <row r="20" spans="1:11" ht="30" customHeight="1">
      <c r="A20" s="45">
        <v>5</v>
      </c>
      <c r="B20" s="47" t="s">
        <v>26</v>
      </c>
      <c r="C20" s="71" t="s">
        <v>80</v>
      </c>
      <c r="D20" s="47" t="s">
        <v>25</v>
      </c>
      <c r="E20" s="36" t="s">
        <v>27</v>
      </c>
      <c r="F20" s="36">
        <v>540779.03</v>
      </c>
      <c r="G20" s="36">
        <v>540779.03</v>
      </c>
      <c r="H20" s="17">
        <v>459662.17</v>
      </c>
      <c r="I20" s="55">
        <f>H20</f>
        <v>459662.17</v>
      </c>
      <c r="J20" s="72"/>
      <c r="K20" s="4"/>
    </row>
    <row r="21" spans="1:11" ht="41.25" customHeight="1">
      <c r="A21" s="46"/>
      <c r="B21" s="62" t="s">
        <v>26</v>
      </c>
      <c r="C21" s="71"/>
      <c r="D21" s="62" t="s">
        <v>25</v>
      </c>
      <c r="E21" s="37" t="s">
        <v>27</v>
      </c>
      <c r="F21" s="37">
        <v>540779.03</v>
      </c>
      <c r="G21" s="37">
        <v>459662.17</v>
      </c>
      <c r="H21" s="18">
        <f>H20/F20</f>
        <v>0.84999998982948721</v>
      </c>
      <c r="I21" s="55"/>
      <c r="J21" s="72"/>
      <c r="K21" s="4"/>
    </row>
    <row r="22" spans="1:11" ht="30" customHeight="1">
      <c r="A22" s="46">
        <v>6</v>
      </c>
      <c r="B22" s="47" t="s">
        <v>29</v>
      </c>
      <c r="C22" s="71" t="s">
        <v>81</v>
      </c>
      <c r="D22" s="47" t="s">
        <v>28</v>
      </c>
      <c r="E22" s="36" t="s">
        <v>30</v>
      </c>
      <c r="F22" s="36">
        <v>3949938.4</v>
      </c>
      <c r="G22" s="36">
        <v>3949938.4</v>
      </c>
      <c r="H22" s="13">
        <v>2890959.91</v>
      </c>
      <c r="I22" s="55">
        <f>H22</f>
        <v>2890959.91</v>
      </c>
      <c r="J22" s="72"/>
      <c r="K22" s="4"/>
    </row>
    <row r="23" spans="1:11" ht="30" customHeight="1">
      <c r="A23" s="46"/>
      <c r="B23" s="48" t="s">
        <v>29</v>
      </c>
      <c r="C23" s="71"/>
      <c r="D23" s="48" t="s">
        <v>28</v>
      </c>
      <c r="E23" s="51" t="s">
        <v>30</v>
      </c>
      <c r="F23" s="37">
        <v>3949938.4</v>
      </c>
      <c r="G23" s="37">
        <v>2890959.91</v>
      </c>
      <c r="H23" s="18">
        <f>H22/F22</f>
        <v>0.73189999874428424</v>
      </c>
      <c r="I23" s="55"/>
      <c r="J23" s="72"/>
      <c r="K23" s="4"/>
    </row>
    <row r="24" spans="1:11" ht="30" customHeight="1">
      <c r="A24" s="45">
        <v>7</v>
      </c>
      <c r="B24" s="34" t="s">
        <v>32</v>
      </c>
      <c r="C24" s="69" t="s">
        <v>82</v>
      </c>
      <c r="D24" s="47" t="s">
        <v>31</v>
      </c>
      <c r="E24" s="39" t="s">
        <v>33</v>
      </c>
      <c r="F24" s="39">
        <v>460047.72</v>
      </c>
      <c r="G24" s="39">
        <v>460047.72</v>
      </c>
      <c r="H24" s="14">
        <v>184019.08</v>
      </c>
      <c r="I24" s="66">
        <f>H24</f>
        <v>184019.08</v>
      </c>
      <c r="J24" s="72"/>
      <c r="K24" s="4"/>
    </row>
    <row r="25" spans="1:11" ht="30" customHeight="1">
      <c r="A25" s="46"/>
      <c r="B25" s="67" t="s">
        <v>32</v>
      </c>
      <c r="C25" s="69"/>
      <c r="D25" s="48" t="s">
        <v>31</v>
      </c>
      <c r="E25" s="45" t="s">
        <v>33</v>
      </c>
      <c r="F25" s="54">
        <v>460047.72</v>
      </c>
      <c r="G25" s="54">
        <v>460047.72</v>
      </c>
      <c r="H25" s="12">
        <f>H24/F24</f>
        <v>0.39999998261049963</v>
      </c>
      <c r="I25" s="35"/>
    </row>
    <row r="26" spans="1:11" ht="30" customHeight="1">
      <c r="A26" s="45">
        <v>8</v>
      </c>
      <c r="B26" s="34" t="s">
        <v>35</v>
      </c>
      <c r="C26" s="61" t="s">
        <v>83</v>
      </c>
      <c r="D26" s="47" t="s">
        <v>34</v>
      </c>
      <c r="E26" s="39" t="s">
        <v>36</v>
      </c>
      <c r="F26" s="39">
        <v>1275432.04</v>
      </c>
      <c r="G26" s="39">
        <v>1275432.04</v>
      </c>
      <c r="H26" s="13">
        <v>765769.4</v>
      </c>
      <c r="I26" s="55">
        <f>H26</f>
        <v>765769.4</v>
      </c>
    </row>
    <row r="27" spans="1:11" ht="30" customHeight="1">
      <c r="A27" s="46"/>
      <c r="B27" s="67" t="s">
        <v>35</v>
      </c>
      <c r="C27" s="44"/>
      <c r="D27" s="48" t="s">
        <v>34</v>
      </c>
      <c r="E27" s="45" t="s">
        <v>36</v>
      </c>
      <c r="F27" s="54">
        <v>1275432.04</v>
      </c>
      <c r="G27" s="54">
        <v>1275432.04</v>
      </c>
      <c r="H27" s="12">
        <f>H26/F26</f>
        <v>0.60040000249640901</v>
      </c>
      <c r="I27" s="55"/>
    </row>
    <row r="28" spans="1:11" ht="30" customHeight="1">
      <c r="A28" s="45">
        <v>9</v>
      </c>
      <c r="B28" s="34" t="s">
        <v>38</v>
      </c>
      <c r="C28" s="43" t="s">
        <v>84</v>
      </c>
      <c r="D28" s="47" t="s">
        <v>37</v>
      </c>
      <c r="E28" s="39" t="s">
        <v>39</v>
      </c>
      <c r="F28" s="39">
        <v>2586704.87</v>
      </c>
      <c r="G28" s="39">
        <v>2542524.87</v>
      </c>
      <c r="H28" s="14">
        <v>529116.15</v>
      </c>
      <c r="I28" s="55">
        <f>H28</f>
        <v>529116.15</v>
      </c>
    </row>
    <row r="29" spans="1:11" ht="30" customHeight="1">
      <c r="A29" s="46"/>
      <c r="B29" s="67" t="s">
        <v>38</v>
      </c>
      <c r="C29" s="44"/>
      <c r="D29" s="48" t="s">
        <v>37</v>
      </c>
      <c r="E29" s="45" t="s">
        <v>39</v>
      </c>
      <c r="F29" s="54">
        <v>2542524.87</v>
      </c>
      <c r="G29" s="54">
        <v>529116.15</v>
      </c>
      <c r="H29" s="12">
        <f>H28/G28</f>
        <v>0.20810657793093681</v>
      </c>
      <c r="I29" s="55"/>
    </row>
    <row r="30" spans="1:11" ht="30" customHeight="1">
      <c r="A30" s="45">
        <v>10</v>
      </c>
      <c r="B30" s="34" t="s">
        <v>41</v>
      </c>
      <c r="C30" s="43" t="s">
        <v>85</v>
      </c>
      <c r="D30" s="47" t="s">
        <v>40</v>
      </c>
      <c r="E30" s="39" t="s">
        <v>42</v>
      </c>
      <c r="F30" s="39">
        <v>801855.04</v>
      </c>
      <c r="G30" s="39">
        <v>801855.04</v>
      </c>
      <c r="H30" s="14">
        <v>681576.78</v>
      </c>
      <c r="I30" s="55">
        <f>H30</f>
        <v>681576.78</v>
      </c>
    </row>
    <row r="31" spans="1:11" ht="30" customHeight="1">
      <c r="A31" s="46"/>
      <c r="B31" s="67" t="s">
        <v>41</v>
      </c>
      <c r="C31" s="44"/>
      <c r="D31" s="48" t="s">
        <v>40</v>
      </c>
      <c r="E31" s="45" t="s">
        <v>42</v>
      </c>
      <c r="F31" s="54">
        <v>806936.87</v>
      </c>
      <c r="G31" s="54">
        <v>806936.87</v>
      </c>
      <c r="H31" s="12">
        <f>H30/G30</f>
        <v>0.8499999950115672</v>
      </c>
      <c r="I31" s="55"/>
    </row>
    <row r="32" spans="1:11" ht="30" customHeight="1">
      <c r="A32" s="45">
        <v>11</v>
      </c>
      <c r="B32" s="34" t="s">
        <v>44</v>
      </c>
      <c r="C32" s="43" t="s">
        <v>86</v>
      </c>
      <c r="D32" s="47" t="s">
        <v>43</v>
      </c>
      <c r="E32" s="39" t="s">
        <v>45</v>
      </c>
      <c r="F32" s="39">
        <v>587825.18999999994</v>
      </c>
      <c r="G32" s="39">
        <v>587825.18999999994</v>
      </c>
      <c r="H32" s="14">
        <v>331768.53999999998</v>
      </c>
      <c r="I32" s="55">
        <f>H32</f>
        <v>331768.53999999998</v>
      </c>
    </row>
    <row r="33" spans="1:9" ht="30" customHeight="1">
      <c r="A33" s="46"/>
      <c r="B33" s="67" t="s">
        <v>44</v>
      </c>
      <c r="C33" s="44"/>
      <c r="D33" s="48" t="s">
        <v>43</v>
      </c>
      <c r="E33" s="45" t="s">
        <v>45</v>
      </c>
      <c r="F33" s="54">
        <v>587825.18999999994</v>
      </c>
      <c r="G33" s="54">
        <v>587825.18999999994</v>
      </c>
      <c r="H33" s="12">
        <f>H32/G32</f>
        <v>0.56440000470207818</v>
      </c>
      <c r="I33" s="55"/>
    </row>
    <row r="34" spans="1:9" ht="30" customHeight="1">
      <c r="A34" s="45">
        <v>12</v>
      </c>
      <c r="B34" s="34" t="s">
        <v>47</v>
      </c>
      <c r="C34" s="43" t="s">
        <v>87</v>
      </c>
      <c r="D34" s="47" t="s">
        <v>46</v>
      </c>
      <c r="E34" s="39" t="s">
        <v>48</v>
      </c>
      <c r="F34" s="39">
        <v>1717305.93</v>
      </c>
      <c r="G34" s="39">
        <v>1717305.93</v>
      </c>
      <c r="H34" s="14">
        <v>1209498.57</v>
      </c>
      <c r="I34" s="55">
        <f>H34</f>
        <v>1209498.57</v>
      </c>
    </row>
    <row r="35" spans="1:9" ht="30" customHeight="1">
      <c r="A35" s="46"/>
      <c r="B35" s="67" t="s">
        <v>47</v>
      </c>
      <c r="C35" s="61"/>
      <c r="D35" s="48" t="s">
        <v>46</v>
      </c>
      <c r="E35" s="45" t="s">
        <v>48</v>
      </c>
      <c r="F35" s="54">
        <v>1717305.93</v>
      </c>
      <c r="G35" s="54">
        <v>1717305.93</v>
      </c>
      <c r="H35" s="12">
        <f>H34/G34</f>
        <v>0.70430000203865839</v>
      </c>
      <c r="I35" s="55"/>
    </row>
    <row r="36" spans="1:9" ht="30" customHeight="1">
      <c r="A36" s="45">
        <v>13</v>
      </c>
      <c r="B36" s="47" t="s">
        <v>50</v>
      </c>
      <c r="C36" s="61" t="s">
        <v>88</v>
      </c>
      <c r="D36" s="47" t="s">
        <v>49</v>
      </c>
      <c r="E36" s="36" t="s">
        <v>51</v>
      </c>
      <c r="F36" s="36">
        <v>555562.56999999995</v>
      </c>
      <c r="G36" s="36">
        <v>555562.56999999995</v>
      </c>
      <c r="H36" s="13">
        <v>266670</v>
      </c>
      <c r="I36" s="55">
        <f>H36</f>
        <v>266670</v>
      </c>
    </row>
    <row r="37" spans="1:9" ht="30" customHeight="1">
      <c r="A37" s="46"/>
      <c r="B37" s="48" t="s">
        <v>50</v>
      </c>
      <c r="C37" s="44"/>
      <c r="D37" s="48" t="s">
        <v>49</v>
      </c>
      <c r="E37" s="51" t="s">
        <v>51</v>
      </c>
      <c r="F37" s="37">
        <v>555562.56999999995</v>
      </c>
      <c r="G37" s="37">
        <v>555562.56999999995</v>
      </c>
      <c r="H37" s="19">
        <f>H36/G36</f>
        <v>0.47999993952076364</v>
      </c>
      <c r="I37" s="55"/>
    </row>
    <row r="38" spans="1:9" ht="30" customHeight="1">
      <c r="A38" s="57">
        <v>14</v>
      </c>
      <c r="B38" s="47" t="s">
        <v>53</v>
      </c>
      <c r="C38" s="43" t="s">
        <v>89</v>
      </c>
      <c r="D38" s="47" t="s">
        <v>52</v>
      </c>
      <c r="E38" s="36" t="s">
        <v>54</v>
      </c>
      <c r="F38" s="36">
        <v>3687355.4</v>
      </c>
      <c r="G38" s="36">
        <v>3687355.4</v>
      </c>
      <c r="H38" s="13">
        <v>3134252.09</v>
      </c>
      <c r="I38" s="24">
        <f>H38</f>
        <v>3134252.09</v>
      </c>
    </row>
    <row r="39" spans="1:9" ht="36" customHeight="1">
      <c r="A39" s="45"/>
      <c r="B39" s="62"/>
      <c r="C39" s="44"/>
      <c r="D39" s="62"/>
      <c r="E39" s="37"/>
      <c r="F39" s="37"/>
      <c r="G39" s="37"/>
      <c r="H39" s="19">
        <f>H38/G38</f>
        <v>0.85</v>
      </c>
      <c r="I39" s="25"/>
    </row>
    <row r="40" spans="1:9" ht="34.5" customHeight="1" thickBot="1"/>
    <row r="41" spans="1:9" ht="30" customHeight="1">
      <c r="A41" s="46">
        <v>15</v>
      </c>
      <c r="B41" s="34" t="s">
        <v>56</v>
      </c>
      <c r="C41" s="43" t="s">
        <v>90</v>
      </c>
      <c r="D41" s="47" t="s">
        <v>55</v>
      </c>
      <c r="E41" s="39" t="s">
        <v>57</v>
      </c>
      <c r="F41" s="52">
        <v>2008166.1</v>
      </c>
      <c r="G41" s="39">
        <v>1410510.11</v>
      </c>
      <c r="H41" s="13">
        <v>1198933.5900000001</v>
      </c>
      <c r="I41" s="38">
        <f>H41</f>
        <v>1198933.5900000001</v>
      </c>
    </row>
    <row r="42" spans="1:9" ht="30" customHeight="1">
      <c r="A42" s="46"/>
      <c r="B42" s="67" t="s">
        <v>56</v>
      </c>
      <c r="C42" s="44"/>
      <c r="D42" s="48" t="s">
        <v>55</v>
      </c>
      <c r="E42" s="45" t="s">
        <v>57</v>
      </c>
      <c r="F42" s="53"/>
      <c r="G42" s="54">
        <v>1410510.11</v>
      </c>
      <c r="H42" s="12">
        <f>H41/G41</f>
        <v>0.8499999975186282</v>
      </c>
      <c r="I42" s="35"/>
    </row>
    <row r="43" spans="1:9" ht="30" customHeight="1">
      <c r="A43" s="45">
        <v>16</v>
      </c>
      <c r="B43" s="34" t="s">
        <v>32</v>
      </c>
      <c r="C43" s="43" t="s">
        <v>82</v>
      </c>
      <c r="D43" s="47" t="s">
        <v>58</v>
      </c>
      <c r="E43" s="39" t="s">
        <v>59</v>
      </c>
      <c r="F43" s="39">
        <v>2275502.2799999998</v>
      </c>
      <c r="G43" s="39">
        <v>2275502.2799999998</v>
      </c>
      <c r="H43" s="13">
        <v>682650.68</v>
      </c>
      <c r="I43" s="34">
        <f>H43</f>
        <v>682650.68</v>
      </c>
    </row>
    <row r="44" spans="1:9" ht="30" customHeight="1">
      <c r="A44" s="46"/>
      <c r="B44" s="67" t="s">
        <v>32</v>
      </c>
      <c r="C44" s="44"/>
      <c r="D44" s="48" t="s">
        <v>58</v>
      </c>
      <c r="E44" s="45" t="s">
        <v>59</v>
      </c>
      <c r="F44" s="54">
        <v>2275502.2799999998</v>
      </c>
      <c r="G44" s="54">
        <v>2275502.2799999998</v>
      </c>
      <c r="H44" s="12">
        <f>H43/G43</f>
        <v>0.2999999982421464</v>
      </c>
      <c r="I44" s="35"/>
    </row>
    <row r="45" spans="1:9" ht="39" customHeight="1">
      <c r="A45" s="45">
        <v>17</v>
      </c>
      <c r="B45" s="47" t="s">
        <v>61</v>
      </c>
      <c r="C45" s="43" t="s">
        <v>91</v>
      </c>
      <c r="D45" s="47" t="s">
        <v>60</v>
      </c>
      <c r="E45" s="36" t="s">
        <v>62</v>
      </c>
      <c r="F45" s="36">
        <v>2020034.53</v>
      </c>
      <c r="G45" s="36">
        <v>2020034.53</v>
      </c>
      <c r="H45" s="20">
        <v>1500000</v>
      </c>
      <c r="I45" s="34">
        <f t="shared" ref="I45" si="0">H45</f>
        <v>1500000</v>
      </c>
    </row>
    <row r="46" spans="1:9" ht="102" customHeight="1" thickBot="1">
      <c r="A46" s="46"/>
      <c r="B46" s="48" t="s">
        <v>61</v>
      </c>
      <c r="C46" s="44"/>
      <c r="D46" s="48" t="s">
        <v>60</v>
      </c>
      <c r="E46" s="51" t="s">
        <v>62</v>
      </c>
      <c r="F46" s="37">
        <v>2020034.53</v>
      </c>
      <c r="G46" s="37">
        <v>2020034.53</v>
      </c>
      <c r="H46" s="19">
        <v>0.74260000000000004</v>
      </c>
      <c r="I46" s="35"/>
    </row>
    <row r="47" spans="1:9" ht="30" customHeight="1">
      <c r="A47" s="45">
        <v>18</v>
      </c>
      <c r="B47" s="49" t="s">
        <v>64</v>
      </c>
      <c r="C47" s="43" t="s">
        <v>92</v>
      </c>
      <c r="D47" s="47" t="s">
        <v>63</v>
      </c>
      <c r="E47" s="63" t="s">
        <v>65</v>
      </c>
      <c r="F47" s="41">
        <v>1780228.4</v>
      </c>
      <c r="G47" s="63">
        <v>1751938.4</v>
      </c>
      <c r="H47" s="21">
        <v>776984.68</v>
      </c>
      <c r="I47" s="38">
        <f t="shared" ref="I47" si="1">H47</f>
        <v>776984.68</v>
      </c>
    </row>
    <row r="48" spans="1:9" ht="30" customHeight="1">
      <c r="A48" s="46"/>
      <c r="B48" s="50" t="s">
        <v>64</v>
      </c>
      <c r="C48" s="44"/>
      <c r="D48" s="48" t="s">
        <v>63</v>
      </c>
      <c r="E48" s="64" t="s">
        <v>65</v>
      </c>
      <c r="F48" s="42"/>
      <c r="G48" s="65">
        <v>1751938.4</v>
      </c>
      <c r="H48" s="22">
        <f>H47/G47</f>
        <v>0.44349999977168153</v>
      </c>
      <c r="I48" s="35"/>
    </row>
    <row r="49" spans="1:9" ht="30" customHeight="1">
      <c r="A49" s="45">
        <v>19</v>
      </c>
      <c r="B49" s="47" t="s">
        <v>67</v>
      </c>
      <c r="C49" s="43" t="s">
        <v>82</v>
      </c>
      <c r="D49" s="47" t="s">
        <v>66</v>
      </c>
      <c r="E49" s="36" t="s">
        <v>68</v>
      </c>
      <c r="F49" s="36">
        <v>1338370.26</v>
      </c>
      <c r="G49" s="36">
        <v>1338370.26</v>
      </c>
      <c r="H49" s="13">
        <v>501219.66</v>
      </c>
      <c r="I49" s="34">
        <f t="shared" ref="I49" si="2">H49</f>
        <v>501219.66</v>
      </c>
    </row>
    <row r="50" spans="1:9" ht="30" customHeight="1" thickBot="1">
      <c r="A50" s="46"/>
      <c r="B50" s="48" t="s">
        <v>67</v>
      </c>
      <c r="C50" s="44"/>
      <c r="D50" s="48" t="s">
        <v>66</v>
      </c>
      <c r="E50" s="51" t="s">
        <v>68</v>
      </c>
      <c r="F50" s="37">
        <v>1338370.26</v>
      </c>
      <c r="G50" s="37">
        <v>1338370.26</v>
      </c>
      <c r="H50" s="19">
        <f>H49/G49</f>
        <v>0.37449999822918956</v>
      </c>
      <c r="I50" s="35"/>
    </row>
    <row r="51" spans="1:9" ht="30" customHeight="1">
      <c r="A51" s="45">
        <v>20</v>
      </c>
      <c r="B51" s="47" t="s">
        <v>70</v>
      </c>
      <c r="C51" s="43" t="s">
        <v>93</v>
      </c>
      <c r="D51" s="47" t="s">
        <v>69</v>
      </c>
      <c r="E51" s="36" t="s">
        <v>71</v>
      </c>
      <c r="F51" s="36">
        <v>2192868.02</v>
      </c>
      <c r="G51" s="36">
        <v>2137630.02</v>
      </c>
      <c r="H51" s="13">
        <v>758760</v>
      </c>
      <c r="I51" s="38">
        <f t="shared" ref="I51" si="3">H51</f>
        <v>758760</v>
      </c>
    </row>
    <row r="52" spans="1:9" ht="30" customHeight="1">
      <c r="A52" s="46"/>
      <c r="B52" s="48" t="s">
        <v>70</v>
      </c>
      <c r="C52" s="44"/>
      <c r="D52" s="62" t="s">
        <v>69</v>
      </c>
      <c r="E52" s="51" t="s">
        <v>71</v>
      </c>
      <c r="F52" s="37">
        <v>2137630.02</v>
      </c>
      <c r="G52" s="37">
        <v>2137630.02</v>
      </c>
      <c r="H52" s="19">
        <f>H51/G51</f>
        <v>0.35495384743895014</v>
      </c>
      <c r="I52" s="35"/>
    </row>
    <row r="53" spans="1:9" ht="30" customHeight="1">
      <c r="A53" s="45">
        <v>21</v>
      </c>
      <c r="B53" s="34" t="s">
        <v>73</v>
      </c>
      <c r="C53" s="43" t="s">
        <v>94</v>
      </c>
      <c r="D53" s="47" t="s">
        <v>72</v>
      </c>
      <c r="E53" s="39" t="s">
        <v>74</v>
      </c>
      <c r="F53" s="39">
        <v>5075870.6100000003</v>
      </c>
      <c r="G53" s="39">
        <v>3653825.87</v>
      </c>
      <c r="H53" s="14">
        <v>752688.13</v>
      </c>
      <c r="I53" s="34">
        <f t="shared" ref="I53" si="4">H53</f>
        <v>752688.13</v>
      </c>
    </row>
    <row r="54" spans="1:9" ht="30" customHeight="1" thickBot="1">
      <c r="A54" s="57"/>
      <c r="B54" s="59" t="s">
        <v>73</v>
      </c>
      <c r="C54" s="61"/>
      <c r="D54" s="58" t="s">
        <v>72</v>
      </c>
      <c r="E54" s="60" t="s">
        <v>74</v>
      </c>
      <c r="F54" s="40">
        <v>5075870.6100000003</v>
      </c>
      <c r="G54" s="40">
        <v>3653825.87</v>
      </c>
      <c r="H54" s="12">
        <v>0.20599999999999999</v>
      </c>
      <c r="I54" s="35"/>
    </row>
    <row r="55" spans="1:9" ht="23.25" customHeight="1" thickBot="1">
      <c r="A55" s="31" t="s">
        <v>75</v>
      </c>
      <c r="B55" s="32"/>
      <c r="C55" s="32"/>
      <c r="D55" s="32"/>
      <c r="E55" s="33"/>
      <c r="F55" s="7">
        <f>SUM(F12:F54)</f>
        <v>70489088.520000011</v>
      </c>
      <c r="G55" s="7">
        <f>SUM(G12:G54)</f>
        <v>64125623.089999996</v>
      </c>
      <c r="H55" s="7">
        <f>H12+H14+H16+H18+H20+H22+H24+H26+H28+H30+H32+H34+H36+H38+H41+H43+H45+H47+H49+H51+H53</f>
        <v>19503530.57</v>
      </c>
      <c r="I55" s="7">
        <f>SUM(I12:I54)</f>
        <v>19503530.57</v>
      </c>
    </row>
    <row r="56" spans="1:9" ht="23.25" customHeight="1">
      <c r="A56" s="29"/>
      <c r="B56" s="29"/>
      <c r="C56" s="29"/>
      <c r="D56" s="29"/>
      <c r="E56" s="29"/>
      <c r="F56" s="30"/>
      <c r="G56" s="30"/>
      <c r="H56" s="30"/>
      <c r="I56" s="30"/>
    </row>
    <row r="57" spans="1:9" ht="15" thickBot="1"/>
    <row r="58" spans="1:9" ht="15" thickBot="1">
      <c r="A58" s="78" t="s">
        <v>95</v>
      </c>
      <c r="B58" s="79"/>
      <c r="C58" s="79"/>
      <c r="D58" s="79"/>
      <c r="E58" s="79"/>
      <c r="F58" s="79"/>
      <c r="G58" s="79"/>
      <c r="H58" s="79"/>
      <c r="I58" s="80"/>
    </row>
    <row r="59" spans="1:9" ht="39" thickBot="1">
      <c r="A59" s="6" t="s">
        <v>3</v>
      </c>
      <c r="B59" s="8" t="s">
        <v>4</v>
      </c>
      <c r="C59" s="9" t="s">
        <v>5</v>
      </c>
      <c r="D59" s="8" t="s">
        <v>6</v>
      </c>
      <c r="E59" s="8" t="s">
        <v>7</v>
      </c>
      <c r="F59" s="10" t="s">
        <v>8</v>
      </c>
      <c r="G59" s="10" t="s">
        <v>9</v>
      </c>
      <c r="H59" s="10" t="s">
        <v>10</v>
      </c>
      <c r="I59" s="10" t="s">
        <v>11</v>
      </c>
    </row>
    <row r="60" spans="1:9" ht="30" customHeight="1">
      <c r="A60" s="46">
        <v>1</v>
      </c>
      <c r="B60" s="34" t="s">
        <v>97</v>
      </c>
      <c r="C60" s="82" t="s">
        <v>105</v>
      </c>
      <c r="D60" s="47" t="s">
        <v>96</v>
      </c>
      <c r="E60" s="39" t="s">
        <v>98</v>
      </c>
      <c r="F60" s="39">
        <v>436461.93</v>
      </c>
      <c r="G60" s="39">
        <v>380742.93</v>
      </c>
      <c r="H60" s="14">
        <v>238649.67</v>
      </c>
      <c r="I60" s="34">
        <f t="shared" ref="I60" si="5">H60</f>
        <v>238649.67</v>
      </c>
    </row>
    <row r="61" spans="1:9" ht="30" customHeight="1">
      <c r="A61" s="46"/>
      <c r="B61" s="67" t="s">
        <v>97</v>
      </c>
      <c r="C61" s="44"/>
      <c r="D61" s="48" t="s">
        <v>96</v>
      </c>
      <c r="E61" s="45" t="s">
        <v>98</v>
      </c>
      <c r="F61" s="54">
        <v>380742.93</v>
      </c>
      <c r="G61" s="54">
        <v>380742.93</v>
      </c>
      <c r="H61" s="12">
        <f>H60/G60</f>
        <v>0.62680000387663148</v>
      </c>
      <c r="I61" s="35"/>
    </row>
    <row r="62" spans="1:9" ht="30" customHeight="1">
      <c r="A62" s="46">
        <v>2</v>
      </c>
      <c r="B62" s="34" t="s">
        <v>100</v>
      </c>
      <c r="C62" s="43" t="s">
        <v>106</v>
      </c>
      <c r="D62" s="47" t="s">
        <v>99</v>
      </c>
      <c r="E62" s="39" t="s">
        <v>101</v>
      </c>
      <c r="F62" s="39">
        <v>773513.84</v>
      </c>
      <c r="G62" s="39">
        <v>773513.84</v>
      </c>
      <c r="H62" s="14">
        <v>657486.76</v>
      </c>
      <c r="I62" s="34">
        <f>H62</f>
        <v>657486.76</v>
      </c>
    </row>
    <row r="63" spans="1:9" ht="30" customHeight="1" thickBot="1">
      <c r="A63" s="46"/>
      <c r="B63" s="67" t="s">
        <v>100</v>
      </c>
      <c r="C63" s="44"/>
      <c r="D63" s="48" t="s">
        <v>99</v>
      </c>
      <c r="E63" s="45" t="s">
        <v>101</v>
      </c>
      <c r="F63" s="54">
        <v>773513.84</v>
      </c>
      <c r="G63" s="54">
        <v>773513.84</v>
      </c>
      <c r="H63" s="12">
        <f>H62/G62</f>
        <v>0.84999999482879329</v>
      </c>
      <c r="I63" s="35"/>
    </row>
    <row r="64" spans="1:9" ht="30" customHeight="1">
      <c r="A64" s="46">
        <v>3</v>
      </c>
      <c r="B64" s="47" t="s">
        <v>103</v>
      </c>
      <c r="C64" s="43" t="s">
        <v>107</v>
      </c>
      <c r="D64" s="47" t="s">
        <v>102</v>
      </c>
      <c r="E64" s="36" t="s">
        <v>104</v>
      </c>
      <c r="F64" s="36">
        <v>627761.42000000004</v>
      </c>
      <c r="G64" s="36">
        <v>627761.42000000004</v>
      </c>
      <c r="H64" s="13">
        <v>468561.12</v>
      </c>
      <c r="I64" s="38">
        <f t="shared" ref="I64" si="6">H64</f>
        <v>468561.12</v>
      </c>
    </row>
    <row r="65" spans="1:9" ht="30" customHeight="1" thickBot="1">
      <c r="A65" s="57"/>
      <c r="B65" s="83" t="s">
        <v>103</v>
      </c>
      <c r="C65" s="61"/>
      <c r="D65" s="83" t="s">
        <v>102</v>
      </c>
      <c r="E65" s="84" t="s">
        <v>104</v>
      </c>
      <c r="F65" s="37">
        <v>627761.42000000004</v>
      </c>
      <c r="G65" s="37">
        <v>627761.42000000004</v>
      </c>
      <c r="H65" s="19">
        <f>H64/G64</f>
        <v>0.74639999380656419</v>
      </c>
      <c r="I65" s="35"/>
    </row>
    <row r="66" spans="1:9" ht="15" thickBot="1">
      <c r="A66" s="27"/>
      <c r="B66" s="28"/>
      <c r="C66" s="28"/>
      <c r="D66" s="28"/>
      <c r="E66" s="23" t="s">
        <v>75</v>
      </c>
      <c r="F66" s="7">
        <f>SUM(F60:F65)</f>
        <v>3619755.38</v>
      </c>
      <c r="G66" s="7">
        <f>SUM(G60:G65)</f>
        <v>3564036.38</v>
      </c>
      <c r="H66" s="7">
        <f>H60+H64+H62</f>
        <v>1364697.55</v>
      </c>
      <c r="I66" s="7">
        <f>SUM(I60:I65)</f>
        <v>1364697.55</v>
      </c>
    </row>
    <row r="73" spans="1:9">
      <c r="A73" s="26"/>
    </row>
  </sheetData>
  <mergeCells count="204">
    <mergeCell ref="A64:A65"/>
    <mergeCell ref="D60:D61"/>
    <mergeCell ref="B60:B61"/>
    <mergeCell ref="E60:E61"/>
    <mergeCell ref="F60:F61"/>
    <mergeCell ref="G60:G61"/>
    <mergeCell ref="I60:I61"/>
    <mergeCell ref="D62:D63"/>
    <mergeCell ref="B62:B63"/>
    <mergeCell ref="E62:E63"/>
    <mergeCell ref="F62:F63"/>
    <mergeCell ref="G62:G63"/>
    <mergeCell ref="I62:I63"/>
    <mergeCell ref="D64:D65"/>
    <mergeCell ref="B64:B65"/>
    <mergeCell ref="E64:E65"/>
    <mergeCell ref="F64:F65"/>
    <mergeCell ref="G64:G65"/>
    <mergeCell ref="I64:I65"/>
    <mergeCell ref="C60:C61"/>
    <mergeCell ref="C62:C63"/>
    <mergeCell ref="C64:C65"/>
    <mergeCell ref="F1:I3"/>
    <mergeCell ref="A4:I5"/>
    <mergeCell ref="A6:I7"/>
    <mergeCell ref="A8:I9"/>
    <mergeCell ref="A10:I10"/>
    <mergeCell ref="A58:I58"/>
    <mergeCell ref="A60:A61"/>
    <mergeCell ref="A62:A63"/>
    <mergeCell ref="A12:A13"/>
    <mergeCell ref="D12:D13"/>
    <mergeCell ref="B12:B13"/>
    <mergeCell ref="E12:E13"/>
    <mergeCell ref="G12:G13"/>
    <mergeCell ref="C12:C13"/>
    <mergeCell ref="A28:A29"/>
    <mergeCell ref="D28:D29"/>
    <mergeCell ref="B28:B29"/>
    <mergeCell ref="E28:E29"/>
    <mergeCell ref="G28:G29"/>
    <mergeCell ref="C28:C29"/>
    <mergeCell ref="E22:E23"/>
    <mergeCell ref="G22:G23"/>
    <mergeCell ref="A24:A25"/>
    <mergeCell ref="D24:D25"/>
    <mergeCell ref="J23:J24"/>
    <mergeCell ref="J21:J22"/>
    <mergeCell ref="J17:J18"/>
    <mergeCell ref="J19:J20"/>
    <mergeCell ref="J13:J14"/>
    <mergeCell ref="J15:J16"/>
    <mergeCell ref="A20:A21"/>
    <mergeCell ref="D20:D21"/>
    <mergeCell ref="B20:B21"/>
    <mergeCell ref="E20:E21"/>
    <mergeCell ref="G20:G21"/>
    <mergeCell ref="C20:C21"/>
    <mergeCell ref="A14:A15"/>
    <mergeCell ref="D14:D15"/>
    <mergeCell ref="B14:B15"/>
    <mergeCell ref="E14:E15"/>
    <mergeCell ref="G14:G15"/>
    <mergeCell ref="A16:A17"/>
    <mergeCell ref="D16:D17"/>
    <mergeCell ref="B16:B17"/>
    <mergeCell ref="C14:C15"/>
    <mergeCell ref="A22:A23"/>
    <mergeCell ref="D22:D23"/>
    <mergeCell ref="B22:B23"/>
    <mergeCell ref="A41:A42"/>
    <mergeCell ref="D41:D42"/>
    <mergeCell ref="B41:B42"/>
    <mergeCell ref="E41:E42"/>
    <mergeCell ref="G41:G42"/>
    <mergeCell ref="B24:B25"/>
    <mergeCell ref="C22:C23"/>
    <mergeCell ref="A36:A37"/>
    <mergeCell ref="D36:D37"/>
    <mergeCell ref="B36:B37"/>
    <mergeCell ref="E36:E37"/>
    <mergeCell ref="G36:G37"/>
    <mergeCell ref="C36:C37"/>
    <mergeCell ref="A30:A31"/>
    <mergeCell ref="D30:D31"/>
    <mergeCell ref="B30:B31"/>
    <mergeCell ref="E30:E31"/>
    <mergeCell ref="G30:G31"/>
    <mergeCell ref="A32:A33"/>
    <mergeCell ref="D32:D33"/>
    <mergeCell ref="B32:B33"/>
    <mergeCell ref="C30:C31"/>
    <mergeCell ref="E24:E25"/>
    <mergeCell ref="G24:G25"/>
    <mergeCell ref="C34:C35"/>
    <mergeCell ref="C32:C33"/>
    <mergeCell ref="E16:E17"/>
    <mergeCell ref="G16:G17"/>
    <mergeCell ref="A18:A19"/>
    <mergeCell ref="D18:D19"/>
    <mergeCell ref="B18:B19"/>
    <mergeCell ref="E18:E19"/>
    <mergeCell ref="G18:G19"/>
    <mergeCell ref="F18:F19"/>
    <mergeCell ref="C16:C17"/>
    <mergeCell ref="C18:C19"/>
    <mergeCell ref="A26:A27"/>
    <mergeCell ref="D26:D27"/>
    <mergeCell ref="B26:B27"/>
    <mergeCell ref="E26:E27"/>
    <mergeCell ref="G26:G27"/>
    <mergeCell ref="A43:A44"/>
    <mergeCell ref="D43:D44"/>
    <mergeCell ref="B43:B44"/>
    <mergeCell ref="E43:E44"/>
    <mergeCell ref="G43:G44"/>
    <mergeCell ref="F43:F44"/>
    <mergeCell ref="C41:C42"/>
    <mergeCell ref="C43:C44"/>
    <mergeCell ref="F12:F13"/>
    <mergeCell ref="F26:F27"/>
    <mergeCell ref="B38:B39"/>
    <mergeCell ref="C38:C39"/>
    <mergeCell ref="D38:D39"/>
    <mergeCell ref="E38:E39"/>
    <mergeCell ref="A38:A39"/>
    <mergeCell ref="F24:F25"/>
    <mergeCell ref="C24:C25"/>
    <mergeCell ref="C26:C27"/>
    <mergeCell ref="E32:E33"/>
    <mergeCell ref="G32:G33"/>
    <mergeCell ref="A34:A35"/>
    <mergeCell ref="D34:D35"/>
    <mergeCell ref="B34:B35"/>
    <mergeCell ref="E34:E35"/>
    <mergeCell ref="I12:I13"/>
    <mergeCell ref="F14:F15"/>
    <mergeCell ref="I14:I15"/>
    <mergeCell ref="F16:F17"/>
    <mergeCell ref="I16:I17"/>
    <mergeCell ref="E51:E52"/>
    <mergeCell ref="G51:G52"/>
    <mergeCell ref="A53:A54"/>
    <mergeCell ref="D53:D54"/>
    <mergeCell ref="B53:B54"/>
    <mergeCell ref="E53:E54"/>
    <mergeCell ref="G53:G54"/>
    <mergeCell ref="C51:C52"/>
    <mergeCell ref="C53:C54"/>
    <mergeCell ref="A51:A52"/>
    <mergeCell ref="D51:D52"/>
    <mergeCell ref="B51:B52"/>
    <mergeCell ref="E47:E48"/>
    <mergeCell ref="G47:G48"/>
    <mergeCell ref="A49:A50"/>
    <mergeCell ref="D49:D50"/>
    <mergeCell ref="B49:B50"/>
    <mergeCell ref="E49:E50"/>
    <mergeCell ref="I24:I25"/>
    <mergeCell ref="I26:I27"/>
    <mergeCell ref="F28:F29"/>
    <mergeCell ref="I28:I29"/>
    <mergeCell ref="I18:I19"/>
    <mergeCell ref="F20:F21"/>
    <mergeCell ref="I20:I21"/>
    <mergeCell ref="F22:F23"/>
    <mergeCell ref="I22:I23"/>
    <mergeCell ref="F36:F37"/>
    <mergeCell ref="I36:I37"/>
    <mergeCell ref="G34:G35"/>
    <mergeCell ref="F41:F42"/>
    <mergeCell ref="I41:I42"/>
    <mergeCell ref="F30:F31"/>
    <mergeCell ref="I30:I31"/>
    <mergeCell ref="F32:F33"/>
    <mergeCell ref="I32:I33"/>
    <mergeCell ref="F34:F35"/>
    <mergeCell ref="I34:I35"/>
    <mergeCell ref="F38:F39"/>
    <mergeCell ref="G38:G39"/>
    <mergeCell ref="A55:E55"/>
    <mergeCell ref="I49:I50"/>
    <mergeCell ref="F51:F52"/>
    <mergeCell ref="I51:I52"/>
    <mergeCell ref="F53:F54"/>
    <mergeCell ref="I53:I54"/>
    <mergeCell ref="I43:I44"/>
    <mergeCell ref="F45:F46"/>
    <mergeCell ref="I45:I46"/>
    <mergeCell ref="F47:F48"/>
    <mergeCell ref="I47:I48"/>
    <mergeCell ref="G49:G50"/>
    <mergeCell ref="F49:F50"/>
    <mergeCell ref="C47:C48"/>
    <mergeCell ref="C49:C50"/>
    <mergeCell ref="A47:A48"/>
    <mergeCell ref="D47:D48"/>
    <mergeCell ref="B47:B48"/>
    <mergeCell ref="A45:A46"/>
    <mergeCell ref="D45:D46"/>
    <mergeCell ref="B45:B46"/>
    <mergeCell ref="E45:E46"/>
    <mergeCell ref="G45:G46"/>
    <mergeCell ref="C45:C46"/>
  </mergeCells>
  <pageMargins left="0.70866141732283472" right="0.70866141732283472" top="0.74803149606299213" bottom="0.74803149606299213" header="0.31496062992125984" footer="0.31496062992125984"/>
  <pageSetup paperSize="9" scale="90" fitToWidth="4" fitToHeight="4" orientation="landscape" horizontalDpi="4294967294" verticalDpi="4294967294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wyników oceny </vt:lpstr>
      <vt:lpstr>'Zestawienie wyników oceny 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Lorenc</dc:creator>
  <cp:lastModifiedBy>m.kopacz</cp:lastModifiedBy>
  <cp:lastPrinted>2017-10-12T05:20:11Z</cp:lastPrinted>
  <dcterms:created xsi:type="dcterms:W3CDTF">2017-09-05T14:34:56Z</dcterms:created>
  <dcterms:modified xsi:type="dcterms:W3CDTF">2017-10-12T05:26:14Z</dcterms:modified>
</cp:coreProperties>
</file>