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<sst xmlns="http://schemas.openxmlformats.org/spreadsheetml/2006/main" count="662" uniqueCount="485">
  <si>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</si>
  <si>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</si>
  <si>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</si>
  <si>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</si>
  <si>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</si>
  <si>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</si>
  <si>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</si>
  <si>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</si>
  <si>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</si>
  <si>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</si>
  <si>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</si>
  <si>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</si>
  <si>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</si>
  <si>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</si>
  <si>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</si>
  <si>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</si>
  <si>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</si>
  <si>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</si>
  <si>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</si>
  <si>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</si>
  <si>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</si>
  <si>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</si>
  <si>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</si>
  <si>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</si>
  <si>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</si>
  <si>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</si>
  <si>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</si>
  <si>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</si>
  <si>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</si>
  <si>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</si>
  <si>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</si>
  <si>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</si>
  <si>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</si>
  <si>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</si>
  <si>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</si>
  <si>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</si>
  <si>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</si>
  <si>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</si>
  <si>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</si>
  <si>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</si>
  <si>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</si>
  <si>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</si>
  <si>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</si>
  <si>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</si>
  <si>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</si>
  <si>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</si>
  <si>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</si>
  <si>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</si>
  <si>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</si>
  <si>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</si>
  <si>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</si>
  <si>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</si>
  <si>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</si>
  <si>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</si>
  <si>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</si>
  <si>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</si>
  <si>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</si>
  <si>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</si>
  <si>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</si>
  <si>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</si>
  <si>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</si>
  <si>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</si>
  <si>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</si>
  <si>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</si>
  <si>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</si>
  <si>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</si>
  <si>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</si>
  <si>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</si>
  <si>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</si>
  <si>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</si>
  <si>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</si>
  <si>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</si>
  <si>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</si>
  <si>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</si>
  <si>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</si>
  <si>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</si>
  <si>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</si>
  <si>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</si>
  <si>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</si>
  <si>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</si>
  <si>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</si>
  <si>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</si>
  <si>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</si>
  <si>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</si>
  <si>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</si>
  <si>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</si>
  <si>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</si>
  <si>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</si>
  <si>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</si>
  <si>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</si>
  <si>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</si>
  <si>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</si>
  <si>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</si>
  <si>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</si>
  <si>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</si>
  <si>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</si>
  <si>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</si>
  <si>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</si>
  <si>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</si>
  <si>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</si>
  <si>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</si>
  <si>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</si>
  <si>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</si>
  <si>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</si>
  <si>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</si>
  <si>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</si>
  <si>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</si>
  <si>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</si>
  <si>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</si>
  <si>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</si>
  <si>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</si>
  <si>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</si>
  <si>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</si>
  <si>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</si>
  <si>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</si>
  <si>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</si>
  <si>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</si>
  <si>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</si>
  <si>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</si>
  <si>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</si>
  <si>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</si>
  <si>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</si>
  <si>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</si>
  <si>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</si>
  <si>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</si>
  <si>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</si>
  <si>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</si>
  <si>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</si>
  <si>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</si>
  <si>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</si>
  <si>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</si>
  <si>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</si>
  <si>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</si>
  <si>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</si>
  <si>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</si>
  <si>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</si>
  <si>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</si>
  <si>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</si>
  <si>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</si>
  <si>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</si>
  <si>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</si>
  <si>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</si>
  <si>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</si>
  <si>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</si>
  <si>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</si>
  <si>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</si>
  <si>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</si>
  <si>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</si>
  <si>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</si>
  <si>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</si>
  <si>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</si>
  <si>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</si>
  <si>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</si>
  <si>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</si>
  <si>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</si>
  <si>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</si>
  <si>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</si>
  <si>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</si>
  <si>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</si>
  <si>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</si>
  <si>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</si>
  <si>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</si>
  <si>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</si>
  <si>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</si>
  <si>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</si>
  <si>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</si>
  <si>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</si>
  <si>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</si>
  <si>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</si>
  <si>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</si>
  <si>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</si>
  <si>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</si>
  <si>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</si>
  <si>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</si>
  <si>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</si>
  <si>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</si>
  <si>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</si>
  <si>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</si>
  <si>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</si>
  <si>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</si>
  <si>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</si>
  <si>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</si>
  <si>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</si>
  <si>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</si>
  <si>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</si>
  <si>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</si>
  <si>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</si>
  <si>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</si>
  <si>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</si>
  <si>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</si>
  <si>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</si>
  <si>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</si>
  <si>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</si>
  <si>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</si>
  <si>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</si>
  <si>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</si>
  <si>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</si>
  <si>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</si>
  <si>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</si>
  <si>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</si>
  <si>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</si>
  <si>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</si>
  <si>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</si>
  <si>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</si>
  <si>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</si>
  <si>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</si>
  <si>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</si>
  <si>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</si>
  <si>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</si>
  <si>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</si>
  <si>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</si>
  <si>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</si>
  <si>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odsetki i dyskonto podlegające wyłączeniu z limitu spłaty zobowiązań, o których mowa w art. 243 ustawy, z tytułu zobowiązań zaciągniętych na wkład krajowy)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</si>
  <si>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</si>
  <si>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</si>
  <si>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</si>
  <si>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</si>
  <si>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</si>
  <si>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</si>
  <si>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</si>
  <si>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</si>
  <si>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</si>
  <si>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</si>
  <si>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</si>
  <si>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</si>
  <si>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</si>
  <si>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</si>
  <si>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</si>
  <si>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</si>
  <si>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</si>
  <si>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</si>
  <si>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</si>
  <si>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</si>
  <si>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>Uchwała dotyczy zmiany wieloletniej prognozy finansowej Województwa Kujawsko-Pomorskiego na lata 2017-2038.</t>
  </si>
  <si>
    <t>Obowiązująca wieloletnia prognoza finansowa Województwa Kujawsko-Pomorskiego obejmuje lata 2017-2038.</t>
  </si>
  <si>
    <t>Plan na 2017 rok
(przed zmianą)</t>
  </si>
  <si>
    <t>Szczegółowy zakres zmian budżetu województwa na 2017 r., które wpływają na załącznik nr 1 do wieloletniej prognozy finansowej przedstawia poniższa tabela:</t>
  </si>
  <si>
    <t>Zgodnie z art. 18 pkt 20 ustawy z dnia 5 czerwca 1998 r. o samorządzie województwa  (Dz. U. z 2016 r. poz. 486, z późn. zm.) do kompetencji sejmiku województwa należy podejmowanie uchwał w innych sprawach zastrzeżonych ustawami. Ustawa z dnia 27 sierpnia 2009 r. o finansach publicznych (Dz.U. z 2016 r. poz. 1870, z późn. zm.) w art. 231 uprawnia jedynie organ stanowiący do zmiany kwot wydatków na zaplanowane w wieloletniej prognozie finansowej przedsięwzięcia.</t>
  </si>
  <si>
    <t>Natomiast art. 226, 227 i 228 ustawy z dnia 27 sierpnia 2009 r. o finansach publicznych (Dz. U. z 2016 r. poz. 1870, z późn. zm.) określają szczegółowość wieloletniej prognozy finansowej jednostki samorządu terytorialnego, tj. minimalny zakres informacji i danych jakie powinny się w niej znaleźć.</t>
  </si>
  <si>
    <t>Dokonuje się zmiany w wieloletniej prognozie finansowej Województwa Kujawsko-Pomorskiego na lata 2017-2038. Zmiany wynikają:</t>
  </si>
  <si>
    <t xml:space="preserve"> - ze zmiany budżetu województwa na 2017 r.;</t>
  </si>
  <si>
    <t xml:space="preserve"> - ze zmian w planowanych przedsięwzięciach.;</t>
  </si>
  <si>
    <t xml:space="preserve"> - z aktualizacji wielkości dochodów i wydatków w poszczególnych latach.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</si>
  <si>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</si>
  <si>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</si>
  <si>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</si>
  <si>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</si>
  <si>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</si>
  <si>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</si>
  <si>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</si>
  <si>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</si>
  <si>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</si>
  <si>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</si>
  <si>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</si>
  <si>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</si>
  <si>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</si>
  <si>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RPO 2020 - Dz. 10.2.3 - Szkoła zawodowców - Wzrost jakości szkolnictwa zawodowego poprzez zastosowanie innowacyjnych metod nauczania</t>
  </si>
  <si>
    <t>RPO 2020 - Dz. 4.1.1 - Przebudowa wału przeciwpowodziowego Sartowice-Nowe, odcinek od km 0+000 do km 10+600. Realizacja od km 7+075 do km 10+600 - Retencjonowanie wód</t>
  </si>
  <si>
    <t>RPO 2020 - RPO WKP 2014-2020 (współfinansowanie krajowe dla beneficjentów środków EFS) - Ułatwienie absorpcji środków (Urząd Marszałkowski w Toruniu)</t>
  </si>
  <si>
    <t>1.1.6</t>
  </si>
  <si>
    <t>1.1.7</t>
  </si>
  <si>
    <t>1.1.8</t>
  </si>
  <si>
    <t>1.1.9</t>
  </si>
  <si>
    <t>1.1.10</t>
  </si>
  <si>
    <t>1.1.11</t>
  </si>
  <si>
    <t>IZ - Projekt SURFACE (INTERREG Europa Środkowa) - Poprawa zarządzania środowiskiem oraz jakości życia na terenach miejskich</t>
  </si>
  <si>
    <t>1.1.12</t>
  </si>
  <si>
    <t>IZ - Projekt HICAPS (INTERREG Europa Środkowa) - Ochrona zasobów dziedzictwa kulturowego i naturalnego w postaci historycznych parków i ogrodów położonych w otoczeniu obiektów zabytkowych</t>
  </si>
  <si>
    <t>1.2.3</t>
  </si>
  <si>
    <t>1.2.4</t>
  </si>
  <si>
    <t>RPO 2020 - Dz. 5.2 - Zakup taboru autobusowego - Rozwój pozamiejskiego transportu publicznego</t>
  </si>
  <si>
    <t>1.2.5</t>
  </si>
  <si>
    <t>(dokonuje się przeniesienia planowanych wydatków między latami realizacji)</t>
  </si>
  <si>
    <t>1.2.6</t>
  </si>
  <si>
    <t>1.2.7</t>
  </si>
  <si>
    <t>1.2.8</t>
  </si>
  <si>
    <t>1.2.9</t>
  </si>
  <si>
    <t>1.2.10</t>
  </si>
  <si>
    <t>1.2.11</t>
  </si>
  <si>
    <t xml:space="preserve">Wydatki na programy, projekty lub zadania pozostałe </t>
  </si>
  <si>
    <t>2.2.1</t>
  </si>
  <si>
    <t>IW - Dokumentacje projektowe - Poprawa stanu technicznego nieruchomości będących w zasobie województwa</t>
  </si>
  <si>
    <t>2.2.2</t>
  </si>
  <si>
    <t>2.2.3</t>
  </si>
  <si>
    <t>2.2.4</t>
  </si>
  <si>
    <t>2.2.5</t>
  </si>
  <si>
    <t>Pozostałe zmiany</t>
  </si>
  <si>
    <t>Zmiany dochodów, wydatków, przychodów i rozchodów oraz wynik budżetowy i finansowy w latach 2017-2038</t>
  </si>
  <si>
    <t>Skutkiem uchwały jest zmiana wieloletniej prognozy finansowej Województwa Kujawsko-Pomorskiego na lata 2017-2038, zgodnie z załącznikami do niniejszej uchwały.</t>
  </si>
  <si>
    <t>RPO 2020 - Dz. 3.5.2 - Poprawa bezpieczeństwa i komfortu życia mieszkańców oraz wsparcie niskoemisyjnego transportu drogowego poprzez wybudowanie dróg dla rowerów (lider: województwo kujawsko-pomorskie) - Ograniczenie emisji spalin poprzez rozbudowę sieci dróg rowerowych</t>
  </si>
  <si>
    <t>(dokonuje się zwiększenia planowanych wydatków w roku 2017 i 2018 oraz ogólnej wartości projektu w związku z rozstrzygnięciem postępowania przetargowego na opracowanie dokumentacji projektowej i studium wykonalności)</t>
  </si>
  <si>
    <t>(dokonuje się zwiększenia planowanych na poszczególne lata wydatków oraz ogólnej wartości zadania w celu dostosowania do wysokości ofert złożonych w trybie postępowania przetargowego)</t>
  </si>
  <si>
    <t>IZ - Watertour (Interreg Region Morza Bałtyckiego) - Rozwój oferty turystycznej w pobliżu drogi wodnej E70</t>
  </si>
  <si>
    <t>(wprowadza się nowy projekt przewidziany do realizacji w latach 2017-2018)</t>
  </si>
  <si>
    <t>IZ - NICHE (INTERREG Europa) - Poprawa skuteczności polityk wspierających i ułatwiających zastosowanie innowacji w sektorze żywnościowym</t>
  </si>
  <si>
    <t>IZ - EmpInno (INTERREG Region Morza Bałtyckiego) - Zwiększenie znaczenia strategii inteligentnych specjalizacji na rzecz innowacji i rozwoju w średniej wielkości miastach i regionach</t>
  </si>
  <si>
    <t>IZ - Projekt EMMA (INTERREG Region Morza Bałtyckiego) - Wzmocnienie transportu śródlądowego i morskiego poprzez promocję międzynarodowych usług żeglugowych</t>
  </si>
  <si>
    <t>RPO 2020 - Dz. 2.2 - Kultura w zasięgu 2.0 - Wzrost dostępności zasobów dziedzictwa regionalnego poprzez ich digitalizację</t>
  </si>
  <si>
    <t>RPO 2020 - Dz. 4.5 - Budowa stacji terenowo-badawczej "Podmoście" - Ochrona i promocja zasobów przyrodniczych oraz podniesienie świadomości edukacji ekologiczno-przyrodniczej</t>
  </si>
  <si>
    <t>Wojewódzki program przeciwdziałania przemocy w rodzinie dla województwa kujawsko-pomorskiego do roku 2020 - Inspirowanie i promowanie nowych rozwiązań w zakresie przeciwdziałania przemocy w rodzinie</t>
  </si>
  <si>
    <t>(dokonuje się przeniesienia planowanych wydatków między latami realizacji przy zachowaniu niezmienionej ogólnej wartości projektu w związku z przesunięciem na lata następne działań promocyjnych)</t>
  </si>
  <si>
    <t>(dokonuje się przeniesienia planowanych wydatków między latami realizacji przy zachowaniu niezmienionej ogólnej wartości projektu w związku z przesunięciem na rok 2018 części działań dotyczących promocji i marketingu w sektorze żywnościowym i promowanie zdrowej żywności oraz organizacji spotkania partnerów)</t>
  </si>
  <si>
    <t>Modernizacja Opery Nova w Bydgoszczy - Poprawa infrastruktury kulturalnej</t>
  </si>
  <si>
    <t>(dokonuje się przeniesienia części planowanych wydatków bieżących do wydatków inwestycyjnych)</t>
  </si>
  <si>
    <t>IW - Modernizacja Opery Nova w Bydgoszczy - Poprawa infrastruktury kulturalnej</t>
  </si>
  <si>
    <t>RPO 2020 - Dz. 4.4 - Wsparcie opieki nad zabytkami województwa kujawsko-pomorskiego w 2017 roku - Zwiększenie atrakcyjności obiektów kultury regionu kujawsko-pomorskiego</t>
  </si>
  <si>
    <t>IZ - Punkty Informacyjne Funduszy Europejskich - Zapewnienie dostępu do informacji na temat funduszy unijnych</t>
  </si>
  <si>
    <t>RPO 2020 - RPO WKP 2014-2020 (współfinansowanie krajowe dla beneficjentów środków EFS) - Ułatwienie absorpcji środków (Wojewódzki Urząd Pracy w Toruniu)</t>
  </si>
  <si>
    <t>(dokonuje się zwiększenia planowanych limitów wydatków)</t>
  </si>
  <si>
    <r>
      <t xml:space="preserve">(dokonuje się przeniesienia części planowanych wydatków bieżących do wydatków inwestycyjnych oraz zwiększenia planowanych wydatków inwestycyjnych w 2017 r. w związku z naliczeniem korekty finansowej wynikającej z naruszenia przepisów ustawy </t>
    </r>
    <r>
      <rPr>
        <i/>
        <sz val="12"/>
        <color indexed="8"/>
        <rFont val="Times New Roman"/>
        <family val="1"/>
      </rPr>
      <t xml:space="preserve">Prawo zamówień publicznych </t>
    </r>
    <r>
      <rPr>
        <sz val="12"/>
        <color indexed="8"/>
        <rFont val="Times New Roman"/>
        <family val="1"/>
      </rPr>
      <t>w dokumentacji przetargowej na nagłośnienie sceny głównej i sceny kameralnej)</t>
    </r>
  </si>
  <si>
    <t>Inwentaryzacja i waloryzacja przyrodnicza na terenie wszystkich parków krajobrazowych województwa kujawsko-pomorskiego wraz z przygotowaniem Planów Ochrony Parków Krajobrazowych - Ustalenie obszarów najcenniejszych pod względem przyrodniczym</t>
  </si>
  <si>
    <t>Opracowanie dokumentacji w sprawie obszarów chronionego krajobrazu w zakresie oceny stanu zachowania i wartości krajobrazów wyróżnionych z elementami audytu krajowego -  Ustalenie obszarów najcenniejszych pod względem przyrodniczym</t>
  </si>
  <si>
    <t>(dokonuje się przeniesienia planowanych wydatków z roku 2017 na lata następne w związku z późnym rozpoczęciem procedury przetargowej. Ogólna wartość zadania nie ulega zmianie)</t>
  </si>
  <si>
    <t>Program "Przeciwdziałanie wykluczeniu cyfrowemu osób najuboższych oraz niepełnosprawnych" - Utrzymanie trwałości projektu "Przeciwdziałanie wykluczeniu cyfrowemu na terenie województwa kujawsko-pomorskiego"</t>
  </si>
  <si>
    <t>IW - Przywrócenie równowagi ekologicznej na terenach gmin województwa kujawsko-pomorskiego w związku z budową autostrady A1 w latach 2011-2015 - Zrekompensowanie strat przyrodniczych i środowiskowych powstałych w wyniku budowy autostrady A1</t>
  </si>
  <si>
    <t>IW - Zakup, modernizacja oraz naprawa pojazdów kolejowych (2016-2020) - Poprawa jakości i zwiększenia efektywności transportu kolejowego</t>
  </si>
  <si>
    <t>Zakup, modernizacja oraz naprawa pojazdów kolejowych (2016-2020) - Poprawa jakości i zwiększenia efektywności transportu kolejowego</t>
  </si>
  <si>
    <t>IW - Przebudowa dróg gminnych na terenie gminy Aleksandrów Kujawski-wsparcie finansowe - Zwiększenie bezpieczeństwa ruchu drogowego</t>
  </si>
  <si>
    <t>RPO 2020 - Dz. 4.1.1 - Budowa jazu piętrzącego na rzece Pannie w km 7+537 gm. Mogilno, powiat mogileński, województwo kujawsko-pomorskie - Retencjonowanie wód</t>
  </si>
  <si>
    <t>(dokonuje się zmniejszenia planowanych wydatków oraz ogólnej wartości projektu w związku z oszczędnościami poprzetargowymi na roboty budowlano-montażowe)</t>
  </si>
  <si>
    <t>RPO 2020 - Dz. 3.5.2 - Poprawa bezpieczeństwa i komfortu życia mieszkańców oraz wsparcie niskoemisyjnego transportu drogowego poprzez wybudowanie dróg dla rowerów na terenie powiatu bydgoskiego (lider gmina Koronowo, gmina Solec Kujawski, powiat bydgoski) - Ograniczenie emisji spalin poprzez rozbudowę sieci dróg rowerowych</t>
  </si>
  <si>
    <t>(wprowadza się nowe zadanie przewidziane do realizacji w latach 2017-2018)</t>
  </si>
  <si>
    <t>(wprowadza się nowe zadanie przewidziane do realizacji w latach 2017-2022)</t>
  </si>
  <si>
    <t>(wprowadza się nowe zadanie przewidziane do realizacji w latach 2017-2020)</t>
  </si>
  <si>
    <t>RPO 2020 - Dz. 2.1 - Infostrada Kujaw i Pomorza v2.0 - Wzrost efektywności działań administracji samorządowej oraz jakości usług publicznych</t>
  </si>
  <si>
    <t>(wydłuża się okres realizacji projektu do roku 2022, urealnia się poniesione do końca 2016 r. wydatki, przenosi się część planowanych wydatków inwestycyjnych do wydatków bieżących w celu dostosowania do wniosku aplikacyjnego, którego termin złożenia planowany jest na wrzesień 2017 r.)</t>
  </si>
  <si>
    <t>(wydłuża się okres realizacji projektu do roku 2022, przenosi się część planowanych wydatków inwestycyjnych do wydatków bieżących w celu dostosowania do wniosku aplikacyjnego, którego termin złożenia planowany jest na wrzesień 2017 r.)</t>
  </si>
  <si>
    <t>RPO 2020 - Dz. 1.5.2 - Invest in BiT City 2. Promocja potencjału gospodarczego oraz promocja atrakcyjności inwestycyjnej miast prezydenckich województwa kujawsko-pomorskiego - Zwiększenie rozpoznawalności województwa kujawsko-pomorskiego jako miejsca o wysokim potencjale inwestycyjnym</t>
  </si>
  <si>
    <t>(wydłuża się okres realizacji projektu do roku 2023, urealnia się poniesione do końca 2016 r. wydatki oraz zwiększa się ogólną wartość projektu w celu dostosowania do nowych założeń projektu)</t>
  </si>
  <si>
    <t>RPO 2020 - Dz. 2.1 - Budowa i rozwój regionalnego systemu dostępności i wymiany elektronicznych usług medycznych w województwie kujawsko-pomorskim - Poprawa jakości świadczonych usług medycznych z wykorzystaniem narzędzi ICT</t>
  </si>
  <si>
    <t>IZ - POIŚ. Dz. 2.4 - Edukacja społeczności zamieszkujących obszary chronione województwa kujawsko-pomorskiego: Lubię tu być na zielonym! - Wzrost świadomości ekologicznej mieszkańców województwa</t>
  </si>
  <si>
    <t>RPO 2020 - Dz. 10.4.1 - Caps Lock - certyfikowane szkolenia językowe i komputerowe - Podniesienie kwalifikacji zawodowych osób dorosłych</t>
  </si>
  <si>
    <t>(odstępuje się od realizacji projektu)</t>
  </si>
  <si>
    <t>RPO 2020 - Dz. 10.4.1 - Caps Lock - certyfikowane szkolenia językowe - Podniesienie kwalifikacji zawodowych osób dorosłych</t>
  </si>
  <si>
    <t>(wprowadza się nowy projekt przewidziany do realizacji w latach 2018-2020)</t>
  </si>
  <si>
    <t>RPO 2020 - Dz. 5.1 - zmiana z: Przebudowa wraz z rozbudową drogi wojewódzkiej Nr 240 Chojnice-Świecie od km 23+190 do km 36+817 i od km 62+877 do km 65+718 na: Rozbudowa drogi wojewódzkiej Nr 240 Chojnice-Świecie od km 23+190 do km 36+817 i od km 62+877 do km 65+718  - Zwiększenie bezpieczeństwa ruchu drogowego</t>
  </si>
  <si>
    <t>RPO 2020 - Dz. 5.1 - zmiana z: Rozbudowa drogi wojewódzkiej Nr 269 Szczerkowo-Kowal od km 12+170 do km 28+898 oraz od km 33+622 do km 59+194  na: Przebudowa wraz z rozbudową drogi wojewódzkiej Nr 269 Szczerkowo-Kowal od km 12+170 do km 28+898 oraz od km 33+622 do km 59+194- Zwiększenie bezpieczeństwa ruchu drogowego</t>
  </si>
  <si>
    <t>RPO 2020 - Dz. 5.1 - zmiana z: Przebudowa drogi wojewódzkiej Nr 270 Brześć Kujawski-Izbica Kujawska-Koło od km 0+000 do km 29+023 na: Przebudowa wraz z rozbudową drogi wojewódzkiej Nr 270 Brześć Kujawski-Izbica Kujawska-Koło od km 0+000 do km 29+023- Zwiększenie bezpieczeństwa ruchu drogowego</t>
  </si>
  <si>
    <t>RPO 2020 - Dz. 5.1 - zmiana z: Przebudowa drogi wojewódzkiej Nr 563 Rypin-Żuromin-Mława od km 2+475 do km 16+656 na: Przebudowa wraz z rozbudową drogi wojewódzkiej Nr 563 Rypin-Żuromin-Mława od km 2+475 do km 16+656 - Zwiększenie bezpieczeństwa ruchu drogowego</t>
  </si>
  <si>
    <t>RPO 2020 - Dz. 5.1 - zmiana z: Przebudowa drogi wojewódzkiej Nr 254 Brzoza-Wylatowo na: Przebudowa wraz z rozbudową drogi wojewódzkiej Nr 254 Brzoza-Wylatowo (odcinek Barcin-Wylatowo) - Zwiększenie bezpieczeństwa ruchu drogowego</t>
  </si>
  <si>
    <t>RPO 2020 - Dz. 5.1 - zmiana z: Rozbudowa drogi wojewódzkiej Nr 254 Brzoza-Łabiszyn-Barcin-Mogilno-Wylatowo na: Przebudowa wraz z rozbudową drogi wojewódzkiej Nr 254 Brzoza-Łabiszyn-Barcin-Mogilno-Wylatowo (odcinek Brzoza-Barcin) - Zwiększenie bezpieczeństwa ruchu drogowego</t>
  </si>
  <si>
    <t>RPO 2020 - Dz. 5.1 - zmiana z: Przebudowa drogi wojewódzkiej Nr 534 Grudziądz-Wąbrzeźno-Golub-Dobrzyń-Rypin od km 76+705 do km 81+719  na: Przebudowa wraz z rozbudową drogi wojewódzkiej Nr 534 Grudziądz-Wąbrzeźno-Golub-Dobrzyń-Rypin od km 76+705 do km 81+719- Zwiększenie bezpieczeństwa ruchu drogowego</t>
  </si>
  <si>
    <t>RPO 2020 - Dz. 5.1- zmiana z: Przebudowa drogi wojewódzkiej Nr 241 Tuchola-Rogoźno od km 0+005 do km 26+360 na odc. Tuchola-Sępólno Krajeńskie  na: Przebudowa wraz z rozbudową drogi wojewódzkiej Nr 241 Tuchola-Rogoźno od km 0+005 do km 26+360 na odc. Tuchola-Sępólno Krajeńskie- Zwiększenie bezpieczeństwa ruchu drogowego</t>
  </si>
  <si>
    <t>RPO 2020 - Dz. 5.1- Przebudowa i rozbudowa drogi wojewódzkiej Nr 255 Pakość-Strzelno od km 0+005 do km 21+910- Zwiększenie bezpieczeństwa ruchu drogowego</t>
  </si>
  <si>
    <t>RPO 2020 - Dz. 5.1- Przebudowa i rozbudowa drogi wojewódzkiej Nr 255 Pakość-Strzelno od km 0+005 do km 21+910. Etap I - Rozbudowa drogi wojewódzkiej Nr 255 na odc. od km 0+005 do km 2+220, dł. 2,215 km - Zwiększenie bezpieczeństwa ruchu drogowego</t>
  </si>
  <si>
    <t>RPO 2020 - Dz. 5.1- Przebudowa i rozbudowa drogi wojewódzkiej Nr 255 Pakość-Strzelno od km 0+005 do km 21+910. Etap II - Rozbudowa drogi wojewódzkiej Nr 255 na odc. od km 0+005 do km 2+220, dł. 19,690 km - Zwiększenie bezpieczeństwa ruchu drogowego</t>
  </si>
  <si>
    <t>IW - Budowa promu z napędem bocznokołowym do przeprawy promowej przez Wisłę w ciągu drogi wojewódzkiej Nr 249 łączącej Solec Kujawski z Czarnowem - Utworzenie dodatkowego połączenia drogi krajowej Nr 80 z drogą krajową Nr 10 w środkowej części Bydgosko-Toruńskiego Obszaru Metropolitalnego</t>
  </si>
  <si>
    <t>(wprowadza się nowy projekt przewidziany do realizacji w latach 2016-2019)</t>
  </si>
  <si>
    <t>RPO 2020 - Dz. 1.5.2 - Promocja gospodarcza Regionu Pomorza i Kujaw narzędziem w procesie internacjonalizacji - Zwiększenie poziomu eksportu, inwestycji zagranicznych na terenie województwa oraz promocja walorów gospodarczych i postaw przedsiębiorczych za granicą</t>
  </si>
  <si>
    <t>RPO 2020 - Dz. 4.5 - Poprawa różnorodności biologicznej poprzez zarybienie j. Gopło oraz rozbudowa obiektu o część ekspozycji przyrodniczo-historycznej - Ochrona i promocja zasobów przyrodniczych oraz podniesienie świadomości edukacji ekologiczno-przyrodniczej</t>
  </si>
  <si>
    <t>(dokonuje się przeniesienia części planowanych wydatków bieżących do wydatków inwestycyjnych z przeznaczeniem na modernizację i rozbudowę istniejącego budynku na cele edukacyjne. Ogólna wartość projektu nie ulega zmianie)</t>
  </si>
  <si>
    <t>RPO 2020 - Dz. 10.3.2 - Prymusi Zawodu Kujaw i Pomorza - Zwiększenie szans na zatrudnienie uczniów szkół zawodowych poprzez podniesienie efektywności kształcenia zawodowego</t>
  </si>
  <si>
    <t>RPO 2020 - Dz. 10.3.2 - Prymusi Zawodu Kujaw i Pomorza - Edycja I  - Zwiększenie szans na zatrudnienie uczniów szkół zawodowych poprzez podniesienie efektywności kształcenia zawodowego</t>
  </si>
  <si>
    <t>RPO 2020 - Dz. 10.3.2 - Prymusi Zawodu Kujaw i Pomorza - Edycja II  - Zwiększenie szans na zatrudnienie uczniów szkół zawodowych poprzez podniesienie efektywności kształcenia zawodowego</t>
  </si>
  <si>
    <t>RPO 2020 - Dz. 9.4.2 - Koordynacja rozwoju ekonomii społecznej w województwie kujawsko-pomorskim - Rozwój potencjału i możliwości do zwiększenia zatrudnienia w istniejących podmiotach ekonomii społecznej</t>
  </si>
  <si>
    <t>(dokonuje się przeniesienia planowanych wydatków między latami realizacji przy zachowaniu niezmienionej ogólnej wartości projektu w celu dostosowania do zaktualizowanego wniosku o dofinansowanie projektu)</t>
  </si>
  <si>
    <t>RPO 2020 - Dz. 9.3.2 - Rodzina w Centrum - Zwiększenie dostępu do usług wsparcia rodziny i pieczy zastępczej</t>
  </si>
  <si>
    <t>IZ - PO RYBACTWO i MORZE - Pomoc Techniczna Programu Operacyjnego Rybactwo i Morze 2014-2020 - Zapewnienie sprawnego procesu zarządzania i wdrażania programu</t>
  </si>
  <si>
    <t>IZ - POWER, Dz. 4.1 - Kujawsko-Pomorskie Środowiskowe Centrum Opieki Psychogeriatrycznej w Otępieniach - Poprawa jakości usług świadczonych na rzecz pacjentów otępiennych</t>
  </si>
  <si>
    <t>IW - Opracowanie dokumentacji projektowej dla sieci dróg wojewódzkich - Zwiększenie bezpieczeństwa ruchu drogowego</t>
  </si>
  <si>
    <t>(wydłuża się okres realizacji zadania do roku 2018 oraz zwiększa się ogólną wartość zadania w związku z koniecznością opracowania dokumentacji projektowej dla drogi Nr 557)</t>
  </si>
  <si>
    <t>IW - Opracowanie dokumentacji projektowej dla przebudowy drogi wojewódzkiej Nr 301 Janowice-Osięciny na odc. od km 0+000 do km 29+226, dł. 19,226 km - Zwiększenie bezpieczeństwa ruchu drogowego</t>
  </si>
  <si>
    <t>IW - Opracowanie Studium Techniczno-Ekonomiczno-Środowiskowego inwestycji pn. "Budowa obwodnicy Tucholi" - Przygotowanie inwestycji do realizacji poprzez uzyskanie decyzji środowiskowych uwarunkowań</t>
  </si>
  <si>
    <t>(wprowadza się zadanie przewidziane do realizacji w latach 2013-2017. Kwota wydatków 2017 r. stanowi część niewykorzystanych w określonym terminie, tj. do dnia 30 czerwca 2017 r. wydatków niewygasających z upływem 2016 r. przeznaczonych na płatność końcową za dokumentację)</t>
  </si>
  <si>
    <t>IW - Przebudowa odcinka drogi wojewódzkiej Nr 563 relacji Rypin-Żuromin-Mława od km 2+475 do km 16+656 - opracowanie dokumentacji projektowej - Zwiększenie bezpieczeństwa ruchu drogowego</t>
  </si>
  <si>
    <t>IW - Przeprawa promowa w ciągu drogi wojewódzkiej Nr 249 łączącej Solec Kujawski z Czarnowem - Usprawnienie i udrożnienie układu komunikacyjnego w obszarze oddziaływania projektu</t>
  </si>
  <si>
    <t>IW - Modernizacja dróg wojewódzkich grupa III - K-P plan spójności komunikacji drogowej i kolejowej 2014-2020 - Zwiększenie bezpieczeństwa ruchu drogowego</t>
  </si>
  <si>
    <t>(dokonuje się przeniesienia planowanych wydatków między latami realizacji oraz zwiększenia ogólnej wartości zadania w związku z przyznaniem pomocy finansowej przez Gminę Zbójno i Gminę Łubianka)</t>
  </si>
  <si>
    <t>RPO 2020 - Dz. 8.6.1 - Zdrowi i aktywni w pracy - Wydłużenie aktywności zawodowej pracowników UM-WK-P oraz promocja aktywnego stylu życia</t>
  </si>
  <si>
    <t>IW - KPSOSW Nr 2 w Bydgoszczy - Budowa windy dla osób niepełnosprawnych - Poprawa dostępności infrastruktury dla osób niepełnosprawnych</t>
  </si>
  <si>
    <t>Promocja Województwa Kujawsko-Pomorskiego w ramach współpracy z przewoźnikami lotniczymi - Upowszechnianie wiedzy o województwie kujawsko-pomorskim</t>
  </si>
  <si>
    <t>IW - Przebudowa ul. Chopina i Sikorskiego w Aleksandrowie Kujawskim -wsparcie finansowe - Zwiększenie bezpieczeństwa ruchu drogowego</t>
  </si>
  <si>
    <t>RPO 2020 - Dz. 3.3 -Termomodernizacja obiektów użyteczności publicznej, budynki: RDW Inowrocław, RDW Żołędowo - Poprawa efektywności energetycznej budynków użyteczności publicznej</t>
  </si>
  <si>
    <r>
      <t xml:space="preserve">W powyższej uchwale wprowadzone są zmiany ujęte w uchwałach Zarządu Województwa Kujawsko-Pomorskiego: Nr 29/1301/17 z dnia 20 lipca 2017 r.,                    Nr 33/1499/17 z dnia 23 sierpnia 2017 r., Nr 34/1549/17 z dnia 30 sierpnia 2017 r. </t>
    </r>
    <r>
      <rPr>
        <i/>
        <sz val="12"/>
        <color indexed="8"/>
        <rFont val="Times New Roman"/>
        <family val="1"/>
      </rPr>
      <t>zmieniających uchwałę w sprawie budżetu województwa na rok 2017</t>
    </r>
    <r>
      <rPr>
        <sz val="12"/>
        <color indexed="8"/>
        <rFont val="Times New Roman"/>
        <family val="1"/>
      </rPr>
      <t xml:space="preserve"> oraz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2017. </t>
    </r>
  </si>
  <si>
    <t>IZ - POIŚ. Dz. 2.1.4 - Modernizacja wału przeciwpowodziowego Niziny Nieszawskiej na terenie miejskim w km 0+000 - 3+350 m. Toruń - Ochrona przeciwpowodziowa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</si>
  <si>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</si>
  <si>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</si>
  <si>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</si>
  <si>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</si>
  <si>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</si>
  <si>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</si>
  <si>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</si>
  <si>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</si>
  <si>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</si>
  <si>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</si>
  <si>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</si>
  <si>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</si>
  <si>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</si>
  <si>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</si>
  <si>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</si>
  <si>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</si>
  <si>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</si>
  <si>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</si>
  <si>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</si>
  <si>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</si>
  <si>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</si>
  <si>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</si>
  <si>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</si>
  <si>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</si>
  <si>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</si>
  <si>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</si>
  <si>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</si>
  <si>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</si>
  <si>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</si>
  <si>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</si>
  <si>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</si>
  <si>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</si>
  <si>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</si>
  <si>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</si>
  <si>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</si>
  <si>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</si>
  <si>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</si>
  <si>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</si>
  <si>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2.1.4</t>
  </si>
  <si>
    <t>2.1.5</t>
  </si>
  <si>
    <t>2.1.6</t>
  </si>
  <si>
    <t>2.1.7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</si>
  <si>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</si>
  <si>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</si>
  <si>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</si>
  <si>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</si>
  <si>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</si>
  <si>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</si>
  <si>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</si>
  <si>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</si>
  <si>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</si>
  <si>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</si>
  <si>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</si>
  <si>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</si>
  <si>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(dokonuje się przeniesienia planowanych wydatków między latami realizacji przy zachowaniu niezmienionej ogólnej wartości projektu w związku z przesunięciem realizacji opracowania dotyczącego identyfikacji i waloryzacji parków w województwie kujawsko-pomorskim na rok 2018)</t>
  </si>
  <si>
    <t>(dokonuje się przeniesienia części planowanych wydatków bieżących do wydatków inwestycyjnych oraz zwiększenia planowanych na 2018 r. wydatków w związku z wprowadzeniem do projektu nowych zadań nie ujętych w pierwotnym kosztorysie)</t>
  </si>
  <si>
    <t>(dokonuje się przeniesienia planowanych wydatków inwestycyjnych do wydatków bieżących z przeznaczeniem na bieżące naprawy taboru kolejowego wykorzystywanego w ramach umowy o świadczenie usług publicznych w zakresie publicznego transportu zbiorowego w transporcie kolejowym na terenie województwa kujawsko-pomorskiego)</t>
  </si>
  <si>
    <t>IW - 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(19.232 km) -wsparcie finansowe - Zwiększenie bezpieczeństwa ruchu drogowego</t>
  </si>
  <si>
    <t>IW - Nabycie nieruchomości położonej w Bydgoszczy przy ul. Kordeckiego 20 - Usprawnienie funkcjonowania wojewódzkich samorządowych jednostek organizacyjnych</t>
  </si>
  <si>
    <t>IW - Opracowanie dokumentacji projektowej dla przebudowy drogi wojewódzkiej Nr 562 Szpetal Górny - Dobrzyń nad Wisłą - Płock odc. Krojczyn-Szpiegowo od km 6+400 do km 9+400, dł. 3,000 km - Zwiększenie bezpieczeństwa ruchu drogowego</t>
  </si>
  <si>
    <t>(zmienia się nazwę projektu)</t>
  </si>
  <si>
    <t>(zmienia się nazwę projektu, skraca się okres realizacji projektu do roku 2019 oraz zmniejsza się ogólną wartość projektu w związku ze zmianą technologii robót)</t>
  </si>
  <si>
    <t xml:space="preserve"> - z rezygnacji z realizacji zadań,</t>
  </si>
  <si>
    <t xml:space="preserve"> - z wprowadzenia nowych zadań,</t>
  </si>
  <si>
    <t>Zestawienie zmian w planowanych dochodach, wydatkach oraz przychodach i rozchodach w latach 2017-2038 przedstawia załączona tabela.</t>
  </si>
  <si>
    <t>(dokonuje się zmiany klasyfikacji zadania z jednorocznego na wieloletnie z okresem realizacji na lata 2017-2018)</t>
  </si>
  <si>
    <t>(dokonuje się przeniesienia części planowanych wydatków z 2017 r. na lata następne w związku z przesunięciem realizacji części zadań na rok 2018. Ogólna wartość projektu ulega zmniejszeniu w wyniku niepodpisania umowy dodatkowej na koszty wspólne w projekcie)</t>
  </si>
  <si>
    <t>(dokonuje się zmniejszenia planowanych wydatków oraz ogólnej wartości projektu w związku z aktualizacją wydatków na wynagrodzenia z pochodnymi pracowników zaangażowanych w realizację projektu)</t>
  </si>
  <si>
    <t>(dokonuje się przeniesienia części planowanych wydatków inwestycyjnych do wydatków bieżących w związku z aktualizacją wydatków na wynagrodzenia z pochodnymi pracowników zaangażowanych w realizację projektu)</t>
  </si>
  <si>
    <t>(dokonuje się zmniejszenia planowanych limitów wydatków)</t>
  </si>
  <si>
    <t>(zmienia się okres realizacji projektu na lata 2017-2019, dokonuje się przeniesienia planowanych wydatków między latami realizacji oraz przeniesienia części planowanych wydatków bieżących do wydatków inwestycyjnych w związku z wprowadzeniem do projektu nowych zadań nie ujętych w pierwotnym kosztorysie)</t>
  </si>
  <si>
    <t>(zmienia się okres realizacji projektu na lata 2016-2022, zwiększa się planowane wydatki bieżące oraz ogólną wartość projektu w związku ze zwiększeniem zakresu rzeczowego projektu)</t>
  </si>
  <si>
    <t>(zmienia się okres realizacji projektu na lata 2016-2020, dokonuje się przeniesienia części planowanych wydatków inwestycyjnych do wydatków bieżących w związku z aktualizacją wydatków na wynagrodzenia z pochodnymi pracowników zaangażowanych w realizację projektu oraz wydatków na opracowanie koncepcji i studium wykonalności)</t>
  </si>
  <si>
    <t>(dokonuje się przeniesienia części planowanych wydatków inwestycyjnych do wydatków bieżących oraz przeniesienia części wydatków inwestycyjnych z roku 2018 do roku 2017 w związku z dużym zaawansowaniem prac realizowanych w 2017 r.)</t>
  </si>
  <si>
    <t>(zmienia się nazwę projektu, wydłuża się okres realizacji projektu do roku 2020 oraz przenosi się planowane wydatki między latami realizacji. Ogólna wartość projektu ulega zmniejszeniu w związku ze zmiana technologii robót)</t>
  </si>
  <si>
    <t>(zmienia się nazwę projektu, skraca się termin realizacji projektu do roku 2019, dokonuje się przeniesienia planowanych wydatków z roku 2017 do roku 2018 w związku z tym, iż pierwsze płatności za opracowanie dokumentacji i roboty drogowe dokonane będą w 2018 r. Ogólna wartość projektu ulega zmniejszeniu w związku ze zmianą technologii robót)</t>
  </si>
  <si>
    <t>(zmienia się okres realizacji projektu na lata 2016-2022, zwiększa się planowane wydatki inwestycyjne oraz ogólną wartość projektu w związku ze zwiększeniem zakresu rzeczowego projektu)</t>
  </si>
  <si>
    <t>(zmienia się okres realizacji projektu na lata 2016-2020, dokonuje się przeniesienia planowanych wydatków między latami realizacji oraz przeniesienia części planowanych wydatków inwestycyjnych do wydatków bieżących w związku z aktualizacją wydatków na wynagrodzenia z pochodnymi pracowników zaangażowanych w realizację projektu oraz wydatków na opracowanie koncepcji i studium wykonalności)</t>
  </si>
  <si>
    <t>(w związku z podziałem projektu pn. "Przebudowa i rozbudowa drogi wojewódzkiej Nr 255 Pakość-Strzelno od km 0+005 do km 21+910" na dwa etapy dokonuje się przeniesienia planowanych wydatków z w/w projektu w kwocie 6.589.386 zł  na "Etap I - Rozbudowa drogi wojewódzkiej Nr 255 na odc. od km 0+005 do km 2+220, dł. 2,215 km")</t>
  </si>
  <si>
    <t>(wydłuża się okres realizacji zadania do roku 2018 oraz zwiększa się ogólną wartość zadania w związku z określeniem na styczeń 2018 r. terminu płatności za usługę dostępu do internetu, serwisu i helpdesku)</t>
  </si>
  <si>
    <t>(dokonuje się zwiększenia planowanych na 2017 r. wydatków oraz ogólnej wartości zadania w związku z większymi niż pierwotnie planowano wpłatami gmin będącymi współrealizatorami zadania pn. "Niebieska Linia - Przeciwdziałanie przemocy")</t>
  </si>
  <si>
    <t>(dokonuje się przeniesienia zadania do realizacji w ramach Regionalnego Programu Operacyjnego Województwa Kujawsko-Pomorskiego w związku ze zmianą sposobu jego finansowania)</t>
  </si>
  <si>
    <t>(wydłuża się okres realizacji zadania do 2018 r., przenosi się część planowanych wydatków z roku 2017 do roku 2018 z przeznaczeniem na sprawowanie nadzoru autorskiego nad realizacją prac budowlanych w Pałacu Dąmbskich w Toruniu przy ul. Żeglarskiej 8. Ogólna wartość zadania nie ulega zmianie)</t>
  </si>
  <si>
    <t>(dokonuje się zmniejszenia planowanych wydatków na 2017 r. oraz ogólnej wartości zadania w związku z oszczędnościami powstałymi przy jego realizacji)</t>
  </si>
  <si>
    <t>(w związku z podziałem projektu pn. "Przebudowa i rozbudowa drogi wojewódzkiej Nr 255 Pakość-Strzelno od km 0+005 do km 21+910" na dwa etapy dokonuje się przeniesienia planowanych wydatków z w/w projektu w kwocie  23.610.614 zł na "Etap II - Przebudowa drogi wojewódzkiej Nr 255 na odc. od km 2+220 do km 21+910, dł. 19,690 km")</t>
  </si>
  <si>
    <t>(dokonuje się zmiany zadania z jednorocznego na wieloletnie z okresem realizacji w latach 2011-2019)</t>
  </si>
  <si>
    <t>Zmiany wynikają przede wszystkim:</t>
  </si>
  <si>
    <t xml:space="preserve"> - ze zmian wielkości dochodów z tytułu sprzedaży mienia. Zwiększenie dochodów ze sprzedaży mienia zaplanowano na lata 2018-2020 w związku z planem 
   sprzedaży nieruchomości przy ul. Jagiellońskiej 9 w Bydgoszczy i ul. M. Skłodowskiej-Curie 4 w Bydgoszczy.</t>
  </si>
  <si>
    <t>Dokonuje się zmian w zakresie planowanych dochodów, wydatków, wyniku budżetowego oraz przychodów i rozchodów w poszczególnych latach.</t>
  </si>
  <si>
    <t xml:space="preserve"> - ze zmian w planowanych przedsięwzięciach,</t>
  </si>
  <si>
    <t>(dokonuje się zmniejszenia planowanych wydatków w poszczególnych latach oraz ogólnej wartości projektu w związku z pzewidywanym przez Ministra podziałem środków Pomocy Technicznej na poszczególne województwa)</t>
  </si>
  <si>
    <t>(dokonuje się przeniesienia planowanych wydatków między latami realizacji przy zachowaniu niezmienionej ogólnej wartości projektu w związku z przesunięciem części zadań do realizacji na 2018 r.)</t>
  </si>
  <si>
    <t>(dokonuje się zwiększenia planowanych na 2017 r. wydatków oraz ogólnej wartości projektu w celu dostosowania do wielkości określonej w harmonogramie transz dotacji zaakceptowanych przez Ministra Rozwoju)</t>
  </si>
  <si>
    <t>(zmienia się okres realizacji projektu na lata 2018-2020 oraz przenosi się planowane wydatki między latami realizacji. W związku ze zmianą pierwotnych założeń projektu zmniejsza się jego ogólną wartość)</t>
  </si>
  <si>
    <t>(wydłuża się okres realizacji projektu do roku 2019, dokonuje się przeniesienia planowanych wydatków między latami realizacji oraz zwiększenia ogólnej wartości projektu w związku ze wzrostem kosztów pośrednich z 7,5 % do 15 %)</t>
  </si>
  <si>
    <t>(w związku z podziałem projektu na dwie edycje dokonuje się przeniesienia planowanych wydatków na ich realizację)</t>
  </si>
  <si>
    <t xml:space="preserve"> - ze zmian przychodów i rozchodów w związku z zaplanowaną wcześniejszą spłatą rat kredytowych przypadających do spłaty w 2018 r. Planuje się spłatę 
   w 2017 r. raty kredytu z 2008 r. w kwocie 3.100.000 zł i kredytu z 2009 r. w kwocie 4.000.000 zł,</t>
  </si>
  <si>
    <t>RPO 2020 - Pomoc Techniczna RPO 2014-2020 (pula) - Zapewnienie technicznego i finansowego wsparcia procesu zarządzania, wdrażania, monitorowania i kontroli w celu sprawnego wdrażania oraz efektywnego wykorzystania środków (Urząd Marszałkowski w Toruniu)</t>
  </si>
  <si>
    <t>(dokonuje się przeniesienia planowanych wydatków między latami realizacji przy zachowaniu niezmienionej wartości zadania)</t>
  </si>
  <si>
    <t>(dokonuje się przeniesienia planowanych wydatków z roku 2017 na lata następne przy zachowaniu niezmienionej ogólnej wartości projektu w związku z przesunięciem części planowanych zadań na lata następne)</t>
  </si>
  <si>
    <t>(w związku z podziałem realizacji projektu pn. "Prymusi Zawodu Kujaw i Pomorza" na dwa etapy dokonuje się przeniesienia części planowanych na w/w projekt)</t>
  </si>
  <si>
    <t>(wprowadza się nowy projekt partnerski realizowany przez ROPS w Toruniu na lata 2017-2019)</t>
  </si>
  <si>
    <t>(zmienia się nazwę projektu, dokonuje się przeniesienia planowanych wydatków z roku 2017 do roku 2018 w związku z płatnością za opracowanie Programu Funkcjonalno-Użytkowego przypadającą na początek 2018 r. Ogólna wartość projektu ulega zmniejszeniu w związku ze zmianą technologii robót)</t>
  </si>
  <si>
    <t>(dokonuje się podziału projektu na 2 etapy i przenosi się planowane wydatki w łącznej kwocie 30.200.000 zł na: "Etap I - Rozbudowa drogi wojewódzkiej Nr 255 na odc. od km 0+005 do km 2+220, dł. 2,215 km" - 6.589.386 zł oraz "Etap II - Przebudowa drogi wojewódzkiej Nr 255 na odc. od km 2+220 do km 21+910, dł. 19,690 km" - 23.610.614 zł)</t>
  </si>
  <si>
    <t>(dokonuje się przeniesienia planowanych wydatków między latami realizacji przy zachowaniu niezmienionej ogólnej wartości projektu)</t>
  </si>
  <si>
    <t>RPO 2020 - RPO WKP 2014-2020 (współfinansowanie krajowe dla beneficjentów EFRR) - Ułatwienie absorpcji środków (Urząd Marszałkowski w Toruniu)</t>
  </si>
  <si>
    <t xml:space="preserve">RPO 2020 - RPO WKP 2014-2020 (współfinansowanie krajowe dla beneficjentów EFS) - Ułatwienie absorpcji środków (Urząd Marszałkowski w Toruniu) </t>
  </si>
  <si>
    <t>(odstępuje się od realizacji projektu w związku z pismem Ministra Środowiska informującym o braku możliwości finansowania projektu z POIŚ)</t>
  </si>
  <si>
    <t>(wprowadza się wydatki na wkład własny projektu gdzie partnerem jest Województwo przewidziany do realizacji w latach 2017-2021)</t>
  </si>
  <si>
    <t xml:space="preserve">RPO 2020 - Dz. 5.1 - Przebudowa drogi wojewódzkiej Nr 249 wraz z uruchomieniem przeprawy promowej przez Wisłę na wysokości Solca Kujawskiego i Czarnowa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</si>
</sst>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58" fillId="24" borderId="0" applyNumberFormat="0" applyBorder="0" applyAlignment="0" applyProtection="0"/>
    <xf numFmtId="0" fontId="20" fillId="25" borderId="0" applyNumberFormat="0" applyBorder="0" applyAlignment="0" applyProtection="0"/>
    <xf numFmtId="0" fontId="59" fillId="24" borderId="0" applyNumberFormat="0" applyBorder="0" applyAlignment="0" applyProtection="0"/>
    <xf numFmtId="0" fontId="58" fillId="26" borderId="0" applyNumberFormat="0" applyBorder="0" applyAlignment="0" applyProtection="0"/>
    <xf numFmtId="0" fontId="20" fillId="17" borderId="0" applyNumberFormat="0" applyBorder="0" applyAlignment="0" applyProtection="0"/>
    <xf numFmtId="0" fontId="59" fillId="26" borderId="0" applyNumberFormat="0" applyBorder="0" applyAlignment="0" applyProtection="0"/>
    <xf numFmtId="0" fontId="58" fillId="27" borderId="0" applyNumberFormat="0" applyBorder="0" applyAlignment="0" applyProtection="0"/>
    <xf numFmtId="0" fontId="20" fillId="19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20" fillId="29" borderId="0" applyNumberFormat="0" applyBorder="0" applyAlignment="0" applyProtection="0"/>
    <xf numFmtId="0" fontId="59" fillId="28" borderId="0" applyNumberFormat="0" applyBorder="0" applyAlignment="0" applyProtection="0"/>
    <xf numFmtId="0" fontId="58" fillId="30" borderId="0" applyNumberFormat="0" applyBorder="0" applyAlignment="0" applyProtection="0"/>
    <xf numFmtId="0" fontId="20" fillId="31" borderId="0" applyNumberFormat="0" applyBorder="0" applyAlignment="0" applyProtection="0"/>
    <xf numFmtId="0" fontId="59" fillId="30" borderId="0" applyNumberFormat="0" applyBorder="0" applyAlignment="0" applyProtection="0"/>
    <xf numFmtId="0" fontId="58" fillId="32" borderId="0" applyNumberFormat="0" applyBorder="0" applyAlignment="0" applyProtection="0"/>
    <xf numFmtId="0" fontId="20" fillId="33" borderId="0" applyNumberFormat="0" applyBorder="0" applyAlignment="0" applyProtection="0"/>
    <xf numFmtId="0" fontId="59" fillId="32" borderId="0" applyNumberFormat="0" applyBorder="0" applyAlignment="0" applyProtection="0"/>
    <xf numFmtId="0" fontId="58" fillId="34" borderId="0" applyNumberFormat="0" applyBorder="0" applyAlignment="0" applyProtection="0"/>
    <xf numFmtId="0" fontId="20" fillId="35" borderId="0" applyNumberFormat="0" applyBorder="0" applyAlignment="0" applyProtection="0"/>
    <xf numFmtId="0" fontId="59" fillId="34" borderId="0" applyNumberFormat="0" applyBorder="0" applyAlignment="0" applyProtection="0"/>
    <xf numFmtId="0" fontId="58" fillId="36" borderId="0" applyNumberFormat="0" applyBorder="0" applyAlignment="0" applyProtection="0"/>
    <xf numFmtId="0" fontId="20" fillId="37" borderId="0" applyNumberFormat="0" applyBorder="0" applyAlignment="0" applyProtection="0"/>
    <xf numFmtId="0" fontId="59" fillId="36" borderId="0" applyNumberFormat="0" applyBorder="0" applyAlignment="0" applyProtection="0"/>
    <xf numFmtId="0" fontId="58" fillId="38" borderId="0" applyNumberFormat="0" applyBorder="0" applyAlignment="0" applyProtection="0"/>
    <xf numFmtId="0" fontId="20" fillId="39" borderId="0" applyNumberFormat="0" applyBorder="0" applyAlignment="0" applyProtection="0"/>
    <xf numFmtId="0" fontId="59" fillId="38" borderId="0" applyNumberFormat="0" applyBorder="0" applyAlignment="0" applyProtection="0"/>
    <xf numFmtId="0" fontId="58" fillId="40" borderId="0" applyNumberFormat="0" applyBorder="0" applyAlignment="0" applyProtection="0"/>
    <xf numFmtId="0" fontId="20" fillId="29" borderId="0" applyNumberFormat="0" applyBorder="0" applyAlignment="0" applyProtection="0"/>
    <xf numFmtId="0" fontId="59" fillId="40" borderId="0" applyNumberFormat="0" applyBorder="0" applyAlignment="0" applyProtection="0"/>
    <xf numFmtId="0" fontId="58" fillId="41" borderId="0" applyNumberFormat="0" applyBorder="0" applyAlignment="0" applyProtection="0"/>
    <xf numFmtId="0" fontId="20" fillId="31" borderId="0" applyNumberFormat="0" applyBorder="0" applyAlignment="0" applyProtection="0"/>
    <xf numFmtId="0" fontId="59" fillId="41" borderId="0" applyNumberFormat="0" applyBorder="0" applyAlignment="0" applyProtection="0"/>
    <xf numFmtId="0" fontId="58" fillId="42" borderId="0" applyNumberFormat="0" applyBorder="0" applyAlignment="0" applyProtection="0"/>
    <xf numFmtId="0" fontId="20" fillId="43" borderId="0" applyNumberFormat="0" applyBorder="0" applyAlignment="0" applyProtection="0"/>
    <xf numFmtId="0" fontId="59" fillId="42" borderId="0" applyNumberFormat="0" applyBorder="0" applyAlignment="0" applyProtection="0"/>
    <xf numFmtId="0" fontId="60" fillId="44" borderId="1" applyNumberFormat="0" applyAlignment="0" applyProtection="0"/>
    <xf numFmtId="0" fontId="21" fillId="13" borderId="2" applyNumberFormat="0" applyAlignment="0" applyProtection="0"/>
    <xf numFmtId="0" fontId="61" fillId="44" borderId="1" applyNumberFormat="0" applyAlignment="0" applyProtection="0"/>
    <xf numFmtId="0" fontId="62" fillId="45" borderId="3" applyNumberFormat="0" applyAlignment="0" applyProtection="0"/>
    <xf numFmtId="0" fontId="22" fillId="46" borderId="4" applyNumberFormat="0" applyAlignment="0" applyProtection="0"/>
    <xf numFmtId="0" fontId="63" fillId="45" borderId="3" applyNumberFormat="0" applyAlignment="0" applyProtection="0"/>
    <xf numFmtId="0" fontId="23" fillId="7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24" fillId="0" borderId="6" applyNumberFormat="0" applyFill="0" applyAlignment="0" applyProtection="0"/>
    <xf numFmtId="0" fontId="68" fillId="0" borderId="5" applyNumberFormat="0" applyFill="0" applyAlignment="0" applyProtection="0"/>
    <xf numFmtId="0" fontId="69" fillId="48" borderId="7" applyNumberFormat="0" applyAlignment="0" applyProtection="0"/>
    <xf numFmtId="0" fontId="25" fillId="49" borderId="8" applyNumberFormat="0" applyAlignment="0" applyProtection="0"/>
    <xf numFmtId="0" fontId="70" fillId="48" borderId="7" applyNumberFormat="0" applyAlignment="0" applyProtection="0"/>
    <xf numFmtId="0" fontId="71" fillId="0" borderId="9" applyNumberFormat="0" applyFill="0" applyAlignment="0" applyProtection="0"/>
    <xf numFmtId="0" fontId="26" fillId="0" borderId="10" applyNumberFormat="0" applyFill="0" applyAlignment="0" applyProtection="0"/>
    <xf numFmtId="0" fontId="72" fillId="0" borderId="9" applyNumberFormat="0" applyFill="0" applyAlignment="0" applyProtection="0"/>
    <xf numFmtId="0" fontId="73" fillId="0" borderId="11" applyNumberFormat="0" applyFill="0" applyAlignment="0" applyProtection="0"/>
    <xf numFmtId="0" fontId="27" fillId="0" borderId="12" applyNumberFormat="0" applyFill="0" applyAlignment="0" applyProtection="0"/>
    <xf numFmtId="0" fontId="74" fillId="0" borderId="11" applyNumberFormat="0" applyFill="0" applyAlignment="0" applyProtection="0"/>
    <xf numFmtId="0" fontId="75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7" fillId="51" borderId="0" applyNumberFormat="0" applyBorder="0" applyAlignment="0" applyProtection="0"/>
    <xf numFmtId="0" fontId="78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79" fillId="45" borderId="1" applyNumberFormat="0" applyAlignment="0" applyProtection="0"/>
    <xf numFmtId="0" fontId="30" fillId="46" borderId="2" applyNumberFormat="0" applyAlignment="0" applyProtection="0"/>
    <xf numFmtId="0" fontId="80" fillId="45" borderId="1" applyNumberFormat="0" applyAlignment="0" applyProtection="0"/>
    <xf numFmtId="0" fontId="8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2" fillId="0" borderId="15" applyNumberFormat="0" applyFill="0" applyAlignment="0" applyProtection="0"/>
    <xf numFmtId="0" fontId="15" fillId="0" borderId="16" applyNumberFormat="0" applyFill="0" applyAlignment="0" applyProtection="0"/>
    <xf numFmtId="0" fontId="83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89" fillId="54" borderId="0" applyNumberFormat="0" applyBorder="0" applyAlignment="0" applyProtection="0"/>
    <xf numFmtId="0" fontId="90" fillId="5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38" fillId="0" borderId="0" xfId="0" applyFont="1" applyFill="1" applyAlignment="1" applyProtection="1">
      <alignment vertical="center" wrapText="1"/>
      <protection/>
    </xf>
    <xf numFmtId="4" fontId="16" fillId="0" borderId="33" xfId="0" applyNumberFormat="1" applyFont="1" applyFill="1" applyBorder="1" applyAlignment="1" applyProtection="1">
      <alignment horizontal="center"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4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4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left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5" fillId="0" borderId="0" xfId="0" applyFont="1" applyFill="1" applyAlignment="1" applyProtection="1">
      <alignment horizontal="center" vertical="top"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3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wrapText="1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6" fillId="0" borderId="47" xfId="0" applyNumberFormat="1" applyFont="1" applyFill="1" applyBorder="1" applyAlignment="1" applyProtection="1">
      <alignment horizontal="center" vertical="center" wrapText="1"/>
      <protection/>
    </xf>
    <xf numFmtId="2" fontId="6" fillId="0" borderId="48" xfId="0" applyNumberFormat="1" applyFont="1" applyFill="1" applyBorder="1" applyAlignment="1" applyProtection="1">
      <alignment horizontal="center" vertical="center" wrapText="1"/>
      <protection/>
    </xf>
    <xf numFmtId="2" fontId="6" fillId="0" borderId="49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 applyProtection="1">
      <alignment horizontal="center"/>
      <protection/>
    </xf>
    <xf numFmtId="0" fontId="18" fillId="0" borderId="52" xfId="0" applyFont="1" applyFill="1" applyBorder="1" applyAlignment="1" applyProtection="1">
      <alignment horizontal="center"/>
      <protection/>
    </xf>
    <xf numFmtId="0" fontId="18" fillId="0" borderId="53" xfId="0" applyFont="1" applyFill="1" applyBorder="1" applyAlignment="1" applyProtection="1">
      <alignment horizontal="center"/>
      <protection/>
    </xf>
    <xf numFmtId="0" fontId="18" fillId="0" borderId="54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4" fontId="9" fillId="0" borderId="28" xfId="0" applyNumberFormat="1" applyFont="1" applyFill="1" applyBorder="1" applyAlignment="1" applyProtection="1">
      <alignment vertical="center"/>
      <protection/>
    </xf>
    <xf numFmtId="4" fontId="9" fillId="0" borderId="55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4" fontId="9" fillId="0" borderId="47" xfId="0" applyNumberFormat="1" applyFont="1" applyFill="1" applyBorder="1" applyAlignment="1" applyProtection="1">
      <alignment vertical="center"/>
      <protection/>
    </xf>
    <xf numFmtId="4" fontId="9" fillId="0" borderId="48" xfId="0" applyNumberFormat="1" applyFont="1" applyFill="1" applyBorder="1" applyAlignment="1" applyProtection="1">
      <alignment vertical="center"/>
      <protection/>
    </xf>
    <xf numFmtId="4" fontId="9" fillId="0" borderId="46" xfId="0" applyNumberFormat="1" applyFont="1" applyFill="1" applyBorder="1" applyAlignment="1" applyProtection="1">
      <alignment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57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58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view="pageBreakPreview" zoomScaleSheetLayoutView="100" workbookViewId="0" topLeftCell="A388">
      <selection activeCell="A388" sqref="A1:IV16384"/>
    </sheetView>
  </sheetViews>
  <sheetFormatPr defaultColWidth="8.796875" defaultRowHeight="21.75" customHeight="1"/>
  <cols>
    <col min="1" max="1" width="7.5" style="67" customWidth="1"/>
    <col min="2" max="2" width="60.19921875" style="41" customWidth="1"/>
    <col min="3" max="3" width="15" style="68" customWidth="1"/>
    <col min="4" max="4" width="15.3984375" style="68" customWidth="1"/>
    <col min="5" max="5" width="16.59765625" style="68" customWidth="1"/>
    <col min="6" max="6" width="11.59765625" style="41" customWidth="1"/>
    <col min="7" max="16384" width="9" style="41" customWidth="1"/>
  </cols>
  <sheetData>
    <row r="1" spans="1:6" ht="18.75" customHeight="1">
      <c r="A1" s="84" t="s">
        <v>95</v>
      </c>
      <c r="B1" s="84"/>
      <c r="C1" s="84"/>
      <c r="D1" s="84"/>
      <c r="E1" s="84"/>
      <c r="F1" s="84"/>
    </row>
    <row r="2" spans="1:6" ht="3" customHeight="1">
      <c r="A2" s="58"/>
      <c r="B2" s="58"/>
      <c r="C2" s="58"/>
      <c r="D2" s="58"/>
      <c r="E2" s="58"/>
      <c r="F2" s="59"/>
    </row>
    <row r="3" spans="1:6" s="60" customFormat="1" ht="15.75">
      <c r="A3" s="82" t="s">
        <v>96</v>
      </c>
      <c r="B3" s="82"/>
      <c r="C3" s="82"/>
      <c r="D3" s="82"/>
      <c r="E3" s="82"/>
      <c r="F3" s="82"/>
    </row>
    <row r="4" spans="1:6" s="61" customFormat="1" ht="21" customHeight="1">
      <c r="A4" s="79" t="s">
        <v>233</v>
      </c>
      <c r="B4" s="79"/>
      <c r="C4" s="79"/>
      <c r="D4" s="79"/>
      <c r="E4" s="79"/>
      <c r="F4" s="79"/>
    </row>
    <row r="5" spans="1:6" s="60" customFormat="1" ht="17.25" customHeight="1">
      <c r="A5" s="82" t="s">
        <v>97</v>
      </c>
      <c r="B5" s="82"/>
      <c r="C5" s="82"/>
      <c r="D5" s="82"/>
      <c r="E5" s="82"/>
      <c r="F5" s="82"/>
    </row>
    <row r="6" spans="1:6" s="61" customFormat="1" ht="74.25" customHeight="1">
      <c r="A6" s="79" t="s">
        <v>237</v>
      </c>
      <c r="B6" s="79"/>
      <c r="C6" s="79"/>
      <c r="D6" s="79"/>
      <c r="E6" s="79"/>
      <c r="F6" s="79"/>
    </row>
    <row r="7" spans="1:6" s="61" customFormat="1" ht="36" customHeight="1">
      <c r="A7" s="79" t="s">
        <v>238</v>
      </c>
      <c r="B7" s="79"/>
      <c r="C7" s="79"/>
      <c r="D7" s="79"/>
      <c r="E7" s="79"/>
      <c r="F7" s="79"/>
    </row>
    <row r="8" spans="1:6" s="60" customFormat="1" ht="24.75" customHeight="1">
      <c r="A8" s="82" t="s">
        <v>0</v>
      </c>
      <c r="B8" s="82"/>
      <c r="C8" s="82"/>
      <c r="D8" s="82"/>
      <c r="E8" s="82"/>
      <c r="F8" s="82"/>
    </row>
    <row r="9" spans="1:8" s="62" customFormat="1" ht="15.75">
      <c r="A9" s="93" t="s">
        <v>16</v>
      </c>
      <c r="B9" s="93"/>
      <c r="C9" s="93"/>
      <c r="D9" s="93"/>
      <c r="E9" s="93"/>
      <c r="F9" s="93"/>
      <c r="G9" s="94"/>
      <c r="H9" s="94"/>
    </row>
    <row r="10" spans="1:6" s="60" customFormat="1" ht="24" customHeight="1">
      <c r="A10" s="82" t="s">
        <v>98</v>
      </c>
      <c r="B10" s="82"/>
      <c r="C10" s="82"/>
      <c r="D10" s="82"/>
      <c r="E10" s="82"/>
      <c r="F10" s="82"/>
    </row>
    <row r="11" spans="1:6" s="62" customFormat="1" ht="15.75">
      <c r="A11" s="79" t="s">
        <v>234</v>
      </c>
      <c r="B11" s="79"/>
      <c r="C11" s="79"/>
      <c r="D11" s="79"/>
      <c r="E11" s="79"/>
      <c r="F11" s="79"/>
    </row>
    <row r="12" spans="1:6" s="62" customFormat="1" ht="50.25" customHeight="1">
      <c r="A12" s="79" t="s">
        <v>373</v>
      </c>
      <c r="B12" s="79"/>
      <c r="C12" s="79"/>
      <c r="D12" s="79"/>
      <c r="E12" s="79"/>
      <c r="F12" s="79"/>
    </row>
    <row r="13" spans="1:6" s="69" customFormat="1" ht="22.5" customHeight="1">
      <c r="A13" s="83" t="s">
        <v>239</v>
      </c>
      <c r="B13" s="83"/>
      <c r="C13" s="83"/>
      <c r="D13" s="83"/>
      <c r="E13" s="83"/>
      <c r="F13" s="95"/>
    </row>
    <row r="14" spans="1:6" s="69" customFormat="1" ht="15.75">
      <c r="A14" s="83" t="s">
        <v>240</v>
      </c>
      <c r="B14" s="83"/>
      <c r="C14" s="83"/>
      <c r="D14" s="83"/>
      <c r="E14" s="83"/>
      <c r="F14" s="96"/>
    </row>
    <row r="15" spans="1:6" s="69" customFormat="1" ht="15.75">
      <c r="A15" s="83" t="s">
        <v>241</v>
      </c>
      <c r="B15" s="83"/>
      <c r="C15" s="83"/>
      <c r="D15" s="83"/>
      <c r="E15" s="83"/>
      <c r="F15" s="96"/>
    </row>
    <row r="16" spans="1:6" s="69" customFormat="1" ht="15.75">
      <c r="A16" s="83" t="s">
        <v>242</v>
      </c>
      <c r="B16" s="83"/>
      <c r="C16" s="83"/>
      <c r="D16" s="83"/>
      <c r="E16" s="83"/>
      <c r="F16" s="96"/>
    </row>
    <row r="17" spans="1:6" s="69" customFormat="1" ht="29.25" customHeight="1">
      <c r="A17" s="83" t="s">
        <v>236</v>
      </c>
      <c r="B17" s="83"/>
      <c r="C17" s="83"/>
      <c r="D17" s="83"/>
      <c r="E17" s="83"/>
      <c r="F17" s="83"/>
    </row>
    <row r="18" spans="1:6" ht="24" customHeight="1">
      <c r="A18" s="63"/>
      <c r="B18" s="63"/>
      <c r="C18" s="63"/>
      <c r="D18" s="63"/>
      <c r="E18" s="63"/>
      <c r="F18" s="97"/>
    </row>
    <row r="19" spans="1:6" s="42" customFormat="1" ht="18.75" customHeight="1">
      <c r="A19" s="81" t="s">
        <v>100</v>
      </c>
      <c r="B19" s="81" t="s">
        <v>64</v>
      </c>
      <c r="C19" s="81" t="s">
        <v>235</v>
      </c>
      <c r="D19" s="81" t="s">
        <v>66</v>
      </c>
      <c r="E19" s="81" t="s">
        <v>67</v>
      </c>
      <c r="F19" s="98"/>
    </row>
    <row r="20" spans="1:6" s="42" customFormat="1" ht="18.75" customHeight="1">
      <c r="A20" s="81"/>
      <c r="B20" s="81"/>
      <c r="C20" s="81"/>
      <c r="D20" s="81"/>
      <c r="E20" s="81"/>
      <c r="F20" s="98"/>
    </row>
    <row r="21" spans="1:6" s="44" customFormat="1" ht="1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99"/>
    </row>
    <row r="22" spans="1:6" s="42" customFormat="1" ht="18" customHeight="1">
      <c r="A22" s="45">
        <v>1</v>
      </c>
      <c r="B22" s="46" t="s">
        <v>176</v>
      </c>
      <c r="C22" s="70">
        <f>C23+C30</f>
        <v>822782682</v>
      </c>
      <c r="D22" s="70">
        <f>D23+D30</f>
        <v>-21046368.05</v>
      </c>
      <c r="E22" s="70">
        <f>E23+E30</f>
        <v>801736313.95</v>
      </c>
      <c r="F22" s="98"/>
    </row>
    <row r="23" spans="1:6" s="49" customFormat="1" ht="18" customHeight="1">
      <c r="A23" s="47" t="s">
        <v>101</v>
      </c>
      <c r="B23" s="48" t="s">
        <v>177</v>
      </c>
      <c r="C23" s="71">
        <v>660059186</v>
      </c>
      <c r="D23" s="71">
        <f>E23-C23</f>
        <v>7625866.95</v>
      </c>
      <c r="E23" s="71">
        <v>667685052.95</v>
      </c>
      <c r="F23" s="97"/>
    </row>
    <row r="24" spans="1:6" s="49" customFormat="1" ht="31.5">
      <c r="A24" s="47" t="s">
        <v>102</v>
      </c>
      <c r="B24" s="50" t="s">
        <v>178</v>
      </c>
      <c r="C24" s="71">
        <v>63924410</v>
      </c>
      <c r="D24" s="71">
        <f aca="true" t="shared" si="0" ref="D24:D32">E24-C24</f>
        <v>0</v>
      </c>
      <c r="E24" s="71">
        <v>63924410</v>
      </c>
      <c r="F24" s="97"/>
    </row>
    <row r="25" spans="1:6" s="49" customFormat="1" ht="31.5">
      <c r="A25" s="47" t="s">
        <v>103</v>
      </c>
      <c r="B25" s="50" t="s">
        <v>179</v>
      </c>
      <c r="C25" s="71">
        <v>199500000</v>
      </c>
      <c r="D25" s="71">
        <f t="shared" si="0"/>
        <v>0</v>
      </c>
      <c r="E25" s="71">
        <v>199500000</v>
      </c>
      <c r="F25" s="97"/>
    </row>
    <row r="26" spans="1:6" s="49" customFormat="1" ht="17.25" customHeight="1">
      <c r="A26" s="47" t="s">
        <v>104</v>
      </c>
      <c r="B26" s="50" t="s">
        <v>180</v>
      </c>
      <c r="C26" s="71">
        <v>15279361</v>
      </c>
      <c r="D26" s="71">
        <f>E26-C26</f>
        <v>-67220</v>
      </c>
      <c r="E26" s="71">
        <v>15212141</v>
      </c>
      <c r="F26" s="97"/>
    </row>
    <row r="27" spans="1:6" s="49" customFormat="1" ht="17.25" customHeight="1">
      <c r="A27" s="47" t="s">
        <v>105</v>
      </c>
      <c r="B27" s="50" t="s">
        <v>181</v>
      </c>
      <c r="C27" s="71">
        <v>0</v>
      </c>
      <c r="D27" s="71">
        <f t="shared" si="0"/>
        <v>0</v>
      </c>
      <c r="E27" s="71">
        <v>0</v>
      </c>
      <c r="F27" s="97"/>
    </row>
    <row r="28" spans="1:6" s="49" customFormat="1" ht="17.25" customHeight="1">
      <c r="A28" s="47" t="s">
        <v>106</v>
      </c>
      <c r="B28" s="50" t="s">
        <v>182</v>
      </c>
      <c r="C28" s="71">
        <v>186058365</v>
      </c>
      <c r="D28" s="71">
        <f t="shared" si="0"/>
        <v>0</v>
      </c>
      <c r="E28" s="71">
        <v>186058365</v>
      </c>
      <c r="F28" s="97"/>
    </row>
    <row r="29" spans="1:6" s="49" customFormat="1" ht="17.25" customHeight="1">
      <c r="A29" s="47" t="s">
        <v>107</v>
      </c>
      <c r="B29" s="50" t="s">
        <v>183</v>
      </c>
      <c r="C29" s="71">
        <v>186693217</v>
      </c>
      <c r="D29" s="71">
        <f t="shared" si="0"/>
        <v>7485512.95</v>
      </c>
      <c r="E29" s="71">
        <v>194178729.95</v>
      </c>
      <c r="F29" s="97"/>
    </row>
    <row r="30" spans="1:6" s="49" customFormat="1" ht="17.25" customHeight="1">
      <c r="A30" s="47" t="s">
        <v>108</v>
      </c>
      <c r="B30" s="50" t="s">
        <v>184</v>
      </c>
      <c r="C30" s="71">
        <v>162723496</v>
      </c>
      <c r="D30" s="71">
        <f t="shared" si="0"/>
        <v>-28672235</v>
      </c>
      <c r="E30" s="71">
        <v>134051261</v>
      </c>
      <c r="F30" s="97"/>
    </row>
    <row r="31" spans="1:6" s="49" customFormat="1" ht="17.25" customHeight="1">
      <c r="A31" s="47" t="s">
        <v>109</v>
      </c>
      <c r="B31" s="50" t="s">
        <v>185</v>
      </c>
      <c r="C31" s="71">
        <v>3810000</v>
      </c>
      <c r="D31" s="71">
        <f t="shared" si="0"/>
        <v>0</v>
      </c>
      <c r="E31" s="71">
        <v>3810000</v>
      </c>
      <c r="F31" s="97"/>
    </row>
    <row r="32" spans="1:6" s="49" customFormat="1" ht="17.25" customHeight="1">
      <c r="A32" s="47" t="s">
        <v>110</v>
      </c>
      <c r="B32" s="50" t="s">
        <v>186</v>
      </c>
      <c r="C32" s="71">
        <v>156863209</v>
      </c>
      <c r="D32" s="71">
        <f t="shared" si="0"/>
        <v>-28346802</v>
      </c>
      <c r="E32" s="71">
        <v>128516407</v>
      </c>
      <c r="F32" s="97"/>
    </row>
    <row r="33" spans="1:6" s="53" customFormat="1" ht="15.75">
      <c r="A33" s="51">
        <v>2</v>
      </c>
      <c r="B33" s="52" t="s">
        <v>187</v>
      </c>
      <c r="C33" s="70">
        <f>C34+C42</f>
        <v>856282682</v>
      </c>
      <c r="D33" s="70">
        <f>D34+D42</f>
        <v>-21046368.05</v>
      </c>
      <c r="E33" s="70">
        <f>E34+E42</f>
        <v>835236313.95</v>
      </c>
      <c r="F33" s="100"/>
    </row>
    <row r="34" spans="1:6" s="49" customFormat="1" ht="17.25" customHeight="1">
      <c r="A34" s="47" t="s">
        <v>111</v>
      </c>
      <c r="B34" s="48" t="s">
        <v>188</v>
      </c>
      <c r="C34" s="71">
        <v>594105999</v>
      </c>
      <c r="D34" s="71">
        <f>E34-C34</f>
        <v>3915717.95</v>
      </c>
      <c r="E34" s="71">
        <v>598021716.95</v>
      </c>
      <c r="F34" s="97"/>
    </row>
    <row r="35" spans="1:6" s="49" customFormat="1" ht="17.25" customHeight="1">
      <c r="A35" s="47" t="s">
        <v>112</v>
      </c>
      <c r="B35" s="50" t="s">
        <v>189</v>
      </c>
      <c r="C35" s="71">
        <v>15647865</v>
      </c>
      <c r="D35" s="71">
        <f aca="true" t="shared" si="1" ref="D35:D42">E35-C35</f>
        <v>-7752780</v>
      </c>
      <c r="E35" s="71">
        <v>7895085</v>
      </c>
      <c r="F35" s="97"/>
    </row>
    <row r="36" spans="1:6" s="49" customFormat="1" ht="31.5">
      <c r="A36" s="47" t="s">
        <v>113</v>
      </c>
      <c r="B36" s="50" t="s">
        <v>208</v>
      </c>
      <c r="C36" s="71">
        <v>0</v>
      </c>
      <c r="D36" s="71">
        <f t="shared" si="1"/>
        <v>0</v>
      </c>
      <c r="E36" s="71">
        <v>0</v>
      </c>
      <c r="F36" s="97"/>
    </row>
    <row r="37" spans="1:6" s="49" customFormat="1" ht="63">
      <c r="A37" s="47" t="s">
        <v>114</v>
      </c>
      <c r="B37" s="50" t="s">
        <v>190</v>
      </c>
      <c r="C37" s="71">
        <v>0</v>
      </c>
      <c r="D37" s="71">
        <f t="shared" si="1"/>
        <v>0</v>
      </c>
      <c r="E37" s="71">
        <v>0</v>
      </c>
      <c r="F37" s="97"/>
    </row>
    <row r="38" spans="1:6" s="49" customFormat="1" ht="15.75">
      <c r="A38" s="47" t="s">
        <v>115</v>
      </c>
      <c r="B38" s="50" t="s">
        <v>191</v>
      </c>
      <c r="C38" s="71">
        <v>8344640</v>
      </c>
      <c r="D38" s="71">
        <f t="shared" si="1"/>
        <v>-747910</v>
      </c>
      <c r="E38" s="71">
        <v>7596730</v>
      </c>
      <c r="F38" s="97"/>
    </row>
    <row r="39" spans="1:6" s="49" customFormat="1" ht="15.75">
      <c r="A39" s="47" t="s">
        <v>116</v>
      </c>
      <c r="B39" s="50" t="s">
        <v>209</v>
      </c>
      <c r="C39" s="71">
        <v>8344640</v>
      </c>
      <c r="D39" s="71">
        <f t="shared" si="1"/>
        <v>-747910</v>
      </c>
      <c r="E39" s="71">
        <v>7596730</v>
      </c>
      <c r="F39" s="97"/>
    </row>
    <row r="40" spans="1:6" s="49" customFormat="1" ht="63">
      <c r="A40" s="47" t="s">
        <v>210</v>
      </c>
      <c r="B40" s="48" t="s">
        <v>14</v>
      </c>
      <c r="C40" s="71">
        <v>0</v>
      </c>
      <c r="D40" s="71">
        <f t="shared" si="1"/>
        <v>0</v>
      </c>
      <c r="E40" s="71">
        <v>0</v>
      </c>
      <c r="F40" s="97"/>
    </row>
    <row r="41" spans="1:6" s="49" customFormat="1" ht="47.25">
      <c r="A41" s="47" t="s">
        <v>211</v>
      </c>
      <c r="B41" s="48" t="s">
        <v>212</v>
      </c>
      <c r="C41" s="71">
        <v>0</v>
      </c>
      <c r="D41" s="71">
        <f t="shared" si="1"/>
        <v>0</v>
      </c>
      <c r="E41" s="71">
        <v>0</v>
      </c>
      <c r="F41" s="97"/>
    </row>
    <row r="42" spans="1:6" s="49" customFormat="1" ht="15.75">
      <c r="A42" s="47" t="s">
        <v>117</v>
      </c>
      <c r="B42" s="48" t="s">
        <v>99</v>
      </c>
      <c r="C42" s="71">
        <v>262176683</v>
      </c>
      <c r="D42" s="71">
        <f t="shared" si="1"/>
        <v>-24962086</v>
      </c>
      <c r="E42" s="71">
        <v>237214597</v>
      </c>
      <c r="F42" s="97"/>
    </row>
    <row r="43" spans="1:6" s="49" customFormat="1" ht="18.75" customHeight="1">
      <c r="A43" s="51">
        <v>3</v>
      </c>
      <c r="B43" s="54" t="s">
        <v>192</v>
      </c>
      <c r="C43" s="70">
        <f>C22-C33</f>
        <v>-33500000</v>
      </c>
      <c r="D43" s="70">
        <f>D22-D33</f>
        <v>0</v>
      </c>
      <c r="E43" s="70">
        <f>E22-E33</f>
        <v>-33500000</v>
      </c>
      <c r="F43" s="97"/>
    </row>
    <row r="44" spans="1:6" s="49" customFormat="1" ht="15.75">
      <c r="A44" s="51">
        <v>4</v>
      </c>
      <c r="B44" s="54" t="s">
        <v>193</v>
      </c>
      <c r="C44" s="70">
        <f>C45+C47+C49+C51</f>
        <v>69680952</v>
      </c>
      <c r="D44" s="70">
        <f>D45+D47+D49+D51</f>
        <v>7100000</v>
      </c>
      <c r="E44" s="70">
        <f>E45+E47+E49+E51</f>
        <v>76780952</v>
      </c>
      <c r="F44" s="97"/>
    </row>
    <row r="45" spans="1:6" s="49" customFormat="1" ht="17.25" customHeight="1">
      <c r="A45" s="47" t="s">
        <v>118</v>
      </c>
      <c r="B45" s="50" t="s">
        <v>194</v>
      </c>
      <c r="C45" s="71">
        <v>0</v>
      </c>
      <c r="D45" s="71">
        <f>E45-C45</f>
        <v>0</v>
      </c>
      <c r="E45" s="71">
        <v>0</v>
      </c>
      <c r="F45" s="97"/>
    </row>
    <row r="46" spans="1:6" s="49" customFormat="1" ht="15.75">
      <c r="A46" s="47" t="s">
        <v>119</v>
      </c>
      <c r="B46" s="48" t="s">
        <v>195</v>
      </c>
      <c r="C46" s="71">
        <v>0</v>
      </c>
      <c r="D46" s="71">
        <f>E46-C46</f>
        <v>0</v>
      </c>
      <c r="E46" s="71">
        <v>0</v>
      </c>
      <c r="F46" s="97"/>
    </row>
    <row r="47" spans="1:6" s="49" customFormat="1" ht="15.75">
      <c r="A47" s="47" t="s">
        <v>120</v>
      </c>
      <c r="B47" s="50" t="s">
        <v>196</v>
      </c>
      <c r="C47" s="71">
        <v>52544422</v>
      </c>
      <c r="D47" s="71">
        <f aca="true" t="shared" si="2" ref="D47:D55">E47-C47</f>
        <v>7100000</v>
      </c>
      <c r="E47" s="71">
        <v>59644422</v>
      </c>
      <c r="F47" s="97"/>
    </row>
    <row r="48" spans="1:6" s="49" customFormat="1" ht="15.75">
      <c r="A48" s="47" t="s">
        <v>121</v>
      </c>
      <c r="B48" s="50" t="s">
        <v>195</v>
      </c>
      <c r="C48" s="71">
        <v>33500000</v>
      </c>
      <c r="D48" s="71">
        <f t="shared" si="2"/>
        <v>0</v>
      </c>
      <c r="E48" s="71">
        <v>33500000</v>
      </c>
      <c r="F48" s="97"/>
    </row>
    <row r="49" spans="1:6" s="49" customFormat="1" ht="15.75">
      <c r="A49" s="47" t="s">
        <v>122</v>
      </c>
      <c r="B49" s="50" t="s">
        <v>197</v>
      </c>
      <c r="C49" s="71">
        <v>17136530</v>
      </c>
      <c r="D49" s="71">
        <f t="shared" si="2"/>
        <v>0</v>
      </c>
      <c r="E49" s="71">
        <v>17136530</v>
      </c>
      <c r="F49" s="97"/>
    </row>
    <row r="50" spans="1:6" s="49" customFormat="1" ht="15.75">
      <c r="A50" s="47" t="s">
        <v>123</v>
      </c>
      <c r="B50" s="50" t="s">
        <v>195</v>
      </c>
      <c r="C50" s="71">
        <v>0</v>
      </c>
      <c r="D50" s="71">
        <f t="shared" si="2"/>
        <v>0</v>
      </c>
      <c r="E50" s="71">
        <v>0</v>
      </c>
      <c r="F50" s="97"/>
    </row>
    <row r="51" spans="1:6" s="49" customFormat="1" ht="17.25" customHeight="1">
      <c r="A51" s="47" t="s">
        <v>124</v>
      </c>
      <c r="B51" s="48" t="s">
        <v>198</v>
      </c>
      <c r="C51" s="71">
        <v>0</v>
      </c>
      <c r="D51" s="71">
        <f t="shared" si="2"/>
        <v>0</v>
      </c>
      <c r="E51" s="71">
        <v>0</v>
      </c>
      <c r="F51" s="97"/>
    </row>
    <row r="52" spans="1:6" s="42" customFormat="1" ht="18.75" customHeight="1">
      <c r="A52" s="81" t="s">
        <v>100</v>
      </c>
      <c r="B52" s="81" t="s">
        <v>64</v>
      </c>
      <c r="C52" s="80" t="s">
        <v>235</v>
      </c>
      <c r="D52" s="80" t="s">
        <v>66</v>
      </c>
      <c r="E52" s="80" t="s">
        <v>67</v>
      </c>
      <c r="F52" s="98"/>
    </row>
    <row r="53" spans="1:6" s="42" customFormat="1" ht="18.75" customHeight="1">
      <c r="A53" s="81"/>
      <c r="B53" s="81"/>
      <c r="C53" s="80"/>
      <c r="D53" s="80"/>
      <c r="E53" s="80"/>
      <c r="F53" s="98"/>
    </row>
    <row r="54" spans="1:6" s="44" customFormat="1" ht="15">
      <c r="A54" s="43">
        <v>1</v>
      </c>
      <c r="B54" s="43">
        <v>2</v>
      </c>
      <c r="C54" s="77">
        <v>3</v>
      </c>
      <c r="D54" s="77">
        <v>4</v>
      </c>
      <c r="E54" s="77">
        <v>5</v>
      </c>
      <c r="F54" s="99"/>
    </row>
    <row r="55" spans="1:6" s="49" customFormat="1" ht="21" customHeight="1">
      <c r="A55" s="47" t="s">
        <v>125</v>
      </c>
      <c r="B55" s="50" t="s">
        <v>195</v>
      </c>
      <c r="C55" s="71">
        <v>0</v>
      </c>
      <c r="D55" s="71">
        <f t="shared" si="2"/>
        <v>0</v>
      </c>
      <c r="E55" s="71">
        <v>0</v>
      </c>
      <c r="F55" s="97"/>
    </row>
    <row r="56" spans="1:6" s="49" customFormat="1" ht="17.25" customHeight="1">
      <c r="A56" s="51">
        <v>5</v>
      </c>
      <c r="B56" s="54" t="s">
        <v>199</v>
      </c>
      <c r="C56" s="70">
        <f>C57+C62</f>
        <v>36180952</v>
      </c>
      <c r="D56" s="70">
        <f>D57+D62</f>
        <v>7100000</v>
      </c>
      <c r="E56" s="70">
        <f>E57+E62</f>
        <v>43280952</v>
      </c>
      <c r="F56" s="97"/>
    </row>
    <row r="57" spans="1:6" s="49" customFormat="1" ht="33.75" customHeight="1">
      <c r="A57" s="47" t="s">
        <v>126</v>
      </c>
      <c r="B57" s="50" t="s">
        <v>200</v>
      </c>
      <c r="C57" s="71">
        <v>36180952</v>
      </c>
      <c r="D57" s="71">
        <f aca="true" t="shared" si="3" ref="D57:D64">E57-C57</f>
        <v>7100000</v>
      </c>
      <c r="E57" s="71">
        <v>43280952</v>
      </c>
      <c r="F57" s="97"/>
    </row>
    <row r="58" spans="1:6" s="49" customFormat="1" ht="31.5">
      <c r="A58" s="47" t="s">
        <v>127</v>
      </c>
      <c r="B58" s="50" t="s">
        <v>15</v>
      </c>
      <c r="C58" s="71">
        <v>0</v>
      </c>
      <c r="D58" s="71">
        <f t="shared" si="3"/>
        <v>0</v>
      </c>
      <c r="E58" s="71">
        <v>0</v>
      </c>
      <c r="F58" s="97"/>
    </row>
    <row r="59" spans="1:6" s="49" customFormat="1" ht="31.5">
      <c r="A59" s="47" t="s">
        <v>128</v>
      </c>
      <c r="B59" s="50" t="s">
        <v>213</v>
      </c>
      <c r="C59" s="71">
        <v>0</v>
      </c>
      <c r="D59" s="71">
        <f t="shared" si="3"/>
        <v>0</v>
      </c>
      <c r="E59" s="71">
        <v>0</v>
      </c>
      <c r="F59" s="97"/>
    </row>
    <row r="60" spans="1:6" s="49" customFormat="1" ht="31.5">
      <c r="A60" s="47" t="s">
        <v>214</v>
      </c>
      <c r="B60" s="48" t="s">
        <v>215</v>
      </c>
      <c r="C60" s="71">
        <v>0</v>
      </c>
      <c r="D60" s="71">
        <f t="shared" si="3"/>
        <v>0</v>
      </c>
      <c r="E60" s="71">
        <v>0</v>
      </c>
      <c r="F60" s="97"/>
    </row>
    <row r="61" spans="1:6" s="49" customFormat="1" ht="31.5">
      <c r="A61" s="47" t="s">
        <v>216</v>
      </c>
      <c r="B61" s="48" t="s">
        <v>217</v>
      </c>
      <c r="C61" s="71">
        <v>0</v>
      </c>
      <c r="D61" s="71">
        <f t="shared" si="3"/>
        <v>0</v>
      </c>
      <c r="E61" s="71">
        <v>0</v>
      </c>
      <c r="F61" s="97"/>
    </row>
    <row r="62" spans="1:6" s="49" customFormat="1" ht="15.75">
      <c r="A62" s="47" t="s">
        <v>129</v>
      </c>
      <c r="B62" s="48" t="s">
        <v>201</v>
      </c>
      <c r="C62" s="71">
        <v>0</v>
      </c>
      <c r="D62" s="71">
        <f t="shared" si="3"/>
        <v>0</v>
      </c>
      <c r="E62" s="71">
        <v>0</v>
      </c>
      <c r="F62" s="97"/>
    </row>
    <row r="63" spans="1:6" s="49" customFormat="1" ht="15.75">
      <c r="A63" s="51">
        <v>6</v>
      </c>
      <c r="B63" s="54" t="s">
        <v>202</v>
      </c>
      <c r="C63" s="70">
        <v>279581873</v>
      </c>
      <c r="D63" s="70">
        <f t="shared" si="3"/>
        <v>-7100000</v>
      </c>
      <c r="E63" s="70">
        <v>272481873</v>
      </c>
      <c r="F63" s="97"/>
    </row>
    <row r="64" spans="1:6" s="49" customFormat="1" ht="63">
      <c r="A64" s="51">
        <v>7</v>
      </c>
      <c r="B64" s="54" t="s">
        <v>203</v>
      </c>
      <c r="C64" s="70">
        <v>0</v>
      </c>
      <c r="D64" s="70">
        <f t="shared" si="3"/>
        <v>0</v>
      </c>
      <c r="E64" s="70">
        <v>0</v>
      </c>
      <c r="F64" s="97"/>
    </row>
    <row r="65" spans="1:6" s="49" customFormat="1" ht="31.5">
      <c r="A65" s="51">
        <v>8</v>
      </c>
      <c r="B65" s="54" t="s">
        <v>204</v>
      </c>
      <c r="C65" s="70" t="s">
        <v>65</v>
      </c>
      <c r="D65" s="70" t="s">
        <v>65</v>
      </c>
      <c r="E65" s="70" t="s">
        <v>65</v>
      </c>
      <c r="F65" s="97"/>
    </row>
    <row r="66" spans="1:6" s="49" customFormat="1" ht="15.75">
      <c r="A66" s="47" t="s">
        <v>130</v>
      </c>
      <c r="B66" s="50" t="s">
        <v>205</v>
      </c>
      <c r="C66" s="71">
        <v>65953187</v>
      </c>
      <c r="D66" s="71">
        <f>E66-C66</f>
        <v>3710149</v>
      </c>
      <c r="E66" s="71">
        <v>69663336</v>
      </c>
      <c r="F66" s="97"/>
    </row>
    <row r="67" spans="1:6" s="49" customFormat="1" ht="31.5">
      <c r="A67" s="47" t="s">
        <v>131</v>
      </c>
      <c r="B67" s="50" t="s">
        <v>218</v>
      </c>
      <c r="C67" s="71">
        <v>118497609</v>
      </c>
      <c r="D67" s="71">
        <f>E67-C67</f>
        <v>10810149</v>
      </c>
      <c r="E67" s="71">
        <v>129307758</v>
      </c>
      <c r="F67" s="97"/>
    </row>
    <row r="68" spans="1:6" s="49" customFormat="1" ht="15.75">
      <c r="A68" s="51">
        <v>9</v>
      </c>
      <c r="B68" s="54" t="s">
        <v>206</v>
      </c>
      <c r="C68" s="70" t="s">
        <v>65</v>
      </c>
      <c r="D68" s="70" t="s">
        <v>65</v>
      </c>
      <c r="E68" s="70" t="s">
        <v>65</v>
      </c>
      <c r="F68" s="97"/>
    </row>
    <row r="69" spans="1:6" s="49" customFormat="1" ht="63">
      <c r="A69" s="47" t="s">
        <v>132</v>
      </c>
      <c r="B69" s="50" t="s">
        <v>219</v>
      </c>
      <c r="C69" s="72">
        <v>0.0731</v>
      </c>
      <c r="D69" s="72">
        <f>E69-C69</f>
        <v>0.0002</v>
      </c>
      <c r="E69" s="72">
        <v>0.0733</v>
      </c>
      <c r="F69" s="97"/>
    </row>
    <row r="70" spans="1:6" s="49" customFormat="1" ht="63">
      <c r="A70" s="47" t="s">
        <v>133</v>
      </c>
      <c r="B70" s="50" t="s">
        <v>220</v>
      </c>
      <c r="C70" s="72">
        <v>0.0731</v>
      </c>
      <c r="D70" s="72">
        <f aca="true" t="shared" si="4" ref="D70:D75">E70-C70</f>
        <v>0.0002</v>
      </c>
      <c r="E70" s="72">
        <v>0.0733</v>
      </c>
      <c r="F70" s="97"/>
    </row>
    <row r="71" spans="1:6" s="49" customFormat="1" ht="55.5" customHeight="1">
      <c r="A71" s="47" t="s">
        <v>134</v>
      </c>
      <c r="B71" s="50" t="s">
        <v>207</v>
      </c>
      <c r="C71" s="72">
        <v>0</v>
      </c>
      <c r="D71" s="72">
        <f t="shared" si="4"/>
        <v>0</v>
      </c>
      <c r="E71" s="72">
        <v>0</v>
      </c>
      <c r="F71" s="97"/>
    </row>
    <row r="72" spans="1:6" s="49" customFormat="1" ht="68.25" customHeight="1">
      <c r="A72" s="47" t="s">
        <v>135</v>
      </c>
      <c r="B72" s="50" t="s">
        <v>221</v>
      </c>
      <c r="C72" s="72">
        <v>0.0731</v>
      </c>
      <c r="D72" s="72">
        <f t="shared" si="4"/>
        <v>0.0002</v>
      </c>
      <c r="E72" s="72">
        <v>0.0733</v>
      </c>
      <c r="F72" s="97"/>
    </row>
    <row r="73" spans="1:6" s="49" customFormat="1" ht="52.5" customHeight="1">
      <c r="A73" s="47" t="s">
        <v>136</v>
      </c>
      <c r="B73" s="55" t="s">
        <v>222</v>
      </c>
      <c r="C73" s="72">
        <v>0.0848</v>
      </c>
      <c r="D73" s="72">
        <f t="shared" si="4"/>
        <v>0.0068</v>
      </c>
      <c r="E73" s="72">
        <v>0.0916</v>
      </c>
      <c r="F73" s="97"/>
    </row>
    <row r="74" spans="1:6" s="49" customFormat="1" ht="66.75" customHeight="1">
      <c r="A74" s="47" t="s">
        <v>137</v>
      </c>
      <c r="B74" s="50" t="s">
        <v>223</v>
      </c>
      <c r="C74" s="72">
        <v>0.0932</v>
      </c>
      <c r="D74" s="72">
        <f t="shared" si="4"/>
        <v>0</v>
      </c>
      <c r="E74" s="72">
        <v>0.0932</v>
      </c>
      <c r="F74" s="97"/>
    </row>
    <row r="75" spans="1:6" s="49" customFormat="1" ht="75.75" customHeight="1">
      <c r="A75" s="47" t="s">
        <v>138</v>
      </c>
      <c r="B75" s="50" t="s">
        <v>26</v>
      </c>
      <c r="C75" s="72">
        <v>0.104</v>
      </c>
      <c r="D75" s="72">
        <f t="shared" si="4"/>
        <v>0</v>
      </c>
      <c r="E75" s="72">
        <v>0.104</v>
      </c>
      <c r="F75" s="97"/>
    </row>
    <row r="76" spans="1:6" s="49" customFormat="1" ht="81" customHeight="1">
      <c r="A76" s="47" t="s">
        <v>139</v>
      </c>
      <c r="B76" s="50" t="s">
        <v>17</v>
      </c>
      <c r="C76" s="71" t="s">
        <v>68</v>
      </c>
      <c r="D76" s="71"/>
      <c r="E76" s="71" t="s">
        <v>68</v>
      </c>
      <c r="F76" s="97"/>
    </row>
    <row r="77" spans="1:6" s="49" customFormat="1" ht="71.25" customHeight="1">
      <c r="A77" s="47" t="s">
        <v>140</v>
      </c>
      <c r="B77" s="50" t="s">
        <v>224</v>
      </c>
      <c r="C77" s="71" t="s">
        <v>68</v>
      </c>
      <c r="D77" s="71"/>
      <c r="E77" s="71" t="s">
        <v>68</v>
      </c>
      <c r="F77" s="97"/>
    </row>
    <row r="78" spans="1:6" s="49" customFormat="1" ht="15.75">
      <c r="A78" s="51">
        <v>10</v>
      </c>
      <c r="B78" s="54" t="s">
        <v>27</v>
      </c>
      <c r="C78" s="70">
        <v>0</v>
      </c>
      <c r="D78" s="70">
        <f>E78-C78</f>
        <v>0</v>
      </c>
      <c r="E78" s="70">
        <v>0</v>
      </c>
      <c r="F78" s="97"/>
    </row>
    <row r="79" spans="1:6" s="49" customFormat="1" ht="18" customHeight="1">
      <c r="A79" s="47" t="s">
        <v>141</v>
      </c>
      <c r="B79" s="50" t="s">
        <v>28</v>
      </c>
      <c r="C79" s="71">
        <v>0</v>
      </c>
      <c r="D79" s="71">
        <f>E79-C79</f>
        <v>0</v>
      </c>
      <c r="E79" s="71">
        <v>0</v>
      </c>
      <c r="F79" s="97"/>
    </row>
    <row r="80" spans="1:6" s="49" customFormat="1" ht="31.5">
      <c r="A80" s="51">
        <v>11</v>
      </c>
      <c r="B80" s="54" t="s">
        <v>29</v>
      </c>
      <c r="C80" s="70" t="s">
        <v>65</v>
      </c>
      <c r="D80" s="70" t="s">
        <v>65</v>
      </c>
      <c r="E80" s="70" t="s">
        <v>65</v>
      </c>
      <c r="F80" s="97"/>
    </row>
    <row r="81" spans="1:6" s="49" customFormat="1" ht="19.5" customHeight="1">
      <c r="A81" s="47" t="s">
        <v>142</v>
      </c>
      <c r="B81" s="50" t="s">
        <v>30</v>
      </c>
      <c r="C81" s="71">
        <v>182184744</v>
      </c>
      <c r="D81" s="71">
        <f>E81-C81</f>
        <v>40597</v>
      </c>
      <c r="E81" s="71">
        <v>182225341</v>
      </c>
      <c r="F81" s="97"/>
    </row>
    <row r="82" spans="1:6" s="49" customFormat="1" ht="47.25" customHeight="1">
      <c r="A82" s="47" t="s">
        <v>143</v>
      </c>
      <c r="B82" s="50" t="s">
        <v>31</v>
      </c>
      <c r="C82" s="71">
        <v>76814403</v>
      </c>
      <c r="D82" s="71">
        <f aca="true" t="shared" si="5" ref="D82:D91">E82-C82</f>
        <v>460000</v>
      </c>
      <c r="E82" s="71">
        <v>77274403</v>
      </c>
      <c r="F82" s="97"/>
    </row>
    <row r="83" spans="1:6" s="42" customFormat="1" ht="24.75" customHeight="1">
      <c r="A83" s="81" t="s">
        <v>100</v>
      </c>
      <c r="B83" s="81" t="s">
        <v>64</v>
      </c>
      <c r="C83" s="80" t="s">
        <v>235</v>
      </c>
      <c r="D83" s="80" t="s">
        <v>66</v>
      </c>
      <c r="E83" s="80" t="s">
        <v>67</v>
      </c>
      <c r="F83" s="98"/>
    </row>
    <row r="84" spans="1:6" s="42" customFormat="1" ht="24" customHeight="1">
      <c r="A84" s="81"/>
      <c r="B84" s="81"/>
      <c r="C84" s="80"/>
      <c r="D84" s="80"/>
      <c r="E84" s="80"/>
      <c r="F84" s="98"/>
    </row>
    <row r="85" spans="1:6" s="44" customFormat="1" ht="15">
      <c r="A85" s="43">
        <v>1</v>
      </c>
      <c r="B85" s="43">
        <v>2</v>
      </c>
      <c r="C85" s="77">
        <v>3</v>
      </c>
      <c r="D85" s="77">
        <v>4</v>
      </c>
      <c r="E85" s="77">
        <v>5</v>
      </c>
      <c r="F85" s="99"/>
    </row>
    <row r="86" spans="1:6" s="49" customFormat="1" ht="15.75">
      <c r="A86" s="47" t="s">
        <v>144</v>
      </c>
      <c r="B86" s="50" t="s">
        <v>225</v>
      </c>
      <c r="C86" s="71">
        <v>396056467</v>
      </c>
      <c r="D86" s="71">
        <f t="shared" si="5"/>
        <v>-13417724</v>
      </c>
      <c r="E86" s="71">
        <v>382638743</v>
      </c>
      <c r="F86" s="97"/>
    </row>
    <row r="87" spans="1:6" s="49" customFormat="1" ht="15.75">
      <c r="A87" s="47" t="s">
        <v>145</v>
      </c>
      <c r="B87" s="50" t="s">
        <v>32</v>
      </c>
      <c r="C87" s="71">
        <v>221496603</v>
      </c>
      <c r="D87" s="71">
        <f t="shared" si="5"/>
        <v>5366985</v>
      </c>
      <c r="E87" s="71">
        <v>226863588</v>
      </c>
      <c r="F87" s="97"/>
    </row>
    <row r="88" spans="1:6" s="49" customFormat="1" ht="15.75">
      <c r="A88" s="47" t="s">
        <v>146</v>
      </c>
      <c r="B88" s="50" t="s">
        <v>33</v>
      </c>
      <c r="C88" s="71">
        <v>174559864</v>
      </c>
      <c r="D88" s="71">
        <f t="shared" si="5"/>
        <v>-18784709</v>
      </c>
      <c r="E88" s="71">
        <v>155775155</v>
      </c>
      <c r="F88" s="97"/>
    </row>
    <row r="89" spans="1:6" s="49" customFormat="1" ht="15.75">
      <c r="A89" s="47" t="s">
        <v>147</v>
      </c>
      <c r="B89" s="48" t="s">
        <v>34</v>
      </c>
      <c r="C89" s="71">
        <v>111292935</v>
      </c>
      <c r="D89" s="71">
        <f t="shared" si="5"/>
        <v>4308227</v>
      </c>
      <c r="E89" s="71">
        <v>115601162</v>
      </c>
      <c r="F89" s="97"/>
    </row>
    <row r="90" spans="1:6" s="49" customFormat="1" ht="18" customHeight="1">
      <c r="A90" s="47" t="s">
        <v>148</v>
      </c>
      <c r="B90" s="48" t="s">
        <v>35</v>
      </c>
      <c r="C90" s="71">
        <v>102682869</v>
      </c>
      <c r="D90" s="71">
        <f t="shared" si="5"/>
        <v>-37253745</v>
      </c>
      <c r="E90" s="71">
        <v>65429124</v>
      </c>
      <c r="F90" s="97"/>
    </row>
    <row r="91" spans="1:6" s="49" customFormat="1" ht="19.5" customHeight="1">
      <c r="A91" s="47" t="s">
        <v>149</v>
      </c>
      <c r="B91" s="48" t="s">
        <v>36</v>
      </c>
      <c r="C91" s="71">
        <v>22009377</v>
      </c>
      <c r="D91" s="71">
        <f t="shared" si="5"/>
        <v>-2133468</v>
      </c>
      <c r="E91" s="71">
        <v>19875909</v>
      </c>
      <c r="F91" s="97"/>
    </row>
    <row r="92" spans="1:6" s="49" customFormat="1" ht="37.5" customHeight="1">
      <c r="A92" s="51">
        <v>12</v>
      </c>
      <c r="B92" s="54" t="s">
        <v>37</v>
      </c>
      <c r="C92" s="70" t="s">
        <v>65</v>
      </c>
      <c r="D92" s="70" t="s">
        <v>65</v>
      </c>
      <c r="E92" s="70" t="s">
        <v>65</v>
      </c>
      <c r="F92" s="97"/>
    </row>
    <row r="93" spans="1:6" s="49" customFormat="1" ht="35.25" customHeight="1">
      <c r="A93" s="47" t="s">
        <v>150</v>
      </c>
      <c r="B93" s="48" t="s">
        <v>38</v>
      </c>
      <c r="C93" s="71">
        <v>102533732</v>
      </c>
      <c r="D93" s="71">
        <f>E93-C93</f>
        <v>-2754009</v>
      </c>
      <c r="E93" s="71">
        <v>99779723</v>
      </c>
      <c r="F93" s="97"/>
    </row>
    <row r="94" spans="1:6" s="49" customFormat="1" ht="23.25" customHeight="1">
      <c r="A94" s="47" t="s">
        <v>151</v>
      </c>
      <c r="B94" s="48" t="s">
        <v>39</v>
      </c>
      <c r="C94" s="71">
        <v>89114501</v>
      </c>
      <c r="D94" s="71">
        <f aca="true" t="shared" si="6" ref="D94:D112">E94-C94</f>
        <v>-2117856</v>
      </c>
      <c r="E94" s="71">
        <v>86996645</v>
      </c>
      <c r="F94" s="97"/>
    </row>
    <row r="95" spans="1:6" s="49" customFormat="1" ht="39" customHeight="1">
      <c r="A95" s="47" t="s">
        <v>152</v>
      </c>
      <c r="B95" s="56" t="s">
        <v>40</v>
      </c>
      <c r="C95" s="71">
        <v>69922481</v>
      </c>
      <c r="D95" s="71">
        <f t="shared" si="6"/>
        <v>173766</v>
      </c>
      <c r="E95" s="71">
        <v>70096247</v>
      </c>
      <c r="F95" s="97"/>
    </row>
    <row r="96" spans="1:6" s="49" customFormat="1" ht="39.75" customHeight="1">
      <c r="A96" s="47" t="s">
        <v>153</v>
      </c>
      <c r="B96" s="48" t="s">
        <v>41</v>
      </c>
      <c r="C96" s="71">
        <v>127799281</v>
      </c>
      <c r="D96" s="71">
        <f t="shared" si="6"/>
        <v>-22390158</v>
      </c>
      <c r="E96" s="71">
        <v>105409123</v>
      </c>
      <c r="F96" s="97"/>
    </row>
    <row r="97" spans="1:6" s="49" customFormat="1" ht="24" customHeight="1">
      <c r="A97" s="47" t="s">
        <v>154</v>
      </c>
      <c r="B97" s="48" t="s">
        <v>39</v>
      </c>
      <c r="C97" s="71">
        <v>117386031</v>
      </c>
      <c r="D97" s="71">
        <f t="shared" si="6"/>
        <v>-16608693</v>
      </c>
      <c r="E97" s="71">
        <v>100777338</v>
      </c>
      <c r="F97" s="97"/>
    </row>
    <row r="98" spans="1:6" s="49" customFormat="1" ht="42" customHeight="1">
      <c r="A98" s="47" t="s">
        <v>155</v>
      </c>
      <c r="B98" s="48" t="s">
        <v>42</v>
      </c>
      <c r="C98" s="71">
        <v>69007776</v>
      </c>
      <c r="D98" s="71">
        <f>E98-C98</f>
        <v>27353138</v>
      </c>
      <c r="E98" s="71">
        <v>96360914</v>
      </c>
      <c r="F98" s="97"/>
    </row>
    <row r="99" spans="1:6" s="49" customFormat="1" ht="38.25" customHeight="1">
      <c r="A99" s="47" t="s">
        <v>156</v>
      </c>
      <c r="B99" s="48" t="s">
        <v>43</v>
      </c>
      <c r="C99" s="71">
        <v>111636295</v>
      </c>
      <c r="D99" s="71">
        <f t="shared" si="6"/>
        <v>-3560638</v>
      </c>
      <c r="E99" s="71">
        <v>108075657</v>
      </c>
      <c r="F99" s="97"/>
    </row>
    <row r="100" spans="1:6" s="49" customFormat="1" ht="18.75" customHeight="1">
      <c r="A100" s="47" t="s">
        <v>157</v>
      </c>
      <c r="B100" s="48" t="s">
        <v>44</v>
      </c>
      <c r="C100" s="71">
        <v>90298529</v>
      </c>
      <c r="D100" s="71">
        <f t="shared" si="6"/>
        <v>-2597027</v>
      </c>
      <c r="E100" s="71">
        <v>87701502</v>
      </c>
      <c r="F100" s="97"/>
    </row>
    <row r="101" spans="1:6" s="49" customFormat="1" ht="54.75" customHeight="1">
      <c r="A101" s="47" t="s">
        <v>158</v>
      </c>
      <c r="B101" s="48" t="s">
        <v>45</v>
      </c>
      <c r="C101" s="71">
        <v>89488869</v>
      </c>
      <c r="D101" s="71">
        <f t="shared" si="6"/>
        <v>499860</v>
      </c>
      <c r="E101" s="71">
        <v>89988729</v>
      </c>
      <c r="F101" s="97"/>
    </row>
    <row r="102" spans="1:6" s="49" customFormat="1" ht="42" customHeight="1">
      <c r="A102" s="47" t="s">
        <v>159</v>
      </c>
      <c r="B102" s="48" t="s">
        <v>46</v>
      </c>
      <c r="C102" s="71">
        <v>144837655</v>
      </c>
      <c r="D102" s="71">
        <f t="shared" si="6"/>
        <v>-24250098</v>
      </c>
      <c r="E102" s="71">
        <v>120587557</v>
      </c>
      <c r="F102" s="97"/>
    </row>
    <row r="103" spans="1:6" s="49" customFormat="1" ht="22.5" customHeight="1">
      <c r="A103" s="47" t="s">
        <v>160</v>
      </c>
      <c r="B103" s="48" t="s">
        <v>47</v>
      </c>
      <c r="C103" s="71">
        <v>117398781</v>
      </c>
      <c r="D103" s="71">
        <f t="shared" si="6"/>
        <v>-16608693</v>
      </c>
      <c r="E103" s="71">
        <v>100790088</v>
      </c>
      <c r="F103" s="97"/>
    </row>
    <row r="104" spans="1:6" s="49" customFormat="1" ht="52.5" customHeight="1">
      <c r="A104" s="47" t="s">
        <v>161</v>
      </c>
      <c r="B104" s="48" t="s">
        <v>48</v>
      </c>
      <c r="C104" s="71">
        <v>83377364</v>
      </c>
      <c r="D104" s="71">
        <f t="shared" si="6"/>
        <v>28120878</v>
      </c>
      <c r="E104" s="71">
        <v>111498242</v>
      </c>
      <c r="F104" s="97"/>
    </row>
    <row r="105" spans="1:6" s="49" customFormat="1" ht="63">
      <c r="A105" s="47" t="s">
        <v>226</v>
      </c>
      <c r="B105" s="48" t="s">
        <v>18</v>
      </c>
      <c r="C105" s="71">
        <v>14158773</v>
      </c>
      <c r="D105" s="71">
        <f t="shared" si="6"/>
        <v>3745727</v>
      </c>
      <c r="E105" s="71">
        <v>17904500</v>
      </c>
      <c r="F105" s="97"/>
    </row>
    <row r="106" spans="1:6" s="49" customFormat="1" ht="39" customHeight="1">
      <c r="A106" s="47" t="s">
        <v>228</v>
      </c>
      <c r="B106" s="48" t="s">
        <v>229</v>
      </c>
      <c r="C106" s="71">
        <v>14158773</v>
      </c>
      <c r="D106" s="71">
        <f t="shared" si="6"/>
        <v>3745727</v>
      </c>
      <c r="E106" s="71">
        <v>17904500</v>
      </c>
      <c r="F106" s="97"/>
    </row>
    <row r="107" spans="1:6" s="49" customFormat="1" ht="58.5" customHeight="1">
      <c r="A107" s="47" t="s">
        <v>230</v>
      </c>
      <c r="B107" s="48" t="s">
        <v>231</v>
      </c>
      <c r="C107" s="71">
        <v>14158773</v>
      </c>
      <c r="D107" s="71">
        <f t="shared" si="6"/>
        <v>3745727</v>
      </c>
      <c r="E107" s="71">
        <v>17904500</v>
      </c>
      <c r="F107" s="97"/>
    </row>
    <row r="108" spans="1:6" s="49" customFormat="1" ht="39" customHeight="1">
      <c r="A108" s="47" t="s">
        <v>227</v>
      </c>
      <c r="B108" s="48" t="s">
        <v>229</v>
      </c>
      <c r="C108" s="71">
        <v>14158773</v>
      </c>
      <c r="D108" s="71">
        <f t="shared" si="6"/>
        <v>3745727</v>
      </c>
      <c r="E108" s="71">
        <v>17904500</v>
      </c>
      <c r="F108" s="97"/>
    </row>
    <row r="109" spans="1:6" s="49" customFormat="1" ht="73.5" customHeight="1">
      <c r="A109" s="47" t="s">
        <v>232</v>
      </c>
      <c r="B109" s="48" t="s">
        <v>1</v>
      </c>
      <c r="C109" s="71">
        <v>0</v>
      </c>
      <c r="D109" s="71">
        <f t="shared" si="6"/>
        <v>0</v>
      </c>
      <c r="E109" s="71">
        <v>0</v>
      </c>
      <c r="F109" s="97"/>
    </row>
    <row r="110" spans="1:6" s="49" customFormat="1" ht="38.25" customHeight="1">
      <c r="A110" s="47" t="s">
        <v>2</v>
      </c>
      <c r="B110" s="48" t="s">
        <v>229</v>
      </c>
      <c r="C110" s="71">
        <v>0</v>
      </c>
      <c r="D110" s="71">
        <f t="shared" si="6"/>
        <v>0</v>
      </c>
      <c r="E110" s="71">
        <v>0</v>
      </c>
      <c r="F110" s="97"/>
    </row>
    <row r="111" spans="1:6" s="49" customFormat="1" ht="72.75" customHeight="1">
      <c r="A111" s="47" t="s">
        <v>3</v>
      </c>
      <c r="B111" s="48" t="s">
        <v>4</v>
      </c>
      <c r="C111" s="71">
        <v>0</v>
      </c>
      <c r="D111" s="71">
        <f t="shared" si="6"/>
        <v>0</v>
      </c>
      <c r="E111" s="71">
        <v>0</v>
      </c>
      <c r="F111" s="97"/>
    </row>
    <row r="112" spans="1:6" s="49" customFormat="1" ht="42" customHeight="1">
      <c r="A112" s="47" t="s">
        <v>5</v>
      </c>
      <c r="B112" s="48" t="s">
        <v>229</v>
      </c>
      <c r="C112" s="71">
        <v>0</v>
      </c>
      <c r="D112" s="71">
        <f t="shared" si="6"/>
        <v>0</v>
      </c>
      <c r="E112" s="71">
        <v>0</v>
      </c>
      <c r="F112" s="97"/>
    </row>
    <row r="113" spans="1:6" s="49" customFormat="1" ht="51" customHeight="1">
      <c r="A113" s="51">
        <v>13</v>
      </c>
      <c r="B113" s="54" t="s">
        <v>49</v>
      </c>
      <c r="C113" s="70" t="s">
        <v>65</v>
      </c>
      <c r="D113" s="70" t="s">
        <v>65</v>
      </c>
      <c r="E113" s="70" t="s">
        <v>65</v>
      </c>
      <c r="F113" s="97"/>
    </row>
    <row r="114" spans="1:6" s="49" customFormat="1" ht="65.25" customHeight="1">
      <c r="A114" s="47" t="s">
        <v>162</v>
      </c>
      <c r="B114" s="48" t="s">
        <v>50</v>
      </c>
      <c r="C114" s="71">
        <v>0</v>
      </c>
      <c r="D114" s="71">
        <f>E114-C114</f>
        <v>0</v>
      </c>
      <c r="E114" s="71">
        <v>0</v>
      </c>
      <c r="F114" s="97"/>
    </row>
    <row r="115" spans="1:6" s="42" customFormat="1" ht="18.75" customHeight="1">
      <c r="A115" s="81" t="s">
        <v>100</v>
      </c>
      <c r="B115" s="81" t="s">
        <v>64</v>
      </c>
      <c r="C115" s="80" t="s">
        <v>235</v>
      </c>
      <c r="D115" s="80" t="s">
        <v>66</v>
      </c>
      <c r="E115" s="80" t="s">
        <v>67</v>
      </c>
      <c r="F115" s="98"/>
    </row>
    <row r="116" spans="1:6" s="42" customFormat="1" ht="18.75" customHeight="1">
      <c r="A116" s="81"/>
      <c r="B116" s="81"/>
      <c r="C116" s="80"/>
      <c r="D116" s="80"/>
      <c r="E116" s="80"/>
      <c r="F116" s="98"/>
    </row>
    <row r="117" spans="1:6" s="44" customFormat="1" ht="15">
      <c r="A117" s="43">
        <v>1</v>
      </c>
      <c r="B117" s="43">
        <v>2</v>
      </c>
      <c r="C117" s="76">
        <v>3</v>
      </c>
      <c r="D117" s="76">
        <v>4</v>
      </c>
      <c r="E117" s="76">
        <v>5</v>
      </c>
      <c r="F117" s="99"/>
    </row>
    <row r="118" spans="1:6" s="49" customFormat="1" ht="50.25" customHeight="1">
      <c r="A118" s="47" t="s">
        <v>163</v>
      </c>
      <c r="B118" s="48" t="s">
        <v>51</v>
      </c>
      <c r="C118" s="71">
        <v>0</v>
      </c>
      <c r="D118" s="71">
        <f aca="true" t="shared" si="7" ref="D118:D123">E118-C118</f>
        <v>0</v>
      </c>
      <c r="E118" s="71">
        <v>0</v>
      </c>
      <c r="F118" s="97"/>
    </row>
    <row r="119" spans="1:6" s="49" customFormat="1" ht="39.75" customHeight="1">
      <c r="A119" s="47" t="s">
        <v>164</v>
      </c>
      <c r="B119" s="48" t="s">
        <v>52</v>
      </c>
      <c r="C119" s="71">
        <v>0</v>
      </c>
      <c r="D119" s="71">
        <f t="shared" si="7"/>
        <v>0</v>
      </c>
      <c r="E119" s="71">
        <v>0</v>
      </c>
      <c r="F119" s="97"/>
    </row>
    <row r="120" spans="1:6" s="49" customFormat="1" ht="51" customHeight="1">
      <c r="A120" s="47" t="s">
        <v>165</v>
      </c>
      <c r="B120" s="48" t="s">
        <v>53</v>
      </c>
      <c r="C120" s="71">
        <v>0</v>
      </c>
      <c r="D120" s="71">
        <f t="shared" si="7"/>
        <v>0</v>
      </c>
      <c r="E120" s="71">
        <v>0</v>
      </c>
      <c r="F120" s="97"/>
    </row>
    <row r="121" spans="1:6" s="49" customFormat="1" ht="56.25" customHeight="1">
      <c r="A121" s="47" t="s">
        <v>166</v>
      </c>
      <c r="B121" s="48" t="s">
        <v>54</v>
      </c>
      <c r="C121" s="71">
        <v>0</v>
      </c>
      <c r="D121" s="71">
        <f t="shared" si="7"/>
        <v>0</v>
      </c>
      <c r="E121" s="71">
        <v>0</v>
      </c>
      <c r="F121" s="97"/>
    </row>
    <row r="122" spans="1:6" s="49" customFormat="1" ht="47.25">
      <c r="A122" s="47" t="s">
        <v>167</v>
      </c>
      <c r="B122" s="48" t="s">
        <v>55</v>
      </c>
      <c r="C122" s="71">
        <v>0</v>
      </c>
      <c r="D122" s="71">
        <f t="shared" si="7"/>
        <v>0</v>
      </c>
      <c r="E122" s="71">
        <v>0</v>
      </c>
      <c r="F122" s="97"/>
    </row>
    <row r="123" spans="1:6" s="49" customFormat="1" ht="31.5">
      <c r="A123" s="47" t="s">
        <v>168</v>
      </c>
      <c r="B123" s="48" t="s">
        <v>56</v>
      </c>
      <c r="C123" s="71">
        <v>0</v>
      </c>
      <c r="D123" s="71">
        <f t="shared" si="7"/>
        <v>0</v>
      </c>
      <c r="E123" s="71">
        <v>0</v>
      </c>
      <c r="F123" s="97"/>
    </row>
    <row r="124" spans="1:6" s="49" customFormat="1" ht="20.25" customHeight="1">
      <c r="A124" s="51">
        <v>14</v>
      </c>
      <c r="B124" s="54" t="s">
        <v>57</v>
      </c>
      <c r="C124" s="70" t="s">
        <v>65</v>
      </c>
      <c r="D124" s="70" t="s">
        <v>65</v>
      </c>
      <c r="E124" s="70" t="s">
        <v>65</v>
      </c>
      <c r="F124" s="97"/>
    </row>
    <row r="125" spans="1:6" s="49" customFormat="1" ht="47.25">
      <c r="A125" s="47" t="s">
        <v>169</v>
      </c>
      <c r="B125" s="48" t="s">
        <v>58</v>
      </c>
      <c r="C125" s="71">
        <v>36180952</v>
      </c>
      <c r="D125" s="71">
        <f>E125-C125</f>
        <v>7100000</v>
      </c>
      <c r="E125" s="71">
        <v>43280952</v>
      </c>
      <c r="F125" s="97"/>
    </row>
    <row r="126" spans="1:6" s="49" customFormat="1" ht="15.75">
      <c r="A126" s="47" t="s">
        <v>170</v>
      </c>
      <c r="B126" s="48" t="s">
        <v>59</v>
      </c>
      <c r="C126" s="71">
        <v>509260</v>
      </c>
      <c r="D126" s="71">
        <f aca="true" t="shared" si="8" ref="D126:D131">E126-C126</f>
        <v>0</v>
      </c>
      <c r="E126" s="71">
        <v>509260</v>
      </c>
      <c r="F126" s="97"/>
    </row>
    <row r="127" spans="1:6" s="49" customFormat="1" ht="15.75">
      <c r="A127" s="47" t="s">
        <v>171</v>
      </c>
      <c r="B127" s="48" t="s">
        <v>60</v>
      </c>
      <c r="C127" s="71">
        <v>496265</v>
      </c>
      <c r="D127" s="71">
        <f t="shared" si="8"/>
        <v>0</v>
      </c>
      <c r="E127" s="71">
        <v>496265</v>
      </c>
      <c r="F127" s="97"/>
    </row>
    <row r="128" spans="1:6" s="49" customFormat="1" ht="21.75" customHeight="1">
      <c r="A128" s="47" t="s">
        <v>172</v>
      </c>
      <c r="B128" s="48" t="s">
        <v>61</v>
      </c>
      <c r="C128" s="71">
        <v>0</v>
      </c>
      <c r="D128" s="71">
        <f t="shared" si="8"/>
        <v>0</v>
      </c>
      <c r="E128" s="71">
        <v>0</v>
      </c>
      <c r="F128" s="97"/>
    </row>
    <row r="129" spans="1:6" s="49" customFormat="1" ht="31.5">
      <c r="A129" s="47" t="s">
        <v>173</v>
      </c>
      <c r="B129" s="48" t="s">
        <v>6</v>
      </c>
      <c r="C129" s="71">
        <v>496265</v>
      </c>
      <c r="D129" s="71">
        <f t="shared" si="8"/>
        <v>0</v>
      </c>
      <c r="E129" s="71">
        <v>496265</v>
      </c>
      <c r="F129" s="97"/>
    </row>
    <row r="130" spans="1:6" s="49" customFormat="1" ht="15.75">
      <c r="A130" s="47" t="s">
        <v>174</v>
      </c>
      <c r="B130" s="48" t="s">
        <v>62</v>
      </c>
      <c r="C130" s="71">
        <v>0</v>
      </c>
      <c r="D130" s="71">
        <f t="shared" si="8"/>
        <v>0</v>
      </c>
      <c r="E130" s="71">
        <v>0</v>
      </c>
      <c r="F130" s="97"/>
    </row>
    <row r="131" spans="1:6" s="49" customFormat="1" ht="31.5">
      <c r="A131" s="47" t="s">
        <v>175</v>
      </c>
      <c r="B131" s="48" t="s">
        <v>63</v>
      </c>
      <c r="C131" s="71">
        <v>0</v>
      </c>
      <c r="D131" s="71">
        <f t="shared" si="8"/>
        <v>0</v>
      </c>
      <c r="E131" s="71">
        <v>0</v>
      </c>
      <c r="F131" s="97"/>
    </row>
    <row r="132" spans="1:6" s="53" customFormat="1" ht="15.75">
      <c r="A132" s="51">
        <v>15</v>
      </c>
      <c r="B132" s="57" t="s">
        <v>7</v>
      </c>
      <c r="C132" s="70" t="s">
        <v>65</v>
      </c>
      <c r="D132" s="70" t="s">
        <v>65</v>
      </c>
      <c r="E132" s="70" t="s">
        <v>65</v>
      </c>
      <c r="F132" s="100"/>
    </row>
    <row r="133" spans="1:6" s="49" customFormat="1" ht="15.75">
      <c r="A133" s="47" t="s">
        <v>8</v>
      </c>
      <c r="B133" s="48" t="s">
        <v>9</v>
      </c>
      <c r="C133" s="71">
        <v>0</v>
      </c>
      <c r="D133" s="71">
        <f>E133-C133</f>
        <v>0</v>
      </c>
      <c r="E133" s="71">
        <v>0</v>
      </c>
      <c r="F133" s="97"/>
    </row>
    <row r="134" spans="1:6" s="49" customFormat="1" ht="15.75">
      <c r="A134" s="47" t="s">
        <v>10</v>
      </c>
      <c r="B134" s="48" t="s">
        <v>11</v>
      </c>
      <c r="C134" s="71">
        <v>0</v>
      </c>
      <c r="D134" s="71">
        <f>E134-C134</f>
        <v>0</v>
      </c>
      <c r="E134" s="71">
        <v>0</v>
      </c>
      <c r="F134" s="97"/>
    </row>
    <row r="135" spans="1:6" s="49" customFormat="1" ht="47.25">
      <c r="A135" s="47" t="s">
        <v>12</v>
      </c>
      <c r="B135" s="48" t="s">
        <v>13</v>
      </c>
      <c r="C135" s="71">
        <v>0</v>
      </c>
      <c r="D135" s="71">
        <f>E135-C135</f>
        <v>0</v>
      </c>
      <c r="E135" s="71">
        <v>0</v>
      </c>
      <c r="F135" s="97"/>
    </row>
    <row r="136" spans="1:6" s="53" customFormat="1" ht="31.5">
      <c r="A136" s="51">
        <v>16</v>
      </c>
      <c r="B136" s="57" t="s">
        <v>22</v>
      </c>
      <c r="C136" s="70" t="s">
        <v>65</v>
      </c>
      <c r="D136" s="70" t="s">
        <v>65</v>
      </c>
      <c r="E136" s="70" t="s">
        <v>65</v>
      </c>
      <c r="F136" s="100"/>
    </row>
    <row r="137" spans="1:6" s="49" customFormat="1" ht="31.5">
      <c r="A137" s="47" t="s">
        <v>19</v>
      </c>
      <c r="B137" s="48" t="s">
        <v>23</v>
      </c>
      <c r="C137" s="71" t="s">
        <v>65</v>
      </c>
      <c r="D137" s="71" t="s">
        <v>65</v>
      </c>
      <c r="E137" s="71" t="s">
        <v>65</v>
      </c>
      <c r="F137" s="97"/>
    </row>
    <row r="138" spans="1:6" s="49" customFormat="1" ht="31.5">
      <c r="A138" s="47" t="s">
        <v>20</v>
      </c>
      <c r="B138" s="48" t="s">
        <v>24</v>
      </c>
      <c r="C138" s="71" t="s">
        <v>65</v>
      </c>
      <c r="D138" s="71" t="s">
        <v>65</v>
      </c>
      <c r="E138" s="71" t="s">
        <v>65</v>
      </c>
      <c r="F138" s="97"/>
    </row>
    <row r="139" spans="1:6" s="49" customFormat="1" ht="31.5">
      <c r="A139" s="47" t="s">
        <v>21</v>
      </c>
      <c r="B139" s="48" t="s">
        <v>25</v>
      </c>
      <c r="C139" s="71" t="s">
        <v>65</v>
      </c>
      <c r="D139" s="71" t="s">
        <v>65</v>
      </c>
      <c r="E139" s="71" t="s">
        <v>65</v>
      </c>
      <c r="F139" s="97"/>
    </row>
    <row r="140" spans="1:6" s="49" customFormat="1" ht="20.25" customHeight="1">
      <c r="A140" s="64"/>
      <c r="B140" s="65"/>
      <c r="C140" s="66"/>
      <c r="D140" s="66"/>
      <c r="E140" s="66"/>
      <c r="F140" s="97"/>
    </row>
    <row r="141" spans="1:6" ht="15.75">
      <c r="A141" s="79" t="s">
        <v>243</v>
      </c>
      <c r="B141" s="79"/>
      <c r="C141" s="79"/>
      <c r="D141" s="79"/>
      <c r="E141" s="79"/>
      <c r="F141" s="61"/>
    </row>
    <row r="142" spans="1:6" ht="15.75">
      <c r="A142" s="101"/>
      <c r="B142" s="102" t="s">
        <v>244</v>
      </c>
      <c r="C142" s="102"/>
      <c r="D142" s="102"/>
      <c r="E142" s="102"/>
      <c r="F142" s="102"/>
    </row>
    <row r="143" spans="1:6" ht="15.75">
      <c r="A143" s="101"/>
      <c r="B143" s="102" t="s">
        <v>437</v>
      </c>
      <c r="C143" s="102"/>
      <c r="D143" s="102"/>
      <c r="E143" s="102"/>
      <c r="F143" s="102"/>
    </row>
    <row r="144" spans="1:6" ht="15.75">
      <c r="A144" s="101"/>
      <c r="B144" s="102" t="s">
        <v>438</v>
      </c>
      <c r="C144" s="102"/>
      <c r="D144" s="102"/>
      <c r="E144" s="102"/>
      <c r="F144" s="102"/>
    </row>
    <row r="145" spans="1:6" ht="15.75">
      <c r="A145" s="101"/>
      <c r="B145" s="102" t="s">
        <v>245</v>
      </c>
      <c r="C145" s="102"/>
      <c r="D145" s="102"/>
      <c r="E145" s="102"/>
      <c r="F145" s="102"/>
    </row>
    <row r="146" spans="1:6" ht="15.75">
      <c r="A146" s="103" t="s">
        <v>246</v>
      </c>
      <c r="B146" s="103"/>
      <c r="C146" s="103"/>
      <c r="D146" s="103"/>
      <c r="E146" s="103"/>
      <c r="F146" s="103"/>
    </row>
    <row r="147" spans="1:6" ht="28.5" customHeight="1">
      <c r="A147" s="104"/>
      <c r="B147" s="104"/>
      <c r="C147" s="104"/>
      <c r="D147" s="104"/>
      <c r="E147" s="104"/>
      <c r="F147" s="104"/>
    </row>
    <row r="148" spans="1:6" ht="17.25" customHeight="1">
      <c r="A148" s="105" t="s">
        <v>100</v>
      </c>
      <c r="B148" s="105" t="s">
        <v>247</v>
      </c>
      <c r="C148" s="106" t="s">
        <v>248</v>
      </c>
      <c r="D148" s="106"/>
      <c r="E148" s="106"/>
      <c r="F148" s="106"/>
    </row>
    <row r="149" spans="1:6" ht="15.75">
      <c r="A149" s="105"/>
      <c r="B149" s="105"/>
      <c r="C149" s="1" t="s">
        <v>249</v>
      </c>
      <c r="D149" s="1" t="s">
        <v>250</v>
      </c>
      <c r="E149" s="1" t="s">
        <v>251</v>
      </c>
      <c r="F149" s="1" t="s">
        <v>252</v>
      </c>
    </row>
    <row r="150" spans="1:6" ht="6" customHeight="1">
      <c r="A150" s="1"/>
      <c r="B150" s="107"/>
      <c r="C150" s="1"/>
      <c r="D150" s="1"/>
      <c r="E150" s="1"/>
      <c r="F150" s="1"/>
    </row>
    <row r="151" spans="1:6" s="73" customFormat="1" ht="47.25">
      <c r="A151" s="108" t="s">
        <v>94</v>
      </c>
      <c r="B151" s="109" t="s">
        <v>253</v>
      </c>
      <c r="C151" s="110"/>
      <c r="D151" s="110"/>
      <c r="E151" s="110"/>
      <c r="F151" s="110"/>
    </row>
    <row r="152" spans="1:6" ht="15.75">
      <c r="A152" s="111"/>
      <c r="B152" s="79"/>
      <c r="C152" s="79"/>
      <c r="D152" s="79"/>
      <c r="E152" s="79"/>
      <c r="F152" s="79"/>
    </row>
    <row r="153" spans="1:6" s="75" customFormat="1" ht="15.75">
      <c r="A153" s="112" t="s">
        <v>101</v>
      </c>
      <c r="B153" s="113" t="s">
        <v>254</v>
      </c>
      <c r="C153" s="113"/>
      <c r="D153" s="113"/>
      <c r="E153" s="113"/>
      <c r="F153" s="113"/>
    </row>
    <row r="154" spans="1:6" ht="15.75">
      <c r="A154" s="111"/>
      <c r="B154" s="74"/>
      <c r="C154" s="74"/>
      <c r="D154" s="74"/>
      <c r="E154" s="74"/>
      <c r="F154" s="74"/>
    </row>
    <row r="155" spans="1:6" ht="47.25">
      <c r="A155" s="114" t="s">
        <v>102</v>
      </c>
      <c r="B155" s="115" t="s">
        <v>295</v>
      </c>
      <c r="C155" s="116">
        <v>688621</v>
      </c>
      <c r="D155" s="116">
        <v>0</v>
      </c>
      <c r="E155" s="116">
        <v>17016</v>
      </c>
      <c r="F155" s="116">
        <f>C155+D155-E155</f>
        <v>671605</v>
      </c>
    </row>
    <row r="156" spans="1:6" ht="32.25" customHeight="1">
      <c r="A156" s="111"/>
      <c r="B156" s="79" t="s">
        <v>441</v>
      </c>
      <c r="C156" s="79"/>
      <c r="D156" s="79"/>
      <c r="E156" s="79"/>
      <c r="F156" s="79"/>
    </row>
    <row r="157" spans="1:6" ht="32.25" customHeight="1">
      <c r="A157" s="111"/>
      <c r="B157" s="74"/>
      <c r="C157" s="74"/>
      <c r="D157" s="74"/>
      <c r="E157" s="74"/>
      <c r="F157" s="74"/>
    </row>
    <row r="158" spans="1:6" ht="47.25">
      <c r="A158" s="114" t="s">
        <v>103</v>
      </c>
      <c r="B158" s="115" t="s">
        <v>294</v>
      </c>
      <c r="C158" s="116">
        <v>605115</v>
      </c>
      <c r="D158" s="116">
        <v>0</v>
      </c>
      <c r="E158" s="116">
        <v>0</v>
      </c>
      <c r="F158" s="116">
        <f>C158+D158-E158</f>
        <v>605115</v>
      </c>
    </row>
    <row r="159" spans="1:6" ht="50.25" customHeight="1">
      <c r="A159" s="111"/>
      <c r="B159" s="79" t="s">
        <v>301</v>
      </c>
      <c r="C159" s="79"/>
      <c r="D159" s="79"/>
      <c r="E159" s="79"/>
      <c r="F159" s="79"/>
    </row>
    <row r="160" spans="1:6" ht="6.75" customHeight="1">
      <c r="A160" s="111"/>
      <c r="B160" s="74"/>
      <c r="C160" s="74"/>
      <c r="D160" s="74"/>
      <c r="E160" s="74"/>
      <c r="F160" s="74"/>
    </row>
    <row r="161" spans="1:6" ht="47.25">
      <c r="A161" s="114" t="s">
        <v>104</v>
      </c>
      <c r="B161" s="117" t="s">
        <v>357</v>
      </c>
      <c r="C161" s="116">
        <v>6110130</v>
      </c>
      <c r="D161" s="116">
        <v>0</v>
      </c>
      <c r="E161" s="116">
        <v>800000</v>
      </c>
      <c r="F161" s="116">
        <f>C161+D161-E161</f>
        <v>5310130</v>
      </c>
    </row>
    <row r="162" spans="1:6" ht="32.25" customHeight="1">
      <c r="A162" s="111"/>
      <c r="B162" s="79" t="s">
        <v>465</v>
      </c>
      <c r="C162" s="79"/>
      <c r="D162" s="79"/>
      <c r="E162" s="79"/>
      <c r="F162" s="79"/>
    </row>
    <row r="163" spans="1:6" ht="4.5" customHeight="1">
      <c r="A163" s="111"/>
      <c r="B163" s="74"/>
      <c r="C163" s="74"/>
      <c r="D163" s="74"/>
      <c r="E163" s="74"/>
      <c r="F163" s="74"/>
    </row>
    <row r="164" spans="1:6" ht="47.25">
      <c r="A164" s="114" t="s">
        <v>106</v>
      </c>
      <c r="B164" s="115" t="s">
        <v>296</v>
      </c>
      <c r="C164" s="116">
        <v>1590892</v>
      </c>
      <c r="D164" s="116">
        <v>0</v>
      </c>
      <c r="E164" s="116">
        <v>0</v>
      </c>
      <c r="F164" s="116">
        <f>C164+D164-E164</f>
        <v>1590892</v>
      </c>
    </row>
    <row r="165" spans="1:6" ht="33" customHeight="1">
      <c r="A165" s="111"/>
      <c r="B165" s="79" t="s">
        <v>466</v>
      </c>
      <c r="C165" s="79"/>
      <c r="D165" s="79"/>
      <c r="E165" s="79"/>
      <c r="F165" s="79"/>
    </row>
    <row r="166" spans="1:6" ht="4.5" customHeight="1">
      <c r="A166" s="111"/>
      <c r="B166" s="74"/>
      <c r="C166" s="74"/>
      <c r="D166" s="74"/>
      <c r="E166" s="74"/>
      <c r="F166" s="74"/>
    </row>
    <row r="167" spans="1:6" ht="31.5">
      <c r="A167" s="114" t="s">
        <v>107</v>
      </c>
      <c r="B167" s="115" t="s">
        <v>306</v>
      </c>
      <c r="C167" s="116">
        <v>8510890</v>
      </c>
      <c r="D167" s="116">
        <v>91620</v>
      </c>
      <c r="E167" s="116">
        <v>0</v>
      </c>
      <c r="F167" s="116">
        <f>C167+D167-E167</f>
        <v>8602510</v>
      </c>
    </row>
    <row r="168" spans="1:6" ht="33" customHeight="1">
      <c r="A168" s="111"/>
      <c r="B168" s="79" t="s">
        <v>467</v>
      </c>
      <c r="C168" s="79"/>
      <c r="D168" s="79"/>
      <c r="E168" s="79"/>
      <c r="F168" s="79"/>
    </row>
    <row r="169" spans="1:6" ht="6" customHeight="1">
      <c r="A169" s="111"/>
      <c r="B169" s="74"/>
      <c r="C169" s="74"/>
      <c r="D169" s="74"/>
      <c r="E169" s="74"/>
      <c r="F169" s="74"/>
    </row>
    <row r="170" spans="1:6" ht="78.75">
      <c r="A170" s="114" t="s">
        <v>259</v>
      </c>
      <c r="B170" s="117" t="s">
        <v>327</v>
      </c>
      <c r="C170" s="116">
        <v>8341781</v>
      </c>
      <c r="D170" s="116">
        <v>15091757</v>
      </c>
      <c r="E170" s="116">
        <v>0</v>
      </c>
      <c r="F170" s="116">
        <f>C170+D170-E170</f>
        <v>23433538</v>
      </c>
    </row>
    <row r="171" spans="1:6" ht="32.25" customHeight="1">
      <c r="A171" s="111"/>
      <c r="B171" s="79" t="s">
        <v>328</v>
      </c>
      <c r="C171" s="79"/>
      <c r="D171" s="79"/>
      <c r="E171" s="79"/>
      <c r="F171" s="79"/>
    </row>
    <row r="172" spans="1:6" ht="6" customHeight="1">
      <c r="A172" s="111"/>
      <c r="B172" s="74"/>
      <c r="C172" s="74"/>
      <c r="D172" s="74"/>
      <c r="E172" s="74"/>
      <c r="F172" s="74"/>
    </row>
    <row r="173" spans="1:6" ht="61.5" customHeight="1">
      <c r="A173" s="114" t="s">
        <v>260</v>
      </c>
      <c r="B173" s="117" t="s">
        <v>348</v>
      </c>
      <c r="C173" s="116">
        <v>6338697</v>
      </c>
      <c r="D173" s="116">
        <v>0</v>
      </c>
      <c r="E173" s="116">
        <v>6338697</v>
      </c>
      <c r="F173" s="116">
        <f>C173+D173-E173</f>
        <v>0</v>
      </c>
    </row>
    <row r="174" spans="1:6" ht="15.75">
      <c r="A174" s="111"/>
      <c r="B174" s="79" t="s">
        <v>332</v>
      </c>
      <c r="C174" s="79"/>
      <c r="D174" s="79"/>
      <c r="E174" s="79"/>
      <c r="F174" s="79"/>
    </row>
    <row r="175" spans="1:6" ht="6" customHeight="1">
      <c r="A175" s="111"/>
      <c r="B175" s="74"/>
      <c r="C175" s="74"/>
      <c r="D175" s="74"/>
      <c r="E175" s="74"/>
      <c r="F175" s="74"/>
    </row>
    <row r="176" spans="1:6" ht="63.75" customHeight="1">
      <c r="A176" s="114" t="s">
        <v>261</v>
      </c>
      <c r="B176" s="117" t="s">
        <v>255</v>
      </c>
      <c r="C176" s="116">
        <v>8550000</v>
      </c>
      <c r="D176" s="116">
        <v>0</v>
      </c>
      <c r="E176" s="116">
        <v>5885249</v>
      </c>
      <c r="F176" s="116">
        <f>C176+D176-E176</f>
        <v>2664751</v>
      </c>
    </row>
    <row r="177" spans="1:6" ht="31.5" customHeight="1">
      <c r="A177" s="111"/>
      <c r="B177" s="79" t="s">
        <v>468</v>
      </c>
      <c r="C177" s="79"/>
      <c r="D177" s="79"/>
      <c r="E177" s="79"/>
      <c r="F177" s="79"/>
    </row>
    <row r="178" spans="1:6" ht="6.75" customHeight="1">
      <c r="A178" s="111"/>
      <c r="B178" s="74"/>
      <c r="C178" s="74"/>
      <c r="D178" s="74"/>
      <c r="E178" s="74"/>
      <c r="F178" s="74"/>
    </row>
    <row r="179" spans="1:6" ht="33" customHeight="1">
      <c r="A179" s="114" t="s">
        <v>262</v>
      </c>
      <c r="B179" s="117" t="s">
        <v>256</v>
      </c>
      <c r="C179" s="116">
        <v>4419038</v>
      </c>
      <c r="D179" s="116">
        <v>308330</v>
      </c>
      <c r="E179" s="116">
        <v>0</v>
      </c>
      <c r="F179" s="116">
        <f>C179+D179-E179</f>
        <v>4727368</v>
      </c>
    </row>
    <row r="180" spans="1:6" ht="33" customHeight="1">
      <c r="A180" s="111"/>
      <c r="B180" s="79" t="s">
        <v>469</v>
      </c>
      <c r="C180" s="79"/>
      <c r="D180" s="79"/>
      <c r="E180" s="79"/>
      <c r="F180" s="79"/>
    </row>
    <row r="181" spans="1:6" ht="6.75" customHeight="1">
      <c r="A181" s="111"/>
      <c r="B181" s="74"/>
      <c r="C181" s="74"/>
      <c r="D181" s="74"/>
      <c r="E181" s="74"/>
      <c r="F181" s="74"/>
    </row>
    <row r="182" spans="1:6" ht="47.25">
      <c r="A182" s="114" t="s">
        <v>263</v>
      </c>
      <c r="B182" s="117" t="s">
        <v>351</v>
      </c>
      <c r="C182" s="116">
        <v>7997850</v>
      </c>
      <c r="D182" s="116">
        <v>0</v>
      </c>
      <c r="E182" s="116">
        <v>7997850</v>
      </c>
      <c r="F182" s="116">
        <f>C182+D182-E182</f>
        <v>0</v>
      </c>
    </row>
    <row r="183" spans="1:6" ht="15.75">
      <c r="A183" s="111"/>
      <c r="B183" s="79" t="s">
        <v>470</v>
      </c>
      <c r="C183" s="79"/>
      <c r="D183" s="79"/>
      <c r="E183" s="79"/>
      <c r="F183" s="79"/>
    </row>
    <row r="184" spans="1:6" ht="6" customHeight="1">
      <c r="A184" s="111"/>
      <c r="B184" s="74"/>
      <c r="C184" s="74"/>
      <c r="D184" s="74"/>
      <c r="E184" s="74"/>
      <c r="F184" s="74"/>
    </row>
    <row r="185" spans="1:6" ht="31.5">
      <c r="A185" s="114" t="s">
        <v>264</v>
      </c>
      <c r="B185" s="117" t="s">
        <v>331</v>
      </c>
      <c r="C185" s="116">
        <v>18559059</v>
      </c>
      <c r="D185" s="116">
        <v>0</v>
      </c>
      <c r="E185" s="116">
        <v>18559059</v>
      </c>
      <c r="F185" s="116">
        <f>C185+D185-E185</f>
        <v>0</v>
      </c>
    </row>
    <row r="186" spans="1:6" ht="15.75">
      <c r="A186" s="111"/>
      <c r="B186" s="79" t="s">
        <v>332</v>
      </c>
      <c r="C186" s="79"/>
      <c r="D186" s="79"/>
      <c r="E186" s="79"/>
      <c r="F186" s="79"/>
    </row>
    <row r="187" spans="1:6" ht="6" customHeight="1">
      <c r="A187" s="111"/>
      <c r="B187" s="74"/>
      <c r="C187" s="74"/>
      <c r="D187" s="74"/>
      <c r="E187" s="74"/>
      <c r="F187" s="74"/>
    </row>
    <row r="188" spans="1:6" ht="47.25">
      <c r="A188" s="114" t="s">
        <v>266</v>
      </c>
      <c r="B188" s="117" t="s">
        <v>318</v>
      </c>
      <c r="C188" s="116">
        <v>26626</v>
      </c>
      <c r="D188" s="116">
        <v>0</v>
      </c>
      <c r="E188" s="116">
        <v>68</v>
      </c>
      <c r="F188" s="116">
        <f>C188+D188-E188</f>
        <v>26558</v>
      </c>
    </row>
    <row r="189" spans="1:6" ht="32.25" customHeight="1">
      <c r="A189" s="111"/>
      <c r="B189" s="79" t="s">
        <v>442</v>
      </c>
      <c r="C189" s="79"/>
      <c r="D189" s="79"/>
      <c r="E189" s="79"/>
      <c r="F189" s="79"/>
    </row>
    <row r="190" spans="1:6" ht="6.75" customHeight="1">
      <c r="A190" s="111"/>
      <c r="B190" s="74"/>
      <c r="C190" s="74"/>
      <c r="D190" s="74"/>
      <c r="E190" s="74"/>
      <c r="F190" s="74"/>
    </row>
    <row r="191" spans="1:6" ht="47.25">
      <c r="A191" s="114" t="s">
        <v>375</v>
      </c>
      <c r="B191" s="117" t="s">
        <v>257</v>
      </c>
      <c r="C191" s="116">
        <v>692708</v>
      </c>
      <c r="D191" s="116">
        <v>1204</v>
      </c>
      <c r="E191" s="116">
        <v>0</v>
      </c>
      <c r="F191" s="116">
        <f>C191+D191-E191</f>
        <v>693912</v>
      </c>
    </row>
    <row r="192" spans="1:6" ht="33" customHeight="1">
      <c r="A192" s="111"/>
      <c r="B192" s="79" t="s">
        <v>443</v>
      </c>
      <c r="C192" s="79"/>
      <c r="D192" s="79"/>
      <c r="E192" s="79"/>
      <c r="F192" s="79"/>
    </row>
    <row r="193" spans="1:6" ht="6" customHeight="1">
      <c r="A193" s="111"/>
      <c r="B193" s="74"/>
      <c r="C193" s="74"/>
      <c r="D193" s="74"/>
      <c r="E193" s="74"/>
      <c r="F193" s="74"/>
    </row>
    <row r="194" spans="1:6" ht="31.5">
      <c r="A194" s="114" t="s">
        <v>376</v>
      </c>
      <c r="B194" s="117" t="s">
        <v>356</v>
      </c>
      <c r="C194" s="116">
        <v>10894736</v>
      </c>
      <c r="D194" s="116">
        <v>0</v>
      </c>
      <c r="E194" s="116">
        <v>0</v>
      </c>
      <c r="F194" s="116">
        <f>C194+D194-E194</f>
        <v>10894736</v>
      </c>
    </row>
    <row r="195" spans="1:6" ht="32.25" customHeight="1">
      <c r="A195" s="111"/>
      <c r="B195" s="79" t="s">
        <v>355</v>
      </c>
      <c r="C195" s="79"/>
      <c r="D195" s="79"/>
      <c r="E195" s="79"/>
      <c r="F195" s="79"/>
    </row>
    <row r="196" spans="1:6" ht="60" customHeight="1">
      <c r="A196" s="111"/>
      <c r="B196" s="74"/>
      <c r="C196" s="74"/>
      <c r="D196" s="74"/>
      <c r="E196" s="74"/>
      <c r="F196" s="74"/>
    </row>
    <row r="197" spans="1:6" ht="45.75" customHeight="1">
      <c r="A197" s="114" t="s">
        <v>377</v>
      </c>
      <c r="B197" s="117" t="s">
        <v>354</v>
      </c>
      <c r="C197" s="116">
        <v>1813011</v>
      </c>
      <c r="D197" s="116">
        <v>0</v>
      </c>
      <c r="E197" s="116">
        <v>0</v>
      </c>
      <c r="F197" s="116">
        <f>C197+D197-E197</f>
        <v>1813011</v>
      </c>
    </row>
    <row r="198" spans="1:6" ht="32.25" customHeight="1">
      <c r="A198" s="111"/>
      <c r="B198" s="79" t="s">
        <v>355</v>
      </c>
      <c r="C198" s="79"/>
      <c r="D198" s="79"/>
      <c r="E198" s="79"/>
      <c r="F198" s="79"/>
    </row>
    <row r="199" spans="1:6" ht="6" customHeight="1">
      <c r="A199" s="111"/>
      <c r="B199" s="74"/>
      <c r="C199" s="74"/>
      <c r="D199" s="74"/>
      <c r="E199" s="74"/>
      <c r="F199" s="74"/>
    </row>
    <row r="200" spans="1:6" ht="63">
      <c r="A200" s="114" t="s">
        <v>378</v>
      </c>
      <c r="B200" s="117" t="s">
        <v>472</v>
      </c>
      <c r="C200" s="116">
        <v>267304266</v>
      </c>
      <c r="D200" s="116">
        <v>0</v>
      </c>
      <c r="E200" s="116">
        <v>0</v>
      </c>
      <c r="F200" s="116">
        <f>C200+D200-E200</f>
        <v>267304266</v>
      </c>
    </row>
    <row r="201" spans="1:6" ht="15.75">
      <c r="A201" s="111"/>
      <c r="B201" s="79" t="s">
        <v>473</v>
      </c>
      <c r="C201" s="79"/>
      <c r="D201" s="79"/>
      <c r="E201" s="79"/>
      <c r="F201" s="79"/>
    </row>
    <row r="202" spans="1:6" ht="5.25" customHeight="1">
      <c r="A202" s="111"/>
      <c r="B202" s="74"/>
      <c r="C202" s="74"/>
      <c r="D202" s="74"/>
      <c r="E202" s="74"/>
      <c r="F202" s="74"/>
    </row>
    <row r="203" spans="1:6" ht="47.25">
      <c r="A203" s="114" t="s">
        <v>379</v>
      </c>
      <c r="B203" s="117" t="s">
        <v>258</v>
      </c>
      <c r="C203" s="116">
        <v>86421394</v>
      </c>
      <c r="D203" s="116">
        <v>0</v>
      </c>
      <c r="E203" s="116">
        <v>20235</v>
      </c>
      <c r="F203" s="116">
        <f>C203+D203-E203</f>
        <v>86401159</v>
      </c>
    </row>
    <row r="204" spans="1:6" ht="15.75">
      <c r="A204" s="111"/>
      <c r="B204" s="79" t="s">
        <v>444</v>
      </c>
      <c r="C204" s="79"/>
      <c r="D204" s="79"/>
      <c r="E204" s="79"/>
      <c r="F204" s="79"/>
    </row>
    <row r="205" spans="1:6" ht="7.5" customHeight="1">
      <c r="A205" s="111"/>
      <c r="B205" s="74"/>
      <c r="C205" s="74"/>
      <c r="D205" s="74"/>
      <c r="E205" s="74"/>
      <c r="F205" s="74"/>
    </row>
    <row r="206" spans="1:6" ht="47.25">
      <c r="A206" s="114" t="s">
        <v>380</v>
      </c>
      <c r="B206" s="117" t="s">
        <v>307</v>
      </c>
      <c r="C206" s="116">
        <v>9504193</v>
      </c>
      <c r="D206" s="116">
        <v>121240</v>
      </c>
      <c r="E206" s="116">
        <v>0</v>
      </c>
      <c r="F206" s="116">
        <f>C206+D206-E206</f>
        <v>9625433</v>
      </c>
    </row>
    <row r="207" spans="1:6" ht="15.75">
      <c r="A207" s="111"/>
      <c r="B207" s="79" t="s">
        <v>308</v>
      </c>
      <c r="C207" s="79"/>
      <c r="D207" s="79"/>
      <c r="E207" s="79"/>
      <c r="F207" s="79"/>
    </row>
    <row r="208" spans="1:6" ht="4.5" customHeight="1">
      <c r="A208" s="111"/>
      <c r="B208" s="74"/>
      <c r="C208" s="74"/>
      <c r="D208" s="74"/>
      <c r="E208" s="74"/>
      <c r="F208" s="74"/>
    </row>
    <row r="209" spans="1:6" ht="63.75" customHeight="1">
      <c r="A209" s="114" t="s">
        <v>381</v>
      </c>
      <c r="B209" s="117" t="s">
        <v>349</v>
      </c>
      <c r="C209" s="116">
        <v>207989</v>
      </c>
      <c r="D209" s="116">
        <v>0</v>
      </c>
      <c r="E209" s="116">
        <v>42062</v>
      </c>
      <c r="F209" s="116">
        <f>C209+D209-E209</f>
        <v>165927</v>
      </c>
    </row>
    <row r="210" spans="1:6" ht="32.25" customHeight="1">
      <c r="A210" s="111"/>
      <c r="B210" s="79" t="s">
        <v>350</v>
      </c>
      <c r="C210" s="79"/>
      <c r="D210" s="79"/>
      <c r="E210" s="79"/>
      <c r="F210" s="79"/>
    </row>
    <row r="211" spans="1:6" ht="6" customHeight="1">
      <c r="A211" s="111"/>
      <c r="B211" s="74"/>
      <c r="C211" s="74"/>
      <c r="D211" s="74"/>
      <c r="E211" s="74"/>
      <c r="F211" s="74"/>
    </row>
    <row r="212" spans="1:6" ht="47.25" customHeight="1">
      <c r="A212" s="114" t="s">
        <v>382</v>
      </c>
      <c r="B212" s="117" t="s">
        <v>330</v>
      </c>
      <c r="C212" s="116">
        <v>4959453</v>
      </c>
      <c r="D212" s="116">
        <v>0</v>
      </c>
      <c r="E212" s="116">
        <v>0</v>
      </c>
      <c r="F212" s="116">
        <f>C212+D212-E212</f>
        <v>4959453</v>
      </c>
    </row>
    <row r="213" spans="1:6" ht="32.25" customHeight="1">
      <c r="A213" s="111"/>
      <c r="B213" s="79" t="s">
        <v>474</v>
      </c>
      <c r="C213" s="79"/>
      <c r="D213" s="79"/>
      <c r="E213" s="79"/>
      <c r="F213" s="79"/>
    </row>
    <row r="214" spans="1:6" ht="4.5" customHeight="1">
      <c r="A214" s="111"/>
      <c r="B214" s="74"/>
      <c r="C214" s="74"/>
      <c r="D214" s="74"/>
      <c r="E214" s="74"/>
      <c r="F214" s="74"/>
    </row>
    <row r="215" spans="1:6" ht="47.25">
      <c r="A215" s="114" t="s">
        <v>383</v>
      </c>
      <c r="B215" s="117" t="s">
        <v>298</v>
      </c>
      <c r="C215" s="116">
        <v>57000</v>
      </c>
      <c r="D215" s="116">
        <v>0</v>
      </c>
      <c r="E215" s="116">
        <v>20999</v>
      </c>
      <c r="F215" s="116">
        <f>C215+D215-E215</f>
        <v>36001</v>
      </c>
    </row>
    <row r="216" spans="1:6" ht="46.5" customHeight="1">
      <c r="A216" s="111"/>
      <c r="B216" s="79" t="s">
        <v>445</v>
      </c>
      <c r="C216" s="79"/>
      <c r="D216" s="79"/>
      <c r="E216" s="79"/>
      <c r="F216" s="79"/>
    </row>
    <row r="217" spans="1:6" ht="3" customHeight="1">
      <c r="A217" s="111"/>
      <c r="B217" s="74"/>
      <c r="C217" s="74"/>
      <c r="D217" s="74"/>
      <c r="E217" s="74"/>
      <c r="F217" s="74"/>
    </row>
    <row r="218" spans="1:6" ht="47.25">
      <c r="A218" s="114" t="s">
        <v>384</v>
      </c>
      <c r="B218" s="117" t="s">
        <v>324</v>
      </c>
      <c r="C218" s="116">
        <v>10500000</v>
      </c>
      <c r="D218" s="116">
        <v>1726443</v>
      </c>
      <c r="E218" s="116">
        <v>0</v>
      </c>
      <c r="F218" s="116">
        <f>C218+D218-E218</f>
        <v>12226443</v>
      </c>
    </row>
    <row r="219" spans="1:6" ht="33" customHeight="1">
      <c r="A219" s="111"/>
      <c r="B219" s="79" t="s">
        <v>325</v>
      </c>
      <c r="C219" s="79"/>
      <c r="D219" s="79"/>
      <c r="E219" s="79"/>
      <c r="F219" s="79"/>
    </row>
    <row r="220" spans="1:6" ht="6" customHeight="1">
      <c r="A220" s="111"/>
      <c r="B220" s="74"/>
      <c r="C220" s="74"/>
      <c r="D220" s="74"/>
      <c r="E220" s="74"/>
      <c r="F220" s="74"/>
    </row>
    <row r="221" spans="1:6" ht="63">
      <c r="A221" s="114" t="s">
        <v>385</v>
      </c>
      <c r="B221" s="117" t="s">
        <v>329</v>
      </c>
      <c r="C221" s="116">
        <v>4620579</v>
      </c>
      <c r="D221" s="116">
        <v>5698997</v>
      </c>
      <c r="E221" s="116">
        <v>0</v>
      </c>
      <c r="F221" s="116">
        <f>C221+D221-E221</f>
        <v>10319576</v>
      </c>
    </row>
    <row r="222" spans="1:6" ht="32.25" customHeight="1">
      <c r="A222" s="111"/>
      <c r="B222" s="79" t="s">
        <v>446</v>
      </c>
      <c r="C222" s="79"/>
      <c r="D222" s="79"/>
      <c r="E222" s="79"/>
      <c r="F222" s="79"/>
    </row>
    <row r="223" spans="1:6" ht="6" customHeight="1">
      <c r="A223" s="111"/>
      <c r="B223" s="74"/>
      <c r="C223" s="74"/>
      <c r="D223" s="74"/>
      <c r="E223" s="74"/>
      <c r="F223" s="74"/>
    </row>
    <row r="224" spans="1:6" ht="31.5">
      <c r="A224" s="114" t="s">
        <v>386</v>
      </c>
      <c r="B224" s="117" t="s">
        <v>297</v>
      </c>
      <c r="C224" s="116">
        <v>2296503</v>
      </c>
      <c r="D224" s="116">
        <v>412012</v>
      </c>
      <c r="E224" s="116">
        <v>0</v>
      </c>
      <c r="F224" s="116">
        <f>C224+D224-E224</f>
        <v>2708515</v>
      </c>
    </row>
    <row r="225" spans="1:6" ht="48" customHeight="1">
      <c r="A225" s="111"/>
      <c r="B225" s="79" t="s">
        <v>447</v>
      </c>
      <c r="C225" s="79"/>
      <c r="D225" s="79"/>
      <c r="E225" s="79"/>
      <c r="F225" s="79"/>
    </row>
    <row r="226" spans="1:6" ht="5.25" customHeight="1">
      <c r="A226" s="111"/>
      <c r="B226" s="74"/>
      <c r="C226" s="74"/>
      <c r="D226" s="74"/>
      <c r="E226" s="74"/>
      <c r="F226" s="74"/>
    </row>
    <row r="227" spans="1:6" ht="78.75">
      <c r="A227" s="114" t="s">
        <v>387</v>
      </c>
      <c r="B227" s="117" t="s">
        <v>335</v>
      </c>
      <c r="C227" s="116">
        <v>407739</v>
      </c>
      <c r="D227" s="116">
        <v>0</v>
      </c>
      <c r="E227" s="116">
        <v>0</v>
      </c>
      <c r="F227" s="116">
        <f>C227+D227-E227</f>
        <v>407739</v>
      </c>
    </row>
    <row r="228" spans="1:6" ht="15.75">
      <c r="A228" s="111"/>
      <c r="B228" s="79" t="s">
        <v>435</v>
      </c>
      <c r="C228" s="79"/>
      <c r="D228" s="79"/>
      <c r="E228" s="79"/>
      <c r="F228" s="79"/>
    </row>
    <row r="229" spans="1:6" ht="6" customHeight="1">
      <c r="A229" s="111"/>
      <c r="B229" s="74"/>
      <c r="C229" s="74"/>
      <c r="D229" s="74"/>
      <c r="E229" s="74"/>
      <c r="F229" s="74"/>
    </row>
    <row r="230" spans="1:6" ht="31.5">
      <c r="A230" s="114" t="s">
        <v>388</v>
      </c>
      <c r="B230" s="115" t="s">
        <v>265</v>
      </c>
      <c r="C230" s="116">
        <v>763665</v>
      </c>
      <c r="D230" s="116">
        <v>0</v>
      </c>
      <c r="E230" s="116">
        <v>0</v>
      </c>
      <c r="F230" s="116">
        <f>C230+D230-E230</f>
        <v>763665</v>
      </c>
    </row>
    <row r="231" spans="1:6" ht="33" customHeight="1">
      <c r="A231" s="111"/>
      <c r="B231" s="79" t="s">
        <v>300</v>
      </c>
      <c r="C231" s="79"/>
      <c r="D231" s="79"/>
      <c r="E231" s="79"/>
      <c r="F231" s="79"/>
    </row>
    <row r="232" spans="1:6" ht="3.75" customHeight="1">
      <c r="A232" s="111"/>
      <c r="B232" s="74"/>
      <c r="C232" s="74"/>
      <c r="D232" s="74"/>
      <c r="E232" s="74"/>
      <c r="F232" s="74"/>
    </row>
    <row r="233" spans="1:6" ht="47.25" customHeight="1">
      <c r="A233" s="114" t="s">
        <v>389</v>
      </c>
      <c r="B233" s="115" t="s">
        <v>267</v>
      </c>
      <c r="C233" s="116">
        <v>698886</v>
      </c>
      <c r="D233" s="116">
        <v>0</v>
      </c>
      <c r="E233" s="116">
        <v>0</v>
      </c>
      <c r="F233" s="116">
        <f>C233+D233-E233</f>
        <v>698886</v>
      </c>
    </row>
    <row r="234" spans="1:6" ht="32.25" customHeight="1">
      <c r="A234" s="111"/>
      <c r="B234" s="79" t="s">
        <v>429</v>
      </c>
      <c r="C234" s="79"/>
      <c r="D234" s="79"/>
      <c r="E234" s="79"/>
      <c r="F234" s="79"/>
    </row>
    <row r="235" spans="1:6" ht="43.5" customHeight="1">
      <c r="A235" s="111"/>
      <c r="B235" s="74"/>
      <c r="C235" s="74"/>
      <c r="D235" s="74"/>
      <c r="E235" s="74"/>
      <c r="F235" s="74"/>
    </row>
    <row r="236" spans="1:6" ht="31.5">
      <c r="A236" s="114" t="s">
        <v>390</v>
      </c>
      <c r="B236" s="115" t="s">
        <v>292</v>
      </c>
      <c r="C236" s="116">
        <v>0</v>
      </c>
      <c r="D236" s="116">
        <v>72000</v>
      </c>
      <c r="E236" s="116">
        <v>0</v>
      </c>
      <c r="F236" s="116">
        <f>C236+D236-E236</f>
        <v>72000</v>
      </c>
    </row>
    <row r="237" spans="1:6" ht="15.75">
      <c r="A237" s="111"/>
      <c r="B237" s="79" t="s">
        <v>293</v>
      </c>
      <c r="C237" s="79"/>
      <c r="D237" s="79"/>
      <c r="E237" s="79"/>
      <c r="F237" s="79"/>
    </row>
    <row r="238" spans="1:6" ht="6.75" customHeight="1">
      <c r="A238" s="111"/>
      <c r="B238" s="74"/>
      <c r="C238" s="74"/>
      <c r="D238" s="74"/>
      <c r="E238" s="74"/>
      <c r="F238" s="74"/>
    </row>
    <row r="239" spans="1:6" ht="47.25" customHeight="1">
      <c r="A239" s="114" t="s">
        <v>391</v>
      </c>
      <c r="B239" s="117" t="s">
        <v>305</v>
      </c>
      <c r="C239" s="116">
        <v>0</v>
      </c>
      <c r="D239" s="116">
        <v>9085260</v>
      </c>
      <c r="E239" s="116">
        <v>0</v>
      </c>
      <c r="F239" s="116">
        <f>C239+D239-E239</f>
        <v>9085260</v>
      </c>
    </row>
    <row r="240" spans="1:6" ht="15.75">
      <c r="A240" s="111"/>
      <c r="B240" s="79" t="s">
        <v>293</v>
      </c>
      <c r="C240" s="79"/>
      <c r="D240" s="79"/>
      <c r="E240" s="79"/>
      <c r="F240" s="79"/>
    </row>
    <row r="241" spans="1:6" ht="6" customHeight="1">
      <c r="A241" s="111"/>
      <c r="B241" s="74"/>
      <c r="C241" s="74"/>
      <c r="D241" s="74"/>
      <c r="E241" s="74"/>
      <c r="F241" s="74"/>
    </row>
    <row r="242" spans="1:6" ht="31.5">
      <c r="A242" s="114" t="s">
        <v>392</v>
      </c>
      <c r="B242" s="117" t="s">
        <v>333</v>
      </c>
      <c r="C242" s="116">
        <v>0</v>
      </c>
      <c r="D242" s="116">
        <v>20192896</v>
      </c>
      <c r="E242" s="116">
        <v>0</v>
      </c>
      <c r="F242" s="116">
        <f>C242+D242-E242</f>
        <v>20192896</v>
      </c>
    </row>
    <row r="243" spans="1:6" ht="15.75">
      <c r="A243" s="111"/>
      <c r="B243" s="79" t="s">
        <v>334</v>
      </c>
      <c r="C243" s="79"/>
      <c r="D243" s="79"/>
      <c r="E243" s="79"/>
      <c r="F243" s="79"/>
    </row>
    <row r="244" spans="1:6" ht="5.25" customHeight="1">
      <c r="A244" s="111"/>
      <c r="B244" s="74"/>
      <c r="C244" s="74"/>
      <c r="D244" s="74"/>
      <c r="E244" s="74"/>
      <c r="F244" s="74"/>
    </row>
    <row r="245" spans="1:6" ht="47.25">
      <c r="A245" s="114" t="s">
        <v>393</v>
      </c>
      <c r="B245" s="117" t="s">
        <v>352</v>
      </c>
      <c r="C245" s="116">
        <v>0</v>
      </c>
      <c r="D245" s="116">
        <v>2083200</v>
      </c>
      <c r="E245" s="116">
        <v>0</v>
      </c>
      <c r="F245" s="116">
        <f>C245+D245-E245</f>
        <v>2083200</v>
      </c>
    </row>
    <row r="246" spans="1:6" ht="32.25" customHeight="1">
      <c r="A246" s="111"/>
      <c r="B246" s="79" t="s">
        <v>475</v>
      </c>
      <c r="C246" s="79"/>
      <c r="D246" s="79"/>
      <c r="E246" s="79"/>
      <c r="F246" s="79"/>
    </row>
    <row r="247" spans="1:6" ht="6" customHeight="1">
      <c r="A247" s="111"/>
      <c r="B247" s="74"/>
      <c r="C247" s="74"/>
      <c r="D247" s="74"/>
      <c r="E247" s="74"/>
      <c r="F247" s="74"/>
    </row>
    <row r="248" spans="1:6" ht="47.25">
      <c r="A248" s="114" t="s">
        <v>394</v>
      </c>
      <c r="B248" s="117" t="s">
        <v>353</v>
      </c>
      <c r="C248" s="116">
        <v>0</v>
      </c>
      <c r="D248" s="116">
        <v>7936095</v>
      </c>
      <c r="E248" s="116">
        <v>0</v>
      </c>
      <c r="F248" s="116">
        <f>C248+D248-E248</f>
        <v>7936095</v>
      </c>
    </row>
    <row r="249" spans="1:6" ht="32.25" customHeight="1">
      <c r="A249" s="111"/>
      <c r="B249" s="79" t="s">
        <v>475</v>
      </c>
      <c r="C249" s="79"/>
      <c r="D249" s="79"/>
      <c r="E249" s="79"/>
      <c r="F249" s="79"/>
    </row>
    <row r="250" spans="1:6" ht="6" customHeight="1">
      <c r="A250" s="111"/>
      <c r="B250" s="74"/>
      <c r="C250" s="74"/>
      <c r="D250" s="74"/>
      <c r="E250" s="74"/>
      <c r="F250" s="74"/>
    </row>
    <row r="251" spans="1:6" ht="47.25">
      <c r="A251" s="114" t="s">
        <v>395</v>
      </c>
      <c r="B251" s="115" t="s">
        <v>358</v>
      </c>
      <c r="C251" s="116">
        <v>0</v>
      </c>
      <c r="D251" s="116">
        <v>78300</v>
      </c>
      <c r="E251" s="116">
        <v>0</v>
      </c>
      <c r="F251" s="116">
        <f>C251+D251-E251</f>
        <v>78300</v>
      </c>
    </row>
    <row r="252" spans="1:6" ht="15.75">
      <c r="A252" s="111"/>
      <c r="B252" s="79" t="s">
        <v>476</v>
      </c>
      <c r="C252" s="79"/>
      <c r="D252" s="79"/>
      <c r="E252" s="79"/>
      <c r="F252" s="79"/>
    </row>
    <row r="253" spans="1:6" ht="5.25" customHeight="1">
      <c r="A253" s="111"/>
      <c r="B253" s="74"/>
      <c r="C253" s="74"/>
      <c r="D253" s="74"/>
      <c r="E253" s="74"/>
      <c r="F253" s="74"/>
    </row>
    <row r="254" spans="1:6" ht="30" customHeight="1">
      <c r="A254" s="114" t="s">
        <v>396</v>
      </c>
      <c r="B254" s="117" t="s">
        <v>368</v>
      </c>
      <c r="C254" s="116">
        <v>0</v>
      </c>
      <c r="D254" s="116">
        <v>1153081</v>
      </c>
      <c r="E254" s="116">
        <v>0</v>
      </c>
      <c r="F254" s="116">
        <f>C254+D254-E254</f>
        <v>1153081</v>
      </c>
    </row>
    <row r="255" spans="1:6" ht="15.75">
      <c r="A255" s="111"/>
      <c r="B255" s="79" t="s">
        <v>334</v>
      </c>
      <c r="C255" s="79"/>
      <c r="D255" s="79"/>
      <c r="E255" s="79"/>
      <c r="F255" s="79"/>
    </row>
    <row r="256" spans="1:6" ht="5.25" customHeight="1">
      <c r="A256" s="111"/>
      <c r="B256" s="74"/>
      <c r="C256" s="74"/>
      <c r="D256" s="74"/>
      <c r="E256" s="74"/>
      <c r="F256" s="74"/>
    </row>
    <row r="257" spans="1:6" s="73" customFormat="1" ht="15.75">
      <c r="A257" s="112" t="s">
        <v>108</v>
      </c>
      <c r="B257" s="118" t="s">
        <v>99</v>
      </c>
      <c r="C257" s="119"/>
      <c r="D257" s="119"/>
      <c r="E257" s="119"/>
      <c r="F257" s="119"/>
    </row>
    <row r="258" spans="1:6" ht="6" customHeight="1">
      <c r="A258" s="111"/>
      <c r="B258" s="120"/>
      <c r="C258" s="120"/>
      <c r="D258" s="120"/>
      <c r="E258" s="120"/>
      <c r="F258" s="120"/>
    </row>
    <row r="259" spans="1:6" ht="47.25">
      <c r="A259" s="114" t="s">
        <v>109</v>
      </c>
      <c r="B259" s="117" t="s">
        <v>318</v>
      </c>
      <c r="C259" s="116">
        <v>1514724</v>
      </c>
      <c r="D259" s="116">
        <v>0</v>
      </c>
      <c r="E259" s="116">
        <v>197121</v>
      </c>
      <c r="F259" s="116">
        <f>C259+D259-E259</f>
        <v>1317603</v>
      </c>
    </row>
    <row r="260" spans="1:6" ht="33.75" customHeight="1">
      <c r="A260" s="111"/>
      <c r="B260" s="79" t="s">
        <v>319</v>
      </c>
      <c r="C260" s="79"/>
      <c r="D260" s="79"/>
      <c r="E260" s="79"/>
      <c r="F260" s="79"/>
    </row>
    <row r="261" spans="1:6" ht="8.25" customHeight="1">
      <c r="A261" s="111"/>
      <c r="B261" s="74"/>
      <c r="C261" s="74"/>
      <c r="D261" s="74"/>
      <c r="E261" s="74"/>
      <c r="F261" s="74"/>
    </row>
    <row r="262" spans="1:6" ht="47.25">
      <c r="A262" s="114" t="s">
        <v>110</v>
      </c>
      <c r="B262" s="117" t="s">
        <v>257</v>
      </c>
      <c r="C262" s="116">
        <v>17444150</v>
      </c>
      <c r="D262" s="116">
        <v>0</v>
      </c>
      <c r="E262" s="116">
        <v>73</v>
      </c>
      <c r="F262" s="116">
        <f>C262+D262-E262</f>
        <v>17444077</v>
      </c>
    </row>
    <row r="263" spans="1:6" ht="33.75" customHeight="1">
      <c r="A263" s="111"/>
      <c r="B263" s="79" t="s">
        <v>448</v>
      </c>
      <c r="C263" s="79"/>
      <c r="D263" s="79"/>
      <c r="E263" s="79"/>
      <c r="F263" s="79"/>
    </row>
    <row r="264" spans="1:6" ht="6" customHeight="1">
      <c r="A264" s="111"/>
      <c r="B264" s="74"/>
      <c r="C264" s="74"/>
      <c r="D264" s="74"/>
      <c r="E264" s="74"/>
      <c r="F264" s="74"/>
    </row>
    <row r="265" spans="1:6" ht="78.75">
      <c r="A265" s="114" t="s">
        <v>268</v>
      </c>
      <c r="B265" s="117" t="s">
        <v>335</v>
      </c>
      <c r="C265" s="116">
        <v>75063895</v>
      </c>
      <c r="D265" s="116">
        <v>0</v>
      </c>
      <c r="E265" s="116">
        <v>0</v>
      </c>
      <c r="F265" s="116">
        <f>C265+D265-E265</f>
        <v>75063895</v>
      </c>
    </row>
    <row r="266" spans="1:6" ht="15.75">
      <c r="A266" s="111"/>
      <c r="B266" s="79" t="s">
        <v>435</v>
      </c>
      <c r="C266" s="79"/>
      <c r="D266" s="79"/>
      <c r="E266" s="79"/>
      <c r="F266" s="79"/>
    </row>
    <row r="267" spans="1:6" ht="4.5" customHeight="1">
      <c r="A267" s="111"/>
      <c r="B267" s="74"/>
      <c r="C267" s="74"/>
      <c r="D267" s="74"/>
      <c r="E267" s="74"/>
      <c r="F267" s="74"/>
    </row>
    <row r="268" spans="1:6" ht="76.5" customHeight="1">
      <c r="A268" s="114" t="s">
        <v>269</v>
      </c>
      <c r="B268" s="117" t="s">
        <v>342</v>
      </c>
      <c r="C268" s="116">
        <v>45000000</v>
      </c>
      <c r="D268" s="116">
        <v>0</v>
      </c>
      <c r="E268" s="116">
        <v>4128163</v>
      </c>
      <c r="F268" s="116">
        <f>C268+D268-E268</f>
        <v>40871837</v>
      </c>
    </row>
    <row r="269" spans="1:6" ht="31.5" customHeight="1">
      <c r="A269" s="111"/>
      <c r="B269" s="79" t="s">
        <v>449</v>
      </c>
      <c r="C269" s="79"/>
      <c r="D269" s="79"/>
      <c r="E269" s="79"/>
      <c r="F269" s="79"/>
    </row>
    <row r="270" spans="1:6" ht="4.5" customHeight="1">
      <c r="A270" s="111"/>
      <c r="B270" s="74"/>
      <c r="C270" s="74"/>
      <c r="D270" s="74"/>
      <c r="E270" s="74"/>
      <c r="F270" s="74"/>
    </row>
    <row r="271" spans="1:6" ht="63">
      <c r="A271" s="114" t="s">
        <v>271</v>
      </c>
      <c r="B271" s="117" t="s">
        <v>339</v>
      </c>
      <c r="C271" s="116">
        <v>45000000</v>
      </c>
      <c r="D271" s="116">
        <v>0</v>
      </c>
      <c r="E271" s="116">
        <v>7078725</v>
      </c>
      <c r="F271" s="116">
        <f>C271+D271-E271</f>
        <v>37921275</v>
      </c>
    </row>
    <row r="272" spans="1:6" ht="50.25" customHeight="1">
      <c r="A272" s="111"/>
      <c r="B272" s="79" t="s">
        <v>477</v>
      </c>
      <c r="C272" s="79"/>
      <c r="D272" s="79"/>
      <c r="E272" s="79"/>
      <c r="F272" s="79"/>
    </row>
    <row r="273" spans="1:6" ht="5.25" customHeight="1">
      <c r="A273" s="111"/>
      <c r="B273" s="74"/>
      <c r="C273" s="74"/>
      <c r="D273" s="74"/>
      <c r="E273" s="74"/>
      <c r="F273" s="74"/>
    </row>
    <row r="274" spans="1:6" ht="78.75">
      <c r="A274" s="114" t="s">
        <v>273</v>
      </c>
      <c r="B274" s="117" t="s">
        <v>337</v>
      </c>
      <c r="C274" s="116">
        <v>50154648</v>
      </c>
      <c r="D274" s="116">
        <v>0</v>
      </c>
      <c r="E274" s="116">
        <v>15172400</v>
      </c>
      <c r="F274" s="116">
        <f>C274+D274-E274</f>
        <v>34982248</v>
      </c>
    </row>
    <row r="275" spans="1:6" ht="45.75" customHeight="1">
      <c r="A275" s="111"/>
      <c r="B275" s="79" t="s">
        <v>477</v>
      </c>
      <c r="C275" s="79"/>
      <c r="D275" s="79"/>
      <c r="E275" s="79"/>
      <c r="F275" s="79"/>
    </row>
    <row r="276" spans="1:6" ht="6.75" customHeight="1">
      <c r="A276" s="111"/>
      <c r="B276" s="74"/>
      <c r="C276" s="74"/>
      <c r="D276" s="74"/>
      <c r="E276" s="74"/>
      <c r="F276" s="74"/>
    </row>
    <row r="277" spans="1:6" ht="78.75">
      <c r="A277" s="114" t="s">
        <v>274</v>
      </c>
      <c r="B277" s="117" t="s">
        <v>341</v>
      </c>
      <c r="C277" s="116">
        <v>10000000</v>
      </c>
      <c r="D277" s="116">
        <v>0</v>
      </c>
      <c r="E277" s="116">
        <v>3750730</v>
      </c>
      <c r="F277" s="116">
        <f>C277+D277-E277</f>
        <v>6249270</v>
      </c>
    </row>
    <row r="278" spans="1:6" ht="33" customHeight="1">
      <c r="A278" s="111"/>
      <c r="B278" s="79" t="s">
        <v>436</v>
      </c>
      <c r="C278" s="79"/>
      <c r="D278" s="79"/>
      <c r="E278" s="79"/>
      <c r="F278" s="79"/>
    </row>
    <row r="279" spans="1:6" ht="3" customHeight="1">
      <c r="A279" s="111"/>
      <c r="B279" s="74"/>
      <c r="C279" s="74"/>
      <c r="D279" s="74"/>
      <c r="E279" s="74"/>
      <c r="F279" s="74"/>
    </row>
    <row r="280" spans="1:6" ht="63" customHeight="1">
      <c r="A280" s="114" t="s">
        <v>275</v>
      </c>
      <c r="B280" s="117" t="s">
        <v>338</v>
      </c>
      <c r="C280" s="116">
        <v>25000000</v>
      </c>
      <c r="D280" s="116">
        <v>0</v>
      </c>
      <c r="E280" s="116">
        <v>7982800</v>
      </c>
      <c r="F280" s="116">
        <f>C280+D280-E280</f>
        <v>17017200</v>
      </c>
    </row>
    <row r="281" spans="1:6" ht="46.5" customHeight="1">
      <c r="A281" s="111"/>
      <c r="B281" s="79" t="s">
        <v>450</v>
      </c>
      <c r="C281" s="79"/>
      <c r="D281" s="79"/>
      <c r="E281" s="79"/>
      <c r="F281" s="79"/>
    </row>
    <row r="282" spans="1:6" ht="3" customHeight="1">
      <c r="A282" s="111"/>
      <c r="B282" s="74"/>
      <c r="C282" s="74"/>
      <c r="D282" s="74"/>
      <c r="E282" s="74"/>
      <c r="F282" s="74"/>
    </row>
    <row r="283" spans="1:6" ht="78.75">
      <c r="A283" s="114" t="s">
        <v>276</v>
      </c>
      <c r="B283" s="117" t="s">
        <v>340</v>
      </c>
      <c r="C283" s="116">
        <v>50000000</v>
      </c>
      <c r="D283" s="116">
        <v>0</v>
      </c>
      <c r="E283" s="116">
        <v>14775525</v>
      </c>
      <c r="F283" s="116">
        <f>C283+D283-E283</f>
        <v>35224475</v>
      </c>
    </row>
    <row r="284" spans="1:6" ht="44.25" customHeight="1">
      <c r="A284" s="111"/>
      <c r="B284" s="79" t="s">
        <v>477</v>
      </c>
      <c r="C284" s="79"/>
      <c r="D284" s="79"/>
      <c r="E284" s="79"/>
      <c r="F284" s="79"/>
    </row>
    <row r="285" spans="1:6" ht="3" customHeight="1">
      <c r="A285" s="111"/>
      <c r="B285" s="74"/>
      <c r="C285" s="74"/>
      <c r="D285" s="74"/>
      <c r="E285" s="74"/>
      <c r="F285" s="74"/>
    </row>
    <row r="286" spans="1:6" ht="47.25">
      <c r="A286" s="114" t="s">
        <v>277</v>
      </c>
      <c r="B286" s="117" t="s">
        <v>343</v>
      </c>
      <c r="C286" s="116">
        <v>30200000</v>
      </c>
      <c r="D286" s="116">
        <v>0</v>
      </c>
      <c r="E286" s="116">
        <v>30200000</v>
      </c>
      <c r="F286" s="116">
        <f>C286+D286-E286</f>
        <v>0</v>
      </c>
    </row>
    <row r="287" spans="1:6" ht="48" customHeight="1">
      <c r="A287" s="111"/>
      <c r="B287" s="79" t="s">
        <v>478</v>
      </c>
      <c r="C287" s="79"/>
      <c r="D287" s="79"/>
      <c r="E287" s="79"/>
      <c r="F287" s="79"/>
    </row>
    <row r="288" spans="1:6" ht="3" customHeight="1">
      <c r="A288" s="111"/>
      <c r="B288" s="74"/>
      <c r="C288" s="74"/>
      <c r="D288" s="74"/>
      <c r="E288" s="74"/>
      <c r="F288" s="74"/>
    </row>
    <row r="289" spans="1:6" ht="63">
      <c r="A289" s="114" t="s">
        <v>278</v>
      </c>
      <c r="B289" s="117" t="s">
        <v>344</v>
      </c>
      <c r="C289" s="116">
        <v>0</v>
      </c>
      <c r="D289" s="116">
        <v>6589386</v>
      </c>
      <c r="E289" s="116">
        <v>0</v>
      </c>
      <c r="F289" s="116">
        <f>C289+D289-E289</f>
        <v>6589386</v>
      </c>
    </row>
    <row r="290" spans="1:6" ht="48" customHeight="1">
      <c r="A290" s="111"/>
      <c r="B290" s="79" t="s">
        <v>453</v>
      </c>
      <c r="C290" s="79"/>
      <c r="D290" s="79"/>
      <c r="E290" s="79"/>
      <c r="F290" s="79"/>
    </row>
    <row r="291" spans="1:6" ht="6" customHeight="1">
      <c r="A291" s="111"/>
      <c r="B291" s="74"/>
      <c r="C291" s="74"/>
      <c r="D291" s="74"/>
      <c r="E291" s="74"/>
      <c r="F291" s="74"/>
    </row>
    <row r="292" spans="1:6" ht="78.75">
      <c r="A292" s="114" t="s">
        <v>397</v>
      </c>
      <c r="B292" s="117" t="s">
        <v>336</v>
      </c>
      <c r="C292" s="116">
        <v>60139473</v>
      </c>
      <c r="D292" s="116">
        <v>0</v>
      </c>
      <c r="E292" s="116">
        <v>9240000</v>
      </c>
      <c r="F292" s="116">
        <f>C292+D292-E292</f>
        <v>50899473</v>
      </c>
    </row>
    <row r="293" spans="1:6" ht="47.25" customHeight="1">
      <c r="A293" s="111"/>
      <c r="B293" s="79" t="s">
        <v>477</v>
      </c>
      <c r="C293" s="79"/>
      <c r="D293" s="79"/>
      <c r="E293" s="79"/>
      <c r="F293" s="79"/>
    </row>
    <row r="294" spans="1:6" ht="3" customHeight="1">
      <c r="A294" s="111"/>
      <c r="B294" s="74"/>
      <c r="C294" s="74"/>
      <c r="D294" s="74"/>
      <c r="E294" s="74"/>
      <c r="F294" s="74"/>
    </row>
    <row r="295" spans="1:6" ht="31.5">
      <c r="A295" s="114" t="s">
        <v>398</v>
      </c>
      <c r="B295" s="117" t="s">
        <v>270</v>
      </c>
      <c r="C295" s="116">
        <v>70600000</v>
      </c>
      <c r="D295" s="116">
        <v>0</v>
      </c>
      <c r="E295" s="116">
        <v>0</v>
      </c>
      <c r="F295" s="116">
        <f>C295+D295-E295</f>
        <v>70600000</v>
      </c>
    </row>
    <row r="296" spans="1:6" ht="15.75">
      <c r="A296" s="111"/>
      <c r="B296" s="79" t="s">
        <v>479</v>
      </c>
      <c r="C296" s="79"/>
      <c r="D296" s="79"/>
      <c r="E296" s="79"/>
      <c r="F296" s="79"/>
    </row>
    <row r="297" spans="1:6" ht="4.5" customHeight="1">
      <c r="A297" s="111"/>
      <c r="B297" s="74"/>
      <c r="C297" s="74"/>
      <c r="D297" s="74"/>
      <c r="E297" s="74"/>
      <c r="F297" s="74"/>
    </row>
    <row r="298" spans="1:6" ht="63">
      <c r="A298" s="114" t="s">
        <v>399</v>
      </c>
      <c r="B298" s="117" t="s">
        <v>472</v>
      </c>
      <c r="C298" s="116">
        <v>3447064</v>
      </c>
      <c r="D298" s="116">
        <v>0</v>
      </c>
      <c r="E298" s="116">
        <v>0</v>
      </c>
      <c r="F298" s="116">
        <f>C298+D298-E298</f>
        <v>3447064</v>
      </c>
    </row>
    <row r="299" spans="1:6" ht="15.75">
      <c r="A299" s="111"/>
      <c r="B299" s="79" t="s">
        <v>272</v>
      </c>
      <c r="C299" s="79"/>
      <c r="D299" s="79"/>
      <c r="E299" s="79"/>
      <c r="F299" s="79"/>
    </row>
    <row r="300" spans="1:6" ht="3.75" customHeight="1">
      <c r="A300" s="111"/>
      <c r="B300" s="74"/>
      <c r="C300" s="74"/>
      <c r="D300" s="74"/>
      <c r="E300" s="74"/>
      <c r="F300" s="74"/>
    </row>
    <row r="301" spans="1:6" ht="47.25">
      <c r="A301" s="114" t="s">
        <v>400</v>
      </c>
      <c r="B301" s="117" t="s">
        <v>480</v>
      </c>
      <c r="C301" s="116">
        <v>143008344</v>
      </c>
      <c r="D301" s="116">
        <v>122267</v>
      </c>
      <c r="E301" s="116">
        <v>0</v>
      </c>
      <c r="F301" s="116">
        <f>C301+D301-E301</f>
        <v>143130611</v>
      </c>
    </row>
    <row r="302" spans="1:6" ht="15.75">
      <c r="A302" s="111"/>
      <c r="B302" s="79" t="s">
        <v>308</v>
      </c>
      <c r="C302" s="79"/>
      <c r="D302" s="79"/>
      <c r="E302" s="79"/>
      <c r="F302" s="79"/>
    </row>
    <row r="303" spans="1:6" ht="5.25" customHeight="1">
      <c r="A303" s="111"/>
      <c r="B303" s="74"/>
      <c r="C303" s="74"/>
      <c r="D303" s="74"/>
      <c r="E303" s="74"/>
      <c r="F303" s="74"/>
    </row>
    <row r="304" spans="1:6" ht="47.25">
      <c r="A304" s="114" t="s">
        <v>401</v>
      </c>
      <c r="B304" s="117" t="s">
        <v>481</v>
      </c>
      <c r="C304" s="116">
        <v>1123219</v>
      </c>
      <c r="D304" s="116">
        <v>0</v>
      </c>
      <c r="E304" s="116">
        <v>0</v>
      </c>
      <c r="F304" s="116">
        <f>C304+D304-E304</f>
        <v>1123219</v>
      </c>
    </row>
    <row r="305" spans="1:6" ht="15.75">
      <c r="A305" s="111"/>
      <c r="B305" s="79" t="s">
        <v>272</v>
      </c>
      <c r="C305" s="79"/>
      <c r="D305" s="79"/>
      <c r="E305" s="79"/>
      <c r="F305" s="79"/>
    </row>
    <row r="306" spans="1:6" ht="4.5" customHeight="1">
      <c r="A306" s="111"/>
      <c r="B306" s="120"/>
      <c r="C306" s="120"/>
      <c r="D306" s="120"/>
      <c r="E306" s="120"/>
      <c r="F306" s="120"/>
    </row>
    <row r="307" spans="1:6" ht="47.25">
      <c r="A307" s="114" t="s">
        <v>402</v>
      </c>
      <c r="B307" s="117" t="s">
        <v>374</v>
      </c>
      <c r="C307" s="116">
        <v>4000000</v>
      </c>
      <c r="D307" s="116">
        <v>0</v>
      </c>
      <c r="E307" s="116">
        <v>4000000</v>
      </c>
      <c r="F307" s="116">
        <f>C307+D307-E307</f>
        <v>0</v>
      </c>
    </row>
    <row r="308" spans="1:6" ht="15.75">
      <c r="A308" s="111"/>
      <c r="B308" s="79" t="s">
        <v>482</v>
      </c>
      <c r="C308" s="79"/>
      <c r="D308" s="79"/>
      <c r="E308" s="79"/>
      <c r="F308" s="79"/>
    </row>
    <row r="309" spans="1:6" ht="4.5" customHeight="1">
      <c r="A309" s="111"/>
      <c r="B309" s="74"/>
      <c r="C309" s="74"/>
      <c r="D309" s="74"/>
      <c r="E309" s="74"/>
      <c r="F309" s="74"/>
    </row>
    <row r="310" spans="1:6" ht="62.25" customHeight="1">
      <c r="A310" s="114" t="s">
        <v>403</v>
      </c>
      <c r="B310" s="117" t="s">
        <v>349</v>
      </c>
      <c r="C310" s="116">
        <v>2292011</v>
      </c>
      <c r="D310" s="116">
        <v>42063</v>
      </c>
      <c r="E310" s="116">
        <v>0</v>
      </c>
      <c r="F310" s="116">
        <f>C310+D310-E310</f>
        <v>2334074</v>
      </c>
    </row>
    <row r="311" spans="1:6" ht="30.75" customHeight="1">
      <c r="A311" s="111"/>
      <c r="B311" s="79" t="s">
        <v>350</v>
      </c>
      <c r="C311" s="79"/>
      <c r="D311" s="79"/>
      <c r="E311" s="79"/>
      <c r="F311" s="79"/>
    </row>
    <row r="312" spans="1:6" ht="3.75" customHeight="1">
      <c r="A312" s="111"/>
      <c r="B312" s="74"/>
      <c r="C312" s="74"/>
      <c r="D312" s="74"/>
      <c r="E312" s="74"/>
      <c r="F312" s="74"/>
    </row>
    <row r="313" spans="1:6" ht="47.25">
      <c r="A313" s="114" t="s">
        <v>404</v>
      </c>
      <c r="B313" s="117" t="s">
        <v>298</v>
      </c>
      <c r="C313" s="116">
        <v>474000</v>
      </c>
      <c r="D313" s="116">
        <v>303401</v>
      </c>
      <c r="E313" s="116">
        <v>0</v>
      </c>
      <c r="F313" s="116">
        <f>C313+D313-E313</f>
        <v>777401</v>
      </c>
    </row>
    <row r="314" spans="1:6" ht="32.25" customHeight="1">
      <c r="A314" s="111"/>
      <c r="B314" s="79" t="s">
        <v>430</v>
      </c>
      <c r="C314" s="79"/>
      <c r="D314" s="79"/>
      <c r="E314" s="79"/>
      <c r="F314" s="79"/>
    </row>
    <row r="315" spans="1:6" ht="5.25" customHeight="1">
      <c r="A315" s="111"/>
      <c r="B315" s="74"/>
      <c r="C315" s="74"/>
      <c r="D315" s="74"/>
      <c r="E315" s="74"/>
      <c r="F315" s="74"/>
    </row>
    <row r="316" spans="1:6" ht="78.75">
      <c r="A316" s="114" t="s">
        <v>405</v>
      </c>
      <c r="B316" s="117" t="s">
        <v>289</v>
      </c>
      <c r="C316" s="116">
        <v>8828864</v>
      </c>
      <c r="D316" s="116">
        <v>1071809</v>
      </c>
      <c r="E316" s="116">
        <v>0</v>
      </c>
      <c r="F316" s="116">
        <f>C316+D316-E316</f>
        <v>9900673</v>
      </c>
    </row>
    <row r="317" spans="1:6" ht="32.25" customHeight="1">
      <c r="A317" s="111"/>
      <c r="B317" s="79" t="s">
        <v>290</v>
      </c>
      <c r="C317" s="79"/>
      <c r="D317" s="79"/>
      <c r="E317" s="79"/>
      <c r="F317" s="79"/>
    </row>
    <row r="318" spans="1:6" ht="7.5" customHeight="1">
      <c r="A318" s="111"/>
      <c r="B318" s="74"/>
      <c r="C318" s="74"/>
      <c r="D318" s="74"/>
      <c r="E318" s="74"/>
      <c r="F318" s="74"/>
    </row>
    <row r="319" spans="1:6" ht="47.25">
      <c r="A319" s="114" t="s">
        <v>406</v>
      </c>
      <c r="B319" s="117" t="s">
        <v>324</v>
      </c>
      <c r="C319" s="116">
        <v>102345868</v>
      </c>
      <c r="D319" s="116">
        <v>0</v>
      </c>
      <c r="E319" s="116">
        <v>1777565</v>
      </c>
      <c r="F319" s="116">
        <f>C319+D319-E319</f>
        <v>100568303</v>
      </c>
    </row>
    <row r="320" spans="1:6" ht="33" customHeight="1">
      <c r="A320" s="111"/>
      <c r="B320" s="79" t="s">
        <v>326</v>
      </c>
      <c r="C320" s="79"/>
      <c r="D320" s="79"/>
      <c r="E320" s="79"/>
      <c r="F320" s="79"/>
    </row>
    <row r="321" spans="1:6" ht="5.25" customHeight="1">
      <c r="A321" s="111"/>
      <c r="B321" s="74"/>
      <c r="C321" s="74"/>
      <c r="D321" s="74"/>
      <c r="E321" s="74"/>
      <c r="F321" s="74"/>
    </row>
    <row r="322" spans="1:6" ht="63">
      <c r="A322" s="114" t="s">
        <v>407</v>
      </c>
      <c r="B322" s="117" t="s">
        <v>329</v>
      </c>
      <c r="C322" s="116">
        <v>57224309</v>
      </c>
      <c r="D322" s="116">
        <v>27370657</v>
      </c>
      <c r="E322" s="116">
        <v>0</v>
      </c>
      <c r="F322" s="116">
        <f>C322+D322-E322</f>
        <v>84594966</v>
      </c>
    </row>
    <row r="323" spans="1:6" ht="32.25" customHeight="1">
      <c r="A323" s="111"/>
      <c r="B323" s="79" t="s">
        <v>451</v>
      </c>
      <c r="C323" s="79"/>
      <c r="D323" s="79"/>
      <c r="E323" s="79"/>
      <c r="F323" s="79"/>
    </row>
    <row r="324" spans="1:6" ht="3.75" customHeight="1">
      <c r="A324" s="111"/>
      <c r="B324" s="74"/>
      <c r="C324" s="74"/>
      <c r="D324" s="74"/>
      <c r="E324" s="74"/>
      <c r="F324" s="74"/>
    </row>
    <row r="325" spans="1:6" ht="31.5">
      <c r="A325" s="114" t="s">
        <v>408</v>
      </c>
      <c r="B325" s="117" t="s">
        <v>297</v>
      </c>
      <c r="C325" s="116">
        <v>20705975</v>
      </c>
      <c r="D325" s="116">
        <v>0</v>
      </c>
      <c r="E325" s="116">
        <v>679470</v>
      </c>
      <c r="F325" s="116">
        <f>C325+D325-E325</f>
        <v>20026505</v>
      </c>
    </row>
    <row r="326" spans="1:6" ht="48" customHeight="1">
      <c r="A326" s="111"/>
      <c r="B326" s="79" t="s">
        <v>452</v>
      </c>
      <c r="C326" s="79"/>
      <c r="D326" s="79"/>
      <c r="E326" s="79"/>
      <c r="F326" s="79"/>
    </row>
    <row r="327" spans="1:6" ht="3.75" customHeight="1">
      <c r="A327" s="111"/>
      <c r="B327" s="74"/>
      <c r="C327" s="74"/>
      <c r="D327" s="74"/>
      <c r="E327" s="74"/>
      <c r="F327" s="74"/>
    </row>
    <row r="328" spans="1:6" ht="79.5" customHeight="1">
      <c r="A328" s="114" t="s">
        <v>409</v>
      </c>
      <c r="B328" s="117" t="s">
        <v>320</v>
      </c>
      <c r="C328" s="116">
        <v>0</v>
      </c>
      <c r="D328" s="116">
        <v>1377280</v>
      </c>
      <c r="E328" s="116">
        <v>0</v>
      </c>
      <c r="F328" s="116">
        <f>C328+D328-E328</f>
        <v>1377280</v>
      </c>
    </row>
    <row r="329" spans="1:6" ht="15.75">
      <c r="A329" s="111"/>
      <c r="B329" s="79" t="s">
        <v>483</v>
      </c>
      <c r="C329" s="79"/>
      <c r="D329" s="79"/>
      <c r="E329" s="79"/>
      <c r="F329" s="79"/>
    </row>
    <row r="330" spans="1:6" ht="4.5" customHeight="1">
      <c r="A330" s="111"/>
      <c r="B330" s="74"/>
      <c r="C330" s="74"/>
      <c r="D330" s="74"/>
      <c r="E330" s="74"/>
      <c r="F330" s="74"/>
    </row>
    <row r="331" spans="1:6" ht="47.25">
      <c r="A331" s="114" t="s">
        <v>410</v>
      </c>
      <c r="B331" s="117" t="s">
        <v>372</v>
      </c>
      <c r="C331" s="116">
        <v>0</v>
      </c>
      <c r="D331" s="116">
        <v>397216</v>
      </c>
      <c r="E331" s="116">
        <v>0</v>
      </c>
      <c r="F331" s="116">
        <f>C331+D331-E331</f>
        <v>397216</v>
      </c>
    </row>
    <row r="332" spans="1:6" ht="15.75">
      <c r="A332" s="111"/>
      <c r="B332" s="79" t="s">
        <v>440</v>
      </c>
      <c r="C332" s="79"/>
      <c r="D332" s="79"/>
      <c r="E332" s="79"/>
      <c r="F332" s="79"/>
    </row>
    <row r="333" spans="1:6" ht="3.75" customHeight="1">
      <c r="A333" s="111"/>
      <c r="B333" s="74"/>
      <c r="C333" s="74"/>
      <c r="D333" s="74"/>
      <c r="E333" s="74"/>
      <c r="F333" s="74"/>
    </row>
    <row r="334" spans="1:6" ht="63">
      <c r="A334" s="114" t="s">
        <v>411</v>
      </c>
      <c r="B334" s="117" t="s">
        <v>345</v>
      </c>
      <c r="C334" s="116">
        <v>0</v>
      </c>
      <c r="D334" s="116">
        <v>23610614</v>
      </c>
      <c r="E334" s="116">
        <v>0</v>
      </c>
      <c r="F334" s="116">
        <f>C334+D334-E334</f>
        <v>23610614</v>
      </c>
    </row>
    <row r="335" spans="1:6" ht="48.75" customHeight="1">
      <c r="A335" s="111"/>
      <c r="B335" s="79" t="s">
        <v>459</v>
      </c>
      <c r="C335" s="79"/>
      <c r="D335" s="79"/>
      <c r="E335" s="79"/>
      <c r="F335" s="79"/>
    </row>
    <row r="336" spans="1:6" ht="4.5" customHeight="1">
      <c r="A336" s="111"/>
      <c r="B336" s="74"/>
      <c r="C336" s="74"/>
      <c r="D336" s="74"/>
      <c r="E336" s="74"/>
      <c r="F336" s="74"/>
    </row>
    <row r="337" spans="1:6" ht="47.25">
      <c r="A337" s="114" t="s">
        <v>412</v>
      </c>
      <c r="B337" s="117" t="s">
        <v>484</v>
      </c>
      <c r="C337" s="116">
        <v>0</v>
      </c>
      <c r="D337" s="116">
        <v>13800000</v>
      </c>
      <c r="E337" s="116">
        <v>0</v>
      </c>
      <c r="F337" s="116">
        <f>C337+D337-E337</f>
        <v>13800000</v>
      </c>
    </row>
    <row r="338" spans="1:6" ht="15.75">
      <c r="A338" s="111"/>
      <c r="B338" s="79" t="s">
        <v>347</v>
      </c>
      <c r="C338" s="79"/>
      <c r="D338" s="79"/>
      <c r="E338" s="79"/>
      <c r="F338" s="79"/>
    </row>
    <row r="339" spans="1:6" ht="3.75" customHeight="1">
      <c r="A339" s="111"/>
      <c r="B339" s="74"/>
      <c r="C339" s="74"/>
      <c r="D339" s="74"/>
      <c r="E339" s="74"/>
      <c r="F339" s="74"/>
    </row>
    <row r="340" spans="1:6" s="73" customFormat="1" ht="15.75">
      <c r="A340" s="108">
        <v>2</v>
      </c>
      <c r="B340" s="78" t="s">
        <v>279</v>
      </c>
      <c r="C340" s="78"/>
      <c r="D340" s="78"/>
      <c r="E340" s="78"/>
      <c r="F340" s="78"/>
    </row>
    <row r="341" spans="1:6" s="73" customFormat="1" ht="5.25" customHeight="1">
      <c r="A341" s="108"/>
      <c r="B341" s="78"/>
      <c r="C341" s="78"/>
      <c r="D341" s="78"/>
      <c r="E341" s="78"/>
      <c r="F341" s="78"/>
    </row>
    <row r="342" spans="1:6" s="73" customFormat="1" ht="15.75">
      <c r="A342" s="112" t="s">
        <v>111</v>
      </c>
      <c r="B342" s="118" t="s">
        <v>254</v>
      </c>
      <c r="C342" s="119"/>
      <c r="D342" s="119"/>
      <c r="E342" s="119"/>
      <c r="F342" s="119"/>
    </row>
    <row r="343" spans="1:6" s="73" customFormat="1" ht="3.75" customHeight="1">
      <c r="A343" s="108"/>
      <c r="B343" s="78"/>
      <c r="C343" s="78"/>
      <c r="D343" s="78"/>
      <c r="E343" s="78"/>
      <c r="F343" s="78"/>
    </row>
    <row r="344" spans="1:6" ht="63">
      <c r="A344" s="114" t="s">
        <v>112</v>
      </c>
      <c r="B344" s="115" t="s">
        <v>313</v>
      </c>
      <c r="C344" s="116">
        <v>4748586</v>
      </c>
      <c r="D344" s="116">
        <v>2281839</v>
      </c>
      <c r="E344" s="116">
        <v>0</v>
      </c>
      <c r="F344" s="116">
        <f>C344+D344-E344</f>
        <v>7030425</v>
      </c>
    </row>
    <row r="345" spans="1:6" ht="33" customHeight="1">
      <c r="A345" s="111"/>
      <c r="B345" s="79" t="s">
        <v>454</v>
      </c>
      <c r="C345" s="79"/>
      <c r="D345" s="79"/>
      <c r="E345" s="79"/>
      <c r="F345" s="79"/>
    </row>
    <row r="346" spans="1:6" ht="5.25" customHeight="1">
      <c r="A346" s="111"/>
      <c r="B346" s="74"/>
      <c r="C346" s="74"/>
      <c r="D346" s="74"/>
      <c r="E346" s="74"/>
      <c r="F346" s="74"/>
    </row>
    <row r="347" spans="1:6" ht="63">
      <c r="A347" s="114" t="s">
        <v>114</v>
      </c>
      <c r="B347" s="115" t="s">
        <v>299</v>
      </c>
      <c r="C347" s="116">
        <v>3176445</v>
      </c>
      <c r="D347" s="116">
        <v>4000</v>
      </c>
      <c r="E347" s="116">
        <v>0</v>
      </c>
      <c r="F347" s="116">
        <f>C347+D347-E347</f>
        <v>3180445</v>
      </c>
    </row>
    <row r="348" spans="1:6" ht="33" customHeight="1">
      <c r="A348" s="111"/>
      <c r="B348" s="79" t="s">
        <v>455</v>
      </c>
      <c r="C348" s="79"/>
      <c r="D348" s="79"/>
      <c r="E348" s="79"/>
      <c r="F348" s="79"/>
    </row>
    <row r="349" spans="1:6" ht="66" customHeight="1">
      <c r="A349" s="111"/>
      <c r="B349" s="74"/>
      <c r="C349" s="74"/>
      <c r="D349" s="74"/>
      <c r="E349" s="74"/>
      <c r="F349" s="74"/>
    </row>
    <row r="350" spans="1:6" ht="63">
      <c r="A350" s="114" t="s">
        <v>115</v>
      </c>
      <c r="B350" s="115" t="s">
        <v>311</v>
      </c>
      <c r="C350" s="116">
        <v>2974000</v>
      </c>
      <c r="D350" s="116">
        <v>0</v>
      </c>
      <c r="E350" s="116">
        <v>0</v>
      </c>
      <c r="F350" s="116">
        <f>C350+D350-E350</f>
        <v>2974000</v>
      </c>
    </row>
    <row r="351" spans="1:6" ht="33" customHeight="1">
      <c r="A351" s="111"/>
      <c r="B351" s="79" t="s">
        <v>312</v>
      </c>
      <c r="C351" s="79"/>
      <c r="D351" s="79"/>
      <c r="E351" s="79"/>
      <c r="F351" s="79"/>
    </row>
    <row r="352" spans="1:6" ht="4.5" customHeight="1">
      <c r="A352" s="111"/>
      <c r="B352" s="74"/>
      <c r="C352" s="74"/>
      <c r="D352" s="74"/>
      <c r="E352" s="74"/>
      <c r="F352" s="74"/>
    </row>
    <row r="353" spans="1:6" ht="63">
      <c r="A353" s="114" t="s">
        <v>413</v>
      </c>
      <c r="B353" s="115" t="s">
        <v>310</v>
      </c>
      <c r="C353" s="116">
        <v>4973000</v>
      </c>
      <c r="D353" s="116">
        <v>0</v>
      </c>
      <c r="E353" s="116">
        <v>0</v>
      </c>
      <c r="F353" s="116">
        <f>C353+D353-E353</f>
        <v>4973000</v>
      </c>
    </row>
    <row r="354" spans="1:6" ht="33" customHeight="1">
      <c r="A354" s="111"/>
      <c r="B354" s="79" t="s">
        <v>312</v>
      </c>
      <c r="C354" s="79"/>
      <c r="D354" s="79"/>
      <c r="E354" s="79"/>
      <c r="F354" s="79"/>
    </row>
    <row r="355" spans="1:6" s="73" customFormat="1" ht="4.5" customHeight="1">
      <c r="A355" s="108"/>
      <c r="B355" s="78"/>
      <c r="C355" s="78"/>
      <c r="D355" s="78"/>
      <c r="E355" s="78"/>
      <c r="F355" s="78"/>
    </row>
    <row r="356" spans="1:6" ht="31.5">
      <c r="A356" s="114" t="s">
        <v>414</v>
      </c>
      <c r="B356" s="115" t="s">
        <v>302</v>
      </c>
      <c r="C356" s="116">
        <v>67636</v>
      </c>
      <c r="D356" s="116">
        <v>0</v>
      </c>
      <c r="E356" s="116">
        <v>4816</v>
      </c>
      <c r="F356" s="116">
        <f>C356+D356-E356</f>
        <v>62820</v>
      </c>
    </row>
    <row r="357" spans="1:6" ht="15.75">
      <c r="A357" s="111"/>
      <c r="B357" s="79" t="s">
        <v>303</v>
      </c>
      <c r="C357" s="79"/>
      <c r="D357" s="79"/>
      <c r="E357" s="79"/>
      <c r="F357" s="79"/>
    </row>
    <row r="358" spans="1:6" s="73" customFormat="1" ht="6" customHeight="1">
      <c r="A358" s="108"/>
      <c r="B358" s="78"/>
      <c r="C358" s="78"/>
      <c r="D358" s="78"/>
      <c r="E358" s="78"/>
      <c r="F358" s="78"/>
    </row>
    <row r="359" spans="1:6" ht="31.5">
      <c r="A359" s="114" t="s">
        <v>415</v>
      </c>
      <c r="B359" s="117" t="s">
        <v>316</v>
      </c>
      <c r="C359" s="116">
        <v>0</v>
      </c>
      <c r="D359" s="116">
        <v>39849464</v>
      </c>
      <c r="E359" s="116">
        <v>0</v>
      </c>
      <c r="F359" s="116">
        <f>C359+D359-E359</f>
        <v>39849464</v>
      </c>
    </row>
    <row r="360" spans="1:6" ht="46.5" customHeight="1">
      <c r="A360" s="111"/>
      <c r="B360" s="79" t="s">
        <v>431</v>
      </c>
      <c r="C360" s="79"/>
      <c r="D360" s="79"/>
      <c r="E360" s="79"/>
      <c r="F360" s="79"/>
    </row>
    <row r="361" spans="1:6" s="73" customFormat="1" ht="3.75" customHeight="1">
      <c r="A361" s="108"/>
      <c r="B361" s="78"/>
      <c r="C361" s="78"/>
      <c r="D361" s="78"/>
      <c r="E361" s="78"/>
      <c r="F361" s="78"/>
    </row>
    <row r="362" spans="1:6" ht="47.25">
      <c r="A362" s="114" t="s">
        <v>416</v>
      </c>
      <c r="B362" s="117" t="s">
        <v>370</v>
      </c>
      <c r="C362" s="116">
        <v>0</v>
      </c>
      <c r="D362" s="116">
        <v>9000000</v>
      </c>
      <c r="E362" s="116">
        <v>0</v>
      </c>
      <c r="F362" s="116">
        <f>C362+D362-E362</f>
        <v>9000000</v>
      </c>
    </row>
    <row r="363" spans="1:6" ht="15.75">
      <c r="A363" s="111"/>
      <c r="B363" s="79" t="s">
        <v>323</v>
      </c>
      <c r="C363" s="79"/>
      <c r="D363" s="79"/>
      <c r="E363" s="79"/>
      <c r="F363" s="79"/>
    </row>
    <row r="364" spans="1:6" s="73" customFormat="1" ht="6" customHeight="1">
      <c r="A364" s="108"/>
      <c r="B364" s="78"/>
      <c r="C364" s="78"/>
      <c r="D364" s="78"/>
      <c r="E364" s="78"/>
      <c r="F364" s="78"/>
    </row>
    <row r="365" spans="1:6" s="73" customFormat="1" ht="15.75">
      <c r="A365" s="112" t="s">
        <v>117</v>
      </c>
      <c r="B365" s="118" t="s">
        <v>99</v>
      </c>
      <c r="C365" s="119"/>
      <c r="D365" s="119"/>
      <c r="E365" s="119"/>
      <c r="F365" s="119"/>
    </row>
    <row r="366" spans="1:6" ht="6" customHeight="1">
      <c r="A366" s="111"/>
      <c r="B366" s="74"/>
      <c r="C366" s="74"/>
      <c r="D366" s="74"/>
      <c r="E366" s="74"/>
      <c r="F366" s="74"/>
    </row>
    <row r="367" spans="1:6" ht="78.75">
      <c r="A367" s="114" t="s">
        <v>280</v>
      </c>
      <c r="B367" s="117" t="s">
        <v>346</v>
      </c>
      <c r="C367" s="116">
        <v>13800000</v>
      </c>
      <c r="D367" s="116">
        <v>0</v>
      </c>
      <c r="E367" s="116">
        <v>13800000</v>
      </c>
      <c r="F367" s="116">
        <f>C367+D367-E367</f>
        <v>0</v>
      </c>
    </row>
    <row r="368" spans="1:6" ht="33" customHeight="1">
      <c r="A368" s="111"/>
      <c r="B368" s="79" t="s">
        <v>456</v>
      </c>
      <c r="C368" s="79"/>
      <c r="D368" s="79"/>
      <c r="E368" s="79"/>
      <c r="F368" s="79"/>
    </row>
    <row r="369" spans="1:6" ht="3" customHeight="1">
      <c r="A369" s="111"/>
      <c r="B369" s="74"/>
      <c r="C369" s="74"/>
      <c r="D369" s="74"/>
      <c r="E369" s="74"/>
      <c r="F369" s="74"/>
    </row>
    <row r="370" spans="1:6" ht="31.5">
      <c r="A370" s="114" t="s">
        <v>282</v>
      </c>
      <c r="B370" s="117" t="s">
        <v>281</v>
      </c>
      <c r="C370" s="116">
        <v>687498</v>
      </c>
      <c r="D370" s="116">
        <v>0</v>
      </c>
      <c r="E370" s="116">
        <v>0</v>
      </c>
      <c r="F370" s="116">
        <f>C370+D370-E370</f>
        <v>687498</v>
      </c>
    </row>
    <row r="371" spans="1:6" ht="48" customHeight="1">
      <c r="A371" s="111"/>
      <c r="B371" s="79" t="s">
        <v>457</v>
      </c>
      <c r="C371" s="79"/>
      <c r="D371" s="79"/>
      <c r="E371" s="79"/>
      <c r="F371" s="79"/>
    </row>
    <row r="372" spans="1:6" ht="3.75" customHeight="1">
      <c r="A372" s="111"/>
      <c r="B372" s="74"/>
      <c r="C372" s="74"/>
      <c r="D372" s="74"/>
      <c r="E372" s="74"/>
      <c r="F372" s="74"/>
    </row>
    <row r="373" spans="1:6" ht="31.5">
      <c r="A373" s="114" t="s">
        <v>283</v>
      </c>
      <c r="B373" s="115" t="s">
        <v>304</v>
      </c>
      <c r="C373" s="116">
        <v>1766289</v>
      </c>
      <c r="D373" s="116">
        <v>179006</v>
      </c>
      <c r="E373" s="116">
        <v>0</v>
      </c>
      <c r="F373" s="116">
        <f>C373+D373-E373</f>
        <v>1945295</v>
      </c>
    </row>
    <row r="374" spans="1:6" ht="51.75" customHeight="1">
      <c r="A374" s="111"/>
      <c r="B374" s="79" t="s">
        <v>309</v>
      </c>
      <c r="C374" s="79"/>
      <c r="D374" s="79"/>
      <c r="E374" s="79"/>
      <c r="F374" s="79"/>
    </row>
    <row r="375" spans="1:6" ht="6" customHeight="1">
      <c r="A375" s="111"/>
      <c r="B375" s="74"/>
      <c r="C375" s="74"/>
      <c r="D375" s="74"/>
      <c r="E375" s="74"/>
      <c r="F375" s="74"/>
    </row>
    <row r="376" spans="1:6" ht="31.5">
      <c r="A376" s="114" t="s">
        <v>284</v>
      </c>
      <c r="B376" s="115" t="s">
        <v>359</v>
      </c>
      <c r="C376" s="116">
        <v>4000000</v>
      </c>
      <c r="D376" s="116">
        <v>450000</v>
      </c>
      <c r="E376" s="116">
        <v>0</v>
      </c>
      <c r="F376" s="116">
        <f>C376+D376-E376</f>
        <v>4450000</v>
      </c>
    </row>
    <row r="377" spans="1:6" ht="32.25" customHeight="1">
      <c r="A377" s="111"/>
      <c r="B377" s="79" t="s">
        <v>360</v>
      </c>
      <c r="C377" s="79"/>
      <c r="D377" s="79"/>
      <c r="E377" s="79"/>
      <c r="F377" s="79"/>
    </row>
    <row r="378" spans="1:6" ht="5.25" customHeight="1">
      <c r="A378" s="111"/>
      <c r="B378" s="74"/>
      <c r="C378" s="74"/>
      <c r="D378" s="74"/>
      <c r="E378" s="74"/>
      <c r="F378" s="74"/>
    </row>
    <row r="379" spans="1:6" ht="47.25" customHeight="1">
      <c r="A379" s="114" t="s">
        <v>285</v>
      </c>
      <c r="B379" s="117" t="s">
        <v>365</v>
      </c>
      <c r="C379" s="116">
        <v>520000</v>
      </c>
      <c r="D379" s="116">
        <v>0</v>
      </c>
      <c r="E379" s="116">
        <v>85661</v>
      </c>
      <c r="F379" s="116">
        <f>C379+D379-E379</f>
        <v>434339</v>
      </c>
    </row>
    <row r="380" spans="1:6" ht="30" customHeight="1">
      <c r="A380" s="111"/>
      <c r="B380" s="79" t="s">
        <v>458</v>
      </c>
      <c r="C380" s="79"/>
      <c r="D380" s="79"/>
      <c r="E380" s="79"/>
      <c r="F380" s="79"/>
    </row>
    <row r="381" spans="1:6" ht="3.75" customHeight="1">
      <c r="A381" s="111"/>
      <c r="B381" s="74"/>
      <c r="C381" s="74"/>
      <c r="D381" s="74"/>
      <c r="E381" s="74"/>
      <c r="F381" s="74"/>
    </row>
    <row r="382" spans="1:6" ht="32.25" customHeight="1">
      <c r="A382" s="114" t="s">
        <v>417</v>
      </c>
      <c r="B382" s="117" t="s">
        <v>315</v>
      </c>
      <c r="C382" s="116">
        <v>40460485</v>
      </c>
      <c r="D382" s="116">
        <v>0</v>
      </c>
      <c r="E382" s="116">
        <v>39849464</v>
      </c>
      <c r="F382" s="116">
        <f>C382+D382-E382</f>
        <v>611021</v>
      </c>
    </row>
    <row r="383" spans="1:6" ht="46.5" customHeight="1">
      <c r="A383" s="111"/>
      <c r="B383" s="79" t="s">
        <v>431</v>
      </c>
      <c r="C383" s="79"/>
      <c r="D383" s="79"/>
      <c r="E383" s="79"/>
      <c r="F383" s="79"/>
    </row>
    <row r="384" spans="1:6" ht="6" customHeight="1">
      <c r="A384" s="111"/>
      <c r="B384" s="74"/>
      <c r="C384" s="74"/>
      <c r="D384" s="74"/>
      <c r="E384" s="74"/>
      <c r="F384" s="74"/>
    </row>
    <row r="385" spans="1:6" ht="47.25" customHeight="1">
      <c r="A385" s="114" t="s">
        <v>418</v>
      </c>
      <c r="B385" s="115" t="s">
        <v>366</v>
      </c>
      <c r="C385" s="116">
        <v>220000000</v>
      </c>
      <c r="D385" s="116">
        <v>2486000</v>
      </c>
      <c r="E385" s="116">
        <v>0</v>
      </c>
      <c r="F385" s="116">
        <f>C385+D385-E385</f>
        <v>222486000</v>
      </c>
    </row>
    <row r="386" spans="1:6" ht="33" customHeight="1">
      <c r="A386" s="111"/>
      <c r="B386" s="79" t="s">
        <v>367</v>
      </c>
      <c r="C386" s="79"/>
      <c r="D386" s="79"/>
      <c r="E386" s="79"/>
      <c r="F386" s="79"/>
    </row>
    <row r="387" spans="1:6" ht="6" customHeight="1">
      <c r="A387" s="111"/>
      <c r="B387" s="74"/>
      <c r="C387" s="74"/>
      <c r="D387" s="74"/>
      <c r="E387" s="74"/>
      <c r="F387" s="74"/>
    </row>
    <row r="388" spans="1:6" ht="47.25">
      <c r="A388" s="114" t="s">
        <v>419</v>
      </c>
      <c r="B388" s="115" t="s">
        <v>369</v>
      </c>
      <c r="C388" s="116">
        <v>140000</v>
      </c>
      <c r="D388" s="116">
        <v>100589</v>
      </c>
      <c r="E388" s="116">
        <v>0</v>
      </c>
      <c r="F388" s="116">
        <f>C388+D388-E388</f>
        <v>240589</v>
      </c>
    </row>
    <row r="389" spans="1:6" ht="33" customHeight="1">
      <c r="A389" s="111"/>
      <c r="B389" s="79" t="s">
        <v>291</v>
      </c>
      <c r="C389" s="79"/>
      <c r="D389" s="79"/>
      <c r="E389" s="79"/>
      <c r="F389" s="79"/>
    </row>
    <row r="390" spans="1:6" ht="36.75" customHeight="1">
      <c r="A390" s="111"/>
      <c r="B390" s="74"/>
      <c r="C390" s="74"/>
      <c r="D390" s="74"/>
      <c r="E390" s="74"/>
      <c r="F390" s="74"/>
    </row>
    <row r="391" spans="1:6" ht="31.5" customHeight="1">
      <c r="A391" s="114" t="s">
        <v>420</v>
      </c>
      <c r="B391" s="115" t="s">
        <v>317</v>
      </c>
      <c r="C391" s="116">
        <v>0</v>
      </c>
      <c r="D391" s="116">
        <v>487736</v>
      </c>
      <c r="E391" s="116">
        <v>0</v>
      </c>
      <c r="F391" s="116">
        <f>C391+D391-E391</f>
        <v>487736</v>
      </c>
    </row>
    <row r="392" spans="1:6" ht="15.75">
      <c r="A392" s="111"/>
      <c r="B392" s="79" t="s">
        <v>321</v>
      </c>
      <c r="C392" s="79"/>
      <c r="D392" s="79"/>
      <c r="E392" s="79"/>
      <c r="F392" s="79"/>
    </row>
    <row r="393" spans="1:6" ht="6.75" customHeight="1">
      <c r="A393" s="111"/>
      <c r="B393" s="74"/>
      <c r="C393" s="74"/>
      <c r="D393" s="74"/>
      <c r="E393" s="74"/>
      <c r="F393" s="74"/>
    </row>
    <row r="394" spans="1:6" ht="33" customHeight="1">
      <c r="A394" s="114" t="s">
        <v>421</v>
      </c>
      <c r="B394" s="115" t="s">
        <v>371</v>
      </c>
      <c r="C394" s="116">
        <v>0</v>
      </c>
      <c r="D394" s="116">
        <v>1827939</v>
      </c>
      <c r="E394" s="116">
        <v>0</v>
      </c>
      <c r="F394" s="116">
        <f>C394+D394-E394</f>
        <v>1827939</v>
      </c>
    </row>
    <row r="395" spans="1:6" ht="15.75">
      <c r="A395" s="111"/>
      <c r="B395" s="79" t="s">
        <v>321</v>
      </c>
      <c r="C395" s="79"/>
      <c r="D395" s="79"/>
      <c r="E395" s="79"/>
      <c r="F395" s="79"/>
    </row>
    <row r="396" spans="1:6" ht="4.5" customHeight="1">
      <c r="A396" s="111"/>
      <c r="B396" s="74"/>
      <c r="C396" s="74"/>
      <c r="D396" s="74"/>
      <c r="E396" s="74"/>
      <c r="F396" s="74"/>
    </row>
    <row r="397" spans="1:6" ht="63">
      <c r="A397" s="114" t="s">
        <v>422</v>
      </c>
      <c r="B397" s="115" t="s">
        <v>314</v>
      </c>
      <c r="C397" s="116">
        <v>0</v>
      </c>
      <c r="D397" s="116">
        <v>2712555</v>
      </c>
      <c r="E397" s="116">
        <v>0</v>
      </c>
      <c r="F397" s="116">
        <f>C397+D397-E397</f>
        <v>2712555</v>
      </c>
    </row>
    <row r="398" spans="1:6" ht="15.75">
      <c r="A398" s="111"/>
      <c r="B398" s="79" t="s">
        <v>460</v>
      </c>
      <c r="C398" s="79"/>
      <c r="D398" s="79"/>
      <c r="E398" s="79"/>
      <c r="F398" s="79"/>
    </row>
    <row r="399" spans="1:6" ht="6" customHeight="1">
      <c r="A399" s="111"/>
      <c r="B399" s="74"/>
      <c r="C399" s="74"/>
      <c r="D399" s="74"/>
      <c r="E399" s="74"/>
      <c r="F399" s="74"/>
    </row>
    <row r="400" spans="1:6" ht="78.75" customHeight="1">
      <c r="A400" s="114" t="s">
        <v>423</v>
      </c>
      <c r="B400" s="115" t="s">
        <v>432</v>
      </c>
      <c r="C400" s="116">
        <v>0</v>
      </c>
      <c r="D400" s="116">
        <v>20000000</v>
      </c>
      <c r="E400" s="116">
        <v>0</v>
      </c>
      <c r="F400" s="116">
        <f>C400+D400-E400</f>
        <v>20000000</v>
      </c>
    </row>
    <row r="401" spans="1:6" ht="15.75">
      <c r="A401" s="111"/>
      <c r="B401" s="79" t="s">
        <v>322</v>
      </c>
      <c r="C401" s="79"/>
      <c r="D401" s="79"/>
      <c r="E401" s="79"/>
      <c r="F401" s="79"/>
    </row>
    <row r="402" spans="1:6" ht="6" customHeight="1">
      <c r="A402" s="111"/>
      <c r="B402" s="74"/>
      <c r="C402" s="74"/>
      <c r="D402" s="74"/>
      <c r="E402" s="74"/>
      <c r="F402" s="74"/>
    </row>
    <row r="403" spans="1:6" ht="47.25">
      <c r="A403" s="114" t="s">
        <v>424</v>
      </c>
      <c r="B403" s="115" t="s">
        <v>433</v>
      </c>
      <c r="C403" s="116">
        <v>0</v>
      </c>
      <c r="D403" s="116">
        <v>16541000</v>
      </c>
      <c r="E403" s="116">
        <v>0</v>
      </c>
      <c r="F403" s="116">
        <f>C403+D403-E403</f>
        <v>16541000</v>
      </c>
    </row>
    <row r="404" spans="1:6" ht="15.75">
      <c r="A404" s="111"/>
      <c r="B404" s="79" t="s">
        <v>321</v>
      </c>
      <c r="C404" s="79"/>
      <c r="D404" s="79"/>
      <c r="E404" s="79"/>
      <c r="F404" s="79"/>
    </row>
    <row r="405" spans="1:6" ht="5.25" customHeight="1">
      <c r="A405" s="111"/>
      <c r="B405" s="74"/>
      <c r="C405" s="74"/>
      <c r="D405" s="74"/>
      <c r="E405" s="74"/>
      <c r="F405" s="74"/>
    </row>
    <row r="406" spans="1:6" ht="63">
      <c r="A406" s="114" t="s">
        <v>425</v>
      </c>
      <c r="B406" s="115" t="s">
        <v>434</v>
      </c>
      <c r="C406" s="116">
        <v>0</v>
      </c>
      <c r="D406" s="116">
        <v>200000</v>
      </c>
      <c r="E406" s="116">
        <v>0</v>
      </c>
      <c r="F406" s="116">
        <f>C406+D406-E406</f>
        <v>200000</v>
      </c>
    </row>
    <row r="407" spans="1:6" ht="15.75">
      <c r="A407" s="111"/>
      <c r="B407" s="79" t="s">
        <v>321</v>
      </c>
      <c r="C407" s="79"/>
      <c r="D407" s="79"/>
      <c r="E407" s="79"/>
      <c r="F407" s="79"/>
    </row>
    <row r="408" spans="1:6" ht="3" customHeight="1">
      <c r="A408" s="111"/>
      <c r="B408" s="74"/>
      <c r="C408" s="74"/>
      <c r="D408" s="74"/>
      <c r="E408" s="74"/>
      <c r="F408" s="74"/>
    </row>
    <row r="409" spans="1:6" ht="47.25">
      <c r="A409" s="114" t="s">
        <v>426</v>
      </c>
      <c r="B409" s="115" t="s">
        <v>361</v>
      </c>
      <c r="C409" s="116">
        <v>0</v>
      </c>
      <c r="D409" s="116">
        <v>360000</v>
      </c>
      <c r="E409" s="116">
        <v>0</v>
      </c>
      <c r="F409" s="116">
        <f>C409+D409-E409</f>
        <v>360000</v>
      </c>
    </row>
    <row r="410" spans="1:6" ht="15.75">
      <c r="A410" s="111"/>
      <c r="B410" s="79" t="s">
        <v>321</v>
      </c>
      <c r="C410" s="79"/>
      <c r="D410" s="79"/>
      <c r="E410" s="79"/>
      <c r="F410" s="79"/>
    </row>
    <row r="411" spans="1:6" ht="5.25" customHeight="1">
      <c r="A411" s="111"/>
      <c r="B411" s="74"/>
      <c r="C411" s="74"/>
      <c r="D411" s="74"/>
      <c r="E411" s="74"/>
      <c r="F411" s="74"/>
    </row>
    <row r="412" spans="1:6" ht="47.25" customHeight="1">
      <c r="A412" s="114" t="s">
        <v>427</v>
      </c>
      <c r="B412" s="117" t="s">
        <v>362</v>
      </c>
      <c r="C412" s="116">
        <v>0</v>
      </c>
      <c r="D412" s="116">
        <v>129765</v>
      </c>
      <c r="E412" s="116">
        <v>0</v>
      </c>
      <c r="F412" s="116">
        <f>C412+D412-E412</f>
        <v>129765</v>
      </c>
    </row>
    <row r="413" spans="1:6" ht="33" customHeight="1">
      <c r="A413" s="111"/>
      <c r="B413" s="79" t="s">
        <v>363</v>
      </c>
      <c r="C413" s="79"/>
      <c r="D413" s="79"/>
      <c r="E413" s="79"/>
      <c r="F413" s="79"/>
    </row>
    <row r="414" spans="1:6" ht="6" customHeight="1">
      <c r="A414" s="111"/>
      <c r="B414" s="74"/>
      <c r="C414" s="74"/>
      <c r="D414" s="74"/>
      <c r="E414" s="74"/>
      <c r="F414" s="74"/>
    </row>
    <row r="415" spans="1:6" ht="49.5" customHeight="1">
      <c r="A415" s="114" t="s">
        <v>428</v>
      </c>
      <c r="B415" s="117" t="s">
        <v>364</v>
      </c>
      <c r="C415" s="116">
        <v>0</v>
      </c>
      <c r="D415" s="116">
        <v>499121</v>
      </c>
      <c r="E415" s="116">
        <v>0</v>
      </c>
      <c r="F415" s="116">
        <f>C415+D415-E415</f>
        <v>499121</v>
      </c>
    </row>
    <row r="416" spans="1:6" ht="33" customHeight="1">
      <c r="A416" s="111"/>
      <c r="B416" s="79" t="s">
        <v>363</v>
      </c>
      <c r="C416" s="79"/>
      <c r="D416" s="79"/>
      <c r="E416" s="79"/>
      <c r="F416" s="79"/>
    </row>
    <row r="417" spans="1:6" ht="8.25" customHeight="1">
      <c r="A417" s="111"/>
      <c r="B417" s="74"/>
      <c r="C417" s="74"/>
      <c r="D417" s="74"/>
      <c r="E417" s="74"/>
      <c r="F417" s="74"/>
    </row>
    <row r="418" spans="1:6" s="73" customFormat="1" ht="15.75">
      <c r="A418" s="121" t="s">
        <v>70</v>
      </c>
      <c r="B418" s="122" t="s">
        <v>286</v>
      </c>
      <c r="C418" s="122"/>
      <c r="D418" s="122"/>
      <c r="E418" s="122"/>
      <c r="F418" s="122"/>
    </row>
    <row r="419" spans="1:6" s="59" customFormat="1" ht="18" customHeight="1">
      <c r="A419" s="79" t="s">
        <v>463</v>
      </c>
      <c r="B419" s="79"/>
      <c r="C419" s="79"/>
      <c r="D419" s="79"/>
      <c r="E419" s="79"/>
      <c r="F419" s="79"/>
    </row>
    <row r="420" spans="1:6" s="59" customFormat="1" ht="18" customHeight="1">
      <c r="A420" s="79" t="s">
        <v>461</v>
      </c>
      <c r="B420" s="79"/>
      <c r="C420" s="79"/>
      <c r="D420" s="79"/>
      <c r="E420" s="79"/>
      <c r="F420" s="79"/>
    </row>
    <row r="421" spans="1:6" s="59" customFormat="1" ht="18" customHeight="1">
      <c r="A421" s="79" t="s">
        <v>464</v>
      </c>
      <c r="B421" s="79"/>
      <c r="C421" s="79"/>
      <c r="D421" s="79"/>
      <c r="E421" s="79"/>
      <c r="F421" s="79"/>
    </row>
    <row r="422" spans="1:6" s="59" customFormat="1" ht="36" customHeight="1">
      <c r="A422" s="79" t="s">
        <v>471</v>
      </c>
      <c r="B422" s="79"/>
      <c r="C422" s="79"/>
      <c r="D422" s="79"/>
      <c r="E422" s="79"/>
      <c r="F422" s="79"/>
    </row>
    <row r="423" spans="1:6" s="59" customFormat="1" ht="36" customHeight="1">
      <c r="A423" s="79" t="s">
        <v>462</v>
      </c>
      <c r="B423" s="79"/>
      <c r="C423" s="79"/>
      <c r="D423" s="79"/>
      <c r="E423" s="79"/>
      <c r="F423" s="79"/>
    </row>
    <row r="424" spans="1:6" s="59" customFormat="1" ht="18" customHeight="1">
      <c r="A424" s="74"/>
      <c r="B424" s="74"/>
      <c r="C424" s="74"/>
      <c r="D424" s="74"/>
      <c r="E424" s="74"/>
      <c r="F424" s="74"/>
    </row>
    <row r="425" spans="1:6" ht="18" customHeight="1">
      <c r="A425" s="79" t="s">
        <v>439</v>
      </c>
      <c r="B425" s="79"/>
      <c r="C425" s="79"/>
      <c r="D425" s="79"/>
      <c r="E425" s="79"/>
      <c r="F425" s="79"/>
    </row>
  </sheetData>
  <sheetProtection password="C25B" sheet="1"/>
  <mergeCells count="133">
    <mergeCell ref="B186:F186"/>
    <mergeCell ref="B243:F243"/>
    <mergeCell ref="B293:F293"/>
    <mergeCell ref="B287:F287"/>
    <mergeCell ref="B290:F290"/>
    <mergeCell ref="B275:F275"/>
    <mergeCell ref="B281:F281"/>
    <mergeCell ref="A425:F425"/>
    <mergeCell ref="A83:A84"/>
    <mergeCell ref="C83:C84"/>
    <mergeCell ref="D83:D84"/>
    <mergeCell ref="E83:E84"/>
    <mergeCell ref="B392:F392"/>
    <mergeCell ref="B395:F395"/>
    <mergeCell ref="B299:F299"/>
    <mergeCell ref="B263:F263"/>
    <mergeCell ref="B249:F249"/>
    <mergeCell ref="B171:F171"/>
    <mergeCell ref="B222:F222"/>
    <mergeCell ref="E52:E53"/>
    <mergeCell ref="B83:B84"/>
    <mergeCell ref="A419:F419"/>
    <mergeCell ref="B260:F260"/>
    <mergeCell ref="B329:F329"/>
    <mergeCell ref="B401:F401"/>
    <mergeCell ref="B363:F363"/>
    <mergeCell ref="B272:F272"/>
    <mergeCell ref="B404:F404"/>
    <mergeCell ref="B213:F213"/>
    <mergeCell ref="B357:F357"/>
    <mergeCell ref="B374:F374"/>
    <mergeCell ref="B398:F398"/>
    <mergeCell ref="B354:F354"/>
    <mergeCell ref="B351:F351"/>
    <mergeCell ref="B296:F296"/>
    <mergeCell ref="B266:F266"/>
    <mergeCell ref="B371:F371"/>
    <mergeCell ref="B189:F189"/>
    <mergeCell ref="B389:F389"/>
    <mergeCell ref="B345:F345"/>
    <mergeCell ref="B360:F360"/>
    <mergeCell ref="B269:F269"/>
    <mergeCell ref="B348:F348"/>
    <mergeCell ref="B338:F338"/>
    <mergeCell ref="B323:F323"/>
    <mergeCell ref="B284:F284"/>
    <mergeCell ref="B219:F219"/>
    <mergeCell ref="B152:F152"/>
    <mergeCell ref="B177:F177"/>
    <mergeCell ref="B234:F234"/>
    <mergeCell ref="B237:F237"/>
    <mergeCell ref="B159:F159"/>
    <mergeCell ref="B180:F180"/>
    <mergeCell ref="B168:F168"/>
    <mergeCell ref="B165:F165"/>
    <mergeCell ref="B207:F207"/>
    <mergeCell ref="B192:F192"/>
    <mergeCell ref="A1:F1"/>
    <mergeCell ref="B19:B20"/>
    <mergeCell ref="C19:C20"/>
    <mergeCell ref="A4:F4"/>
    <mergeCell ref="A3:F3"/>
    <mergeCell ref="B156:F156"/>
    <mergeCell ref="C148:F148"/>
    <mergeCell ref="D19:D20"/>
    <mergeCell ref="A14:E14"/>
    <mergeCell ref="A6:F6"/>
    <mergeCell ref="A5:F5"/>
    <mergeCell ref="B115:B116"/>
    <mergeCell ref="C115:C116"/>
    <mergeCell ref="D115:D116"/>
    <mergeCell ref="A13:E13"/>
    <mergeCell ref="A12:F12"/>
    <mergeCell ref="A15:E15"/>
    <mergeCell ref="A8:F8"/>
    <mergeCell ref="A10:F10"/>
    <mergeCell ref="A11:F11"/>
    <mergeCell ref="A7:F7"/>
    <mergeCell ref="A19:A20"/>
    <mergeCell ref="A9:F9"/>
    <mergeCell ref="E19:E20"/>
    <mergeCell ref="B52:B53"/>
    <mergeCell ref="C52:C53"/>
    <mergeCell ref="D52:D53"/>
    <mergeCell ref="A16:E16"/>
    <mergeCell ref="A17:F17"/>
    <mergeCell ref="A52:A53"/>
    <mergeCell ref="A146:F146"/>
    <mergeCell ref="A148:A149"/>
    <mergeCell ref="B148:B149"/>
    <mergeCell ref="B278:F278"/>
    <mergeCell ref="B201:F201"/>
    <mergeCell ref="B308:F308"/>
    <mergeCell ref="B174:F174"/>
    <mergeCell ref="B255:F255"/>
    <mergeCell ref="B198:F198"/>
    <mergeCell ref="B183:F183"/>
    <mergeCell ref="E115:E116"/>
    <mergeCell ref="B246:F246"/>
    <mergeCell ref="B225:F225"/>
    <mergeCell ref="B162:F162"/>
    <mergeCell ref="A141:E141"/>
    <mergeCell ref="A115:A116"/>
    <mergeCell ref="B195:F195"/>
    <mergeCell ref="B216:F216"/>
    <mergeCell ref="B240:F240"/>
    <mergeCell ref="B204:F204"/>
    <mergeCell ref="B210:F210"/>
    <mergeCell ref="B311:F311"/>
    <mergeCell ref="B314:F314"/>
    <mergeCell ref="B231:F231"/>
    <mergeCell ref="B320:F320"/>
    <mergeCell ref="B317:F317"/>
    <mergeCell ref="B305:F305"/>
    <mergeCell ref="B383:F383"/>
    <mergeCell ref="B326:F326"/>
    <mergeCell ref="B332:F332"/>
    <mergeCell ref="B228:F228"/>
    <mergeCell ref="B252:F252"/>
    <mergeCell ref="B377:F377"/>
    <mergeCell ref="B335:F335"/>
    <mergeCell ref="B368:F368"/>
    <mergeCell ref="B302:F302"/>
    <mergeCell ref="A420:F420"/>
    <mergeCell ref="A421:F421"/>
    <mergeCell ref="A422:F422"/>
    <mergeCell ref="A423:F423"/>
    <mergeCell ref="B416:F416"/>
    <mergeCell ref="B380:F380"/>
    <mergeCell ref="B386:F386"/>
    <mergeCell ref="B407:F407"/>
    <mergeCell ref="B410:F410"/>
    <mergeCell ref="B413:F413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8.796875" defaultRowHeight="14.25"/>
  <cols>
    <col min="1" max="1" width="8.19921875" style="125" customWidth="1"/>
    <col min="2" max="2" width="14.19921875" style="124" customWidth="1"/>
    <col min="3" max="3" width="12.69921875" style="124" customWidth="1"/>
    <col min="4" max="4" width="13.59765625" style="124" customWidth="1"/>
    <col min="5" max="7" width="14" style="124" customWidth="1"/>
    <col min="8" max="8" width="1.69921875" style="126" customWidth="1"/>
    <col min="9" max="9" width="13.09765625" style="124" customWidth="1"/>
    <col min="10" max="10" width="13.5" style="124" customWidth="1"/>
    <col min="11" max="11" width="13.09765625" style="124" customWidth="1"/>
    <col min="12" max="16384" width="9" style="124" customWidth="1"/>
  </cols>
  <sheetData>
    <row r="1" spans="1:11" ht="30" customHeight="1">
      <c r="A1" s="123" t="s">
        <v>287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15.75" thickBot="1"/>
    <row r="3" spans="1:11" s="133" customFormat="1" ht="27.75" customHeight="1">
      <c r="A3" s="127" t="s">
        <v>72</v>
      </c>
      <c r="B3" s="128" t="s">
        <v>73</v>
      </c>
      <c r="C3" s="129"/>
      <c r="D3" s="130"/>
      <c r="E3" s="131" t="s">
        <v>74</v>
      </c>
      <c r="F3" s="129"/>
      <c r="G3" s="130"/>
      <c r="H3" s="132"/>
      <c r="I3" s="128" t="s">
        <v>75</v>
      </c>
      <c r="J3" s="129"/>
      <c r="K3" s="130"/>
    </row>
    <row r="4" spans="1:11" s="143" customFormat="1" ht="31.5" customHeight="1" thickBot="1">
      <c r="A4" s="134"/>
      <c r="B4" s="135" t="s">
        <v>76</v>
      </c>
      <c r="C4" s="136" t="s">
        <v>77</v>
      </c>
      <c r="D4" s="137" t="s">
        <v>78</v>
      </c>
      <c r="E4" s="138" t="s">
        <v>76</v>
      </c>
      <c r="F4" s="136" t="s">
        <v>77</v>
      </c>
      <c r="G4" s="137" t="s">
        <v>78</v>
      </c>
      <c r="H4" s="139"/>
      <c r="I4" s="140" t="s">
        <v>76</v>
      </c>
      <c r="J4" s="141" t="s">
        <v>77</v>
      </c>
      <c r="K4" s="142" t="s">
        <v>78</v>
      </c>
    </row>
    <row r="5" spans="1:11" s="150" customFormat="1" ht="12" thickBot="1">
      <c r="A5" s="144" t="s">
        <v>94</v>
      </c>
      <c r="B5" s="145" t="s">
        <v>69</v>
      </c>
      <c r="C5" s="146" t="s">
        <v>70</v>
      </c>
      <c r="D5" s="147" t="s">
        <v>79</v>
      </c>
      <c r="E5" s="148" t="s">
        <v>80</v>
      </c>
      <c r="F5" s="146" t="s">
        <v>81</v>
      </c>
      <c r="G5" s="147" t="s">
        <v>82</v>
      </c>
      <c r="H5" s="149"/>
      <c r="I5" s="145" t="s">
        <v>83</v>
      </c>
      <c r="J5" s="146" t="s">
        <v>84</v>
      </c>
      <c r="K5" s="147" t="s">
        <v>85</v>
      </c>
    </row>
    <row r="6" spans="1:11" s="159" customFormat="1" ht="18" customHeight="1">
      <c r="A6" s="151">
        <v>2017</v>
      </c>
      <c r="B6" s="152">
        <v>822782682</v>
      </c>
      <c r="C6" s="153">
        <f aca="true" t="shared" si="0" ref="C6:C27">D6-B6</f>
        <v>-21046368.05</v>
      </c>
      <c r="D6" s="154">
        <v>801736313.95</v>
      </c>
      <c r="E6" s="155">
        <v>856282682</v>
      </c>
      <c r="F6" s="153">
        <f aca="true" t="shared" si="1" ref="F6:F27">G6-E6</f>
        <v>-21046368.05</v>
      </c>
      <c r="G6" s="154">
        <v>835236313.95</v>
      </c>
      <c r="H6" s="156"/>
      <c r="I6" s="157">
        <f aca="true" t="shared" si="2" ref="I6:I14">B6-E6</f>
        <v>-33500000</v>
      </c>
      <c r="J6" s="158">
        <f>K6-I6</f>
        <v>0</v>
      </c>
      <c r="K6" s="154">
        <f>D6-G6</f>
        <v>-33500000</v>
      </c>
    </row>
    <row r="7" spans="1:11" s="159" customFormat="1" ht="18" customHeight="1">
      <c r="A7" s="151">
        <f aca="true" t="shared" si="3" ref="A7:A14">A6+1</f>
        <v>2018</v>
      </c>
      <c r="B7" s="158">
        <v>1158284108</v>
      </c>
      <c r="C7" s="153">
        <f t="shared" si="0"/>
        <v>-104534636</v>
      </c>
      <c r="D7" s="154">
        <v>1053749472</v>
      </c>
      <c r="E7" s="157">
        <v>1171780766</v>
      </c>
      <c r="F7" s="153">
        <f t="shared" si="1"/>
        <v>-96834636</v>
      </c>
      <c r="G7" s="154">
        <v>1074946130</v>
      </c>
      <c r="H7" s="156"/>
      <c r="I7" s="157">
        <f t="shared" si="2"/>
        <v>-13496658</v>
      </c>
      <c r="J7" s="158">
        <f>K7-I7</f>
        <v>-7700000</v>
      </c>
      <c r="K7" s="154">
        <f>D7-G7</f>
        <v>-21196658</v>
      </c>
    </row>
    <row r="8" spans="1:11" s="159" customFormat="1" ht="18" customHeight="1">
      <c r="A8" s="151">
        <f t="shared" si="3"/>
        <v>2019</v>
      </c>
      <c r="B8" s="158">
        <v>933870685</v>
      </c>
      <c r="C8" s="153">
        <f t="shared" si="0"/>
        <v>57593429</v>
      </c>
      <c r="D8" s="154">
        <v>991464114</v>
      </c>
      <c r="E8" s="157">
        <v>920289733</v>
      </c>
      <c r="F8" s="153">
        <f t="shared" si="1"/>
        <v>57593429</v>
      </c>
      <c r="G8" s="154">
        <v>977883162</v>
      </c>
      <c r="H8" s="156"/>
      <c r="I8" s="157">
        <f t="shared" si="2"/>
        <v>13580952</v>
      </c>
      <c r="J8" s="158">
        <f aca="true" t="shared" si="4" ref="J8:J14">K8-I8</f>
        <v>0</v>
      </c>
      <c r="K8" s="154">
        <f aca="true" t="shared" si="5" ref="K8:K14">D8-G8</f>
        <v>13580952</v>
      </c>
    </row>
    <row r="9" spans="1:11" s="159" customFormat="1" ht="18" customHeight="1">
      <c r="A9" s="151">
        <f t="shared" si="3"/>
        <v>2020</v>
      </c>
      <c r="B9" s="158">
        <v>875489574</v>
      </c>
      <c r="C9" s="153">
        <f t="shared" si="0"/>
        <v>19879848</v>
      </c>
      <c r="D9" s="154">
        <v>895369422</v>
      </c>
      <c r="E9" s="157">
        <v>831908622</v>
      </c>
      <c r="F9" s="153">
        <f t="shared" si="1"/>
        <v>19879848</v>
      </c>
      <c r="G9" s="154">
        <v>851788470</v>
      </c>
      <c r="H9" s="156"/>
      <c r="I9" s="157">
        <f t="shared" si="2"/>
        <v>43580952</v>
      </c>
      <c r="J9" s="158">
        <f t="shared" si="4"/>
        <v>0</v>
      </c>
      <c r="K9" s="154">
        <f t="shared" si="5"/>
        <v>43580952</v>
      </c>
    </row>
    <row r="10" spans="1:11" s="159" customFormat="1" ht="18" customHeight="1">
      <c r="A10" s="151">
        <f t="shared" si="3"/>
        <v>2021</v>
      </c>
      <c r="B10" s="158">
        <v>733864573</v>
      </c>
      <c r="C10" s="153">
        <f t="shared" si="0"/>
        <v>36182628</v>
      </c>
      <c r="D10" s="154">
        <v>770047201</v>
      </c>
      <c r="E10" s="157">
        <v>697320622</v>
      </c>
      <c r="F10" s="153">
        <f t="shared" si="1"/>
        <v>36182628</v>
      </c>
      <c r="G10" s="154">
        <v>733503250</v>
      </c>
      <c r="H10" s="156"/>
      <c r="I10" s="157">
        <f t="shared" si="2"/>
        <v>36543951</v>
      </c>
      <c r="J10" s="158">
        <f t="shared" si="4"/>
        <v>0</v>
      </c>
      <c r="K10" s="154">
        <f t="shared" si="5"/>
        <v>36543951</v>
      </c>
    </row>
    <row r="11" spans="1:11" s="159" customFormat="1" ht="18" customHeight="1">
      <c r="A11" s="151">
        <f t="shared" si="3"/>
        <v>2022</v>
      </c>
      <c r="B11" s="158">
        <v>704412740</v>
      </c>
      <c r="C11" s="153">
        <f t="shared" si="0"/>
        <v>15350503</v>
      </c>
      <c r="D11" s="154">
        <v>719763243</v>
      </c>
      <c r="E11" s="157">
        <v>684912740</v>
      </c>
      <c r="F11" s="153">
        <f t="shared" si="1"/>
        <v>15350503</v>
      </c>
      <c r="G11" s="154">
        <v>700263243</v>
      </c>
      <c r="H11" s="156"/>
      <c r="I11" s="157">
        <f t="shared" si="2"/>
        <v>19500000</v>
      </c>
      <c r="J11" s="158">
        <f t="shared" si="4"/>
        <v>0</v>
      </c>
      <c r="K11" s="154">
        <f t="shared" si="5"/>
        <v>19500000</v>
      </c>
    </row>
    <row r="12" spans="1:11" s="159" customFormat="1" ht="18" customHeight="1">
      <c r="A12" s="151">
        <f t="shared" si="3"/>
        <v>2023</v>
      </c>
      <c r="B12" s="158">
        <v>710968363</v>
      </c>
      <c r="C12" s="153">
        <f t="shared" si="0"/>
        <v>-1935796</v>
      </c>
      <c r="D12" s="154">
        <v>709032567</v>
      </c>
      <c r="E12" s="157">
        <v>690968363</v>
      </c>
      <c r="F12" s="153">
        <f t="shared" si="1"/>
        <v>-1935796</v>
      </c>
      <c r="G12" s="154">
        <v>689032567</v>
      </c>
      <c r="H12" s="156"/>
      <c r="I12" s="157">
        <f t="shared" si="2"/>
        <v>20000000</v>
      </c>
      <c r="J12" s="158">
        <f t="shared" si="4"/>
        <v>0</v>
      </c>
      <c r="K12" s="154">
        <f t="shared" si="5"/>
        <v>20000000</v>
      </c>
    </row>
    <row r="13" spans="1:11" s="159" customFormat="1" ht="18" customHeight="1">
      <c r="A13" s="151">
        <f t="shared" si="3"/>
        <v>2024</v>
      </c>
      <c r="B13" s="158">
        <v>655358819</v>
      </c>
      <c r="C13" s="153">
        <f t="shared" si="0"/>
        <v>0</v>
      </c>
      <c r="D13" s="154">
        <v>655358819</v>
      </c>
      <c r="E13" s="157">
        <v>634877867</v>
      </c>
      <c r="F13" s="153">
        <f t="shared" si="1"/>
        <v>0</v>
      </c>
      <c r="G13" s="154">
        <v>634877867</v>
      </c>
      <c r="H13" s="156"/>
      <c r="I13" s="157">
        <f t="shared" si="2"/>
        <v>20480952</v>
      </c>
      <c r="J13" s="158">
        <f t="shared" si="4"/>
        <v>0</v>
      </c>
      <c r="K13" s="154">
        <f t="shared" si="5"/>
        <v>20480952</v>
      </c>
    </row>
    <row r="14" spans="1:11" s="159" customFormat="1" ht="18" customHeight="1">
      <c r="A14" s="151">
        <f t="shared" si="3"/>
        <v>2025</v>
      </c>
      <c r="B14" s="158">
        <v>667792473</v>
      </c>
      <c r="C14" s="153">
        <f t="shared" si="0"/>
        <v>0</v>
      </c>
      <c r="D14" s="154">
        <v>667792473</v>
      </c>
      <c r="E14" s="157">
        <v>648292473</v>
      </c>
      <c r="F14" s="153">
        <f t="shared" si="1"/>
        <v>0</v>
      </c>
      <c r="G14" s="154">
        <v>648292473</v>
      </c>
      <c r="H14" s="156"/>
      <c r="I14" s="157">
        <f t="shared" si="2"/>
        <v>19500000</v>
      </c>
      <c r="J14" s="158">
        <f t="shared" si="4"/>
        <v>0</v>
      </c>
      <c r="K14" s="154">
        <f t="shared" si="5"/>
        <v>19500000</v>
      </c>
    </row>
    <row r="15" spans="1:11" s="159" customFormat="1" ht="18" customHeight="1">
      <c r="A15" s="160">
        <v>2026</v>
      </c>
      <c r="B15" s="161">
        <v>680361294</v>
      </c>
      <c r="C15" s="153">
        <f t="shared" si="0"/>
        <v>0</v>
      </c>
      <c r="D15" s="162">
        <v>680361294</v>
      </c>
      <c r="E15" s="163">
        <v>660561294</v>
      </c>
      <c r="F15" s="153">
        <f t="shared" si="1"/>
        <v>0</v>
      </c>
      <c r="G15" s="162">
        <v>660561294</v>
      </c>
      <c r="H15" s="156"/>
      <c r="I15" s="157">
        <f>B15-E15</f>
        <v>19800000</v>
      </c>
      <c r="J15" s="158">
        <f>K15-I15</f>
        <v>0</v>
      </c>
      <c r="K15" s="154">
        <f>D15-G15</f>
        <v>19800000</v>
      </c>
    </row>
    <row r="16" spans="1:11" s="159" customFormat="1" ht="18" customHeight="1">
      <c r="A16" s="160">
        <v>2027</v>
      </c>
      <c r="B16" s="161">
        <v>693065339</v>
      </c>
      <c r="C16" s="153">
        <f t="shared" si="0"/>
        <v>0</v>
      </c>
      <c r="D16" s="162">
        <v>693065339</v>
      </c>
      <c r="E16" s="163">
        <v>674397015</v>
      </c>
      <c r="F16" s="153">
        <f t="shared" si="1"/>
        <v>0</v>
      </c>
      <c r="G16" s="162">
        <v>674397015</v>
      </c>
      <c r="H16" s="156"/>
      <c r="I16" s="157">
        <f aca="true" t="shared" si="6" ref="I16:I27">B16-E16</f>
        <v>18668324</v>
      </c>
      <c r="J16" s="158">
        <f aca="true" t="shared" si="7" ref="J16:J27">K16-I16</f>
        <v>0</v>
      </c>
      <c r="K16" s="154">
        <f aca="true" t="shared" si="8" ref="K16:K27">D16-G16</f>
        <v>18668324</v>
      </c>
    </row>
    <row r="17" spans="1:11" s="159" customFormat="1" ht="18" customHeight="1">
      <c r="A17" s="160">
        <v>2028</v>
      </c>
      <c r="B17" s="161">
        <v>706035629</v>
      </c>
      <c r="C17" s="153">
        <f t="shared" si="0"/>
        <v>0</v>
      </c>
      <c r="D17" s="162">
        <v>706035629</v>
      </c>
      <c r="E17" s="163">
        <v>688699099</v>
      </c>
      <c r="F17" s="153">
        <f t="shared" si="1"/>
        <v>0</v>
      </c>
      <c r="G17" s="162">
        <v>688699099</v>
      </c>
      <c r="H17" s="156"/>
      <c r="I17" s="157">
        <f t="shared" si="6"/>
        <v>17336530</v>
      </c>
      <c r="J17" s="158">
        <f t="shared" si="7"/>
        <v>0</v>
      </c>
      <c r="K17" s="154">
        <f t="shared" si="8"/>
        <v>17336530</v>
      </c>
    </row>
    <row r="18" spans="1:11" s="159" customFormat="1" ht="18" customHeight="1">
      <c r="A18" s="160">
        <v>2029</v>
      </c>
      <c r="B18" s="161">
        <v>706035629</v>
      </c>
      <c r="C18" s="153">
        <f t="shared" si="0"/>
        <v>0</v>
      </c>
      <c r="D18" s="162">
        <v>706035629</v>
      </c>
      <c r="E18" s="163">
        <v>697035629</v>
      </c>
      <c r="F18" s="153">
        <f t="shared" si="1"/>
        <v>0</v>
      </c>
      <c r="G18" s="162">
        <v>697035629</v>
      </c>
      <c r="H18" s="156"/>
      <c r="I18" s="157">
        <f t="shared" si="6"/>
        <v>9000000</v>
      </c>
      <c r="J18" s="158">
        <f t="shared" si="7"/>
        <v>0</v>
      </c>
      <c r="K18" s="154">
        <f t="shared" si="8"/>
        <v>9000000</v>
      </c>
    </row>
    <row r="19" spans="1:11" s="159" customFormat="1" ht="18" customHeight="1">
      <c r="A19" s="160">
        <v>2030</v>
      </c>
      <c r="B19" s="161">
        <v>706035629</v>
      </c>
      <c r="C19" s="153">
        <f t="shared" si="0"/>
        <v>0</v>
      </c>
      <c r="D19" s="162">
        <v>706035629</v>
      </c>
      <c r="E19" s="163">
        <v>697035629</v>
      </c>
      <c r="F19" s="153">
        <f t="shared" si="1"/>
        <v>0</v>
      </c>
      <c r="G19" s="162">
        <v>697035629</v>
      </c>
      <c r="H19" s="156"/>
      <c r="I19" s="157">
        <f t="shared" si="6"/>
        <v>9000000</v>
      </c>
      <c r="J19" s="158">
        <f t="shared" si="7"/>
        <v>0</v>
      </c>
      <c r="K19" s="154">
        <f t="shared" si="8"/>
        <v>9000000</v>
      </c>
    </row>
    <row r="20" spans="1:11" s="159" customFormat="1" ht="18" customHeight="1">
      <c r="A20" s="160">
        <v>2031</v>
      </c>
      <c r="B20" s="161">
        <v>706035629</v>
      </c>
      <c r="C20" s="153">
        <f t="shared" si="0"/>
        <v>0</v>
      </c>
      <c r="D20" s="162">
        <v>706035629</v>
      </c>
      <c r="E20" s="163">
        <v>697035629</v>
      </c>
      <c r="F20" s="153">
        <f t="shared" si="1"/>
        <v>0</v>
      </c>
      <c r="G20" s="162">
        <v>697035629</v>
      </c>
      <c r="H20" s="156"/>
      <c r="I20" s="157">
        <f t="shared" si="6"/>
        <v>9000000</v>
      </c>
      <c r="J20" s="158">
        <f t="shared" si="7"/>
        <v>0</v>
      </c>
      <c r="K20" s="154">
        <f t="shared" si="8"/>
        <v>9000000</v>
      </c>
    </row>
    <row r="21" spans="1:11" s="159" customFormat="1" ht="18" customHeight="1">
      <c r="A21" s="160">
        <v>2032</v>
      </c>
      <c r="B21" s="161">
        <v>706035629</v>
      </c>
      <c r="C21" s="153">
        <f t="shared" si="0"/>
        <v>0</v>
      </c>
      <c r="D21" s="162">
        <v>706035629</v>
      </c>
      <c r="E21" s="163">
        <v>698035629</v>
      </c>
      <c r="F21" s="153">
        <f t="shared" si="1"/>
        <v>0</v>
      </c>
      <c r="G21" s="162">
        <v>698035629</v>
      </c>
      <c r="H21" s="156"/>
      <c r="I21" s="157">
        <f t="shared" si="6"/>
        <v>8000000</v>
      </c>
      <c r="J21" s="158">
        <f t="shared" si="7"/>
        <v>0</v>
      </c>
      <c r="K21" s="154">
        <f t="shared" si="8"/>
        <v>8000000</v>
      </c>
    </row>
    <row r="22" spans="1:11" s="159" customFormat="1" ht="18" customHeight="1">
      <c r="A22" s="160">
        <v>2033</v>
      </c>
      <c r="B22" s="161">
        <v>706035629</v>
      </c>
      <c r="C22" s="153">
        <f t="shared" si="0"/>
        <v>0</v>
      </c>
      <c r="D22" s="162">
        <v>706035629</v>
      </c>
      <c r="E22" s="163">
        <v>698035629</v>
      </c>
      <c r="F22" s="153">
        <f t="shared" si="1"/>
        <v>0</v>
      </c>
      <c r="G22" s="162">
        <v>698035629</v>
      </c>
      <c r="H22" s="156"/>
      <c r="I22" s="157">
        <f t="shared" si="6"/>
        <v>8000000</v>
      </c>
      <c r="J22" s="158">
        <f t="shared" si="7"/>
        <v>0</v>
      </c>
      <c r="K22" s="154">
        <f t="shared" si="8"/>
        <v>8000000</v>
      </c>
    </row>
    <row r="23" spans="1:11" s="159" customFormat="1" ht="18" customHeight="1">
      <c r="A23" s="160">
        <v>2034</v>
      </c>
      <c r="B23" s="161">
        <v>706035629</v>
      </c>
      <c r="C23" s="153">
        <f t="shared" si="0"/>
        <v>0</v>
      </c>
      <c r="D23" s="162">
        <v>706035629</v>
      </c>
      <c r="E23" s="163">
        <v>700535629</v>
      </c>
      <c r="F23" s="153">
        <f t="shared" si="1"/>
        <v>0</v>
      </c>
      <c r="G23" s="162">
        <v>700535629</v>
      </c>
      <c r="H23" s="156"/>
      <c r="I23" s="157">
        <f t="shared" si="6"/>
        <v>5500000</v>
      </c>
      <c r="J23" s="158">
        <f t="shared" si="7"/>
        <v>0</v>
      </c>
      <c r="K23" s="154">
        <f t="shared" si="8"/>
        <v>5500000</v>
      </c>
    </row>
    <row r="24" spans="1:11" s="159" customFormat="1" ht="18" customHeight="1">
      <c r="A24" s="160">
        <v>2035</v>
      </c>
      <c r="B24" s="161">
        <v>706035629</v>
      </c>
      <c r="C24" s="153">
        <f t="shared" si="0"/>
        <v>0</v>
      </c>
      <c r="D24" s="162">
        <v>706035629</v>
      </c>
      <c r="E24" s="163">
        <v>706035629</v>
      </c>
      <c r="F24" s="153">
        <f t="shared" si="1"/>
        <v>0</v>
      </c>
      <c r="G24" s="162">
        <v>706035629</v>
      </c>
      <c r="H24" s="156"/>
      <c r="I24" s="157">
        <f t="shared" si="6"/>
        <v>0</v>
      </c>
      <c r="J24" s="158">
        <f t="shared" si="7"/>
        <v>0</v>
      </c>
      <c r="K24" s="154">
        <f t="shared" si="8"/>
        <v>0</v>
      </c>
    </row>
    <row r="25" spans="1:11" s="159" customFormat="1" ht="18" customHeight="1">
      <c r="A25" s="160">
        <v>2036</v>
      </c>
      <c r="B25" s="161">
        <v>706035629</v>
      </c>
      <c r="C25" s="153">
        <f t="shared" si="0"/>
        <v>0</v>
      </c>
      <c r="D25" s="162">
        <v>706035629</v>
      </c>
      <c r="E25" s="163">
        <v>706035629</v>
      </c>
      <c r="F25" s="153">
        <f t="shared" si="1"/>
        <v>0</v>
      </c>
      <c r="G25" s="162">
        <v>706035629</v>
      </c>
      <c r="H25" s="156"/>
      <c r="I25" s="157">
        <f t="shared" si="6"/>
        <v>0</v>
      </c>
      <c r="J25" s="158">
        <f t="shared" si="7"/>
        <v>0</v>
      </c>
      <c r="K25" s="154">
        <f t="shared" si="8"/>
        <v>0</v>
      </c>
    </row>
    <row r="26" spans="1:11" s="159" customFormat="1" ht="18" customHeight="1">
      <c r="A26" s="160">
        <v>2037</v>
      </c>
      <c r="B26" s="161">
        <v>706035629</v>
      </c>
      <c r="C26" s="153">
        <f t="shared" si="0"/>
        <v>0</v>
      </c>
      <c r="D26" s="162">
        <v>706035629</v>
      </c>
      <c r="E26" s="163">
        <v>706035629</v>
      </c>
      <c r="F26" s="153">
        <f t="shared" si="1"/>
        <v>0</v>
      </c>
      <c r="G26" s="162">
        <v>706035629</v>
      </c>
      <c r="H26" s="156"/>
      <c r="I26" s="157">
        <f t="shared" si="6"/>
        <v>0</v>
      </c>
      <c r="J26" s="158">
        <f t="shared" si="7"/>
        <v>0</v>
      </c>
      <c r="K26" s="154">
        <f t="shared" si="8"/>
        <v>0</v>
      </c>
    </row>
    <row r="27" spans="1:11" s="159" customFormat="1" ht="18" customHeight="1" thickBot="1">
      <c r="A27" s="164">
        <v>2038</v>
      </c>
      <c r="B27" s="165">
        <v>706035629</v>
      </c>
      <c r="C27" s="166">
        <f t="shared" si="0"/>
        <v>0</v>
      </c>
      <c r="D27" s="167">
        <v>706035629</v>
      </c>
      <c r="E27" s="168">
        <v>706035629</v>
      </c>
      <c r="F27" s="166">
        <f t="shared" si="1"/>
        <v>0</v>
      </c>
      <c r="G27" s="167">
        <v>706035629</v>
      </c>
      <c r="H27" s="156"/>
      <c r="I27" s="168">
        <f t="shared" si="6"/>
        <v>0</v>
      </c>
      <c r="J27" s="165">
        <f t="shared" si="7"/>
        <v>0</v>
      </c>
      <c r="K27" s="167">
        <f t="shared" si="8"/>
        <v>0</v>
      </c>
    </row>
    <row r="28" spans="2:11" ht="15">
      <c r="B28" s="169"/>
      <c r="C28" s="169"/>
      <c r="D28" s="169"/>
      <c r="E28" s="169"/>
      <c r="F28" s="169"/>
      <c r="G28" s="169"/>
      <c r="H28" s="170"/>
      <c r="I28" s="169"/>
      <c r="J28" s="169"/>
      <c r="K28" s="169"/>
    </row>
    <row r="30" ht="15.75" thickBot="1"/>
    <row r="31" spans="1:11" s="133" customFormat="1" ht="27.75" customHeight="1">
      <c r="A31" s="171" t="s">
        <v>72</v>
      </c>
      <c r="B31" s="128" t="s">
        <v>86</v>
      </c>
      <c r="C31" s="129"/>
      <c r="D31" s="130"/>
      <c r="E31" s="131" t="s">
        <v>87</v>
      </c>
      <c r="F31" s="129"/>
      <c r="G31" s="130"/>
      <c r="H31" s="132"/>
      <c r="I31" s="128" t="s">
        <v>88</v>
      </c>
      <c r="J31" s="129"/>
      <c r="K31" s="130"/>
    </row>
    <row r="32" spans="1:11" s="143" customFormat="1" ht="31.5" customHeight="1" thickBot="1">
      <c r="A32" s="172"/>
      <c r="B32" s="135" t="s">
        <v>76</v>
      </c>
      <c r="C32" s="136" t="s">
        <v>77</v>
      </c>
      <c r="D32" s="137" t="s">
        <v>78</v>
      </c>
      <c r="E32" s="138" t="s">
        <v>76</v>
      </c>
      <c r="F32" s="136" t="s">
        <v>77</v>
      </c>
      <c r="G32" s="137" t="s">
        <v>78</v>
      </c>
      <c r="H32" s="139"/>
      <c r="I32" s="140" t="s">
        <v>76</v>
      </c>
      <c r="J32" s="141" t="s">
        <v>77</v>
      </c>
      <c r="K32" s="142" t="s">
        <v>78</v>
      </c>
    </row>
    <row r="33" spans="1:11" s="150" customFormat="1" ht="12" thickBot="1">
      <c r="A33" s="173" t="s">
        <v>94</v>
      </c>
      <c r="B33" s="145" t="s">
        <v>69</v>
      </c>
      <c r="C33" s="146" t="s">
        <v>70</v>
      </c>
      <c r="D33" s="147" t="s">
        <v>79</v>
      </c>
      <c r="E33" s="148" t="s">
        <v>80</v>
      </c>
      <c r="F33" s="146" t="s">
        <v>81</v>
      </c>
      <c r="G33" s="147" t="s">
        <v>82</v>
      </c>
      <c r="H33" s="149"/>
      <c r="I33" s="145" t="s">
        <v>83</v>
      </c>
      <c r="J33" s="146" t="s">
        <v>84</v>
      </c>
      <c r="K33" s="147" t="s">
        <v>85</v>
      </c>
    </row>
    <row r="34" spans="1:11" s="159" customFormat="1" ht="18" customHeight="1">
      <c r="A34" s="174">
        <v>2017</v>
      </c>
      <c r="B34" s="155">
        <v>69680952</v>
      </c>
      <c r="C34" s="153">
        <f aca="true" t="shared" si="9" ref="C34:C55">D34-B34</f>
        <v>7100000</v>
      </c>
      <c r="D34" s="154">
        <v>76780952</v>
      </c>
      <c r="E34" s="154">
        <v>36180952</v>
      </c>
      <c r="F34" s="158">
        <f aca="true" t="shared" si="10" ref="F34:F55">G34-E34</f>
        <v>7100000</v>
      </c>
      <c r="G34" s="154">
        <v>43280952</v>
      </c>
      <c r="H34" s="156"/>
      <c r="I34" s="157">
        <f>B6+B34-E6-E34</f>
        <v>0</v>
      </c>
      <c r="J34" s="158">
        <f aca="true" t="shared" si="11" ref="J34:J42">K34-I34</f>
        <v>0</v>
      </c>
      <c r="K34" s="154">
        <f aca="true" t="shared" si="12" ref="K34:K55">D6+D34-G6-G34</f>
        <v>0</v>
      </c>
    </row>
    <row r="35" spans="1:11" s="159" customFormat="1" ht="18" customHeight="1">
      <c r="A35" s="174">
        <f aca="true" t="shared" si="13" ref="A35:A42">A34+1</f>
        <v>2018</v>
      </c>
      <c r="B35" s="157">
        <v>55077610</v>
      </c>
      <c r="C35" s="153">
        <f t="shared" si="9"/>
        <v>600000</v>
      </c>
      <c r="D35" s="154">
        <v>55677610</v>
      </c>
      <c r="E35" s="154">
        <v>41580952</v>
      </c>
      <c r="F35" s="158">
        <f t="shared" si="10"/>
        <v>-7100000</v>
      </c>
      <c r="G35" s="154">
        <v>34480952</v>
      </c>
      <c r="H35" s="156"/>
      <c r="I35" s="157">
        <f aca="true" t="shared" si="14" ref="I35:I55">B7+B35-E7-E35</f>
        <v>0</v>
      </c>
      <c r="J35" s="158">
        <f t="shared" si="11"/>
        <v>0</v>
      </c>
      <c r="K35" s="154">
        <f t="shared" si="12"/>
        <v>0</v>
      </c>
    </row>
    <row r="36" spans="1:11" s="159" customFormat="1" ht="18" customHeight="1">
      <c r="A36" s="174">
        <f t="shared" si="13"/>
        <v>2019</v>
      </c>
      <c r="B36" s="157">
        <v>30000000</v>
      </c>
      <c r="C36" s="153">
        <f t="shared" si="9"/>
        <v>0</v>
      </c>
      <c r="D36" s="154">
        <v>30000000</v>
      </c>
      <c r="E36" s="154">
        <v>43580952</v>
      </c>
      <c r="F36" s="158">
        <f t="shared" si="10"/>
        <v>0</v>
      </c>
      <c r="G36" s="154">
        <v>43580952</v>
      </c>
      <c r="H36" s="156"/>
      <c r="I36" s="157">
        <f t="shared" si="14"/>
        <v>0</v>
      </c>
      <c r="J36" s="158">
        <f t="shared" si="11"/>
        <v>0</v>
      </c>
      <c r="K36" s="154">
        <f t="shared" si="12"/>
        <v>0</v>
      </c>
    </row>
    <row r="37" spans="1:11" s="159" customFormat="1" ht="18" customHeight="1">
      <c r="A37" s="174">
        <f t="shared" si="13"/>
        <v>2020</v>
      </c>
      <c r="B37" s="157">
        <v>0</v>
      </c>
      <c r="C37" s="158">
        <f t="shared" si="9"/>
        <v>0</v>
      </c>
      <c r="D37" s="154">
        <v>0</v>
      </c>
      <c r="E37" s="154">
        <v>43580952</v>
      </c>
      <c r="F37" s="158">
        <f t="shared" si="10"/>
        <v>0</v>
      </c>
      <c r="G37" s="154">
        <v>43580952</v>
      </c>
      <c r="H37" s="156"/>
      <c r="I37" s="157">
        <f t="shared" si="14"/>
        <v>0</v>
      </c>
      <c r="J37" s="158">
        <f t="shared" si="11"/>
        <v>0</v>
      </c>
      <c r="K37" s="154">
        <f t="shared" si="12"/>
        <v>0</v>
      </c>
    </row>
    <row r="38" spans="1:11" s="159" customFormat="1" ht="18" customHeight="1">
      <c r="A38" s="174">
        <f t="shared" si="13"/>
        <v>2021</v>
      </c>
      <c r="B38" s="157">
        <v>0</v>
      </c>
      <c r="C38" s="158">
        <f t="shared" si="9"/>
        <v>0</v>
      </c>
      <c r="D38" s="154">
        <v>0</v>
      </c>
      <c r="E38" s="154">
        <v>36543951</v>
      </c>
      <c r="F38" s="158">
        <f t="shared" si="10"/>
        <v>0</v>
      </c>
      <c r="G38" s="154">
        <v>36543951</v>
      </c>
      <c r="H38" s="156"/>
      <c r="I38" s="157">
        <f t="shared" si="14"/>
        <v>0</v>
      </c>
      <c r="J38" s="158">
        <f t="shared" si="11"/>
        <v>0</v>
      </c>
      <c r="K38" s="154">
        <f t="shared" si="12"/>
        <v>0</v>
      </c>
    </row>
    <row r="39" spans="1:11" s="159" customFormat="1" ht="18" customHeight="1">
      <c r="A39" s="174">
        <f t="shared" si="13"/>
        <v>2022</v>
      </c>
      <c r="B39" s="157">
        <v>0</v>
      </c>
      <c r="C39" s="158">
        <f t="shared" si="9"/>
        <v>0</v>
      </c>
      <c r="D39" s="154">
        <v>0</v>
      </c>
      <c r="E39" s="154">
        <v>19500000</v>
      </c>
      <c r="F39" s="158">
        <f t="shared" si="10"/>
        <v>0</v>
      </c>
      <c r="G39" s="154">
        <v>19500000</v>
      </c>
      <c r="H39" s="156"/>
      <c r="I39" s="157">
        <f t="shared" si="14"/>
        <v>0</v>
      </c>
      <c r="J39" s="158">
        <f t="shared" si="11"/>
        <v>0</v>
      </c>
      <c r="K39" s="154">
        <f t="shared" si="12"/>
        <v>0</v>
      </c>
    </row>
    <row r="40" spans="1:11" s="159" customFormat="1" ht="18" customHeight="1">
      <c r="A40" s="174">
        <f t="shared" si="13"/>
        <v>2023</v>
      </c>
      <c r="B40" s="157">
        <v>0</v>
      </c>
      <c r="C40" s="158">
        <f t="shared" si="9"/>
        <v>0</v>
      </c>
      <c r="D40" s="154">
        <v>0</v>
      </c>
      <c r="E40" s="154">
        <v>20000000</v>
      </c>
      <c r="F40" s="158">
        <f t="shared" si="10"/>
        <v>0</v>
      </c>
      <c r="G40" s="154">
        <v>20000000</v>
      </c>
      <c r="H40" s="156"/>
      <c r="I40" s="157">
        <f t="shared" si="14"/>
        <v>0</v>
      </c>
      <c r="J40" s="158">
        <f t="shared" si="11"/>
        <v>0</v>
      </c>
      <c r="K40" s="154">
        <f t="shared" si="12"/>
        <v>0</v>
      </c>
    </row>
    <row r="41" spans="1:11" s="159" customFormat="1" ht="18" customHeight="1">
      <c r="A41" s="174">
        <f t="shared" si="13"/>
        <v>2024</v>
      </c>
      <c r="B41" s="157">
        <v>0</v>
      </c>
      <c r="C41" s="158">
        <f t="shared" si="9"/>
        <v>0</v>
      </c>
      <c r="D41" s="154">
        <v>0</v>
      </c>
      <c r="E41" s="154">
        <v>20480952</v>
      </c>
      <c r="F41" s="158">
        <f t="shared" si="10"/>
        <v>0</v>
      </c>
      <c r="G41" s="154">
        <v>20480952</v>
      </c>
      <c r="H41" s="156"/>
      <c r="I41" s="157">
        <f t="shared" si="14"/>
        <v>0</v>
      </c>
      <c r="J41" s="158">
        <f t="shared" si="11"/>
        <v>0</v>
      </c>
      <c r="K41" s="154">
        <f t="shared" si="12"/>
        <v>0</v>
      </c>
    </row>
    <row r="42" spans="1:11" s="159" customFormat="1" ht="18" customHeight="1">
      <c r="A42" s="174">
        <f t="shared" si="13"/>
        <v>2025</v>
      </c>
      <c r="B42" s="157">
        <v>0</v>
      </c>
      <c r="C42" s="158">
        <f t="shared" si="9"/>
        <v>0</v>
      </c>
      <c r="D42" s="154">
        <v>0</v>
      </c>
      <c r="E42" s="154">
        <v>19500000</v>
      </c>
      <c r="F42" s="158">
        <f t="shared" si="10"/>
        <v>0</v>
      </c>
      <c r="G42" s="154">
        <v>19500000</v>
      </c>
      <c r="H42" s="156"/>
      <c r="I42" s="157">
        <f t="shared" si="14"/>
        <v>0</v>
      </c>
      <c r="J42" s="158">
        <f t="shared" si="11"/>
        <v>0</v>
      </c>
      <c r="K42" s="154">
        <f t="shared" si="12"/>
        <v>0</v>
      </c>
    </row>
    <row r="43" spans="1:11" s="159" customFormat="1" ht="18" customHeight="1">
      <c r="A43" s="175">
        <v>2026</v>
      </c>
      <c r="B43" s="163">
        <v>0</v>
      </c>
      <c r="C43" s="158">
        <f t="shared" si="9"/>
        <v>0</v>
      </c>
      <c r="D43" s="162">
        <v>0</v>
      </c>
      <c r="E43" s="162">
        <v>19800000</v>
      </c>
      <c r="F43" s="158">
        <f t="shared" si="10"/>
        <v>0</v>
      </c>
      <c r="G43" s="162">
        <v>19800000</v>
      </c>
      <c r="H43" s="156"/>
      <c r="I43" s="157">
        <f t="shared" si="14"/>
        <v>0</v>
      </c>
      <c r="J43" s="158">
        <f>K43-I43</f>
        <v>0</v>
      </c>
      <c r="K43" s="154">
        <f t="shared" si="12"/>
        <v>0</v>
      </c>
    </row>
    <row r="44" spans="1:11" s="159" customFormat="1" ht="18" customHeight="1">
      <c r="A44" s="175">
        <v>2027</v>
      </c>
      <c r="B44" s="163">
        <v>0</v>
      </c>
      <c r="C44" s="158">
        <f t="shared" si="9"/>
        <v>0</v>
      </c>
      <c r="D44" s="162">
        <v>0</v>
      </c>
      <c r="E44" s="162">
        <v>18668324</v>
      </c>
      <c r="F44" s="158">
        <f t="shared" si="10"/>
        <v>0</v>
      </c>
      <c r="G44" s="162">
        <v>18668324</v>
      </c>
      <c r="H44" s="156"/>
      <c r="I44" s="157">
        <f t="shared" si="14"/>
        <v>0</v>
      </c>
      <c r="J44" s="158">
        <f aca="true" t="shared" si="15" ref="J44:J55">K44-I44</f>
        <v>0</v>
      </c>
      <c r="K44" s="154">
        <f t="shared" si="12"/>
        <v>0</v>
      </c>
    </row>
    <row r="45" spans="1:11" s="159" customFormat="1" ht="18" customHeight="1">
      <c r="A45" s="175">
        <v>2028</v>
      </c>
      <c r="B45" s="163">
        <v>0</v>
      </c>
      <c r="C45" s="158">
        <f t="shared" si="9"/>
        <v>0</v>
      </c>
      <c r="D45" s="162">
        <v>0</v>
      </c>
      <c r="E45" s="162">
        <v>17336530</v>
      </c>
      <c r="F45" s="158">
        <f t="shared" si="10"/>
        <v>0</v>
      </c>
      <c r="G45" s="162">
        <v>17336530</v>
      </c>
      <c r="H45" s="156"/>
      <c r="I45" s="157">
        <f t="shared" si="14"/>
        <v>0</v>
      </c>
      <c r="J45" s="158">
        <f t="shared" si="15"/>
        <v>0</v>
      </c>
      <c r="K45" s="154">
        <f t="shared" si="12"/>
        <v>0</v>
      </c>
    </row>
    <row r="46" spans="1:11" s="159" customFormat="1" ht="18" customHeight="1">
      <c r="A46" s="175">
        <v>2029</v>
      </c>
      <c r="B46" s="163">
        <v>0</v>
      </c>
      <c r="C46" s="158">
        <f t="shared" si="9"/>
        <v>0</v>
      </c>
      <c r="D46" s="162">
        <v>0</v>
      </c>
      <c r="E46" s="162">
        <v>9000000</v>
      </c>
      <c r="F46" s="158">
        <f t="shared" si="10"/>
        <v>0</v>
      </c>
      <c r="G46" s="162">
        <v>9000000</v>
      </c>
      <c r="H46" s="156"/>
      <c r="I46" s="157">
        <f t="shared" si="14"/>
        <v>0</v>
      </c>
      <c r="J46" s="158">
        <f t="shared" si="15"/>
        <v>0</v>
      </c>
      <c r="K46" s="154">
        <f t="shared" si="12"/>
        <v>0</v>
      </c>
    </row>
    <row r="47" spans="1:11" s="159" customFormat="1" ht="18" customHeight="1">
      <c r="A47" s="175">
        <v>2030</v>
      </c>
      <c r="B47" s="163">
        <v>0</v>
      </c>
      <c r="C47" s="158">
        <f t="shared" si="9"/>
        <v>0</v>
      </c>
      <c r="D47" s="162">
        <v>0</v>
      </c>
      <c r="E47" s="162">
        <v>9000000</v>
      </c>
      <c r="F47" s="158">
        <f t="shared" si="10"/>
        <v>0</v>
      </c>
      <c r="G47" s="162">
        <v>9000000</v>
      </c>
      <c r="H47" s="156"/>
      <c r="I47" s="157">
        <f t="shared" si="14"/>
        <v>0</v>
      </c>
      <c r="J47" s="158">
        <f t="shared" si="15"/>
        <v>0</v>
      </c>
      <c r="K47" s="154">
        <f t="shared" si="12"/>
        <v>0</v>
      </c>
    </row>
    <row r="48" spans="1:11" s="159" customFormat="1" ht="18" customHeight="1">
      <c r="A48" s="175">
        <v>2031</v>
      </c>
      <c r="B48" s="163">
        <v>0</v>
      </c>
      <c r="C48" s="158">
        <f t="shared" si="9"/>
        <v>0</v>
      </c>
      <c r="D48" s="162">
        <v>0</v>
      </c>
      <c r="E48" s="162">
        <v>9000000</v>
      </c>
      <c r="F48" s="158">
        <f t="shared" si="10"/>
        <v>0</v>
      </c>
      <c r="G48" s="162">
        <v>9000000</v>
      </c>
      <c r="H48" s="156"/>
      <c r="I48" s="157">
        <f t="shared" si="14"/>
        <v>0</v>
      </c>
      <c r="J48" s="158">
        <f t="shared" si="15"/>
        <v>0</v>
      </c>
      <c r="K48" s="154">
        <f t="shared" si="12"/>
        <v>0</v>
      </c>
    </row>
    <row r="49" spans="1:11" s="159" customFormat="1" ht="18" customHeight="1">
      <c r="A49" s="175">
        <v>2032</v>
      </c>
      <c r="B49" s="163">
        <v>0</v>
      </c>
      <c r="C49" s="158">
        <f t="shared" si="9"/>
        <v>0</v>
      </c>
      <c r="D49" s="162">
        <v>0</v>
      </c>
      <c r="E49" s="162">
        <v>8000000</v>
      </c>
      <c r="F49" s="158">
        <f t="shared" si="10"/>
        <v>0</v>
      </c>
      <c r="G49" s="162">
        <v>8000000</v>
      </c>
      <c r="H49" s="156"/>
      <c r="I49" s="157">
        <f t="shared" si="14"/>
        <v>0</v>
      </c>
      <c r="J49" s="158">
        <f t="shared" si="15"/>
        <v>0</v>
      </c>
      <c r="K49" s="154">
        <f t="shared" si="12"/>
        <v>0</v>
      </c>
    </row>
    <row r="50" spans="1:11" s="159" customFormat="1" ht="18" customHeight="1">
      <c r="A50" s="175">
        <v>2033</v>
      </c>
      <c r="B50" s="163">
        <v>0</v>
      </c>
      <c r="C50" s="158">
        <f t="shared" si="9"/>
        <v>0</v>
      </c>
      <c r="D50" s="162">
        <v>0</v>
      </c>
      <c r="E50" s="162">
        <v>8000000</v>
      </c>
      <c r="F50" s="158">
        <f t="shared" si="10"/>
        <v>0</v>
      </c>
      <c r="G50" s="162">
        <v>8000000</v>
      </c>
      <c r="H50" s="156"/>
      <c r="I50" s="157">
        <f t="shared" si="14"/>
        <v>0</v>
      </c>
      <c r="J50" s="158">
        <f t="shared" si="15"/>
        <v>0</v>
      </c>
      <c r="K50" s="154">
        <f t="shared" si="12"/>
        <v>0</v>
      </c>
    </row>
    <row r="51" spans="1:11" s="159" customFormat="1" ht="18" customHeight="1">
      <c r="A51" s="175">
        <v>2034</v>
      </c>
      <c r="B51" s="163">
        <v>0</v>
      </c>
      <c r="C51" s="158">
        <f t="shared" si="9"/>
        <v>0</v>
      </c>
      <c r="D51" s="162">
        <v>0</v>
      </c>
      <c r="E51" s="162">
        <v>5500000</v>
      </c>
      <c r="F51" s="158">
        <f t="shared" si="10"/>
        <v>0</v>
      </c>
      <c r="G51" s="162">
        <v>5500000</v>
      </c>
      <c r="H51" s="156"/>
      <c r="I51" s="157">
        <f t="shared" si="14"/>
        <v>0</v>
      </c>
      <c r="J51" s="158">
        <f t="shared" si="15"/>
        <v>0</v>
      </c>
      <c r="K51" s="154">
        <f t="shared" si="12"/>
        <v>0</v>
      </c>
    </row>
    <row r="52" spans="1:11" s="159" customFormat="1" ht="18" customHeight="1">
      <c r="A52" s="175">
        <v>2035</v>
      </c>
      <c r="B52" s="163">
        <v>0</v>
      </c>
      <c r="C52" s="158">
        <f t="shared" si="9"/>
        <v>0</v>
      </c>
      <c r="D52" s="162">
        <v>0</v>
      </c>
      <c r="E52" s="162">
        <v>0</v>
      </c>
      <c r="F52" s="158">
        <f t="shared" si="10"/>
        <v>0</v>
      </c>
      <c r="G52" s="162">
        <v>0</v>
      </c>
      <c r="H52" s="156"/>
      <c r="I52" s="157">
        <f t="shared" si="14"/>
        <v>0</v>
      </c>
      <c r="J52" s="158">
        <f t="shared" si="15"/>
        <v>0</v>
      </c>
      <c r="K52" s="154">
        <f t="shared" si="12"/>
        <v>0</v>
      </c>
    </row>
    <row r="53" spans="1:11" s="159" customFormat="1" ht="18" customHeight="1">
      <c r="A53" s="175">
        <v>2036</v>
      </c>
      <c r="B53" s="163">
        <v>0</v>
      </c>
      <c r="C53" s="158">
        <f t="shared" si="9"/>
        <v>0</v>
      </c>
      <c r="D53" s="162">
        <v>0</v>
      </c>
      <c r="E53" s="162">
        <v>0</v>
      </c>
      <c r="F53" s="158">
        <f t="shared" si="10"/>
        <v>0</v>
      </c>
      <c r="G53" s="162">
        <v>0</v>
      </c>
      <c r="H53" s="156"/>
      <c r="I53" s="157">
        <f t="shared" si="14"/>
        <v>0</v>
      </c>
      <c r="J53" s="158">
        <f t="shared" si="15"/>
        <v>0</v>
      </c>
      <c r="K53" s="154">
        <f t="shared" si="12"/>
        <v>0</v>
      </c>
    </row>
    <row r="54" spans="1:11" s="159" customFormat="1" ht="18" customHeight="1">
      <c r="A54" s="175">
        <v>2037</v>
      </c>
      <c r="B54" s="163">
        <v>0</v>
      </c>
      <c r="C54" s="158">
        <f t="shared" si="9"/>
        <v>0</v>
      </c>
      <c r="D54" s="162">
        <v>0</v>
      </c>
      <c r="E54" s="162">
        <v>0</v>
      </c>
      <c r="F54" s="158">
        <f t="shared" si="10"/>
        <v>0</v>
      </c>
      <c r="G54" s="162">
        <v>0</v>
      </c>
      <c r="H54" s="156"/>
      <c r="I54" s="157">
        <f t="shared" si="14"/>
        <v>0</v>
      </c>
      <c r="J54" s="158">
        <f t="shared" si="15"/>
        <v>0</v>
      </c>
      <c r="K54" s="154">
        <f t="shared" si="12"/>
        <v>0</v>
      </c>
    </row>
    <row r="55" spans="1:11" s="159" customFormat="1" ht="18" customHeight="1" thickBot="1">
      <c r="A55" s="176">
        <v>2038</v>
      </c>
      <c r="B55" s="168">
        <v>0</v>
      </c>
      <c r="C55" s="165">
        <f t="shared" si="9"/>
        <v>0</v>
      </c>
      <c r="D55" s="167">
        <v>0</v>
      </c>
      <c r="E55" s="167">
        <v>0</v>
      </c>
      <c r="F55" s="165">
        <f t="shared" si="10"/>
        <v>0</v>
      </c>
      <c r="G55" s="167">
        <v>0</v>
      </c>
      <c r="H55" s="156"/>
      <c r="I55" s="168">
        <f t="shared" si="14"/>
        <v>0</v>
      </c>
      <c r="J55" s="165">
        <f t="shared" si="15"/>
        <v>0</v>
      </c>
      <c r="K55" s="167">
        <f t="shared" si="12"/>
        <v>0</v>
      </c>
    </row>
    <row r="58" spans="1:11" ht="15.75">
      <c r="A58" s="1" t="s">
        <v>80</v>
      </c>
      <c r="B58" s="88" t="s">
        <v>92</v>
      </c>
      <c r="C58" s="177"/>
      <c r="D58" s="177"/>
      <c r="E58" s="177"/>
      <c r="F58" s="177"/>
      <c r="G58" s="177"/>
      <c r="H58" s="177"/>
      <c r="I58" s="177"/>
      <c r="J58" s="177"/>
      <c r="K58" s="177"/>
    </row>
    <row r="59" spans="1:11" ht="33" customHeight="1">
      <c r="A59" s="79" t="s">
        <v>288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</row>
  </sheetData>
  <sheetProtection password="C25B" sheet="1"/>
  <mergeCells count="11">
    <mergeCell ref="E31:G31"/>
    <mergeCell ref="I31:K31"/>
    <mergeCell ref="B58:K58"/>
    <mergeCell ref="A59:K59"/>
    <mergeCell ref="A1:K1"/>
    <mergeCell ref="A3:A4"/>
    <mergeCell ref="B3:D3"/>
    <mergeCell ref="E3:G3"/>
    <mergeCell ref="I3:K3"/>
    <mergeCell ref="A31:A32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90" t="s">
        <v>71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ht="15.75" thickBot="1"/>
    <row r="3" spans="1:11" s="6" customFormat="1" ht="27.75" customHeight="1">
      <c r="A3" s="91" t="s">
        <v>72</v>
      </c>
      <c r="B3" s="85" t="s">
        <v>73</v>
      </c>
      <c r="C3" s="86"/>
      <c r="D3" s="87"/>
      <c r="E3" s="85" t="s">
        <v>74</v>
      </c>
      <c r="F3" s="86"/>
      <c r="G3" s="87"/>
      <c r="H3" s="5"/>
      <c r="I3" s="85" t="s">
        <v>75</v>
      </c>
      <c r="J3" s="86"/>
      <c r="K3" s="87"/>
    </row>
    <row r="4" spans="1:11" s="11" customFormat="1" ht="31.5" customHeight="1" thickBot="1">
      <c r="A4" s="92"/>
      <c r="B4" s="7" t="s">
        <v>76</v>
      </c>
      <c r="C4" s="8" t="s">
        <v>77</v>
      </c>
      <c r="D4" s="9" t="s">
        <v>78</v>
      </c>
      <c r="E4" s="7" t="s">
        <v>76</v>
      </c>
      <c r="F4" s="8" t="s">
        <v>77</v>
      </c>
      <c r="G4" s="9" t="s">
        <v>78</v>
      </c>
      <c r="H4" s="10"/>
      <c r="I4" s="7" t="s">
        <v>76</v>
      </c>
      <c r="J4" s="8" t="s">
        <v>77</v>
      </c>
      <c r="K4" s="9" t="s">
        <v>78</v>
      </c>
    </row>
    <row r="5" spans="1:11" s="17" customFormat="1" ht="12" thickBot="1">
      <c r="A5" s="12" t="s">
        <v>94</v>
      </c>
      <c r="B5" s="13" t="s">
        <v>69</v>
      </c>
      <c r="C5" s="14" t="s">
        <v>70</v>
      </c>
      <c r="D5" s="15" t="s">
        <v>79</v>
      </c>
      <c r="E5" s="13" t="s">
        <v>80</v>
      </c>
      <c r="F5" s="14" t="s">
        <v>81</v>
      </c>
      <c r="G5" s="15" t="s">
        <v>82</v>
      </c>
      <c r="H5" s="16"/>
      <c r="I5" s="13" t="s">
        <v>83</v>
      </c>
      <c r="J5" s="14" t="s">
        <v>84</v>
      </c>
      <c r="K5" s="15" t="s">
        <v>85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91" t="s">
        <v>72</v>
      </c>
      <c r="B25" s="85" t="s">
        <v>86</v>
      </c>
      <c r="C25" s="86"/>
      <c r="D25" s="87"/>
      <c r="E25" s="85" t="s">
        <v>87</v>
      </c>
      <c r="F25" s="86"/>
      <c r="G25" s="87"/>
      <c r="H25" s="5"/>
      <c r="I25" s="85" t="s">
        <v>88</v>
      </c>
      <c r="J25" s="86"/>
      <c r="K25" s="87"/>
    </row>
    <row r="26" spans="1:11" s="11" customFormat="1" ht="31.5" customHeight="1" thickBot="1">
      <c r="A26" s="92"/>
      <c r="B26" s="7" t="s">
        <v>76</v>
      </c>
      <c r="C26" s="8" t="s">
        <v>77</v>
      </c>
      <c r="D26" s="9" t="s">
        <v>78</v>
      </c>
      <c r="E26" s="7" t="s">
        <v>76</v>
      </c>
      <c r="F26" s="8" t="s">
        <v>77</v>
      </c>
      <c r="G26" s="9" t="s">
        <v>78</v>
      </c>
      <c r="H26" s="10"/>
      <c r="I26" s="7" t="s">
        <v>76</v>
      </c>
      <c r="J26" s="8" t="s">
        <v>77</v>
      </c>
      <c r="K26" s="9" t="s">
        <v>78</v>
      </c>
    </row>
    <row r="27" spans="1:11" s="17" customFormat="1" ht="12" thickBot="1">
      <c r="A27" s="12" t="s">
        <v>94</v>
      </c>
      <c r="B27" s="13" t="s">
        <v>83</v>
      </c>
      <c r="C27" s="14" t="s">
        <v>84</v>
      </c>
      <c r="D27" s="15" t="s">
        <v>85</v>
      </c>
      <c r="E27" s="13" t="s">
        <v>89</v>
      </c>
      <c r="F27" s="14" t="s">
        <v>90</v>
      </c>
      <c r="G27" s="15" t="s">
        <v>91</v>
      </c>
      <c r="H27" s="16"/>
      <c r="I27" s="13" t="s">
        <v>83</v>
      </c>
      <c r="J27" s="14" t="s">
        <v>84</v>
      </c>
      <c r="K27" s="15" t="s">
        <v>85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79</v>
      </c>
      <c r="B46" s="88" t="s">
        <v>92</v>
      </c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33" customHeight="1">
      <c r="A47" s="79" t="s">
        <v>93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</row>
  </sheetData>
  <sheetProtection/>
  <mergeCells count="11">
    <mergeCell ref="B46:K46"/>
    <mergeCell ref="A1:K1"/>
    <mergeCell ref="A3:A4"/>
    <mergeCell ref="B3:D3"/>
    <mergeCell ref="E3:G3"/>
    <mergeCell ref="I3:K3"/>
    <mergeCell ref="A47:K47"/>
    <mergeCell ref="A25:A26"/>
    <mergeCell ref="B25:D25"/>
    <mergeCell ref="E25:G25"/>
    <mergeCell ref="I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Krzysztof Ryszewski</cp:lastModifiedBy>
  <cp:lastPrinted>2017-09-21T05:52:22Z</cp:lastPrinted>
  <dcterms:created xsi:type="dcterms:W3CDTF">2010-09-14T18:23:46Z</dcterms:created>
  <dcterms:modified xsi:type="dcterms:W3CDTF">2017-09-21T07:44:47Z</dcterms:modified>
  <cp:category/>
  <cp:version/>
  <cp:contentType/>
  <cp:contentStatus/>
</cp:coreProperties>
</file>