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975" yWindow="65296" windowWidth="12120" windowHeight="9120" activeTab="0"/>
  </bookViews>
  <sheets>
    <sheet name="Uzasdnienie" sheetId="1" r:id="rId1"/>
  </sheets>
  <definedNames>
    <definedName name="_xlfn.IFERROR" hidden="1">#NAME?</definedName>
    <definedName name="_xlnm.Print_Titles" localSheetId="0">'Uzasdnienie'!$12:$12</definedName>
  </definedNames>
  <calcPr fullCalcOnLoad="1"/>
</workbook>
</file>

<file path=xl/sharedStrings.xml><?xml version="1.0" encoding="utf-8"?>
<sst xmlns="http://schemas.openxmlformats.org/spreadsheetml/2006/main" count="802" uniqueCount="624">
  <si>
    <t>1. Przedmiot regulacji</t>
  </si>
  <si>
    <t>2. Omówienie podstawy prawnej</t>
  </si>
  <si>
    <t>5. Ocena skutków regulacji:</t>
  </si>
  <si>
    <t xml:space="preserve">Zgodnie z istniejącym stanem prawnym nie ma konieczności skierowania projektu uchwały do konsultacji.  </t>
  </si>
  <si>
    <t>Treść</t>
  </si>
  <si>
    <t>Plan przed zmianą</t>
  </si>
  <si>
    <t>Zmniejszenia</t>
  </si>
  <si>
    <t>Plan po zmianach</t>
  </si>
  <si>
    <t>Zwiększenia</t>
  </si>
  <si>
    <t>I.</t>
  </si>
  <si>
    <t>II.</t>
  </si>
  <si>
    <t>Zmiany załączników do uchwały budżetowej:</t>
  </si>
  <si>
    <t>Wydatki</t>
  </si>
  <si>
    <t>Lp.</t>
  </si>
  <si>
    <t>Przeniesienia między zadaniami  w ramach tej samej klasyfikacji budżetowej</t>
  </si>
  <si>
    <t>OGÓŁEM</t>
  </si>
  <si>
    <t>Zmiany w treści uchwały:</t>
  </si>
  <si>
    <t>1.</t>
  </si>
  <si>
    <t>2.</t>
  </si>
  <si>
    <t>3.</t>
  </si>
  <si>
    <t>III.</t>
  </si>
  <si>
    <t>Pozostała działalność</t>
  </si>
  <si>
    <t>Oświata i wychowanie</t>
  </si>
  <si>
    <t>UZASADNIENIE</t>
  </si>
  <si>
    <t>Dochody</t>
  </si>
  <si>
    <t>§ 1 ust. 1 dotyczący dochodów budżetowych</t>
  </si>
  <si>
    <t>§ 1 ust. 1 pkt 1 dotyczący dochodów bieżących</t>
  </si>
  <si>
    <t>4.</t>
  </si>
  <si>
    <t>5.</t>
  </si>
  <si>
    <t>6.</t>
  </si>
  <si>
    <t>7.</t>
  </si>
  <si>
    <t>1)</t>
  </si>
  <si>
    <t>2)</t>
  </si>
  <si>
    <t>010</t>
  </si>
  <si>
    <t>Rolnictwo i łowiectwo</t>
  </si>
  <si>
    <t>Transport i łączność</t>
  </si>
  <si>
    <t>Pozostałe zadania w zakresie polityki społecznej</t>
  </si>
  <si>
    <t>Edukacyjna opieka wychowawcza</t>
  </si>
  <si>
    <t>Kultura i ochrona dziedzictwa narodowego</t>
  </si>
  <si>
    <t>3. Konsultacje wymagane przepisami prawa (łącznie z przepisami wewnętrznymi)</t>
  </si>
  <si>
    <t>8.</t>
  </si>
  <si>
    <t>9.</t>
  </si>
  <si>
    <t>10.</t>
  </si>
  <si>
    <t>§ 7 ust. 1 dotyczący dotacji udzielanych z budżetu województwa</t>
  </si>
  <si>
    <t>§ 7 ust. 1 pkt 1 dotyczący dotacji udzielanych z budżetu województwa jednostkom sektora finansów publicznych</t>
  </si>
  <si>
    <t>§ 7 ust. 1 pkt 2 dotyczący dotacji udzielanych z budżetu województwa jednostkom spoza sektora finansów publicznych</t>
  </si>
  <si>
    <t>11.</t>
  </si>
  <si>
    <t>§ 1 ust. 1 pkt 2 dotyczący dochodów majątkowych</t>
  </si>
  <si>
    <t>12.</t>
  </si>
  <si>
    <t xml:space="preserve">Różne rozliczenia </t>
  </si>
  <si>
    <t>Informatyka</t>
  </si>
  <si>
    <t>§ 2 ust. 1 pkt 1 dotyczący wydatków bieżących</t>
  </si>
  <si>
    <t>§ 2 ust. 1 pkt 2 dotyczący wydatków majątkowych</t>
  </si>
  <si>
    <t>§ 2 ust. 1 dotyczący wydatków budżetowych</t>
  </si>
  <si>
    <t>Ogrody botaniczne i zoologiczne oraz naturalne obszary i obiekty chronionej przyrody</t>
  </si>
  <si>
    <t>Parki krajobrazowe</t>
  </si>
  <si>
    <t>Biblioteki</t>
  </si>
  <si>
    <t xml:space="preserve">Parki krajobrazowe </t>
  </si>
  <si>
    <t>Teatry</t>
  </si>
  <si>
    <t>Gospodarka komunalna i ochrona środowiska</t>
  </si>
  <si>
    <t xml:space="preserve">o kwotę </t>
  </si>
  <si>
    <t>Drogi publiczne wojewódzkie</t>
  </si>
  <si>
    <t>60013</t>
  </si>
  <si>
    <t>Regionalne Programy Operacyjne 2014-2020 finansowane z udziałem środków Europejskiego Funduszu Rozwoju Regionalnego</t>
  </si>
  <si>
    <t xml:space="preserve">Szkoły zawodowe </t>
  </si>
  <si>
    <t>Specjalne ośrodki szkolno-wychowawcze</t>
  </si>
  <si>
    <t>Dokonuje się zmian w planowanych dochodach z tytułu dotacji celowych z budżetu państwa (budżet środków europejskich) przeznaczonych na projekty przewidziane do realizacji w ramach Regionalnego Programu Operacyjnego Województwa Kujawsko-Pomorskiego 2014-2020, poprzez:</t>
  </si>
  <si>
    <t xml:space="preserve">   1) na zadania bieżące w ramach:</t>
  </si>
  <si>
    <t xml:space="preserve">Kultura fizyczna </t>
  </si>
  <si>
    <t>13.</t>
  </si>
  <si>
    <t>14.</t>
  </si>
  <si>
    <t>Zgodnie z art. 94 ustawy z dnia 27 sierpnia 2009 r. o finansach publicznych jednostki samorządu terytorialnego mogą udzielać poręczeń i gwarancji. Łączna kwota poręczeń i gwarancji określana jest w uchwale budżetowej.</t>
  </si>
  <si>
    <t>Państwowy Fundusz Rehabilitacji Osób Niepełnosprawnych</t>
  </si>
  <si>
    <t xml:space="preserve">   2) na zadania inwestycyjne w ramach:</t>
  </si>
  <si>
    <t xml:space="preserve">Zgodnie z art. 18 pkt 6 ustawy z dnia 5 czerwca 1998 r. o samorządzie województwa (Dz. U. z 2016 r. poz. 486, z późn. zm.) do właściwości Sejmiku Województwa należy uchwalanie budżetu województwa. W toku wykonywania budżetu uchwalonego w formie uchwały budżetowej na dany rok, organ stanowiący jednostki samorządu terytorialnego może dokonywać zmian w planie finansowym dochodów, wydatków, przychodów i rozchodów tej jednostki z wyłączeniem dzielenia rezerw ogólnej i celowych, którymi dysponuje zarząd jednostki samorządu terytorialnego na podstawie art. 222 ust. 4 ustawy z dnia 27 sierpnia 2009 r. o finansach publicznych (Dz. U. z 2016 r. poz. 1870, z późn. zm.). </t>
  </si>
  <si>
    <t>4. Uzasadnienie merytoryczne - uzasadnienie do zmian w uchwale budżetowej na 2017 rok</t>
  </si>
  <si>
    <t>Załącznik nr 2 "Dochody budżetu Województwa Kujawsko-Pomorskiego wg klasyfikacji budżetowej. Plan na 2017 rok";</t>
  </si>
  <si>
    <t>Załącznik nr 3 "Wydatki budżetu Województwa Kujawsko-Pomorskiego wg grup wydatków. Plan na 2017 rok";</t>
  </si>
  <si>
    <t>Załącznik nr 4 "Wydatki budżetu Województwa Kujawsko-Pomorskiego wg klasyfikacji budżetowej. Plan na 2017 rok";</t>
  </si>
  <si>
    <t>Załącznik nr 5 "Wynik budżetowy i finansowy. Plan na 2017 rok";</t>
  </si>
  <si>
    <t>Wynik budżetowy i finansowy na 2017 rok</t>
  </si>
  <si>
    <t>Zmianie ulega załącznik nr 5 do uchwały budżetowej pn. "Wynik budżetowy i finansowy. Plan na 2017 rok" w związku ze:</t>
  </si>
  <si>
    <t>Załącznik nr 1 "Dochody budżetu Województwa Kujawsko-Pomorskiego wg źródeł pochodzenia. Plan na 2017 rok";</t>
  </si>
  <si>
    <t xml:space="preserve">       - Działania 5.1 Infrastruktura drogowa, na projekty:</t>
  </si>
  <si>
    <t>Załącznik nr 6 "Projekty i działania realizowane w ramach Regionalnego Programu Operacyjnego Województwa Kujawsko-Pomorskiego 2014-2020. Plan na 2017 rok";</t>
  </si>
  <si>
    <t>Załącznik nr 8 "Wydatki na zadania inwestycyjne. Plan na 2017 rok";</t>
  </si>
  <si>
    <t>Załącznik nr 9 "Dotacje udzielane z budżetu Województwa Kujawsko-Pomorskiego. Plan na 2017 rok";</t>
  </si>
  <si>
    <t>Załącznik nr 10 "Zadania z zakresu administracji rządowej zlecone ustawami Samorządowi Województwa. Plan na 2017 rok";</t>
  </si>
  <si>
    <t>01095</t>
  </si>
  <si>
    <t>Administracja publiczna</t>
  </si>
  <si>
    <t>Dochody od osób prawnych, od osób fizycznych i od innych jednostek nieposiadających osobowości prawnej oraz wydatki związane z ich poborem</t>
  </si>
  <si>
    <t xml:space="preserve">Wpływy z innych opłat stanowiących dochody jednostek samorządu terytorialnego na podstawie ustaw </t>
  </si>
  <si>
    <t>Regionalne Programy Operacyjne 2014-2020 finansowane z udziałem środków Europejskiego Funduszu Społecznego</t>
  </si>
  <si>
    <t xml:space="preserve">w kwocie </t>
  </si>
  <si>
    <t>Drogi publiczne gminne</t>
  </si>
  <si>
    <t>Urzędy marszałkowskie</t>
  </si>
  <si>
    <t>Promocja jednostek samorządu terytorialnego</t>
  </si>
  <si>
    <t>Zwiększa się wydatki:</t>
  </si>
  <si>
    <t>Pomoc społeczna</t>
  </si>
  <si>
    <t>Szkoły podstawowe specjalne</t>
  </si>
  <si>
    <t>01008</t>
  </si>
  <si>
    <t>Melioracje wodne</t>
  </si>
  <si>
    <t>Domy i ośrodki kultury, świetlice i kluby</t>
  </si>
  <si>
    <t>Galerie i biura wystaw artystycznych</t>
  </si>
  <si>
    <t>Muzea</t>
  </si>
  <si>
    <t>Zadania w zakresie przeciwdziałania przemocy w rodzinie</t>
  </si>
  <si>
    <t>Bezpieczeństwo publiczne i ochrona przeciwpożarowa</t>
  </si>
  <si>
    <t>§ 8 ust. 5 dotyczący dochodów pochodzących z 2,5 % odpisu od środków przyznanych województwu z PFRON oraz wydatków na pokrycie kosztów obsługi zadań realizowanych na rzecz osób niepełnosprawnych</t>
  </si>
  <si>
    <t>Ochrona zdrowia</t>
  </si>
  <si>
    <t>01006</t>
  </si>
  <si>
    <t>Zarządy melioracji i urządzeń wodnych</t>
  </si>
  <si>
    <t>Wojewódzkie urzędy pracy</t>
  </si>
  <si>
    <t>Przetwórstwo przemysłowe</t>
  </si>
  <si>
    <t>Rozwój przedsiębiorczości</t>
  </si>
  <si>
    <t>Określa się wydatki:</t>
  </si>
  <si>
    <t>§ 4 dotyczący wydatków przypadających do spłaty w 2017 roku zgodnie z zawartymi umowami, z tytułu poręczeń i gwarancji udzielonych przez Województwo Kujawsko-Pomorskie</t>
  </si>
  <si>
    <t>Obsługa długu publicznego</t>
  </si>
  <si>
    <t>Rozliczenia z tytułu poręczeń i gwarancji udzielonych przez Skarb Państwa lub jednostkę samorządu terytorialnego</t>
  </si>
  <si>
    <t>Zmniejsza się wydatki:</t>
  </si>
  <si>
    <t>Zadania w zakresie kultury fizycznej</t>
  </si>
  <si>
    <t>Turystyka</t>
  </si>
  <si>
    <t>§ 3 dotyczący przychodów budżetowych</t>
  </si>
  <si>
    <r>
      <t xml:space="preserve">  - Poddziałania 9.3.2 Rozwój usług społecznych, na projekt pn. </t>
    </r>
    <r>
      <rPr>
        <i/>
        <sz val="10"/>
        <rFont val="Times New Roman"/>
        <family val="1"/>
      </rPr>
      <t>"Rodzina w Centrum"</t>
    </r>
  </si>
  <si>
    <r>
      <t xml:space="preserve">  - Poddziałania 10.4.1 Edukacja dorosłych w zakresie kompetencji cyfrowych i języków obcych, na projekt 
    pn. </t>
    </r>
    <r>
      <rPr>
        <i/>
        <sz val="10"/>
        <rFont val="Times New Roman"/>
        <family val="1"/>
      </rPr>
      <t>"Caps Lock - certyfikowane szkolenia językowe i komputerowe"</t>
    </r>
  </si>
  <si>
    <t>Dokonuje się zmian w planowanych dochodach bieżących z tytułu dotacji celowych z budżetu państwa (budżet środków europejskich) przeznaczonych na projekty przewidziane do realizacji w ramach Regionalnego Programu Operacyjnego Województwa Kujawsko-Pomorskiego 2014-2020, poprzez:</t>
  </si>
  <si>
    <r>
      <t xml:space="preserve">  - Poddziałania 9.4.2 Koordynacja sektora ekonomii społecznej, na projekt pn. </t>
    </r>
    <r>
      <rPr>
        <i/>
        <sz val="10"/>
        <rFont val="Times New Roman"/>
        <family val="1"/>
      </rPr>
      <t>"Koordynacja rozwoju 
    ekonomii społecznej w województwie kujawsko-pomorskim"</t>
    </r>
  </si>
  <si>
    <t>15.</t>
  </si>
  <si>
    <t>Załącznik Nr 7 "Pozostałe projekty i działania realizowane ze środków zagranicznych. Plan na 2017 rok"";</t>
  </si>
  <si>
    <t>Załącznik Nr 11 "Dochody i wydatki na zadania wykonywane na mocy porozumień z organami administracji rządowej. Plan na 2017 rok";</t>
  </si>
  <si>
    <t>3)</t>
  </si>
  <si>
    <t>4)</t>
  </si>
  <si>
    <t>Powyższe zmiany dokonywane są w celu dostosowania planowanych dochodów do wielkości przewidywanych wpływów.</t>
  </si>
  <si>
    <r>
      <t>Wprowadza się zmiany w zadaniu powierzonym pn.</t>
    </r>
    <r>
      <rPr>
        <i/>
        <sz val="10"/>
        <rFont val="Times New Roman"/>
        <family val="1"/>
      </rPr>
      <t xml:space="preserve"> "Punkty Informacyjne Funduszy Europejskich WK-P"</t>
    </r>
    <r>
      <rPr>
        <sz val="10"/>
        <rFont val="Times New Roman"/>
        <family val="1"/>
      </rPr>
      <t xml:space="preserve"> realizowanym w ramach Programu Operacyjnego Pomoc Techniczna: </t>
    </r>
  </si>
  <si>
    <t>Różne rozliczenia finansowe</t>
  </si>
  <si>
    <r>
      <t xml:space="preserve">Wprowadza się zmiany w projekcie pn. </t>
    </r>
    <r>
      <rPr>
        <i/>
        <sz val="10"/>
        <rFont val="Times New Roman"/>
        <family val="1"/>
      </rPr>
      <t>"Szkoła Zawodowców"</t>
    </r>
    <r>
      <rPr>
        <sz val="10"/>
        <rFont val="Times New Roman"/>
        <family val="1"/>
      </rPr>
      <t xml:space="preserve"> realizowanym w ramach RPO WK-P 2014-2020, Poddziałania 10.2.3:</t>
    </r>
  </si>
  <si>
    <t>Działalność środków adopcyjnych</t>
  </si>
  <si>
    <t>Rodzina</t>
  </si>
  <si>
    <t>Określa się dotacje dla:</t>
  </si>
  <si>
    <t>Dokształcanie i doskonalenie nauczycieli</t>
  </si>
  <si>
    <t>Działalność usługowa</t>
  </si>
  <si>
    <r>
      <t xml:space="preserve">  - Poddziałania 10.2.3 Kształcenie zawodowe, na projekt pn. </t>
    </r>
    <r>
      <rPr>
        <i/>
        <sz val="10"/>
        <rFont val="Times New Roman"/>
        <family val="1"/>
      </rPr>
      <t>"Szkoła Zawodowców"</t>
    </r>
  </si>
  <si>
    <t>Zwiększa planowane dochody z tytułu dotacji od jednostek samorządu terytorialnego:</t>
  </si>
  <si>
    <t>Wczesne wspomaganie rozwoju dziecka</t>
  </si>
  <si>
    <t>Placówki wychowania pozaszkolnego</t>
  </si>
  <si>
    <t>Internaty i bursy szkolne</t>
  </si>
  <si>
    <t>Wytwarzanie i zaopatrywanie w energię elektryczną, gaz i wodę</t>
  </si>
  <si>
    <t xml:space="preserve">W celu dostosowania planu wydatków do wielkości prognozowanego współfinansowania krajowego dla projektów przewidzianych do realizacji przez beneficjentów w 2017 r., zmniejsza się wydatki zaplanowane w ramach RPO WK-P 2014-2020 na: </t>
  </si>
  <si>
    <t>W celu urealnienia planu wydatków w grupie wynagrodzeń i pochodnych wprowadza się następujące zmiany w bieżącym utrzymaniu jednostek oświatowych:</t>
  </si>
  <si>
    <t>Gospodarka mieszkaniowa</t>
  </si>
  <si>
    <t>Gospodarka gruntami i nieruchomościami</t>
  </si>
  <si>
    <t>Przedszkola specjalne</t>
  </si>
  <si>
    <t>Gimnazja specjalne</t>
  </si>
  <si>
    <t>Licea ogólnokształcące specjalne</t>
  </si>
  <si>
    <t>Szkoły zawodowe specjalne</t>
  </si>
  <si>
    <t>Centra kształcenia ustawicznego i praktycznego oraz ośrodki dokształcania zawodowego</t>
  </si>
  <si>
    <t>Kwalifikacyjne kursy zawodowe</t>
  </si>
  <si>
    <t>Biblioteki pedagogiczne</t>
  </si>
  <si>
    <t>2. zmniejszenie planowanych dochodów:</t>
  </si>
  <si>
    <t xml:space="preserve"> - Działanie 3.3 Efektywność energetyczna w sektorze publicznym i mieszkaniowym</t>
  </si>
  <si>
    <t xml:space="preserve"> - Poddziałanie 3.5.1 Efektywność energetyczna w sektorze publicznym i mieszkaniowym w ramach ZIT</t>
  </si>
  <si>
    <t>Powyższych zmian dokonuje się w celu dostosowania planu dochodów do wielkości wynikających z wniosku złożonego do Ministerstwa Rozwoju o zmianę Rocznego planu udzielania dotacji celowej z budżetu państwa dla województwa kujawsko-pomorskiego w 2017 roku.</t>
  </si>
  <si>
    <t>Rozwój kadr nowoczesnej gospodarki i przedsiębiorczości</t>
  </si>
  <si>
    <t>Krajowe pasażerskie przewozy kolejowe</t>
  </si>
  <si>
    <t>60095</t>
  </si>
  <si>
    <t>Wpływy i wydatki związane z gromadzeniem środków z opłat i kar za korzystanie ze środowiska</t>
  </si>
  <si>
    <t>Wpływy i wydatki związane z gromadzeniem środków z opłat produktowych</t>
  </si>
  <si>
    <r>
      <t xml:space="preserve">W związku z urealnieniem planowanych dochodów stanowiących 3% odpis od wpływów z tytułu opłat za korzystanie ze środowiska i administracyjnych kar pieniężnych pobieranych na podstawie ustawy z dnia 27 kwietnia 2001 Prawo ochrony środowiska (Dz. U. z 2017 r. poz. 519, z późn. zm.), zmniejsza się wydatki zaplanowane na zadanie własne pn. </t>
    </r>
    <r>
      <rPr>
        <i/>
        <sz val="10"/>
        <rFont val="Times New Roman"/>
        <family val="1"/>
      </rPr>
      <t xml:space="preserve">"Obsługa opłat środowiskowych i produktowych" </t>
    </r>
    <r>
      <rPr>
        <sz val="10"/>
        <rFont val="Times New Roman"/>
        <family val="1"/>
      </rPr>
      <t>w części ujętej w powyższym rozdziale o kwotę 70.095 zł.</t>
    </r>
  </si>
  <si>
    <r>
      <t xml:space="preserve">W związku z urealnieniem planowanych dochodów stanowiących 10 % odpis od wpływów z opłat produktowych, pobieranych na podstawie ustawy z dnia 13 czerwca 2013 r. o gospodarce opakowaniami i odpadami opakowaniowymi (Dz. U. z 2016 r., poz. 1863 z późn. zm.) , zmniejsza się wydatki zaplanowane na zadanie pn. </t>
    </r>
    <r>
      <rPr>
        <i/>
        <sz val="10"/>
        <rFont val="Times New Roman"/>
        <family val="1"/>
      </rPr>
      <t>"Obsługa opłat środowiskowych i produktowych"</t>
    </r>
    <r>
      <rPr>
        <sz val="10"/>
        <rFont val="Times New Roman"/>
        <family val="1"/>
      </rPr>
      <t xml:space="preserve"> w części ujętej w powyższym rozdziale o kwotę 1.355 zł.</t>
    </r>
  </si>
  <si>
    <t>Zmniejsza się o kwotę 70.095 zł dochody własne województwa stanowiące 3 % odpis od wpływów z tytułu opłat za korzystanie ze środowiska i administracyjnych kar pieniężnych pobieranych na podstawie ustawy z dnia 27 kwietnia 2001 Prawo ochrony środowiska (Dz. U. z 2017 r. poz. 519, z późn. zm.). Zmiana wynika z niższych wpływów, od których nalicza się odpis.</t>
  </si>
  <si>
    <t>Zmniejsza się o kwotę 1.355 zł dochody własne województwa stanowiące 10 % odpis od wpływów z tytułu opłat produktowych pobieranych na podstawie ustawy z dnia 13 czerwca 2013 r. o gospodarce opakowaniami i odpadami opakowaniowymi (Dz. U. z 2016 r. poz. 1863, z późn. zm.) w związku z niższymi wpływami, od których nalicza się odpis.</t>
  </si>
  <si>
    <t>1) Wdeckiego Parku Krajobrazowego:</t>
  </si>
  <si>
    <t xml:space="preserve">   -  przeniesienie planowanych wydatków między podziałkami klasyfikacji budżetowej w kwocie 3.079 zł w celu zabezpieczenia środków na 
      odpis na zakładowy fundusz świadczeń socjalnych, aktualizację programu księgowego, zakup znaczków pocztowych oraz paliwa do 
      samochodów służbowych;</t>
  </si>
  <si>
    <t>Zwiększa się planowane dochody własne województwa:</t>
  </si>
  <si>
    <t xml:space="preserve"> - o kwotę 2.000 zł z tytułu darowizny otrzymanej przez Wdecki Park Krajobrazowy od Nadleśnictwa Dąbrowa (1.000 zł) oraz firmy EVITA 
   (1.000 zł) z przeznaczeniem na organizację Ogólnopolskiego Konkursu Fotograficznego "Perły Polskiej Przyrody".</t>
  </si>
  <si>
    <r>
      <t>1) na przedsięwzięcie pn.</t>
    </r>
    <r>
      <rPr>
        <i/>
        <sz val="10"/>
        <rFont val="Times New Roman"/>
        <family val="1"/>
      </rPr>
      <t xml:space="preserve"> "Inwentaryzacja i waloryzacja przyrodnicza na terenie wszystkich parków krajobrazowych województwa 
    kujawsko-pomorskiego wraz z przygotowaniem Planów Ochrony Parków Krajobrazowych" </t>
    </r>
    <r>
      <rPr>
        <sz val="10"/>
        <rFont val="Times New Roman"/>
        <family val="1"/>
      </rPr>
      <t>łącznie o kwotę 454.200 zł, w tym w części 
    finansowanej z Wojewódzkiego Funduszu Ochrony Środowiska  i Gospodarki Wodnej w Toruniu o kwotę 400.000 zł oraz ze środków  
    własnych województwa o kwotę 54.200 zł;</t>
    </r>
  </si>
  <si>
    <r>
      <t>2) na przedsięwzięcie pn.</t>
    </r>
    <r>
      <rPr>
        <i/>
        <sz val="10"/>
        <rFont val="Times New Roman"/>
        <family val="1"/>
      </rPr>
      <t xml:space="preserve"> "Opracowanie dokumentacji w sprawie obszarów chronionego krajobrazu w zakresie oceny stanu zachowania 
    i wartości krajobrazów wyróżnionych z elementami audytu krajobrazowego" </t>
    </r>
    <r>
      <rPr>
        <sz val="10"/>
        <rFont val="Times New Roman"/>
        <family val="1"/>
      </rPr>
      <t xml:space="preserve">łącznie o kwotę 397.300 zł, w tym w części finansowanej 
    z Wojewódzkiego Funduszu Ochrony Środowiska i Gospodarki Wodnej w Toruniu o kwotę 375.000 zł oraz ze środków własnych 
    województwa o kwotę 22.300 zł. </t>
    </r>
  </si>
  <si>
    <t xml:space="preserve">   - zwiększenie wydatków o kwotę 8.000 zł z przeznaczeniem na pokrycie kosztów rewitalizacji łąk będących w trwałym zarządzie parku;</t>
  </si>
  <si>
    <r>
      <t xml:space="preserve"> - o kwotę 400.000 zł na przedsięwzięcie pn.</t>
    </r>
    <r>
      <rPr>
        <i/>
        <sz val="10"/>
        <rFont val="Times New Roman"/>
        <family val="1"/>
      </rPr>
      <t xml:space="preserve"> "Inwentaryzacja i waloryzacja przyrodnicza na terenie wszystkich parków krajobrazowych 
   województwa kujawsko-pomorskiego wraz z przygotowaniem Planów Ochrony Parków Krajobrazowych"</t>
    </r>
    <r>
      <rPr>
        <sz val="10"/>
        <rFont val="Times New Roman"/>
        <family val="1"/>
      </rPr>
      <t>;</t>
    </r>
  </si>
  <si>
    <r>
      <t xml:space="preserve"> - o kwotę 375.000 zł na przedsięwzięcie pn.</t>
    </r>
    <r>
      <rPr>
        <i/>
        <sz val="10"/>
        <rFont val="Times New Roman"/>
        <family val="1"/>
      </rPr>
      <t xml:space="preserve"> "Opracowanie dokumentacji w sprawie obszarów chronionego krajobrazu w zakresie oceny stanu 
   zachowania i wartości krajobrazów wyróżnionych z elementami audytu krajobrazowego".</t>
    </r>
  </si>
  <si>
    <t>W związku z niewydatkowaniem do dnia 30 czerwca 2017 r. części środków określonych uchwałą Nr XXVIII/478/16 Sejmiku Województwa Kujawsko-Pomorskiego z dnia 19 grudnia 2016 r. r. jako wydatki niewygasające z upływem 2016 r., zwiększa się majątkowe dochody własne województwa o kwotę 283.167 zł oraz bieżące dochody własne o kwotę 2.571 zł.</t>
  </si>
  <si>
    <t xml:space="preserve"> - zwiększenie wydatków finansowanych z budżetu środków europejskich o kwotę 1.650 zł.</t>
  </si>
  <si>
    <r>
      <t xml:space="preserve">Zmniejsza się o kwotę 7.752.780 zł wydatki zaplanowane na zadanie własne  pn. </t>
    </r>
    <r>
      <rPr>
        <i/>
        <sz val="10"/>
        <rFont val="Times New Roman"/>
        <family val="1"/>
      </rPr>
      <t>„Poręczenie kredytu EBI spółce KPIM”</t>
    </r>
    <r>
      <rPr>
        <sz val="10"/>
        <rFont val="Times New Roman"/>
        <family val="1"/>
      </rPr>
      <t xml:space="preserve"> tj. o wartość uregulowanych zobowiązań wobec Europejskiego Banku Inwestycyjnego z tytułu kredytu zaciągniętego przez Kujawsko-Pomorskie Inwestycje Medyczne Sp. z o.o. (koszty odsetek i kapitału). </t>
    </r>
  </si>
  <si>
    <t>W związku z przeniesieniem części zakresów rzeczowo-finansowych przedsięwzięć wieloletnich współfinansowanych z dotacji z Wojewódzkiego Funduszu Ochrony Środowiska i Gospodarki Wodnej w Toruniu z roku 2017 na lata następne, zmniejsza się łącznie o kwotę 775.000 zł dochody zaplanowane z tytułu dotacji z funduszy celowych, w tym:</t>
  </si>
  <si>
    <t xml:space="preserve"> - przeniesienie planowanych wydatków między podziałkami klasyfikacji budżetowej w kwocie 3.825 zł oraz zmniejszenie wydatków o kwotę 
   36.817 zł w planie finansowym Kujawsko-Pomorskiego Specjalnego Ośrodka Szkolno-Wychowawczego nr 1 w Bydgoszczy;</t>
  </si>
  <si>
    <t xml:space="preserve"> - przeniesienie planowanych wydatków między podziałkami klasyfikacji budżetowej w kwocie 22.543 zł oraz zwiększenie wydatków o kwotę 
   174.349 zł w planie finansowym Kujawsko-Pomorskiego Specjalnego Ośrodka Szkolno-Wychowawczego nr 2 w Bydgoszczy.</t>
  </si>
  <si>
    <t>W celu urealnienia wydatków na wynagrodzenia i pochodne zmniejsza się wydatki zaplanowane na bieżące utrzymanie:</t>
  </si>
  <si>
    <t xml:space="preserve"> - Kujawsko-Pomorskiego Specjalnego Ośrodka Szkolno-Wychowawczego im. J. Korczaka w Toruniu o kwotę 120.844 zł; </t>
  </si>
  <si>
    <t xml:space="preserve"> - Zespołu Szkół Specjalnych Nr 1 w Ciechocinku o kwotę 37.835 zł.</t>
  </si>
  <si>
    <t xml:space="preserve"> - zmniejszenie wydatków o kwotę 22.846 zł w planie finansowym Zespołu Szkół Nr 33 Specjalnych w Bydgoszczy;</t>
  </si>
  <si>
    <t xml:space="preserve"> - przeniesienie planowanych wydatków między podziałkami klasyfikacji budżetowej w kwocie 3.436 zł oraz zmniejszenie wydatków o kwotę 
   12.694 zł w planie finansowym Zespołu Szkół Specjalnych Nr 1 w Ciechocinku.</t>
  </si>
  <si>
    <t>Zwiększa się planowane dochody z tytułu dotacji celowych z budżetu państwa w związku Decyzją Wojewody Kujawsko-Pomorskiego Nr  WFB.I.3120.2.53.2017 z dnia 11 września 2017 r. o zwiększeniu planu dotacji celowych o kwotę 45.928 zł na sfinansowanie odszkodowań za szkody wyrządzone w uprawach rolnych przez zwierzęta łowne (dziki) na obszarach niewchodzących w skład obwodów łowieckich.</t>
  </si>
  <si>
    <r>
      <t xml:space="preserve">W związku z podziałem przez Zarząd PFRON środków przypadających według algorytmu dla poszczególnych województw na realizację zadań wynikających z ustawy z dnia 27 sierpnia 1997 r. o rehabilitacji zawodowej i społecznej oraz o zatrudnianiu osób niepełnosprawnych, zmniejsza się o kwotę 665 zł wydatki zaplanowane na zadanie własne pn. </t>
    </r>
    <r>
      <rPr>
        <i/>
        <sz val="10"/>
        <rFont val="Times New Roman"/>
        <family val="1"/>
      </rPr>
      <t>"Obsługa zadań finansowanych ze środków PFRON"</t>
    </r>
    <r>
      <rPr>
        <sz val="10"/>
        <rFont val="Times New Roman"/>
        <family val="1"/>
      </rPr>
      <t>, którego wydatki stanowią 2,5 % środków przeznaczonych dla Województwa Kujawsko-Pomorskiego na powyższy cel.</t>
    </r>
  </si>
  <si>
    <t xml:space="preserve"> - przeniesienie planowanych wydatków między podziałkami klasyfikacji budżetowej w kwocie 27.555 zł oraz zwiększenie wydatków o kwotę 
   41.331 zł w planie finansowym Kujawsko-Pomorskiego Specjalnego Ośrodka Szkolno-Wychowawczego im. J. Korczaka w Toruniu;</t>
  </si>
  <si>
    <t xml:space="preserve"> - przeniesienie planowanych wydatków między podziałkami klasyfikacji budżetowej w kwocie 17.932 zł oraz zwiększenie wydatków o kwotę 
   32.142 zł w planie finansowym Medyczno-Społecznego Centrum Kształcenia Zawodowego i Ustawicznego w Inowrocławiu;</t>
  </si>
  <si>
    <t xml:space="preserve">    - w planie finansowym Urzędu Marszałkowskiego w kwocie 28.688 zł;</t>
  </si>
  <si>
    <t xml:space="preserve">    - w planie finansowym Kujawsko-Pomorskiego Centrum Edukacji Nauczycieli we Włocławku w kwocie 15.003 zł.</t>
  </si>
  <si>
    <t>1) zmniejszenie planowanych wydatków o kwotę 167.285 zł w planie finansowym Urzędu Marszałkowskiego;</t>
  </si>
  <si>
    <t>2) zwiększenie planowanych wydatków o kwotę 79.057 zł w planie finansowym Kujawsko-Pomorskiego Centrum Edukacji Nauczycieli 
    we Włocławku;</t>
  </si>
  <si>
    <t>3) przeniesienie planowanych wydatków między podziałkami klasyfikacji budżetowej łącznie w kwocie 43.691 zł, w tym:</t>
  </si>
  <si>
    <t>Dokonuje się przeniesienia planowanych dochodów między podziałkami klasyfikacji:</t>
  </si>
  <si>
    <t xml:space="preserve"> - w kwocie 770 zł w celu zastosowania właściwego paragrafu dla wpływów z opłat wnoszonych za wydanie zaświadczenia stwierdzającego 
   charakter, okres i rodzaj wykonywanej działalności na terenie Rzeczypospolitej Polskiej zgodnie z ustawą dnia 22 grudnia 2015 r. o zasadach 
   uznawania kwalifikacji zawodowych nabytych w państwach członkowskich Unii Europejskiej;</t>
  </si>
  <si>
    <t xml:space="preserve"> - w kwocie 30.000 zł w celu zastosowania właściwego paragrafu dla wpływów z opłat za czynności administracyjne związane z wykonywaniem 
   transportu drogowego (zezwolenia na wykonywanie przewozu regularnego lub przewozu regularnego specjalnego w krajowym transporcie 
   drogowym).</t>
  </si>
  <si>
    <t>Obsługa papierów wartościowych, kredytów i pożyczek jednostek samorządu terytorialnego</t>
  </si>
  <si>
    <r>
      <t xml:space="preserve">Zmniejsza się o kwotę 747.910 zł wydatki zaplanowane na zadanie własne  pn. </t>
    </r>
    <r>
      <rPr>
        <i/>
        <sz val="10"/>
        <rFont val="Times New Roman"/>
        <family val="1"/>
      </rPr>
      <t>„Obsługa kredytów komercyjnych”</t>
    </r>
    <r>
      <rPr>
        <sz val="10"/>
        <rFont val="Times New Roman"/>
        <family val="1"/>
      </rPr>
      <t xml:space="preserve"> w związku z mniejszymi niż pierwotnie zakładano kosztami odsetek. </t>
    </r>
  </si>
  <si>
    <t>Medycyna pracy</t>
  </si>
  <si>
    <r>
      <t xml:space="preserve">Zwiększa się o kwotę 300.000 zł wydatki zaplanowane na zadanie własne pn. </t>
    </r>
    <r>
      <rPr>
        <i/>
        <sz val="10"/>
        <rFont val="Times New Roman"/>
        <family val="1"/>
      </rPr>
      <t xml:space="preserve">"Medycyna pracy" </t>
    </r>
    <r>
      <rPr>
        <sz val="10"/>
        <rFont val="Times New Roman"/>
        <family val="1"/>
      </rPr>
      <t>z przeznaczeniem na realizację przez wojewódzkie ośrodki medycyny pracy zadań wynikających z ustawy z dnia 27 czerwca 1997 r. o służbie medycyny.</t>
    </r>
  </si>
  <si>
    <t>Ochrona zabytków i opieka nad zabytkami</t>
  </si>
  <si>
    <t>Zwiększa się o kwotę 96.112 zł  wydatki zaplanowane na działalność statutową Kujawsko-Pomorskiego Impresaryjnego Teatru Muzycznego w Toruniu w celu zabezpieczenia środków na bieżące funkcjonowanie Instytucji w części dotyczącej kosztów utrzymania zespołu pałacowo-parkowego w Wieńcu.</t>
  </si>
  <si>
    <t>Określa się dotację dla Opery NOVA w Bydgoszczy w kwocie 20.700 zł z przeznaczeniem na zaprojektowanie, wykonanie oraz montaż dwóch rozdzielnic energetycznych.</t>
  </si>
  <si>
    <t xml:space="preserve"> - zmniejszenie dotacji bieżącej przeznaczonej na pokrycie kosztów związanych z zarządzaniem projektem i działań informacyjno-promocyjnych. 
   o kwotę 4.549 zł, tj. do przewidywanego wykonania.</t>
  </si>
  <si>
    <t>Zmienia się ogólna wartość projektu.</t>
  </si>
  <si>
    <t>1. Ośrodka Chopinowskiego w Szafarni w kwocie 5.000 zł z przeznaczeniem na zakup zestawu nagłośnieniowego sali koncertowej;</t>
  </si>
  <si>
    <t>Określa się dotacje celowe dla:</t>
  </si>
  <si>
    <t>2) Wojewódzkiej i Miejskiej Biblioteki Publicznej - Książnicy Kopernikańskiej w Toruniu:</t>
  </si>
  <si>
    <r>
      <t xml:space="preserve">Zwiększa się o kwotę 1.000.000 zł wydatki zaplanowane na zadanie własne pn. </t>
    </r>
    <r>
      <rPr>
        <i/>
        <sz val="10"/>
        <rFont val="Times New Roman"/>
        <family val="1"/>
      </rPr>
      <t xml:space="preserve">"Organizacja wydarzeń kulturalnych na terenie województwa kujawsko-pomorskiego" </t>
    </r>
    <r>
      <rPr>
        <sz val="10"/>
        <rFont val="Times New Roman"/>
        <family val="1"/>
      </rPr>
      <t>z przeznaczeniem na realizację przedsięwzięć kulturalnych mających wpływ na wzmocnienie marki regionu i wzrost jego atrakcyjności.</t>
    </r>
  </si>
  <si>
    <r>
      <t xml:space="preserve"> - o kwotę 50.000 zł na zadanie własne pn. </t>
    </r>
    <r>
      <rPr>
        <i/>
        <sz val="10"/>
        <rFont val="Times New Roman"/>
        <family val="1"/>
      </rPr>
      <t>"Obsługa uroczystości, jubileuszy, wizyt i spotkań"</t>
    </r>
    <r>
      <rPr>
        <sz val="10"/>
        <rFont val="Times New Roman"/>
        <family val="1"/>
      </rPr>
      <t xml:space="preserve"> z przeznaczeniem na pokrycie kosztów 
   związanych z obsługą imprez objętych patronatem Marszałka Województwa;</t>
    </r>
  </si>
  <si>
    <r>
      <t xml:space="preserve"> - o kwotę 1.000.000 zł na zadanie własne pn. </t>
    </r>
    <r>
      <rPr>
        <i/>
        <sz val="10"/>
        <rFont val="Times New Roman"/>
        <family val="1"/>
      </rPr>
      <t xml:space="preserve">"Promocja Województwa" </t>
    </r>
    <r>
      <rPr>
        <sz val="10"/>
        <rFont val="Times New Roman"/>
        <family val="1"/>
      </rPr>
      <t>w celu zabezpieczenia środków na realizację polityki promocyjnej 
   Województwa Kujawsko-Pomorskiego;</t>
    </r>
  </si>
  <si>
    <t>Dokonuje się zmian w projekcie EMMA realizowanym w ramach Programu INTERREG Region Morza Bałtyckiego poprzez:</t>
  </si>
  <si>
    <t xml:space="preserve"> - przeniesienie planowanych wydatków między podziałkami klasyfikacji budżetowej w kwocie 8.471 zł w celu dostosowania planu wydatków do 
   potrzeb wynikających z realizowanych przedsięwzięć;</t>
  </si>
  <si>
    <t>Ponadto w celu dostosowania planu wydatków do potrzeb wynikających z realizowanych przedsięwzięć  dokonuje się przeniesienia wydatków między podziałkami klasyfikacji budżetowej:</t>
  </si>
  <si>
    <t xml:space="preserve"> - w kwocie 3.700 zł w Projekcie EmpInno;</t>
  </si>
  <si>
    <t xml:space="preserve"> - w kwocie 7.998 zł w Projekcie NICHE.</t>
  </si>
  <si>
    <t xml:space="preserve">Zmniejsza się o kwotę 56.992 zł wydatki zaplanowane na Projekt HICAPS realizowany w ramach Programu INTERREG Europa Środkowa w związku z koniecznością przeniesienia opracowania dotyczącego identyfikacji i waloryzacji parków w województwie kujawsko-pomorskim do wykonania w roku 2018. </t>
  </si>
  <si>
    <t xml:space="preserve"> - przeniesienie planowanych wydatków między podziałkami klasyfikacji budżetowej w kwocie 37.400 zł w celu dostosowania planu wydatków 
   do kosztów wynikających z realizacji zadania;</t>
  </si>
  <si>
    <r>
      <t xml:space="preserve"> - o kwotę 95.980 zł na zadanie własne pn. </t>
    </r>
    <r>
      <rPr>
        <i/>
        <sz val="10"/>
        <rFont val="Times New Roman"/>
        <family val="1"/>
      </rPr>
      <t xml:space="preserve">"Współpraca międzynarodowa" </t>
    </r>
    <r>
      <rPr>
        <sz val="10"/>
        <rFont val="Times New Roman"/>
        <family val="1"/>
      </rPr>
      <t>z przeznaczeniem na pokrycie kosztów organizacji VI Forum 
   Regionów Polska -  Chorwacja, które odbędzie się w Dworze Artusa w Toruniu.</t>
    </r>
  </si>
  <si>
    <t>Rehabilitacja zawodowa i społeczna osób niepełnosprawnych</t>
  </si>
  <si>
    <r>
      <t xml:space="preserve"> - o kwotę 8.400 zł na zadanie własne pn. </t>
    </r>
    <r>
      <rPr>
        <i/>
        <sz val="10"/>
        <rFont val="Times New Roman"/>
        <family val="1"/>
      </rPr>
      <t xml:space="preserve">"Organizacja dożynek" </t>
    </r>
    <r>
      <rPr>
        <sz val="10"/>
        <rFont val="Times New Roman"/>
        <family val="1"/>
      </rPr>
      <t>w celu zabezpieczenia środków na sfinansowanie nagród dla uczestników 
   konkursów na najładniejsze wieńce dożynkowe.</t>
    </r>
  </si>
  <si>
    <r>
      <t xml:space="preserve"> - o kwotę 45.928 zł na zadanie zlecone z zakresu administracji rządowej pn. </t>
    </r>
    <r>
      <rPr>
        <i/>
        <sz val="10"/>
        <rFont val="Times New Roman"/>
        <family val="1"/>
      </rPr>
      <t xml:space="preserve">"Szkody łowieckie" </t>
    </r>
    <r>
      <rPr>
        <sz val="10"/>
        <rFont val="Times New Roman"/>
        <family val="1"/>
      </rPr>
      <t>w związku Decyzją Wojewody Kujawsko-
   Pomorskiego Nr WFB.I.3120.2.53.2017 z dnia 11 września 2017 r. o zwiększeniu planu dotacji celowych z budżetu państwa na sfinansowanie 
   odszkodowań za szkody wyrządzone w uprawach rolnych przez zwierzęta łowne (dziki) na obszarach niewchodzących w skład obwodów 
   łowieckich;</t>
    </r>
  </si>
  <si>
    <t>Dokonuje się zmian w planach podzadań Pomocy Technicznej Regionalnego Programu Operacyjnego Województwa Kujawsko-Pomorskiego 2014-2020 realizowanych przez Urząd Marszałkowski:</t>
  </si>
  <si>
    <t xml:space="preserve">    - w kwocie 231.474 zł w ramach podzadania Koszty instytucji;</t>
  </si>
  <si>
    <t xml:space="preserve">    - w kwocie 110.000 zł w ramach podzadania Koszty wdrażania.</t>
  </si>
  <si>
    <t xml:space="preserve">    - o kwotę 194.900 zł na podzadanie Koszty instytucji;</t>
  </si>
  <si>
    <t xml:space="preserve">    - o kwotę 67.500 zł na podzadanie Koszty wdrażania;</t>
  </si>
  <si>
    <t>1) zmniejszenie wydatków:</t>
  </si>
  <si>
    <t xml:space="preserve">    - o kwotę 352.000 zł na podzadanie Podnoszenie kwalifikacji zawodowych;</t>
  </si>
  <si>
    <t xml:space="preserve">    - o kwotę 188.000 zł na podzadanie Komitet Monitorujący;</t>
  </si>
  <si>
    <t xml:space="preserve">    - o kwotę 120.000 zł na podzadanie Ewaluacja i badania;</t>
  </si>
  <si>
    <t>3) przeniesienie planowanych wydatków między podziałkami klasyfikacji budżetowej:</t>
  </si>
  <si>
    <t xml:space="preserve">    - w kwocie 475.918 zł w ramach podzadania Koszty zatrudnienia;</t>
  </si>
  <si>
    <t xml:space="preserve">Powyższe zmiany wprowadzane są w celu dostosowania planu wydatków do Rocznego Planu Działań Pomocy Technicznej RPO WK-P na rok 2017. </t>
  </si>
  <si>
    <t>W związku z Decyzją Wojewody Kujawsko-Pomorskiego Nr WFB.I.3120.3.61.2017 z dnia 14 września 2017 r. o zwiększeniu planu dotacji celowych na organizowanie i prowadzenie przez Marszałka Województwa ośrodka adopcyjnego, zwiększa się o kwotę 200.000 zł wydatki zaplanowane na bieżące utrzymanie Kujawsko-Pomorskiego Ośrodka Adopcyjnego w Toruniu.</t>
  </si>
  <si>
    <t xml:space="preserve"> - zwiększenie wydatków o kwotę 239.616 zł w planie finansowym Kujawsko-Pomorskiego Specjalnego Ośrodka Szkolno-Wychowawczego
   im. J. Korczaka w Toruniu;</t>
  </si>
  <si>
    <t xml:space="preserve"> - zmniejszenie wydatków o kwotę 13.172 zł w planie finansowym Kujawsko-Pomorskiego Specjalnego Ośrodka Szkolno-Wychowawczego nr 1
   w Bydgoszczy;</t>
  </si>
  <si>
    <t xml:space="preserve"> - przeniesienie planowanych wydatków między podziałkami klasyfikacji budżetowej w kwocie 8.357 zł oraz zwiększenie wydatków o kwotę 
   56.367 zł w planie finansowym Kujawsko-Pomorskiego Specjalnego Ośrodka Szkolno-Wychowawczego nr 2 w Bydgoszczy;</t>
  </si>
  <si>
    <t xml:space="preserve"> - zwiększenie wydatków o kwotę 162.436 zł w planie finansowym Zespołu Szkół Specjalnych Nr 1 w Ciechocinku.</t>
  </si>
  <si>
    <t>Ponadto zwiększa się o kwotę 43.717 zł pozostałe wydatki bieżące zaplanowane na utrzymanie Kujawsko-Pomorskiego Specjalnego Ośrodka Szkolno-Wychowawczego nr 1 w Bydgoszczy w celu zabezpieczenia środków na drobne remonty, opłaty za zużycie energii elektrycznej, opłaty telekomunikacyjne, pokrycie kosztów usług związanych z funkcjonowaniem jednostki świadczonych przez kontrahentów zewnętrznych oraz na odpis na zakładowy fundusz świadczeń socjalnych.</t>
  </si>
  <si>
    <t xml:space="preserve"> - przeniesienie planowanych wydatków między podziałkami klasyfikacji budżetowej w kwocie 1.847 zł oraz zwiększenie wydatków o kwotę 
   41.615 zł w planie finansowym  Zespołu Szkół Nr 33 Specjalnych w Bydgoszczy;</t>
  </si>
  <si>
    <t xml:space="preserve"> - Kujawsko-Pomorskiego Specjalnego Ośrodka Szkolno-Wychowawczego im. J. Korczaka w Toruniu o kwotę 361.646 zł; </t>
  </si>
  <si>
    <t xml:space="preserve"> - Kujawsko-Pomorskiego Specjalnego Ośrodka Szkolno-Wychowawczego nr 1 w Bydgoszczy o kwotę 151.246 zł; </t>
  </si>
  <si>
    <t xml:space="preserve"> - Kujawsko-Pomorskiego Specjalnego Ośrodka Szkolno-Wychowawczego nr 2 w Bydgoszczy o kwotę 128.861 zł; </t>
  </si>
  <si>
    <t xml:space="preserve"> - Zespołu Szkół Specjalnych Nr 1 w Ciechocinku o kwotę 127.654 zł.</t>
  </si>
  <si>
    <t xml:space="preserve"> - Kujawsko-Pomorskiego Specjalnego Ośrodka Szkolno-Wychowawczego nr 1 w Bydgoszczy o kwotę 97.054 zł; </t>
  </si>
  <si>
    <t xml:space="preserve"> - Kujawsko-Pomorskiego Specjalnego Ośrodka Szkolno-Wychowawczego nr 2 w Bydgoszczy o kwotę 224.233 zł; </t>
  </si>
  <si>
    <t xml:space="preserve"> - Zespołu Szkół Specjalnych Nr 1 w Ciechocinku o kwotę 16.064 zł.</t>
  </si>
  <si>
    <t>Ponadto zwiększa się o kwotę 4.931 zł pozostałe wydatki bieżące zaplanowane na utrzymanie Kujawsko-Pomorskiego Specjalnego Ośrodka Szkolno-Wychowawczego nr 1 w Bydgoszczy w celu zabezpieczenia środków na drobne remonty, pokrycie kosztów usług związanych z funkcjonowaniem jednostki świadczonych przez kontrahentów zewnętrznych oraz na odpis na zakładowy fundusz świadczeń socjalnych.</t>
  </si>
  <si>
    <t xml:space="preserve"> - zwiększenie wydatków o kwotę 251.024 zł w planie finansowym Kujawsko-Pomorskiego Specjalnego Ośrodka Szkolno-Wychowawczego nr 2
   w Bydgoszczy.</t>
  </si>
  <si>
    <t xml:space="preserve"> - zmniejszenie wydatków o kwotę 192.059 zł w planie finansowym Kujawsko-Pomorskiego Specjalnego Ośrodka Szkolno-Wychowawczego
   im. J. Korczaka w Toruniu;</t>
  </si>
  <si>
    <t xml:space="preserve"> - zmniejszenie wydatków o kwotę 73.267 zł w planie finansowym Kujawsko-Pomorskiego Specjalnego Ośrodka Szkolno-Wychowawczego nr 1
   w Bydgoszczy;</t>
  </si>
  <si>
    <t>W celu urealnienia planu wydatków na wynagrodzenia i pochodne zmniejsza się o kwotę 36.518 zł wydatki zaplanowane na bieżące utrzymanie Kujawsko-Pomorskiego Ośrodka Dokształcania i Doskonalenia Zawodowego w Bydgoszczy.</t>
  </si>
  <si>
    <t xml:space="preserve"> - przeniesienie planowanych wydatków między podziałkami klasyfikacji budżetowej w kwocie 8.222 zł oraz zwiększenie wydatków o kwotę 
   58.739 zł w planie finansowym  Kujawsko-Pomorskiego Centrum Edukacji Nauczycieli w Bydgoszczy;</t>
  </si>
  <si>
    <t xml:space="preserve"> - zmniejszenie wydatków o kwotę 25.413 zł w planie finansowym Kujawsko-Pomorskiego Centrum Edukacji Nauczycieli w Toruniu;</t>
  </si>
  <si>
    <t xml:space="preserve"> - zmniejszenie wydatków o kwotę 34.700 zł w planie finansowym Kujawsko-Pomorskiego Centrum Edukacji Nauczycieli we Włocławku.</t>
  </si>
  <si>
    <t xml:space="preserve"> - przeniesienie planowanych wydatków między podziałkami klasyfikacji budżetowej w kwocie 26.470 zł oraz zwiększenie wydatków o kwotę 
   68.873 zł w planie finansowym Biblioteki Pedagogicznej w Toruniu;</t>
  </si>
  <si>
    <t xml:space="preserve"> - przeniesienie planowanych wydatków między podziałkami klasyfikacji budżetowej w kwocie 13.560 zł oraz zwiększenie wydatków o kwotę 
   16.411 zł w planie finansowym Pedagogicznej Biblioteki Wojewódzkiej w Bydgoszczy.</t>
  </si>
  <si>
    <t xml:space="preserve"> - Kujawsko-Pomorskiego Specjalnego Ośrodka Szkolno-Wychowawczego nr 1 w Bydgoszczy o kwotę 43.968 zł.</t>
  </si>
  <si>
    <t>W celu dostosowania planu wydatków do wielkości prognozowanego współfinansowania krajowego dla projektów przewidzianych do realizacji przez beneficjentów w 2017 r. w ramach RPO WK-P 2014-2020 dokonuje się zmian polegających na:</t>
  </si>
  <si>
    <t>1. zmniejszeniu planowanych wydatków na:</t>
  </si>
  <si>
    <t xml:space="preserve">    1) na zadania bieżące w ramach:</t>
  </si>
  <si>
    <t xml:space="preserve">        - Poddziałania 10.2.2 Kształcenie ogólne o kwotę 225.000 zł;</t>
  </si>
  <si>
    <t xml:space="preserve">        - Poddziałania 10.2.3 Kształcenie zawodowe o kwotę 235.500 zł;</t>
  </si>
  <si>
    <t xml:space="preserve">        - Poddziałania 10.1.3 Kształcenie zawodowe w ramach ZIT o kwotę 250.000 zł;</t>
  </si>
  <si>
    <t xml:space="preserve">        - Poddziałania 10.1.2 Kształcenie ogólne w ramach ZIT o kwotę 317.500 zł;</t>
  </si>
  <si>
    <t xml:space="preserve">    2) na zadania inwestycyjne w ramach Poddziałania 10.2.3 Kształcenie zawodowe o kwotę 21.000 zł;</t>
  </si>
  <si>
    <t>2. zmniejszenie planowanych wydatków na zadanie inwestycyjne w ramach Poddziałania 10.2.2 Kształcenie ogólne o kwotę 2.500 zł.</t>
  </si>
  <si>
    <t>Zwiększa się dochody własne województwa uzyskiwane przez Pedagogiczną Bibliotekę Wojewódzką w Bydgoszczy o kwotę 1.252 zł w związku z wpływem środków dotyczących rozliczeń z lat ubiegłych.</t>
  </si>
  <si>
    <t>1. określenie planowanych dochodów:</t>
  </si>
  <si>
    <t>2. zwiększenie planowanych dochodów:</t>
  </si>
  <si>
    <r>
      <t xml:space="preserve">       - Działania 2.1 Wysoka dostępność i jakość e-usług publicznych, na projekt pn. </t>
    </r>
    <r>
      <rPr>
        <i/>
        <sz val="10"/>
        <rFont val="Times New Roman"/>
        <family val="1"/>
      </rPr>
      <t>"Infostrada Kujaw 
         i Pomorza v2.0"</t>
    </r>
  </si>
  <si>
    <r>
      <t xml:space="preserve">       - Działania 2.1 Wysoka dostępność i jakość e-usług publicznych, na projekt pn. </t>
    </r>
    <r>
      <rPr>
        <i/>
        <sz val="10"/>
        <rFont val="Times New Roman"/>
        <family val="1"/>
      </rPr>
      <t>"Budowa i rozwój 
         regionalnego systemu dostępności i wymiany elektronicznych usług medycznych w województwie
         kujawsko-pomorskim"</t>
    </r>
  </si>
  <si>
    <r>
      <t xml:space="preserve">       - Poddziałania 3.5.2 Zrównoważona mobilność miejska i promowanie strategii niskoemisyjnych w ramach
         ZIT, na zadanie pn. </t>
    </r>
    <r>
      <rPr>
        <i/>
        <sz val="10"/>
        <rFont val="Times New Roman"/>
        <family val="1"/>
      </rPr>
      <t>"Poprawa bezpieczeństwa i komfortu mieszkańców oraz wsparcie niskoemisyjnego 
         transportu drogowego poprzez wybudowanie dróg dla rowerów (lider: województwo kujawsko-
         pomorskie)"</t>
    </r>
  </si>
  <si>
    <r>
      <t xml:space="preserve">       - Działania 4.5 Ochrona przyrody, na projekt pn.</t>
    </r>
    <r>
      <rPr>
        <i/>
        <sz val="10"/>
        <rFont val="Times New Roman"/>
        <family val="1"/>
      </rPr>
      <t xml:space="preserve"> "Budowa stacji terenowo-badawczej "Podmoście"</t>
    </r>
  </si>
  <si>
    <t xml:space="preserve">       - Poddziałania 1.5.2 Wsparcie procesu umiędzynarodowienia przedsiębiorstw, na projekty:</t>
  </si>
  <si>
    <r>
      <t xml:space="preserve">         pn. </t>
    </r>
    <r>
      <rPr>
        <i/>
        <sz val="10"/>
        <rFont val="Times New Roman"/>
        <family val="1"/>
      </rPr>
      <t>"Invest in BiT CITY 2. Promocja potencjału gospodarczego oraz promocja atrakcyjności 
         inwestycyjnej miast prezydenckich województwa kujawsko-pomorskiego"</t>
    </r>
  </si>
  <si>
    <r>
      <t xml:space="preserve">         pn. </t>
    </r>
    <r>
      <rPr>
        <i/>
        <sz val="10"/>
        <rFont val="Times New Roman"/>
        <family val="1"/>
      </rPr>
      <t>"Promocja gospodarcza Regionu Pomorza i Kujaw narzędziem w procesie internacjonalizacji"</t>
    </r>
  </si>
  <si>
    <t xml:space="preserve">       - Działania 2.1 Wysoka dostępność i jakość e-usług publicznych, na projekty:</t>
  </si>
  <si>
    <r>
      <t xml:space="preserve">         pn. </t>
    </r>
    <r>
      <rPr>
        <i/>
        <sz val="10"/>
        <rFont val="Times New Roman"/>
        <family val="1"/>
      </rPr>
      <t>"Infostrada Kujaw i Pomorza v2.0"</t>
    </r>
  </si>
  <si>
    <r>
      <t xml:space="preserve">         pn. </t>
    </r>
    <r>
      <rPr>
        <i/>
        <sz val="10"/>
        <rFont val="Times New Roman"/>
        <family val="1"/>
      </rPr>
      <t>"Budowa i rozwój regionalnego systemu dostępności i wymiany elektronicznych usług medycznych 
         w województwie kujawsko-pomorskim"</t>
    </r>
  </si>
  <si>
    <r>
      <t xml:space="preserve">       - Poddziałania 4.1.1 Poprawa ochrony przeciwpowodziowej i przeciwdziałanie suszy, na projekt pn. 
        </t>
    </r>
    <r>
      <rPr>
        <i/>
        <sz val="10"/>
        <rFont val="Times New Roman"/>
        <family val="1"/>
      </rPr>
      <t>"Budowa jazu piętrzącego na rzece Pannie w km 7+537 gm. Mogilno, powiat mogileński, 
         województwo kujawsko-pomorskie"</t>
    </r>
  </si>
  <si>
    <r>
      <t xml:space="preserve">       - Działania 3.3 Efektywność energetyczna w sektorze publicznym i mieszkaniowym, na projekt 
         pn.</t>
    </r>
    <r>
      <rPr>
        <i/>
        <sz val="10"/>
        <rFont val="Times New Roman"/>
        <family val="1"/>
      </rPr>
      <t xml:space="preserve"> "Termomodernizacja obiektów użyteczności publicznej, budynki: RDW Inowrocław, RDW 
         Żołędowo"</t>
    </r>
  </si>
  <si>
    <r>
      <t xml:space="preserve">         pn. </t>
    </r>
    <r>
      <rPr>
        <i/>
        <sz val="10"/>
        <rFont val="Times New Roman"/>
        <family val="1"/>
      </rPr>
      <t>"Przebudowa drogi wojewódzkiej Nr 563 Rypin-Żuromin-Mława od km 2+475 do km 16+656"</t>
    </r>
  </si>
  <si>
    <r>
      <t xml:space="preserve">         pn. </t>
    </r>
    <r>
      <rPr>
        <i/>
        <sz val="10"/>
        <rFont val="Times New Roman"/>
        <family val="1"/>
      </rPr>
      <t>"Przebudowa drogi wojewódzkiej Nr 254 Brzoza-Wylatowo"</t>
    </r>
  </si>
  <si>
    <r>
      <t xml:space="preserve">         pn. </t>
    </r>
    <r>
      <rPr>
        <i/>
        <sz val="10"/>
        <rFont val="Times New Roman"/>
        <family val="1"/>
      </rPr>
      <t>"Rozbudowa drogi wojewódzkiej Nr 254 Brzoza-Łabiszyn-Barcin-Mogilno-Wylatowo"</t>
    </r>
  </si>
  <si>
    <r>
      <t xml:space="preserve">         pn. </t>
    </r>
    <r>
      <rPr>
        <i/>
        <sz val="10"/>
        <rFont val="Times New Roman"/>
        <family val="1"/>
      </rPr>
      <t>"Rozbudowa drogi wojewódzkiej Nr 269 Szczerkowo-Kowal od km 12+170 do km 28+898 oraz od 
         km 33+622 do km 59+194"</t>
    </r>
  </si>
  <si>
    <r>
      <t xml:space="preserve">         pn. </t>
    </r>
    <r>
      <rPr>
        <i/>
        <sz val="10"/>
        <rFont val="Times New Roman"/>
        <family val="1"/>
      </rPr>
      <t>"Przebudowa drogi wojewódzkiej Nr 270 Brześć Kujawski-Izbica Kujawska-Koło od km 0+000 do 
         km 29+023"</t>
    </r>
  </si>
  <si>
    <t>Zmniejsza się łącznie o kwotę 3.000.000 zł dochody zaplanowane z tytułu dotacji celowych z budżetu państwa (budżet środków krajowych) przeznaczone na współfinansowanie projektów inwestycyjnych  w ramach Regionalnego Programu Operacyjnego Województwa Kujawsko-Pomorskiego 2014-2020, w tym na:</t>
  </si>
  <si>
    <r>
      <t xml:space="preserve">    - Poddziałania 10.2.3 Kształcenie zawodowe, na projekt pn. </t>
    </r>
    <r>
      <rPr>
        <i/>
        <sz val="10"/>
        <rFont val="Times New Roman"/>
        <family val="1"/>
      </rPr>
      <t>"Szkoła Zawodowców"</t>
    </r>
  </si>
  <si>
    <r>
      <t xml:space="preserve">    - Poddziałania 9.3.2 Rozwój usług społecznych, na projekt pn. </t>
    </r>
    <r>
      <rPr>
        <i/>
        <sz val="10"/>
        <rFont val="Times New Roman"/>
        <family val="1"/>
      </rPr>
      <t>"Rodzina w Centrum"</t>
    </r>
  </si>
  <si>
    <r>
      <t xml:space="preserve">  - Poddziałania 10.2.2 Kształcenie ogólne, na projekt pn. </t>
    </r>
    <r>
      <rPr>
        <i/>
        <sz val="10"/>
        <rFont val="Times New Roman"/>
        <family val="1"/>
      </rPr>
      <t>"Region Nauk Ścisłych II - edukacja przyszłości"</t>
    </r>
  </si>
  <si>
    <r>
      <t xml:space="preserve">  - Poddziałania 10.3.2 Stypendia dla uczniów szczególnie uzdolnionych w zakresie przedmiotów zawodowych, 
    na projekt pn. </t>
    </r>
    <r>
      <rPr>
        <i/>
        <sz val="10"/>
        <rFont val="Times New Roman"/>
        <family val="1"/>
      </rPr>
      <t>"Prymusi Zawodu Pomorza i Kujaw"</t>
    </r>
  </si>
  <si>
    <r>
      <t xml:space="preserve">        - Poddziałania 10.2.2 Kształcenie ogólne, na projekt pn. </t>
    </r>
    <r>
      <rPr>
        <i/>
        <sz val="10"/>
        <rFont val="Times New Roman"/>
        <family val="1"/>
      </rPr>
      <t>"Region Nauk Ścisłych II - edukacja przyszłości"</t>
    </r>
  </si>
  <si>
    <r>
      <t xml:space="preserve">        - Poddziałania 10.2.3 Kształcenie zawodowe, na projekt pn. </t>
    </r>
    <r>
      <rPr>
        <i/>
        <sz val="10"/>
        <rFont val="Times New Roman"/>
        <family val="1"/>
      </rPr>
      <t>"Szkoła Zawodowców"</t>
    </r>
  </si>
  <si>
    <r>
      <t xml:space="preserve">        - Poddziałania 10.3.2 Stypendia dla uczniów szczególnie uzdolnionych w zakresie przedmiotów 
          zawodowych, na projekt pn. </t>
    </r>
    <r>
      <rPr>
        <i/>
        <sz val="10"/>
        <rFont val="Times New Roman"/>
        <family val="1"/>
      </rPr>
      <t>"Prymusi Zawodu Pomorza i Kujaw"</t>
    </r>
  </si>
  <si>
    <t xml:space="preserve">        - Poddziałania 10.4.1 Edukacja dorosłych w zakresie kompetencji cyfrowych i języków obcych</t>
  </si>
  <si>
    <r>
      <t xml:space="preserve">        - Poddziałania 10.4.1 Edukacja dorosłych w zakresie kompetencji cyfrowych i języków obcych, na projekt 
          pn. </t>
    </r>
    <r>
      <rPr>
        <i/>
        <sz val="10"/>
        <rFont val="Times New Roman"/>
        <family val="1"/>
      </rPr>
      <t>"Caps Lock - certyfikowane szkolenia językowe i komputerowe"</t>
    </r>
  </si>
  <si>
    <t xml:space="preserve">        - Poddziałania 8.2.1 Wsparcie na rzecz podniesienia poziomu aktywności zawodowej osób pozostających 
          bez zatrudnienia</t>
  </si>
  <si>
    <t xml:space="preserve">        - Poddziałania 8.2.2 Wsparcie osób odchodzących z rolnictwa i rybactwa</t>
  </si>
  <si>
    <t xml:space="preserve">        - Poddziałania 8.5.2 Wsparcie outplacementowe</t>
  </si>
  <si>
    <t>Dokonuje się zmian w planowanych dochodach z tytułu dotacji celowych z budżetu państwa (budżet środków krajowych) przeznaczonych na współfinansowanie projektów w ramach Regionalnego Programu Operacyjnego Województwa Kujawsko-Pomorskiego 2014-2020 poprzez:</t>
  </si>
  <si>
    <t>1. określenie planowanych dochodów na Poddziałanie 8.6.2 Regionalne programy polityki zdrowotnej 
    i profilaktyczne</t>
  </si>
  <si>
    <t xml:space="preserve">    - na zadania bieżące</t>
  </si>
  <si>
    <t xml:space="preserve">    - na zadania inwestycyjne</t>
  </si>
  <si>
    <t xml:space="preserve">    w tym:</t>
  </si>
  <si>
    <t xml:space="preserve">       - Poddziałania 9.1.2 Rozwój usług opiekuńczych w ramach ZIT</t>
  </si>
  <si>
    <t xml:space="preserve">       - Poddziałania 9.2.2 Aktywne włączenie społeczne młodzieży objętej sądowym środkiem wychowawczym 
         lub poprawczym</t>
  </si>
  <si>
    <t xml:space="preserve">       - Poddziałania 10.2.2 Kształcenie ogólne</t>
  </si>
  <si>
    <t xml:space="preserve">       - Poddziałania 9.4.1 Rozwój podmiotów sektora ekonomii społecznej</t>
  </si>
  <si>
    <t xml:space="preserve">       - Działania 8.3 Wsparcie przedsiębiorczości i samozatrudnienia w regionie</t>
  </si>
  <si>
    <t>3. zwiększenie planowanych dochodów:</t>
  </si>
  <si>
    <t xml:space="preserve">       - Poddziałania 10.2.3 Kształcenie zawodowe</t>
  </si>
  <si>
    <t xml:space="preserve">       - Poddziałania 10.1.3 Kształcenie zawodowe w ramach ZIT</t>
  </si>
  <si>
    <t xml:space="preserve">       - Poddziałania 10.1.2 Kształcenie ogólne w ramach ZIT</t>
  </si>
  <si>
    <t xml:space="preserve">       - Poddziałania 8.4.1 Wsparcie zatrudnienia osób pełniących funkcje opiekuńcze</t>
  </si>
  <si>
    <t xml:space="preserve">       - Poddziałania 9.3.2 Rozwój usług społecznych</t>
  </si>
  <si>
    <r>
      <t xml:space="preserve">       - Poddziałania 9.3.2 Rozwój usług społecznych, na projekt pn. </t>
    </r>
    <r>
      <rPr>
        <i/>
        <sz val="10"/>
        <rFont val="Times New Roman"/>
        <family val="1"/>
      </rPr>
      <t>"Rodzina w Centrum"</t>
    </r>
  </si>
  <si>
    <t>4. przeniesienie planowanych dochodów pomiędzy dotacjami przeznaczonymi na wydatki bieżące województwa (lidera) a dotacjami na wydatki 
    partnerów w ramach:</t>
  </si>
  <si>
    <t>§ 3 dotyczący rozchodów budżetowych</t>
  </si>
  <si>
    <t xml:space="preserve">§ 8 ust.2 dotyczący dochodów pochodzących z 10 % odpisu od wpływów z tytułu opłaty produktowej oraz dodatkowej opłaty produktowej i wydatków na koszty egzekucji należności z tytułu opłat produktowych oraz dodatkowych opłat produktowych i obsługę administracyjną systemu tych opłat </t>
  </si>
  <si>
    <t>zmniejszeniem planowanych dochodów o kwotę 22.437.700 zł, tj. do kwoty 801.736.313,95 zł;</t>
  </si>
  <si>
    <t>zmniejszeniem planowanych wydatków o kwotę 22.437.700 zł, tj. do kwoty 835.236.313,95 zł;</t>
  </si>
  <si>
    <t>zwiększeniem planowanych przychodów o kwotę 7.100.000 zł, tj. do kwoty 76.780.952 zł, w wyniku zwiększenia przychodów stanowiących wolne środki z lat ubiegłych;</t>
  </si>
  <si>
    <t xml:space="preserve"> - z tytułu kredytu z 2008 r. w kwocie 3.100.000 zł, </t>
  </si>
  <si>
    <t xml:space="preserve">zwiększeniem planowanych rozchodów o kwotę 7.100.000 zł, tj. do kwoty 43.280.952 zł. </t>
  </si>
  <si>
    <t>Środki w kwocie 7.100.000 zł przeznaczone zostaną na wcześniejszą spłatę rat kapitałowych:</t>
  </si>
  <si>
    <t xml:space="preserve"> - z tytułu kredytu z 2009 r. w kwocie 4.000.000 zł, </t>
  </si>
  <si>
    <t>które przewidziane były do spłaty w 2018 r.</t>
  </si>
  <si>
    <t>Zwiększa się o kwotę 2.501 zł planowane dochody własne województwa osiągane przez Urząd Marszałkowski w Toruniu z tytułu zwrotu dotacji wykorzystanych niezgodnie z przeznaczeniem lub pobranych w nadmiernej wysokości przez beneficjentów Priorytetu VIII Programu Operacyjnego Kapitał Ludzki.</t>
  </si>
  <si>
    <r>
      <t xml:space="preserve">Zwiększa się o kwotę 218.265 zł wydatki zaplanowane na zadanie własne pn. </t>
    </r>
    <r>
      <rPr>
        <i/>
        <sz val="10"/>
        <rFont val="Times New Roman"/>
        <family val="1"/>
      </rPr>
      <t xml:space="preserve">"Wojewódzki program wyrównywania szans osób niepełnosprawnych i przeciwdziałania ich wykluczeniu społecznemu oraz pomocy w realizacji zadań zatrudniania osób niepełnosprawnych na lata 2011-2020" </t>
    </r>
    <r>
      <rPr>
        <sz val="10"/>
        <rFont val="Times New Roman"/>
        <family val="1"/>
      </rPr>
      <t>z przeznaczeniem na realizację zadań związanych z rehabilitacją społeczną i zawodową osób niepełnosprawnych.</t>
    </r>
  </si>
  <si>
    <t>Zmniejsza się dochody z tytułu dotacji z funduszy celowych zaplanowane na projekty realizowane przez parki krajobrazowe w ramach RPO WK-P 2014-2020, Działania 4.5 łącznie o kwotę 1.110 zł, w tym:</t>
  </si>
  <si>
    <r>
      <t xml:space="preserve">Wprowadza się zmiany w projekcie pn. </t>
    </r>
    <r>
      <rPr>
        <i/>
        <sz val="10"/>
        <rFont val="Times New Roman"/>
        <family val="1"/>
      </rPr>
      <t>"Edukacja społeczności zamieszkujących obszary chronione województwa kujawsko-pomorskiego: Lubię tu być na zielonym!"</t>
    </r>
    <r>
      <rPr>
        <sz val="10"/>
        <rFont val="Times New Roman"/>
        <family val="1"/>
      </rPr>
      <t xml:space="preserve"> realizowanym w ramach POIiŚ, Działania 2.4:</t>
    </r>
  </si>
  <si>
    <t xml:space="preserve"> - przeniesienie planowanych wydatków między podziałkami klasyfikacji budżetowej w kwocie 54.100 zł w celu zabezpieczenia środków na 
   pokrycie kosztów szkolenia pracowników wdrażających projekt oraz na zakup nagród dla uczestników konkursów;</t>
  </si>
  <si>
    <t xml:space="preserve"> - zmniejszenie planowanych wydatków o kwotę 271.920 zł w związku z przeniesieniem części zakresu rzeczowo-finansowego na lata następne.</t>
  </si>
  <si>
    <t>90001</t>
  </si>
  <si>
    <t>Gospodarka ściekowa i ochrona wód</t>
  </si>
  <si>
    <t>jednostka samorządu terytorialnego</t>
  </si>
  <si>
    <t xml:space="preserve">plan przed zmianą </t>
  </si>
  <si>
    <t>zwiększenie</t>
  </si>
  <si>
    <t>zmniejszenie</t>
  </si>
  <si>
    <t>plan po zmianie</t>
  </si>
  <si>
    <t>przedsięwzięcie</t>
  </si>
  <si>
    <t>gmina Lubień Kujawski</t>
  </si>
  <si>
    <t xml:space="preserve">   Budowa oczyszczalni ścieków i kanalizacji sanitarnej 
   w miejscowości Kłóbka, gmina Lubień Kujawski</t>
  </si>
  <si>
    <t>gmina Waganiec</t>
  </si>
  <si>
    <t xml:space="preserve">   Budowa przydomowych oczyszczalni ścieków na 
   terenie gminy Waganiec</t>
  </si>
  <si>
    <t>RAZEM</t>
  </si>
  <si>
    <t>Środki województwa stanowią 5% wartości wydatków kwalifikowanych przedsięwzięć, 70% kosztów przedsięwzięć przewidziane jest do sfinansowania ze środków Wojewódzkiego Funduszu Ochrony Środowiska i Gospodarki Wodnej a pozostałe 25% kosztów pokryją gminy.</t>
  </si>
  <si>
    <t xml:space="preserve">   Budowa kanalizacji sanitarnej i wodociągu 
   w miejscowości Bagno, gmina Lubień Kujawski</t>
  </si>
  <si>
    <t>01010</t>
  </si>
  <si>
    <t>Infrastruktura wodociągowa i sanitacyjna wsi</t>
  </si>
  <si>
    <t>gmina Włocławek</t>
  </si>
  <si>
    <t xml:space="preserve">   Budowa sieci wodociągowej w miejscowościach 
   Ludwinowo-Kruszyn-Dębice wraz z budową studni 
   głębinowej i infrastruktury towarzyszącej w Dębicach</t>
  </si>
  <si>
    <t xml:space="preserve">   Zaprojektowanie i wybudowanie ujęcia wody 
   w Kaliskach, gmina Lubień Kujawski</t>
  </si>
  <si>
    <t xml:space="preserve">   Budowa przydomowych oczyszczalni ścieków na 
   terenie gminy  Lubień Kujawski</t>
  </si>
  <si>
    <r>
      <t xml:space="preserve"> - o kwotę 1.584.000 zł na projekt pn. "</t>
    </r>
    <r>
      <rPr>
        <i/>
        <sz val="10"/>
        <rFont val="Times New Roman"/>
        <family val="1"/>
      </rPr>
      <t>Modernizacja wału przeciwpowodziowego Niziny Nieszawskiej na terenie miejskim w km 0+000 - 
   3+350, m. Toruń";</t>
    </r>
  </si>
  <si>
    <t>Dokonuje się zmian w projektach realizowanych przez Kujawsko-Pomorski Zarząd Melioracji i Urządzeń Wodnych we Włocławku w ramach RPO WK-P 2014-2020, Poddziałania 4.1.1:</t>
  </si>
  <si>
    <r>
      <t xml:space="preserve">Zwiększa się o kwotę 2.501 zł wydatki zaplanowane na zadanie własne pn. </t>
    </r>
    <r>
      <rPr>
        <i/>
        <sz val="10"/>
        <rFont val="Times New Roman"/>
        <family val="1"/>
      </rPr>
      <t xml:space="preserve">"Zwrot dotacji POKL" </t>
    </r>
    <r>
      <rPr>
        <sz val="10"/>
        <rFont val="Times New Roman"/>
        <family val="1"/>
      </rPr>
      <t>w części ujętej w planie finansowym Urzędu Marszałkowskiego w Toruniu z przeznaczeniem na zwrot dotacji niewykorzystanych i oddanych przez Beneficjentów Priorytetu VIII.</t>
    </r>
  </si>
  <si>
    <t xml:space="preserve">   - Poddziałanie 10.4.1 Edukacja dorosłych w zakresie kompetencji cyfrowych i języków obcych o kwotę 375.000 zł (wydatki bieżące);</t>
  </si>
  <si>
    <t xml:space="preserve">   - Poddziałanie 8.3 Wsparcie przedsiębiorczości i samozatrudnienia w regionie o kwotę 41.000 zł (wydatki inwestycyjne);</t>
  </si>
  <si>
    <t xml:space="preserve"> - Poddziałanie 3.5.1 Efektywność energetyczna w sektorze publicznym i mieszkaniowym w ramach ZIT o kwotę .1 500.0000 zł.</t>
  </si>
  <si>
    <t>Infrastruktura kolejowa</t>
  </si>
  <si>
    <t>Programy polityki zdrowotnej</t>
  </si>
  <si>
    <t>Ośrodki wsparcia</t>
  </si>
  <si>
    <t>Usługi opiekuńcze i specjalistyczne usługi opiekuńcze</t>
  </si>
  <si>
    <t>Pomoc materialne dla uczniów o charakterze motywacyjnym</t>
  </si>
  <si>
    <t xml:space="preserve"> - Poddziałanie 8.2.1 Wsparcie na rzecz podniesienia poziomu aktywności zawodowej osób pozostających bez zatrudnienia o kwotę 1.087.484 zł;</t>
  </si>
  <si>
    <t xml:space="preserve"> - Poddziałanie 8.2.2 Wsparcie osób odchodzących z rolnictwa i rybactwa o kwotę 187.668 zł;</t>
  </si>
  <si>
    <t xml:space="preserve">W celu dostosowania planu wydatków do wielkości prognozowanego współfinansowania krajowego dla projektów przewidzianych do realizacji przez beneficjentów w 2017 r. w ramach RPO WK-P 2014-2020 zmniejsza sią wydatki na: </t>
  </si>
  <si>
    <t xml:space="preserve">   - o kwotę 528 zł w planie finansowym Urzędu Marszałkowskiego w Toruniu z przeznaczeniem na zwrot dotacji niewykorzystanych i oddanych
     przez Beneficjentów Priorytetu IX;</t>
  </si>
  <si>
    <t xml:space="preserve">   - o kwotę 643 zł w planie finansowym Wojewódzkiego Urzędu Pracy w Toruniu z przeznaczeniem na zwrot dotacji niewykorzystanych
     i oddanych przez Beneficjentów Priorytetu VI.</t>
  </si>
  <si>
    <r>
      <t xml:space="preserve">1) na zadanie własne pn. </t>
    </r>
    <r>
      <rPr>
        <i/>
        <sz val="10"/>
        <rFont val="Times New Roman"/>
        <family val="1"/>
      </rPr>
      <t>"Zwrot dotacji POKL":</t>
    </r>
  </si>
  <si>
    <r>
      <t xml:space="preserve">2) na zadanie własne pn. </t>
    </r>
    <r>
      <rPr>
        <i/>
        <sz val="10"/>
        <rFont val="Times New Roman"/>
        <family val="1"/>
      </rPr>
      <t xml:space="preserve">"POKL - rozliczenia z beneficjentami" </t>
    </r>
    <r>
      <rPr>
        <sz val="10"/>
        <rFont val="Times New Roman"/>
        <family val="1"/>
      </rPr>
      <t xml:space="preserve">o kwotę 6.160 zł z przeznaczeniem na zapłatę ustawowych odsetek od środków 
    uznanych przez Instytucję Wdrażającą za nienależne, w związku z uchyleniem decyzji wymierzającej korektę finansową. </t>
    </r>
  </si>
  <si>
    <t xml:space="preserve">1) w planach podzadań Pomocy Technicznej Programu Operacyjnego Wiedza Edukacja Rozwój 2014-2020: </t>
  </si>
  <si>
    <t>2) w planach podzadań Pomocy Technicznej Regionalnego Programu Operacyjnego Województwa Kujawsko-Pomorskiego 2014-2020:</t>
  </si>
  <si>
    <t xml:space="preserve">     - w kwocie 8.600 zł w podzadaniu Koszty organizacyjne, techniczne i administracyjne;</t>
  </si>
  <si>
    <t xml:space="preserve">     - w kwocie 4.400 zł w podzadaniu Podnoszenie kwalifikacji zawodowych;</t>
  </si>
  <si>
    <t xml:space="preserve">     - w kwocie 8.600 zł w podzadaniu Koszty instytucji;</t>
  </si>
  <si>
    <t xml:space="preserve">     - w kwocie 9.830 zł w podzadaniu Podnoszenie kwalifikacji zawodowych;</t>
  </si>
  <si>
    <t>Zmiany dokonywane są w celu dostosowania planu wydatków do ponoszonych kosztów w ramach poszczególnych zadań.</t>
  </si>
  <si>
    <t>Wprowadza się zmiany w planie finansowym Regionalnego Ośrodka Polityki Społecznej w Toruniu w projektach realizowanych ramach RPO WK-P 2014-2020:</t>
  </si>
  <si>
    <r>
      <t xml:space="preserve">1) projekt pn. </t>
    </r>
    <r>
      <rPr>
        <i/>
        <sz val="10"/>
        <rFont val="Times New Roman"/>
        <family val="1"/>
      </rPr>
      <t xml:space="preserve">"Rodzina w Centrum" </t>
    </r>
    <r>
      <rPr>
        <sz val="10"/>
        <rFont val="Times New Roman"/>
        <family val="1"/>
      </rPr>
      <t>(Poddziałanie 9.3.2):</t>
    </r>
  </si>
  <si>
    <t xml:space="preserve">    - przeniesienie planowanych wydatków między podziałkami klasyfikacji budżetowej w kwocie 3.957 zł w celu dostosowania planu wydatków 
      do szczegółowego budżetu projektu;</t>
  </si>
  <si>
    <t xml:space="preserve">    - przeniesienie planowanych wydatków między podziałkami klasyfikacji budżetowej w kwocie 122.869 zł w celu dostosowania planu wydatków 
      do szczegółowego budżetu projektu;</t>
  </si>
  <si>
    <t xml:space="preserve">    - zmniejszenie planowanych wydatków o kwotę 102.166 zł w związku z przeniesieniem części zakresu rzeczowo-finansowego na rok 2018. 
      Ogólna wartość projektu nie ulega zmianie; </t>
  </si>
  <si>
    <t>Zwiększa się o kwotę 4.000 zł dochody zaplanowane jako wpłaty od jednostek samorządu terytorialnego na realizację Programu "Kujawsko-Pomorska Niebieska Linia - Pogotowie dla Ofiar Przemocy w Rodzinie". Zmiana dokonywana jest w związku z podpisaniem Porozumień o wspólnym prowadzeniu i uczestnictwie w finansowaniu zadania z kolejnymi gminami i wzrostem wpływów na realizację Programu.</t>
  </si>
  <si>
    <t xml:space="preserve"> - zwiększenie wydatków na zadania bieżące o kwotę 751.324 zł;</t>
  </si>
  <si>
    <t>1. Działania 2.1 Wysoka dostępność i jakość e-usług publicznych:</t>
  </si>
  <si>
    <r>
      <t xml:space="preserve">    1) projekt pn. </t>
    </r>
    <r>
      <rPr>
        <i/>
        <sz val="10"/>
        <rFont val="Times New Roman"/>
        <family val="1"/>
      </rPr>
      <t>"Infostrada Kujaw i Pomorza v2.0"</t>
    </r>
  </si>
  <si>
    <r>
      <t xml:space="preserve">    2) projekt pn. </t>
    </r>
    <r>
      <rPr>
        <i/>
        <sz val="10"/>
        <rFont val="Times New Roman"/>
        <family val="1"/>
      </rPr>
      <t>"Budowa i rozwój regionalnego systemu dostępności i wymiany elektronicznych usług medycznych w województwie
        kujawsko-pomorskim"</t>
    </r>
  </si>
  <si>
    <r>
      <t xml:space="preserve">2. Działania 2.2 Cyfrowa dostępność i użyteczność informacji sektora publicznego oraz zasobów nauki - projekt pn. </t>
    </r>
    <r>
      <rPr>
        <i/>
        <sz val="10"/>
        <rFont val="Times New Roman"/>
        <family val="1"/>
      </rPr>
      <t>"Kultura w zasięgu 2.0"</t>
    </r>
    <r>
      <rPr>
        <sz val="10"/>
        <rFont val="Times New Roman"/>
        <family val="1"/>
      </rPr>
      <t>:</t>
    </r>
  </si>
  <si>
    <t xml:space="preserve">       - zmniejszenie planowanych wydatków o kwotę 751.210 zł w związku z przeniesieniem części zakresu rzeczowo-finansowego na lata 
         następne. Zmienia się ogólna wartość projektu i wydłuża okres realizacji do roku 2022; </t>
  </si>
  <si>
    <r>
      <t xml:space="preserve"> - w kwocie 142.089 zł na dofinansowanie zadania inwestycyjnego pn. </t>
    </r>
    <r>
      <rPr>
        <i/>
        <sz val="10"/>
        <rFont val="Times New Roman"/>
        <family val="1"/>
      </rPr>
      <t>"Przebudowa dróg gminnych na terenie gminy Aleksandrów 
   Kujawski";</t>
    </r>
    <r>
      <rPr>
        <sz val="10"/>
        <rFont val="Times New Roman"/>
        <family val="1"/>
      </rPr>
      <t xml:space="preserve"> </t>
    </r>
  </si>
  <si>
    <t>Ponadto art. 211, 212, 214, 215, 217, 219 ust. 3, 222, 235-237 i 258 ustawy z dnia 27 sierpnia 2009 r. o finansach publicznych określają zakres i wymogi, które musi spełniać uchwała budżetowa jednostki samorządu terytorialnego.</t>
  </si>
  <si>
    <r>
      <t>Zmniejsza się dochody zaplanowane z tytułu dotacji z funduszy celowych o kwotę 9.682 zł zaplanowane na projekt pn. "</t>
    </r>
    <r>
      <rPr>
        <i/>
        <sz val="10"/>
        <rFont val="Times New Roman"/>
        <family val="1"/>
      </rPr>
      <t xml:space="preserve">Budowa jazu piętrzącego na rzece Pannie w km 7+537 gm. Mogilno, powiat mogileński województwo kujawsko-pomorskie" </t>
    </r>
    <r>
      <rPr>
        <sz val="10"/>
        <rFont val="Times New Roman"/>
        <family val="1"/>
      </rPr>
      <t>realizowany przez Kujawsko-Pomorski Zarząd Melioracji i Urządzeń Wodnych we Włocławku w ramach RPO WK-P 2014-2020, Poddziałania 4.1.1 w związku z oszczędnościami powstałymi po przeprowadzeniu procedur przetargowych na roboty budowlano-montażowe i koniecznością urealnienia dochodów z Wojewódzkiego Funduszu Ochrony Środowiska i Gospodarki Wodnej w Toruniu.</t>
    </r>
  </si>
  <si>
    <t xml:space="preserve">W związku z informacją Ministerstwa Środowiska o braku możliwości zapewnienia finansowania na projekty przewidziane do realizacji przez Kujawsko-Pomorski Zarząd Melioracji i Urządzeń Wodnych we Włocławku w ramach Poddziałania 2.1.4 POiŚ, zmniejsza się dochody zaplanowane na: </t>
  </si>
  <si>
    <r>
      <t xml:space="preserve"> - projekt pn. "</t>
    </r>
    <r>
      <rPr>
        <i/>
        <sz val="10"/>
        <rFont val="Times New Roman"/>
        <family val="1"/>
      </rPr>
      <t xml:space="preserve">Modernizacja wału przeciwpowodziowego Niziny Nieszawskiej na terenie miejskim w km 0+000 - 3+350, m. Toruń" </t>
    </r>
    <r>
      <rPr>
        <sz val="10"/>
        <rFont val="Times New Roman"/>
        <family val="1"/>
      </rPr>
      <t>łącznie 
   o kwotę 1.584.000 zł, w tym z budżetu środków europejskich o kwotę 1.346.500 zł oraz z dotacji budżetu państwa o kwotę 237.500 zł;</t>
    </r>
  </si>
  <si>
    <t>W związku ze zmianą terminów przekazywania refundacji wydatków poniesionych na realizację projektu Emplnno realizowanego w ramach Programu INTERREG Region Morza Bałtyckiego, zwiększa się dochody pochodzące z innych źródeł zagranicznych o kwotę 70.751 zł, tj. do wysokości planowanych wpływów w 2017 r.</t>
  </si>
  <si>
    <t xml:space="preserve">Dokonuje się przekwalifikowania dochodów inwestycyjnych zaplanowanych z Funduszu Kolejowego (2016-2020) na dochody bieżące. Następuje przeniesienie planowanych dochodów między podziałkami klasyfikacji budżetowej w kwocie 9.962.366 zł. </t>
  </si>
  <si>
    <r>
      <t>Zwiększa się dochody z tytułu dotacji celowej z budżetu państwa zaplanowane na zadanie pn. "</t>
    </r>
    <r>
      <rPr>
        <i/>
        <sz val="10"/>
        <rFont val="Times New Roman"/>
        <family val="1"/>
      </rPr>
      <t>Punkty Informacyjne Funduszy Europejskich WK-P"</t>
    </r>
    <r>
      <rPr>
        <sz val="10"/>
        <rFont val="Times New Roman"/>
        <family val="1"/>
      </rPr>
      <t xml:space="preserve"> realizowane w ramach Programu Operacyjnego Pomoc Techniczna łącznie o kwotę 91.620 zł, w tym z budżetu państwa na finansowanie części unijnej o kwotę 77.877 zł oraz na finansowanie części krajowej o kwotę 13.743 zł. Zmiana dokonywana jest w celu dostosowania planu dochodów do wysokości określonej w harmonogramie transz dotacji zaakceptowanym przez Ministerstwo Rozwoju.</t>
    </r>
  </si>
  <si>
    <t>Zwiększa się planowane dochody własne województwa o kwotę 530 zł w związku ze wzrostem wpływów z opłat wnoszonych za wydanie zaświadczenia stwierdzającego charakter, okres i rodzaj wykonywanej działalności na terenie Rzeczypospolitej Polskiej.</t>
  </si>
  <si>
    <r>
      <t xml:space="preserve">       - Działania 2.2 Cyfrowa dostępność i użyteczność informacji sektora publicznego oraz zasobów nauki, 
         kultury i dziedzictwa regionalnego, na projekt pn.</t>
    </r>
    <r>
      <rPr>
        <i/>
        <sz val="10"/>
        <rFont val="Times New Roman"/>
        <family val="1"/>
      </rPr>
      <t xml:space="preserve"> "Kultura w zasięgu 2.0"</t>
    </r>
  </si>
  <si>
    <t>w związku ze zmianą poziomu dofinansowania z Wojewódzkiego Funduszu Ochrony Środowiska i Gospodarki Wodnej ujętego we wnioskach o dofinansowanie projektów.</t>
  </si>
  <si>
    <r>
      <t>1)  projekt pn. "</t>
    </r>
    <r>
      <rPr>
        <i/>
        <sz val="10"/>
        <rFont val="Times New Roman"/>
        <family val="1"/>
      </rPr>
      <t>Budowa jazu piętrzącego na rzece Pannie w km 7+537 gm. Mogilno, powiat mogileński województwo kujawsko-pomorskie":</t>
    </r>
  </si>
  <si>
    <t xml:space="preserve">    - przeniesienie planowanych wydatków między podziałkami klasyfikacji budżetowej w kwocie 666 zł w celu dostosowania planu wydatków do 
      kosztów wynikających z realizacji zadania;</t>
  </si>
  <si>
    <t xml:space="preserve">    - zmniejszenie wydatków o kwotę 326.335 zł w związku z oszczędnościami powstałymi po przeprowadzeniu procedur przetargowych na roboty 
      budowlano-montażowe. Zmienia się ogólna wartość projektu;</t>
  </si>
  <si>
    <r>
      <t>2)  projekt pn. "</t>
    </r>
    <r>
      <rPr>
        <i/>
        <sz val="10"/>
        <rFont val="Times New Roman"/>
        <family val="1"/>
      </rPr>
      <t>Przebudowa walu przeciwpowodziowego Sartowice-Nowe, odcinek od km 0+000 do km 10+600. Realizacja od km 7+075
     do km 10+600":</t>
    </r>
  </si>
  <si>
    <t xml:space="preserve">    - przeniesienie planowanych wydatków między podziałkami klasyfikacji budżetowej w kwocie 156 zł w celu dostosowania planu wydatków do 
      kosztów wynikających z realizacji zadania;</t>
  </si>
  <si>
    <r>
      <t xml:space="preserve">Zmniejsza się o kwotę 206.813 zł wydatki zaplanowane na projekt pn. </t>
    </r>
    <r>
      <rPr>
        <i/>
        <sz val="10"/>
        <rFont val="Times New Roman"/>
        <family val="1"/>
      </rPr>
      <t>"Caps Lock - certyfikowane szkolenia językowe i komputerowe"</t>
    </r>
    <r>
      <rPr>
        <sz val="10"/>
        <rFont val="Times New Roman"/>
        <family val="1"/>
      </rPr>
      <t xml:space="preserve"> przewidziany do realizacji w ramach RPO WK-P 2014-2020, Poddziałania 10.4.1. W związku z negatywną opinią Komisji Europejskiej dotyczącą sposobu wyboru projektów w konkursie, w którym złożony został wniosek o dofinansowanie projektu, Zarząd Województwa pojął decyzję o odstąpieniu od jego realizacji i wycofał wniosek.</t>
    </r>
  </si>
  <si>
    <r>
      <t xml:space="preserve"> - w kwocie 913.969 zł na dofinansowanie zadania inwestycyjnego pn. </t>
    </r>
    <r>
      <rPr>
        <i/>
        <sz val="10"/>
        <rFont val="Times New Roman"/>
        <family val="1"/>
      </rPr>
      <t>"Przebudowa ul. Chopina i Sikorskiego w Aleksandrowie Kujawskim".</t>
    </r>
    <r>
      <rPr>
        <sz val="10"/>
        <rFont val="Times New Roman"/>
        <family val="1"/>
      </rPr>
      <t xml:space="preserve"> </t>
    </r>
  </si>
  <si>
    <t xml:space="preserve"> - w kwocie 1.431.040 zł na zakup od Uniwersytetu Technologiczno-Przyrodniczego im. Jana i Jędrzeja Śniadeckich w Bydgoszczy prawa 
   własności nieruchomości położonej w Bydgoszczy przy ul. Seminaryjnej 3-5. Nieruchomość przeznaczona zostanie na potrzeby działalności 
   medycznej Kujawsko-Pomorskiego Centrum Pulmonologii w Bydgoszczy (przeniesienie oddziałów szpitalnych i pozostałych komórek 
   organizacyjnych z dotychczasowej lokalizacji przy ul. Meysnera i połączenie ich z główną siedzibą Centrum);</t>
  </si>
  <si>
    <r>
      <t xml:space="preserve">Zmniejsza się o kwotę 14.760 zł wydatki zaplanowane na wieloletnie zadanie inwestycyjne pn. </t>
    </r>
    <r>
      <rPr>
        <i/>
        <sz val="10"/>
        <rFont val="Times New Roman"/>
        <family val="1"/>
      </rPr>
      <t xml:space="preserve">"Dokumentacje projektowe" </t>
    </r>
    <r>
      <rPr>
        <sz val="10"/>
        <rFont val="Times New Roman"/>
        <family val="1"/>
      </rPr>
      <t>w związku z przeniesieniem środków przeznaczonych na pokrycie kosztów sprawowania nadzoru autorskiego nad realizacją prac budowlanych w Pałacu Dąmbskich przy ul. Żeglarskiej 8 w Toruniu na rok 2018.</t>
    </r>
  </si>
  <si>
    <t>Zwiększa się o kwotę 650.000 zł wydatki zaplanowane na podwyższenie kapitału zakładowego spółki Regionalny Ośrodek Edukacji Ekologicznej sp. z o.o. Wniesienie kapitału nastąpi poprzez objęcie 650 nowych udziałów o wartości nominalnej 1.000 zł każdy. Środki uzyskane z podwyższenia kapitału przeznaczone zostaną na wkład własny do projektu "Kujawsko-Pomorski Ośrodek Edukacji Ekologicznej i Ochrony Bioróżnorodności Eko-Czar w Czarnym Bryńsku" planowanego do realizacji w ramach RPO WKP 2014-2020, Działania 4.5.</t>
  </si>
  <si>
    <t>Wprowadza się zmiany w projektach realizowanych w ramach RPO WK-P 2014-2020:</t>
  </si>
  <si>
    <t xml:space="preserve">       - przeniesienie planowanych wydatków między podziałkami klasyfikacji budżetowej w kwocie 100.200 zł poprzez zwiększenie wydatków 
         inwestycyjnych przy jednoczesnym zmniejszeniu wydatków bieżących;</t>
  </si>
  <si>
    <t xml:space="preserve">       - zwiększenie planowanych wydatków o kwotę 99.800 zł;</t>
  </si>
  <si>
    <t xml:space="preserve">       w celu zabezpieczenia środków na sfinansowanie opracowania koncepcji i studium wykonalności dla projektu. Zwiększa się zakres 
       rzeczowy i ogólna wartość projektu oraz wydłuża okres realizacji do roku 2022;</t>
  </si>
  <si>
    <t>2) zwiększenie wydatków o kwotę 922.400 zł na podzadanie Koszty zatrudnienia;</t>
  </si>
  <si>
    <t xml:space="preserve"> - zwiększenie wydatków o kwotę 91.620 zł w wyniku aktualizacji wniosku o przyznanie dotacji celowej na 2017 r. i przyznaniem przez 
   Ministerstwo Rozwoju dodatkowych środków na nagrody pieniężne dla pracowników PIFE oraz szkolenia. Zwiększa się ogólna wartość 
   zadania.</t>
  </si>
  <si>
    <t>W bieżącym utrzymaniu Zespołu Szkół Nr 33 Specjalnych w Bydgoszczy dokonuje się przeniesienia planowanych wydatków między podziałkami klasyfikacji budżetowej w kwocie 369 zł oraz zwiększenia wydatków o kwotę 1.907 zł. Zmiana dotyczy urealnienia wydatków na wynagrodzenia i pochodne.</t>
  </si>
  <si>
    <t>Ponadto zwiększa się o kwotę 7.848 zł pozostałe wydatki bieżące zaplanowane na utrzymanie Pedagogicznej Biblioteki Wojewódzkiej w Bydgoszczy w celu zabezpieczenia środków na wypłatę odprawy dla pracownika obsługi, w związku z likwidacją stanowiska pracy.</t>
  </si>
  <si>
    <t xml:space="preserve">1. zwiększeniu planowanych wydatków: </t>
  </si>
  <si>
    <r>
      <t xml:space="preserve">Zmniejsza się o kwotę 5.507.140 zł wydatki zaplanowane projekt  pn. </t>
    </r>
    <r>
      <rPr>
        <i/>
        <sz val="10"/>
        <rFont val="Times New Roman"/>
        <family val="1"/>
      </rPr>
      <t>"Region Nauk Ścisłych II - edukacja przyszłości"</t>
    </r>
    <r>
      <rPr>
        <sz val="10"/>
        <rFont val="Times New Roman"/>
        <family val="1"/>
      </rPr>
      <t xml:space="preserve"> przewidziany do realizacji w ramach RPO WK-P, Poddziałania 10.2.2. W związku ze zmianą zakresu rzeczowo-finansowanego zadań ujętych w projekcie zmniejsza się jego całkowita wartość oraz zmienia się okres realizacji.</t>
    </r>
  </si>
  <si>
    <t>W celu dostosowania planu wydatków do wielkości prognozowanego współfinansowania krajowego dla projektów przewidzianych do realizacji przez beneficjentów w 2017 r. w ramach RPO WK-P 2014-2020 określa się wydatki w kwocie 77.500 zł na Poddziałanie 8.6.2 Regionalne programy polityki zdrowotnej i profilaktyczne.</t>
  </si>
  <si>
    <t>W celu dostosowania planu wydatków do wielkości prognozowanego współfinansowania krajowego dla projektów przewidzianych do realizacji przez beneficjentów w 2017 r. wprowadza się następujące zmiany w ramach RPO WK-P 2014-2020 Poddziałaniu 9.4.1 Rozwój podmiotów sektora ekonomii społecznej:</t>
  </si>
  <si>
    <t xml:space="preserve"> - zmniejszenie wydatków na zadania inwestycyjne o kwotę 7.500 zł.</t>
  </si>
  <si>
    <t>Zmniejsza się o kwotę 15.000 zł wydatki zaplanowane w ramach RPO WK-P 2014-2020 na Poddziałanie 9.1.2 Rozwój usług opiekuńczych w ramach ZIT w celu dostosowania planu wydatków do wielkości prognozowanego współfinansowania krajowego dla projektów przewidzianych do realizacji przez beneficjentów w 2017 r.</t>
  </si>
  <si>
    <t>Dokonuje się przeniesienia planowanych wydatków między podziałkami klasyfikacji budżetowej w planie finansowym Wojewódzkiego Urzędu Pracy w Toruniu:</t>
  </si>
  <si>
    <r>
      <t xml:space="preserve"> - w kwocie 17.600 zł na nowe zadanie własne pn. </t>
    </r>
    <r>
      <rPr>
        <i/>
        <sz val="10"/>
        <rFont val="Times New Roman"/>
        <family val="1"/>
      </rPr>
      <t xml:space="preserve">"Zabezpieczenie zabytkowego muru ogrodzeniem z siatki" </t>
    </r>
    <r>
      <rPr>
        <sz val="10"/>
        <rFont val="Times New Roman"/>
        <family val="1"/>
      </rPr>
      <t>przewidziane do realizacji przez 
   Kujawsko-Pomorski Specjalny Ośrodek Szkolno-Wychowawczy Nr 1 w Bydgoszczy. Zgodnie z ekspertyzą budowlaną stan techniczny muru 
   jest zły (odchylenie od pionu na całej długości, ubytki w cegłach i spoinach ) i zagraża zdrowiu i życiu osób przebywających w jego pobliżu.  
   W roku 2018 przewidziano rozbiórkę muru a następnie, w uzgodnieniu z konserwatorem miejskim, jego odtworzenie;</t>
    </r>
  </si>
  <si>
    <r>
      <t xml:space="preserve">Zwiększa się o kwotę 10.059 zł wydatki zaplanowane na wieloletnie zadanie inwestycyjne pn. </t>
    </r>
    <r>
      <rPr>
        <i/>
        <sz val="10"/>
        <rFont val="Times New Roman"/>
        <family val="1"/>
      </rPr>
      <t xml:space="preserve">"Kujawsko-Pomorski Specjalny Ośrodek Szkolno-Wychowawczy Nr 2 w Bydgoszczy - Budowa windy dla osób niepełnosprawnych" </t>
    </r>
    <r>
      <rPr>
        <sz val="10"/>
        <rFont val="Times New Roman"/>
        <family val="1"/>
      </rPr>
      <t xml:space="preserve">z przeznaczeniem na pokrycie kosztów wykonania dokumentacji projektowej. Zwiększa się ogólną wartość inwestycji w celu umożliwienia wyboru wykonawcy spośród ofert, które złożone zostały w przeprowadzonym postępowaniu przetargowym na zaprojektowanie i budowę windy. </t>
    </r>
  </si>
  <si>
    <t xml:space="preserve"> - Kujawsko-Pomorskiego Specjalnego Ośrodka Szkolno-Wychowawczego nr 1 w Bydgoszczy o kwotę 47.049 zł; </t>
  </si>
  <si>
    <t xml:space="preserve"> - Kujawsko-Pomorskiego Specjalnego Ośrodka Szkolno-Wychowawczego nr 2 w Bydgoszczy o kwotę 213.596 zł; </t>
  </si>
  <si>
    <t>Ponadto zwiększa się o kwotę 12.969 zł pozostałe wydatki bieżące zaplanowane na utrzymanie Kujawsko-Pomorskiego Specjalnego Ośrodka Szkolno-Wychowawczego nr 1 w Bydgoszczy w celu zabezpieczenia środków na zakup pomocy dydaktycznych na zajęcia edukacyjno-rewalidacyjne, zakup wyposażenia, drobne remonty, opłaty za zużycie energii elektrycznej, pokrycie kosztów usług związanych z funkcjonowaniem jednostki świadczonych przez kontrahentów zewnętrznych oraz na odpis na zakładowy fundusz świadczeń socjalnych.</t>
  </si>
  <si>
    <t>W bieżącym utrzymaniu Kujawsko-Pomorskiego Ośrodka Dokształcania i Doskonalenia Zawodowego w Bydgoszczy dokonuje się przeniesienia planowanych wydatków między podziałkami klasyfikacji budżetowej w kwocie 1.306 zł oraz zwiększenia wydatków o kwotę 50.924 zł. Zmiana dotyczy urealnienia wydatków na wynagrodzenia i pochodne.</t>
  </si>
  <si>
    <t>Zmniejsza się o kwotę 45.710 zł wydatki zaplanowane na Projekt SURFACE realizowany w ramach Programu INTERREG Europa Środkowa w związku z przeniesieniem działań promocyjnych na lata następne. Nie zmienia się ogólna wartość projektu.</t>
  </si>
  <si>
    <t xml:space="preserve"> - zwiększenie dotacji inwestycyjnej o kwotę 207.018 zł w związku z nałożeniem przez Instytucję Zarządzającą korekty finansowej na 
   postępowanie przetargowe na nagłośnienie sceny głównej i sceny kameralnej i obniżeniem dofinansowania z budżetu środków europejskich;</t>
  </si>
  <si>
    <t>2. Pałacu Lubostroń w Lubostroniu w kwocie 15.370 zł z przeznaczeniem na wymianę pomp centralnego ogrzewania (obiegowej i cyrkulacyjnej)
    w kotłowni budynku stajni-wozowni oraz instalację stacji uzdatniania wody.</t>
  </si>
  <si>
    <r>
      <t xml:space="preserve">1) Wojewódzkiej i Miejskiej Biblioteki Publicznej im. dr Witolda Bełzy w Bydgoszczy w kwocie 23.600 zł z przeznaczeniem na zabezpieczenie 
    wkładu własnego w projekcie </t>
    </r>
    <r>
      <rPr>
        <i/>
        <sz val="10"/>
        <rFont val="Times New Roman"/>
        <family val="1"/>
      </rPr>
      <t>Zdigitalizowane dzieje międzywojennej Bydgoszczy</t>
    </r>
    <r>
      <rPr>
        <sz val="10"/>
        <rFont val="Times New Roman"/>
        <family val="1"/>
      </rPr>
      <t>, na który instytucja uzyskała dofinansowanie w ramach 
    Programu Operacyjnego Ministra Kultury i Dziedzictwa Narodowego: Kultura cyfrowa. W ramach zadania zdigitalizowane zostanie główne 
    pismo codzienne ukazujące się w Bydgoszczy przed rokiem 1939 "Dziennik Bydgoski" z lat 1925-1939. Przetworzony na postać cyfrową zbiór 
    opublikowany zostanie w całości w Bibliotece Cyfrowej o nielimitowanym dostępie;</t>
    </r>
  </si>
  <si>
    <r>
      <t xml:space="preserve">    - w kwocie 6.500 zł z przeznaczeniem na zabezpieczenie wkładu własnego w projekcie pn. </t>
    </r>
    <r>
      <rPr>
        <i/>
        <sz val="10"/>
        <rFont val="Times New Roman"/>
        <family val="1"/>
      </rPr>
      <t xml:space="preserve">Biblioteka odkrywa młodych - młodzi odkrywają 
      bibliotekę, </t>
    </r>
    <r>
      <rPr>
        <sz val="10"/>
        <rFont val="Times New Roman"/>
        <family val="1"/>
      </rPr>
      <t>na który instytucja uzyskała dofinansowanie w ramach Programu Ministra Kultury i Dziedzictwa Narodowego Partnerstwo dla 
      książki. Celem projektu jest wyposażenie bibliotekarzy w umiejętności i kompetencje, dzięki którym będą potrafili stworzyć ofertę biblioteczną 
      skierowaną do młodzieży, co przyczyni się do pozyskania nowych czytelników. W ramach zadania dla 50 pracowników merytorycznych 
      bibliotek przewidziano organizację trzech szkoleń, w tym jednodniowe szkolenie pt. "Młodzież partnerem dla biblioteki" oraz dwudniowe 
      szkolenia pt. "Na dobry początek - jak zainicjować relacje z młodzieżą" i "Miejsce dla młodych w bibliotece";</t>
    </r>
  </si>
  <si>
    <t>2) Zespołu Parków Krajobrazowych Chełmińskiego i Nadwiślańskiego - zwiększenie wydatków o kwotę 17.193 zł z przeznaczeniem min. na 
    zakup nasion i paśników dla zwierząt, paliwa do samochodów służbowych, naprawę ciągnika sadowniczego, pokrycie kosztów wznowienia 
    granic działek, na których realizowany jest program rolnośrodowiskowy oraz na opłaty na rzecz Starostwa Powiatowego w Świeciu za wypis 
    z rejestru gruntów wraz z kopią arkusza mapy ewidencji gruntów.</t>
  </si>
  <si>
    <r>
      <t xml:space="preserve">Określa się wydatki w kwocie 2.000 zł na zadanie własne pn. </t>
    </r>
    <r>
      <rPr>
        <i/>
        <sz val="10"/>
        <rFont val="Times New Roman"/>
        <family val="1"/>
      </rPr>
      <t xml:space="preserve">"Konkurs fotograficzny" </t>
    </r>
    <r>
      <rPr>
        <sz val="10"/>
        <rFont val="Times New Roman"/>
        <family val="1"/>
      </rPr>
      <t>przewidziane do realizacji przez Wdecki Park Krajobrazowy.  Powyższa kwota przeznaczona zostanie na zakup nagród dla laureatów Ogólnopolskiego Konkursu Fotograficznego "Perły Polskiej Przyrody".</t>
    </r>
  </si>
  <si>
    <t>Ogólne wartości powyższych zadań nie ulegają zmianie.</t>
  </si>
  <si>
    <t xml:space="preserve"> - zmniejszenie wydatków finansowanych z Wojewódzkiego Funduszu Ochrony Środowiska i Gospodarki Wodnej w Toruniu o kwotę 942 zł
   oraz ze środków własnych o kwotę 707 zł;</t>
  </si>
  <si>
    <t xml:space="preserve"> - zwiększenie ogólnej wartości projektu w wyniku rozszerzenia zakresu prac remontowych w budynku mieszkalnym "Podmoście" wynikającego
   z "Ekspertyzy technicznej bezpieczeństwa pożarowego" oraz objęcia projektem działań związanych z czynną ochroną ptaków wodno-błotnych
   zasiedlających piaszczyste wyspy na Wiśle na obszarze NATURA 2000 Dolina Dolnej Wisły.</t>
  </si>
  <si>
    <r>
      <t xml:space="preserve">W projekcie pn. </t>
    </r>
    <r>
      <rPr>
        <i/>
        <sz val="10"/>
        <rFont val="Times New Roman"/>
        <family val="1"/>
      </rPr>
      <t>"Poprawa różnorodności biologicznej poprzez zarybienie j. Gopło oraz rozbudowa obiektu o część ekspozycji przyrodniczo-historycznej</t>
    </r>
    <r>
      <rPr>
        <sz val="10"/>
        <rFont val="Times New Roman"/>
        <family val="1"/>
      </rPr>
      <t>" realizowanym przez Nadgoplański Park Tysiąclecia w ramach RPO WK-P 2014-2020, Działania 4.5 dokonuje się przeniesienia planowanych wydatków pomiędzy źródłami finansowania poprzez zmniejszenie wydatków finansowanych z Wojewódzkiego Funduszu Ochrony Środowiska i Gospodarki Wodnej w Toruniu o kwotę 168 zł przy jednoczesnym zwiększeniu wydatków finansowanych ze środków własnych województwa. Zmiana wynika z konieczności dostosowania poziomu poszczególnych źródeł finansowania do kwot ujętych we wniosku o dofinansowanie projektu.</t>
    </r>
  </si>
  <si>
    <r>
      <t>Zwiększa się o kwotę 10.000 zł wydatki zaplanowane na zadanie własne pn</t>
    </r>
    <r>
      <rPr>
        <i/>
        <sz val="10"/>
        <rFont val="Times New Roman"/>
        <family val="1"/>
      </rPr>
      <t>. "Zadania w zakresie kultury fizycznej i sportu - pozostała działalność"</t>
    </r>
    <r>
      <rPr>
        <sz val="10"/>
        <rFont val="Times New Roman"/>
        <family val="1"/>
      </rPr>
      <t xml:space="preserve"> z przeznaczeniem na współorganizację imprez sportowych na terenie województwa.</t>
    </r>
  </si>
  <si>
    <t xml:space="preserve">§ 8 ust.4 dotyczący dochodów pochodzących z 3 % odpisu od wpływów z tytułu opłat za korzystanie ze środowiska i administracyjnych kar pieniężnych i wydatków na tworzenie i modyfikację baz danych zawierających informacje o podmiotach korzystających ze środowiska oraz zatrudnianie osób zajmujących się kontrolą i windykacją opłat za korzystanie ze środowiska </t>
  </si>
  <si>
    <t>Dokonuje się przeniesienia planowanych dochodów między podziałkami klasyfikacji budżetowej w kwocie 76.000 zł w celu zastosowania właściwego paragrafu dla dochodów uzyskiwanych przez Urząd Marszałkowski w Toruniu z tytułu wpływów z lat ubiegłych oraz kar i odszkodowań wynikających z umów.</t>
  </si>
  <si>
    <r>
      <t xml:space="preserve">Zmniejsza się o kwotę 512.826 zł dochody z tytułu dotacji od jednostek samorządu terytorialnego zaplanowane na realizację projektu partnerskiego w ramach RPO WKP 2014-2020, Poddziałania 1.5.2 pn. </t>
    </r>
    <r>
      <rPr>
        <i/>
        <sz val="10"/>
        <rFont val="Times New Roman"/>
        <family val="1"/>
      </rPr>
      <t>"Invest in BiT CITY 2. Promocja potencjału gospodarczego oraz promocja atrakcyjności inwestycyjnej miast prezydenckich województwa kujawsko-pomorskiego"</t>
    </r>
    <r>
      <rPr>
        <sz val="10"/>
        <rFont val="Times New Roman"/>
        <family val="1"/>
      </rPr>
      <t xml:space="preserve"> (wkład własny partnerów) w związku zmianą zakresu rzeczowo-finansowego projektu oraz okresu jego realizacji.</t>
    </r>
  </si>
  <si>
    <t xml:space="preserve"> - o kwotę 528 zł osiągane przez Urząd Marszałkowski w Toruniu z tytułu zwrotu dotacji wykorzystanych niezgodnie z przeznaczeniem lub 
   pobranych w nadmiernej wysokości przez beneficjentów Priorytetu IX Programu Operacyjnego Kapitał Ludzki;</t>
  </si>
  <si>
    <t xml:space="preserve"> - o kwotę 643 zł osiągane przez Wojewódzki Urząd Pracy w Toruniu z tytułu zwrotu dotacji wykorzystanych niezgodnie z przeznaczeniem lub
    pobranych w nadmiernej wysokości przez beneficjentów Priorytetu VI Programu Operacyjnego Kapitał Ludzki.</t>
  </si>
  <si>
    <t xml:space="preserve"> - o kwotę 90.000 zł z tytułu kar za nieterminowe bądź niezgodne z umową wykonanie usług;</t>
  </si>
  <si>
    <t xml:space="preserve"> - o kwotę 1.700 zł z tytułu opłat za przejazd pojazdów ponadnormatywnych;</t>
  </si>
  <si>
    <t>Zwiększa się planowane dochody własne województwa uzyskiwane przez Zarząd Dróg Wojewódzkich w Bydgoszczy łącznie o kwotę 163.100 zł, w tym:</t>
  </si>
  <si>
    <t>Wprowadza się następujące zmiany w planie finansowym Zarządu Dróg Wojewódzkich w Bydgoszczy:</t>
  </si>
  <si>
    <t xml:space="preserve">       a) określenie wydatków: </t>
  </si>
  <si>
    <t xml:space="preserve">       b) zmniejszenie  wydatków: </t>
  </si>
  <si>
    <r>
      <t xml:space="preserve">           - na projekt pn. "</t>
    </r>
    <r>
      <rPr>
        <i/>
        <sz val="10"/>
        <rFont val="Times New Roman"/>
        <family val="1"/>
      </rPr>
      <t>Rozbudowa drogi wojewódzkiej Nr 269 Szczerkowo-Kowal od km 12+170 do km 28+898 oraz od km 33+622 do km 
             59+194"</t>
    </r>
    <r>
      <rPr>
        <sz val="10"/>
        <rFont val="Times New Roman"/>
        <family val="1"/>
      </rPr>
      <t xml:space="preserve">o kwotę 139.473 zł, w tym finansowanych z budżetu środków europejskich o kwotę 118.552 zł oraz ze środków własnych 
             województwa o kwotę 20.921 zł. Nazwa projektu otrzymuje brzmienie </t>
    </r>
    <r>
      <rPr>
        <i/>
        <sz val="10"/>
        <rFont val="Times New Roman"/>
        <family val="1"/>
      </rPr>
      <t>"Przebudowa wraz z rozbudową drogi wojewódzkiej Nr 269 
             Szczerkowo-Kowal od km 12+170 do km 28+898 oraz od km 33+622 do km 59+194"</t>
    </r>
    <r>
      <rPr>
        <sz val="10"/>
        <rFont val="Times New Roman"/>
        <family val="1"/>
      </rPr>
      <t>;</t>
    </r>
  </si>
  <si>
    <r>
      <t xml:space="preserve">           - na projekt pn. "</t>
    </r>
    <r>
      <rPr>
        <i/>
        <sz val="10"/>
        <rFont val="Times New Roman"/>
        <family val="1"/>
      </rPr>
      <t xml:space="preserve">Przebudowa drogi wojewódzkiej Nr 270 Brześć Kujawski-Izbica Kujawska-Koło od km 0+000 do km 29+023"
            </t>
    </r>
    <r>
      <rPr>
        <sz val="10"/>
        <rFont val="Times New Roman"/>
        <family val="1"/>
      </rPr>
      <t xml:space="preserve">o kwotę 154.648 zł, w tym finansowanych z budżetu środków europejskich o kwotę 131.451 zł oraz ze środków własnych województwa 
             o kwotę 23.197 zł. Nazwa projektu otrzymuje brzmienie </t>
    </r>
    <r>
      <rPr>
        <i/>
        <sz val="10"/>
        <rFont val="Times New Roman"/>
        <family val="1"/>
      </rPr>
      <t>"Przebudowa wraz z rozbudową drogi wojewódzkiej Nr 270 Brześć Kujawski-
             Izbica Kujawska-Koło od km 0+000 do km 29+023"</t>
    </r>
    <r>
      <rPr>
        <sz val="10"/>
        <rFont val="Times New Roman"/>
        <family val="1"/>
      </rPr>
      <t>;</t>
    </r>
  </si>
  <si>
    <r>
      <t xml:space="preserve">           - na projekt pn. "</t>
    </r>
    <r>
      <rPr>
        <i/>
        <sz val="10"/>
        <rFont val="Times New Roman"/>
        <family val="1"/>
      </rPr>
      <t xml:space="preserve">Przebudowa drogi wojewódzkiej Nr 254 Brzoza-Wylatowo" </t>
    </r>
    <r>
      <rPr>
        <sz val="10"/>
        <rFont val="Times New Roman"/>
        <family val="1"/>
      </rPr>
      <t xml:space="preserve">o kwotę 500.000 zł, w tym finansowanych z budżetu 
             środków europejskich o kwotę 425.000 zł oraz ze środków własnych województwa o kwotę 75.000 zł. Nazwa projektu otrzymuje brzmienie
             </t>
    </r>
    <r>
      <rPr>
        <i/>
        <sz val="10"/>
        <rFont val="Times New Roman"/>
        <family val="1"/>
      </rPr>
      <t>"Przebudowa wraz z rozbudową drogi wojewódzkiej Nr 254 Brzoza-Wylatowo (odcinek Barcin - Wylatowo)";</t>
    </r>
  </si>
  <si>
    <r>
      <t xml:space="preserve">           - na projekt pn. "</t>
    </r>
    <r>
      <rPr>
        <i/>
        <sz val="10"/>
        <rFont val="Times New Roman"/>
        <family val="1"/>
      </rPr>
      <t xml:space="preserve">Przebudowa drogi wojewódzkiej Nr 241 Tuchola - Rogoźno od km 0+005 do km 26+360 na odc. Tuchola - Sępólno 
             Krajeńskie" </t>
    </r>
    <r>
      <rPr>
        <sz val="10"/>
        <rFont val="Times New Roman"/>
        <family val="1"/>
      </rPr>
      <t xml:space="preserve">o kwotę 5.000.000 zł, w tym finansowanych z budżetu środków europejskich o kwotę 4.250.000 zł oraz ze środków własnych 
             województwa o kwotę 750.000 zł. Wydłużony zostaje okres realizacji projektu. Nazwa zadania otrzymuje brzmienie </t>
    </r>
    <r>
      <rPr>
        <i/>
        <sz val="10"/>
        <rFont val="Times New Roman"/>
        <family val="1"/>
      </rPr>
      <t>"Przebudowa wraz 
             z rozbudową drogi wojewódzkiej Nr 241 Tuchola - Rogoźno od km 0+005 do km 26+360 na odc. Tuchola - Sępólno Krajeńskie"</t>
    </r>
    <r>
      <rPr>
        <sz val="10"/>
        <rFont val="Times New Roman"/>
        <family val="1"/>
      </rPr>
      <t>;</t>
    </r>
  </si>
  <si>
    <t xml:space="preserve">    3) Działania 5.1 Infrastruktura drogowa:</t>
  </si>
  <si>
    <t xml:space="preserve">    1) Działania 3.3 Efektywność energetyczna w sektorze publicznym i mieszkaniowym:</t>
  </si>
  <si>
    <t xml:space="preserve">    2) Działania 3.5.2 Zrównoważona mobilność miejska i promowanie strategii niskoemisyjnych w ramach ZIT:</t>
  </si>
  <si>
    <r>
      <t xml:space="preserve">        Zwiększenie wydatków na projekt pn. </t>
    </r>
    <r>
      <rPr>
        <i/>
        <sz val="10"/>
        <rFont val="Times New Roman"/>
        <family val="1"/>
      </rPr>
      <t xml:space="preserve">"Poprawa bezpieczeństwa i komfortu życia mieszkańców oraz wsparcie niskoemisyjnego 
        transportu drogowego poprzez wybudowanie dróg dla rowerów (lider: powiat toruński)" </t>
    </r>
    <r>
      <rPr>
        <sz val="10"/>
        <rFont val="Times New Roman"/>
        <family val="1"/>
      </rPr>
      <t>łącznie o kwotę 542.058 zł, w tym:</t>
    </r>
  </si>
  <si>
    <t xml:space="preserve">         - z budżetu środków europejskich o kwotę 325.235 zł;</t>
  </si>
  <si>
    <t xml:space="preserve">         - z dotacji od gmin i powiatów o kwotę 130.094 zł;</t>
  </si>
  <si>
    <t>2. wieloletnie zadania inwestycyjne:</t>
  </si>
  <si>
    <t xml:space="preserve">   1) określenie wydatków:</t>
  </si>
  <si>
    <t xml:space="preserve">   2) zmniejszenie wydatków:</t>
  </si>
  <si>
    <t xml:space="preserve">           - przez gminę Łubianka na dofinansowanie inwestycji "Przebudowa drogi wojewódzkiej nr 546 Zławieś Wielka - Łubianka na odcinku 
             od km 10+791,00 km do km 13+103,00" (1.032.000 zł);</t>
  </si>
  <si>
    <t>3. jednoroczne zadania inwestycyjne:</t>
  </si>
  <si>
    <r>
      <t xml:space="preserve">   3) w ramach zadania "</t>
    </r>
    <r>
      <rPr>
        <i/>
        <sz val="10"/>
        <rFont val="Times New Roman"/>
        <family val="1"/>
      </rPr>
      <t>Modernizacja dróg wojewódzkich, grupa III - Kujawsko-pomorskiego planu spójności komunikacji drogowej 
       i kolejowej 2014-2020"</t>
    </r>
    <r>
      <rPr>
        <sz val="10"/>
        <rFont val="Times New Roman"/>
        <family val="1"/>
      </rPr>
      <t>:</t>
    </r>
  </si>
  <si>
    <r>
      <t xml:space="preserve">   1) określenie wydatków w kwocie 500.598 zł na zadanie pn. </t>
    </r>
    <r>
      <rPr>
        <i/>
        <sz val="10"/>
        <rFont val="Times New Roman"/>
        <family val="1"/>
      </rPr>
      <t>"Rozbudowa drogi wojewódzkiej Nr 244 w m. Wtelno (ul. Akacjowa) na odcinku 
       około 135 m od skrzyżowania z ul. Wyczółkowskiego w kierunku Gogolinka";</t>
    </r>
  </si>
  <si>
    <r>
      <t xml:space="preserve">   3) w ramach zadania pn. </t>
    </r>
    <r>
      <rPr>
        <i/>
        <sz val="10"/>
        <rFont val="Times New Roman"/>
        <family val="1"/>
      </rPr>
      <t>"Drogi wojewódzkie - Modernizacja dróg wojewódzkich":</t>
    </r>
  </si>
  <si>
    <t>4. pozostałe zadania:</t>
  </si>
  <si>
    <r>
      <t xml:space="preserve"> - o kwotę 2.126.000 zł w związku z określeniem dochodów od gmin na dofinansowanie  inwestycji w ramach zadania pn. </t>
    </r>
    <r>
      <rPr>
        <i/>
        <sz val="10"/>
        <rFont val="Times New Roman"/>
        <family val="1"/>
      </rPr>
      <t>"Modernizacja dróg 
    wojewódzkich, grupa III - Kujawsko-pomorskiego planu spójności komunikacji drogowej i kolejowej 2014-2020";</t>
    </r>
  </si>
  <si>
    <t>Zmniejsza się dochody łącznie o kwotę 258.326 zł, w tym:</t>
  </si>
  <si>
    <t xml:space="preserve"> - z budżetu środków europejskich o kwotę 122 366 zł;</t>
  </si>
  <si>
    <t>Załącznik nr 12 "Dochody i wydatki na zadania realizowane w drodze umów i porozumień między jednostkami samorządu terytorialnego. Plan na 2017 rok";</t>
  </si>
  <si>
    <t>Załącznik nr 13 "Dochody gromadzone na wydzielonych rachunkach oraz wydatki nimi finansowane. Plan na 2017 rok".</t>
  </si>
  <si>
    <r>
      <t xml:space="preserve"> - o kwotę 103.123 zł w związku z określeniem dochodów od gmin i powiatów na wspólną realizację w ramach RPO WK-P, Działania 5.1 zadania 
   pn</t>
    </r>
    <r>
      <rPr>
        <i/>
        <sz val="10"/>
        <rFont val="Times New Roman"/>
        <family val="1"/>
      </rPr>
      <t>. "Przebudowa drogi wojewódzkiej Nr 249 wraz z uruchomieniem przeprawy promowej przez Wisłę na wysokości Solca Kujawskiego 
   i Czarnowa";</t>
    </r>
  </si>
  <si>
    <t xml:space="preserve"> - o kwotę 406.000 zł w związku z przyznaniem przez gminę Zbójno pomocy finansowej na wykup gruntów związanych z inwestycją
   pn. "Rozbudowa drogi wojewódzkiej nr 556 Ostrowite-Zbójno w miejscowości Zbójno od km 11+100 do km 12+759 o dł. 1,659 km" 
   realizowaną w ramach zadania "Modernizacja dróg wojewódzkich, grupa III - Kujawsko-pomorskiego planu spójności komunikacji drogowej
   i kolejowej 2014-2020".</t>
  </si>
  <si>
    <r>
      <t xml:space="preserve">w związku z przeniesieniem części zakresu rzeczowo-finansowego projektu pn. </t>
    </r>
    <r>
      <rPr>
        <i/>
        <sz val="10"/>
        <rFont val="Times New Roman"/>
        <family val="1"/>
      </rPr>
      <t>"Edukacja społeczności zamieszkujących obszary chronione województwa kujawsko-pomorskiego: Lubię tu być na zielonym!"</t>
    </r>
    <r>
      <rPr>
        <sz val="10"/>
        <rFont val="Times New Roman"/>
        <family val="1"/>
      </rPr>
      <t xml:space="preserve"> realizowanego w ramach POIiŚ, Działania 2.4 na lata następne.</t>
    </r>
  </si>
  <si>
    <r>
      <t xml:space="preserve">        Zmniejszenie wydatków na projekt pn.</t>
    </r>
    <r>
      <rPr>
        <i/>
        <sz val="10"/>
        <rFont val="Times New Roman"/>
        <family val="1"/>
      </rPr>
      <t xml:space="preserve"> "Termomodernizacja obiektów użyteczności publicznej, budynki: RDW Inowrocław, RDW 
        Żołędowo"</t>
    </r>
    <r>
      <rPr>
        <sz val="10"/>
        <rFont val="Times New Roman"/>
        <family val="1"/>
      </rPr>
      <t xml:space="preserve"> o kwotę 698.865 zł, w tym finansowanych z budżetu środków europejskich o kwotę 490.965 zł oraz ze środków własnych 
        województwa o kwotę 207.900 zł.  Zmiana wynika z przesunięcia terminu opracowania koncepcji projektowej i konieczności przeniesienia 
        wydatków na pokrycie kosztów robót budowlanych na rok 2018. W związku z mniejszymi kosztami robót dociepleniowych zmniejsza się
        ogólna wartość projektu;</t>
    </r>
  </si>
  <si>
    <r>
      <t xml:space="preserve">           - w kwocie 2.932.632 zł na projekt pn. </t>
    </r>
    <r>
      <rPr>
        <i/>
        <sz val="10"/>
        <rFont val="Times New Roman"/>
        <family val="1"/>
      </rPr>
      <t xml:space="preserve">Przebudowa i rozbudowa drogi wojewódzkiej Nr 255 Pakość-Strzelno od km 0+005 do km 
             21+910. Etap II - Przebudowa drogi wojewódzkiej Nr 255 na odcinku od km 2+220 do km 21+910, dł. 19,690 km" </t>
    </r>
    <r>
      <rPr>
        <sz val="10"/>
        <rFont val="Times New Roman"/>
        <family val="1"/>
      </rPr>
      <t>przewidziany 
             do realizacji w latach 2016-2020. Powyższa kwota sfinansowana zostanie ze środków własnych województwa;</t>
    </r>
  </si>
  <si>
    <r>
      <t xml:space="preserve">        - o kwotę 330.000 zł na zadanie pn. </t>
    </r>
    <r>
      <rPr>
        <i/>
        <sz val="10"/>
        <rFont val="Times New Roman"/>
        <family val="1"/>
      </rPr>
      <t>"Budowa promu z napędem bocznokołowym do przeprawy promowej przez Wisłę w ciągu drogi 
          wojewódzkiej Nr 249 łączącej Solec Kujawski z Czarnowem"</t>
    </r>
    <r>
      <rPr>
        <sz val="10"/>
        <rFont val="Times New Roman"/>
        <family val="1"/>
      </rPr>
      <t xml:space="preserve"> w związku z przeniesieniem zakresu rzeczowo-finansowego inwestycji do 
          budżetu projektu przewidzianego do realizacji w ramach RPO WK-P, Działania 5.1;</t>
    </r>
  </si>
  <si>
    <t xml:space="preserve">           - przez gminę Zbójno na dofinansowanie inwestycji "Rozbudowa drogi wojewódzkiej Nr 556 Ostrowite - Zbójno w miejscowości Zbójno
             od km 11+100 do km 12+759 o długości 1,659 km" (1.094.000 zł);</t>
  </si>
  <si>
    <t xml:space="preserve">       Zwiększa się ogólna wartość zadania.</t>
  </si>
  <si>
    <t xml:space="preserve">       - zwiększenie wydatków finansowanych z dotacji od jednostek samorządu terytorialnego łącznie o kwotę 86.601 zł w związku z przyznaniem 
         pomocy finansowej przez:</t>
  </si>
  <si>
    <t xml:space="preserve">    2) bieżące utrzymanie Zarządu Dróg Wojewódzkich w Bydgoszczy - przeniesienie planowanych wydatków między podziałkami klasyfikacji 
        budżetowej w kwocie 40.195 zł oraz zwiększenie wydatków o kwotę 256.816 zł w celu zabezpieczenia środków na funkcjonowanie jednostki;</t>
  </si>
  <si>
    <r>
      <t xml:space="preserve"> - projekt pn. "</t>
    </r>
    <r>
      <rPr>
        <i/>
        <sz val="10"/>
        <rFont val="Times New Roman"/>
        <family val="1"/>
      </rPr>
      <t xml:space="preserve">Przebudowa wału przeciwpowodziowego Łęgnowo-Otorowo od km 0+000 do km 5+600 gm. Solec Kujawski, m. Bydgoszcz" 
   </t>
    </r>
    <r>
      <rPr>
        <sz val="10"/>
        <rFont val="Times New Roman"/>
        <family val="1"/>
      </rPr>
      <t>łącznie o kwotę 18.450.000 zł, w tym z budżetu środków europejskich o kwotę 15.682.500 zł oraz z dotacji budżetu państwa o kwotę 2.767.500 zł.</t>
    </r>
  </si>
  <si>
    <t>Zwiększa się dochody pochodzące z innych źródeł zagranicznych o kwotę 144.464 zł zaplanowane jako refundacja wydatków poniesionych na realizację projektu EMMA w ramach  Programu INTERREG Region Morza Bałtyckiego, tj. do wysokości planowanych wpływów w 2017 r.</t>
  </si>
  <si>
    <r>
      <t xml:space="preserve"> - o kwotę 130.094 zł od gmin i powiatów przeznaczonych na wspólną realizację w ramach RPO WK-P, Działania 3.5.2 zadania pn.</t>
    </r>
    <r>
      <rPr>
        <i/>
        <sz val="10"/>
        <rFont val="Times New Roman"/>
        <family val="1"/>
      </rPr>
      <t>"Poprawa 
   bezpieczeństwa i komfortu życia mieszkańców oraz wsparcie niskoemisyjnego transportu drogowego poprzez wybudowanie dróg dla 
   rowerów (lider: województwo kujawsko-pomorskie)"</t>
    </r>
    <r>
      <rPr>
        <sz val="10"/>
        <rFont val="Times New Roman"/>
        <family val="1"/>
      </rPr>
      <t xml:space="preserve"> w związku ze zwiększeniem wartości zadania po przeprowadzeniu procedur 
   przetargowych</t>
    </r>
    <r>
      <rPr>
        <i/>
        <sz val="10"/>
        <rFont val="Times New Roman"/>
        <family val="1"/>
      </rPr>
      <t>;</t>
    </r>
  </si>
  <si>
    <r>
      <t xml:space="preserve"> - o kwotę 51.601 zł w związku z przyznaniem przez gminę Golub -Dobrzyń pomocy finansowej na dofinansowanie inwestycji pn</t>
    </r>
    <r>
      <rPr>
        <i/>
        <sz val="10"/>
        <rFont val="Times New Roman"/>
        <family val="1"/>
      </rPr>
      <t>. "Budowa 
   chodnika wzdłuż drogi wojewódzkiej Nr 569 na odcinku od m. Podzamek Golubski (Antoniewo) do m. Olszówka wraz z przebudową 
   nawierzchni bitumicznej jezdni, odwodnieniem od km 0+889,04 do km 1+403,00, dł. 0,514 km";</t>
    </r>
  </si>
  <si>
    <t xml:space="preserve"> - o kwotę 1.400 zł z tytułu wynagrodzenia dla płatnika składek ZUS i podatku dochodowego od osób fizycznych;</t>
  </si>
  <si>
    <t xml:space="preserve"> - o kwotę 70.000 zł z tytułu odszkodowań.</t>
  </si>
  <si>
    <r>
      <t xml:space="preserve">   2) na zadania inwestycyjne w ramach Działania 5.1 Infrastruktura drogowa, na projekt pn. </t>
    </r>
    <r>
      <rPr>
        <i/>
        <sz val="10"/>
        <rFont val="Times New Roman"/>
        <family val="1"/>
      </rPr>
      <t xml:space="preserve">"Przebudowa 
       drogi wojewódzkiej Nr 249 wraz z uruchomieniem przeprawy promowej przez Wisłę na wysokości Solca
       Kujawskiego i Czarnowa" </t>
    </r>
  </si>
  <si>
    <r>
      <t xml:space="preserve">       - Poddziałania 4.1.1 Poprawa ochrony przeciwpowodziowej i przeciwdziałanie suszy, na projekt pn. 
        </t>
    </r>
    <r>
      <rPr>
        <i/>
        <sz val="10"/>
        <rFont val="Times New Roman"/>
        <family val="1"/>
      </rPr>
      <t>"Przebudowa walu przeciwpowodziowego Sartowice-Nowe, odcinek od km 0+000 do km 10+600.
         Realizacja od km 7+075 do km 10+600"</t>
    </r>
  </si>
  <si>
    <r>
      <t xml:space="preserve">       - Poddziałania 4.1.1 Poprawa ochrony przeciwpowodziowej i przeciwdziałanie suszy, na projekt pn. 
         </t>
    </r>
    <r>
      <rPr>
        <i/>
        <sz val="10"/>
        <rFont val="Times New Roman"/>
        <family val="1"/>
      </rPr>
      <t>"Budowa jazu piętrzącego na rzece Pannie w km 7+537 gm. Mogilno, powiat mogileński, 
         województwo kujawsko-pomorskie"</t>
    </r>
  </si>
  <si>
    <t>1. zmniejszenie planowanych dochodów w ramach:</t>
  </si>
  <si>
    <t>2. przeniesienie planowanych dochodów pomiędzy dotacjami przeznaczonymi na wydatki województwa (lidera) a dotacjami na wydatki 
    partnerów w ramach:</t>
  </si>
  <si>
    <r>
      <t xml:space="preserve">Określa się dochody z budżetu środków europejskich w kwocie 21.350 zł na projekt partnerski pn. </t>
    </r>
    <r>
      <rPr>
        <i/>
        <sz val="10"/>
        <rFont val="Times New Roman"/>
        <family val="1"/>
      </rPr>
      <t xml:space="preserve">"Kujawsko-Pomorskie Środowiskowe Centrum Opieki Psychogeriatrycznej w Otępieniach" </t>
    </r>
    <r>
      <rPr>
        <sz val="10"/>
        <rFont val="Times New Roman"/>
        <family val="1"/>
      </rPr>
      <t xml:space="preserve">przewidziany do realizacji w latach 2017-2019 przez Regionalny O)środek Polityki Społecznej w Toruniu w ramach Programu Operacyjnego Wiedza Edukacja Rozwój 2014-2020. </t>
    </r>
  </si>
  <si>
    <t xml:space="preserve">Zwiększa się planowane dochody własne województwa łącznie o kwotę 1.171 zł, w tym: </t>
  </si>
  <si>
    <t>Zwiększa się planowane dochody z tytułu dotacji celowej z budżetu państwa w związku z Decyzją Wojewody Kujawsko-Pomorskiego Nr WFB.I.3120.3.61.2017 z dnia 14 września 2017 r. o zwiększeniu planu dotacji celowych o kwotę 200.000 zł z przeznaczeniem na finansowanie organizowania i prowadzenia przez Marszałka Województwa ośrodka adopcyjnego.</t>
  </si>
  <si>
    <t xml:space="preserve"> - z tytułu dotacji z funduszy celowych o kwotę 135.960 zł (WFOŚiGW w Toruniu);</t>
  </si>
  <si>
    <t xml:space="preserve"> - o kwotę 17.193 zł w związku z uzyskaniem przez Zespół Parków Krajobrazowych Chełmińskiego i Nadwiślańskiego wpływów z Agencji 
   Restrukturyzacji i Modernizacji Rolnictwa z tytułu płatności w ramach systemu wsparcia bezpośredniego (4.487,48 zł) oraz z tytułu płatności 
   rolnośrodowiskowej (12.705,19 zł);</t>
  </si>
  <si>
    <r>
      <rPr>
        <sz val="10"/>
        <rFont val="Times New Roman"/>
        <family val="1"/>
      </rPr>
      <t xml:space="preserve"> - o kwotę 168 zł na projekt pn. </t>
    </r>
    <r>
      <rPr>
        <i/>
        <sz val="10"/>
        <rFont val="Times New Roman"/>
        <family val="1"/>
      </rPr>
      <t xml:space="preserve">"Poprawa różnorodności biologicznej poprzez zarybienie j.Gopło oraz rozbudowa obiektu o część ekspozycji
   przyrodniczo-historycznej" </t>
    </r>
    <r>
      <rPr>
        <sz val="10"/>
        <rFont val="Times New Roman"/>
        <family val="1"/>
      </rPr>
      <t>realizowany przez Nadgoplański Park Tysiąclecia;</t>
    </r>
  </si>
  <si>
    <r>
      <t xml:space="preserve"> - o kwotę 18.450.000 zł na projekt pn. "</t>
    </r>
    <r>
      <rPr>
        <i/>
        <sz val="10"/>
        <rFont val="Times New Roman"/>
        <family val="1"/>
      </rPr>
      <t>Przebudowa wału przeciwpowodziowego Łęgnowo-Otorowo od km 0+000 do km 5+600 gm. Solec
   Kujawski, m. Bydgoszcz".</t>
    </r>
  </si>
  <si>
    <t xml:space="preserve">    - zwiększenie wydatków o kwotę 6.793.304 zł w związku z dużym zaawansowaniem robót i  przeniesieniem części zakresu rzeczowo-
      finansowego zadania z roku 2018. Zmienia się ogólna wartość projektu.</t>
  </si>
  <si>
    <t>3. przeniesienie planowanych wydatków pomiędzy dotacjami dla podmiotów zaliczanych i niezaliczanych do sektora finansów publicznych 
    w kwocie 125.000 zł w ramach Poddziałania 8.3 Wsparcie przedsiębiorczości i samozatrudnienia w regionie.</t>
  </si>
  <si>
    <t xml:space="preserve"> - na Projekt EmpInno realizowany w ramach Programu INTERREG Region Morza Bałtyckiego o kwotę 68.960 zł w związku z przeniesieniem 
   na rok 2018 działań związanych z opracowaniem metodologii wskaźników monitorowania inteligentnych specjalizacji, udziałem ekspertów 
   i przedstawicieli z regionu w wyjazdach zagranicznych oraz z organizacją warsztatów dla Brokerów Innowacji. W związku z oszczędnościami 
   wynikającymi z odstąpienia od zawarcia dodatkowej umowy na koszty wspólne w projekcie zmniejsza się ogólna wartość zadania;</t>
  </si>
  <si>
    <t xml:space="preserve"> - na Projekt NICHE realizowany w ramach Programu INTERREG Europa o kwotę 102.294 zł w związku z przeniesieniem na rok 2018 części 
   działań związanych z promocją i marketingiem w sektorze żywnościowym w regionie i promowaniem zdrowej żywności. Ogólna wartość 
   zadania nie ulega zmianie.</t>
  </si>
  <si>
    <t xml:space="preserve"> - Działanie 3.3 Efektywność energetyczna w sektorze publicznym i mieszkaniowym o kwotę 1.500.000 zł;</t>
  </si>
  <si>
    <t>1. projekty realizowane w ramach RPO WK-P 2014-2020:</t>
  </si>
  <si>
    <t xml:space="preserve">         - ze środków własnych województwa o kwotę 86.729 zł.</t>
  </si>
  <si>
    <r>
      <t xml:space="preserve">           - w kwocie 1.659.514 zł na projekt pn. "</t>
    </r>
    <r>
      <rPr>
        <i/>
        <sz val="10"/>
        <rFont val="Times New Roman"/>
        <family val="1"/>
      </rPr>
      <t xml:space="preserve">Przebudowa drogi wojewódzkiej Nr 249 wraz z uruchomieniem przeprawy promowej przez Wisłę 
             na wysokości Solca Kujawskiego i Czarnowa" </t>
    </r>
    <r>
      <rPr>
        <sz val="10"/>
        <rFont val="Times New Roman"/>
        <family val="1"/>
      </rPr>
      <t>przewidziany do realizacji w latach 2017-2019. Powyższa kwota sfinansowana zostanie 
             z budżetu środków europejskich w kwocie 1.168.716 zł, z dotacji od jednostek samorządu terytorialnego w kwocie 103.123 zł oraz ze 
             środków własnych województwa w kwocie 387.675 zł;</t>
    </r>
  </si>
  <si>
    <r>
      <t xml:space="preserve">           -  na projekt pn. "</t>
    </r>
    <r>
      <rPr>
        <i/>
        <sz val="10"/>
        <rFont val="Times New Roman"/>
        <family val="1"/>
      </rPr>
      <t xml:space="preserve">Przebudowa drogi wojewódzkiej Nr 254 Brzoza-Łabiszyn-Barcin-Mogilno-Wylatowo" </t>
    </r>
    <r>
      <rPr>
        <sz val="10"/>
        <rFont val="Times New Roman"/>
        <family val="1"/>
      </rPr>
      <t xml:space="preserve">o kwotę 500.000 zł, w tym 
              finansowanych z budżetu środków europejskich o kwotę 425.000 zł oraz ze środków własnych województwa o kwotę 75.000 zł. Nazwa 
              projektu otrzymuje brzmienie </t>
    </r>
    <r>
      <rPr>
        <i/>
        <sz val="10"/>
        <rFont val="Times New Roman"/>
        <family val="1"/>
      </rPr>
      <t>"Przebudowa wraz z rozbudową drogi wojewódzkiej Nr 254 Brzoza-Łabiszyn-Barcin-Mogilno-
              Wylatowo (odcinek Brzoza - Barcin)";</t>
    </r>
  </si>
  <si>
    <r>
      <t xml:space="preserve">           - na projekt pn. "</t>
    </r>
    <r>
      <rPr>
        <i/>
        <sz val="10"/>
        <rFont val="Times New Roman"/>
        <family val="1"/>
      </rPr>
      <t>Przebudowa drogi wojewódzkiej Nr 563 Rypin-Żuromin-Mława od km 2+475 do km 16+656"</t>
    </r>
    <r>
      <rPr>
        <sz val="10"/>
        <rFont val="Times New Roman"/>
        <family val="1"/>
      </rPr>
      <t>o kwotę 500.000 zł, 
             w tym finansowanych z budżetu środków europejskich o kwotę 425.000 zł oraz ze środków własnych województwa o kwotę 75.000 zł.
             Skrócony zostaje okres realizacji projektu. Nazwa zadania otrzymuje brzmienie: "</t>
    </r>
    <r>
      <rPr>
        <i/>
        <sz val="10"/>
        <rFont val="Times New Roman"/>
        <family val="1"/>
      </rPr>
      <t xml:space="preserve">Przebudowa wraz z rozbudową drogi wojewódzkiej 
             Nr 563 Rypin-Żuromin-Mława od km 2+475 do km 16+656"; </t>
    </r>
  </si>
  <si>
    <t xml:space="preserve">           Zmiany w powyższych projektach wynikają z przesunięcia części zakresów rzeczowo-finansowych poszczególnych inwestycji na lata
           następne. W wyniku zmiany metody realizacji inwestycji na zaprojektuj i wybuduj i zmiany technologii robót zmniejszają się ogólne 
           wartości projektów.</t>
  </si>
  <si>
    <r>
      <t xml:space="preserve">       - w kwocie 36.188 zł na zadanie pn.</t>
    </r>
    <r>
      <rPr>
        <i/>
        <sz val="10"/>
        <rFont val="Times New Roman"/>
        <family val="1"/>
      </rPr>
      <t xml:space="preserve"> "Przebudowa odcinka drogi wojewódzkiej Nr 563 relacji Rypin-Żuromin-Mława od km 2+475 do km
         16+656 - opracowanie dokumentacji projektowej". </t>
    </r>
    <r>
      <rPr>
        <sz val="10"/>
        <rFont val="Times New Roman"/>
        <family val="1"/>
      </rPr>
      <t>Środki te ujęte były w wykazie wydatków niewygasających z upływem 2016 r. 
         z ostatecznym terminem wykorzystania do dnia 30 czerwca 2017 r. (uchwała  Nr  XXVIII/478/16 Sejmiku Województwa Kujawsko-
         Pomorskiego z dnia 19 grudnia 2016 r.). W wyniku przedłożenia przez Wykonawcę niekompletnej dokumentacji projektowej nie nastąpiła 
         płatność końcowa w wyznaczonym terminie. W związku z powyższym środki te ujmuje się w roku bieżącym i wydłuża okres realizacji 
         zadania;</t>
    </r>
  </si>
  <si>
    <r>
      <t xml:space="preserve">        - o kwotę 75.661 zł na zadanie pn. </t>
    </r>
    <r>
      <rPr>
        <i/>
        <sz val="10"/>
        <rFont val="Times New Roman"/>
        <family val="1"/>
      </rPr>
      <t xml:space="preserve">"Przeprawa promowa w ciągu drogi wojewódzkiej Nr 249 łączącej Solec Kujawski z Czarnowem" 
         </t>
    </r>
    <r>
      <rPr>
        <sz val="10"/>
        <rFont val="Times New Roman"/>
        <family val="1"/>
      </rPr>
      <t>w związku z oszczędnościami powstałymi po rozliczeniu płatności za dokumentację. Zmniejsza się ogólna wartość zadania;</t>
    </r>
  </si>
  <si>
    <t xml:space="preserve">       a) określenie wydatków finansowanych z dotacji od jednostek samorządu terytorialnego w kwocie 2.126.000 zł w związku z przyznaniem 
           pomocy finansowej: </t>
  </si>
  <si>
    <r>
      <t xml:space="preserve">   2) zwiększenie wydatków finansowanych z dotacji od jednostek samorządu terytorialnego o kwotę 406.000 zł na zadanie pn. </t>
    </r>
    <r>
      <rPr>
        <i/>
        <sz val="10"/>
        <rFont val="Times New Roman"/>
        <family val="1"/>
      </rPr>
      <t xml:space="preserve">"Wykup gruntu" 
      </t>
    </r>
    <r>
      <rPr>
        <sz val="10"/>
        <rFont val="Times New Roman"/>
        <family val="1"/>
      </rPr>
      <t>w związku z przyznaniem przez gminę Zbójno pomocy finansowej na wykup gruntów związanych z inwestycją pn. "Rozbudowa drogi 
       wojewódzkiej nr 556 Ostrowite-Zbójno w miejscowości Zbójno od km 11+100 do km 12+759 o dł. 1,659 km" realizowaną w ramach zadania 
      "Modernizacja dróg wojewódzkich, grupa III - Kujawsko-pomorskiego planu spójności komunikacji drogowej i kolejowej 2014-2020";</t>
    </r>
  </si>
  <si>
    <r>
      <t xml:space="preserve">         * gminę Golub -Dobrzyń na dofinansowanie inwestycji pn</t>
    </r>
    <r>
      <rPr>
        <i/>
        <sz val="10"/>
        <rFont val="Times New Roman"/>
        <family val="1"/>
      </rPr>
      <t>. "Budowa chodnika wzdłuż drogi wojewódzkiej Nr 569 na odcinku od 
            m. Podzamek Golubski (Antoniewo) do m. Olszówka wraz z przebudową nawierzchni bitumicznej jezdni, odwodnieniem od km 
            0+889,04 do km 1+403,00, dł. 0,514 km"</t>
    </r>
    <r>
      <rPr>
        <sz val="10"/>
        <rFont val="Times New Roman"/>
        <family val="1"/>
      </rPr>
      <t xml:space="preserve"> (51.601 zł);</t>
    </r>
  </si>
  <si>
    <r>
      <t xml:space="preserve">    1) pn. </t>
    </r>
    <r>
      <rPr>
        <i/>
        <sz val="10"/>
        <rFont val="Times New Roman"/>
        <family val="1"/>
      </rPr>
      <t xml:space="preserve">"Naprawa infrastruktury uszkodzonej" </t>
    </r>
    <r>
      <rPr>
        <sz val="10"/>
        <rFont val="Times New Roman"/>
        <family val="1"/>
      </rPr>
      <t>- zwiększenie wydatków o kwotę 28.037 zł w celu zabezpieczenia środków na pokrycie kosztów 
        naprawy zniszczonego oznakowania oraz wiat przystankowych;</t>
    </r>
  </si>
  <si>
    <r>
      <t xml:space="preserve">    3) pn. </t>
    </r>
    <r>
      <rPr>
        <i/>
        <sz val="10"/>
        <rFont val="Times New Roman"/>
        <family val="1"/>
      </rPr>
      <t>"Drogi wojewódzkie - utrzymanie bieżące dróg"</t>
    </r>
    <r>
      <rPr>
        <sz val="10"/>
        <rFont val="Times New Roman"/>
        <family val="1"/>
      </rPr>
      <t xml:space="preserve"> - przeniesienie planowanych wydatków między podziałkami klasyfikacji 
        budżetowej w kwocie 52.000 zł oraz zwiększenie wydatków o kwotę 1.600.000 zł w celu zabezpieczenia środków na pokrycie kosztów 
        związanych remontami cząstkowymi dróg i naprawą uszkodzonych nawierzchni powstałych podczas tegorocznych nawałnic,
        na zakup materiałów do prowadzenia robót utrzymaniowych (kostka, krawężniki, pachołki, bariery ochronne, piasek, guz i kruszywo) 
        oraz na przygotowanie dróg do zimowego sezonu;</t>
    </r>
  </si>
  <si>
    <r>
      <t xml:space="preserve">    4) pn.</t>
    </r>
    <r>
      <rPr>
        <i/>
        <sz val="10"/>
        <rFont val="Times New Roman"/>
        <family val="1"/>
      </rPr>
      <t xml:space="preserve"> "Remonty budynków" -</t>
    </r>
    <r>
      <rPr>
        <sz val="10"/>
        <rFont val="Times New Roman"/>
        <family val="1"/>
      </rPr>
      <t xml:space="preserve"> zwiększenie wydatków o kwotę 20.000 zł z przeznaczeniem na remont ścian w zalanym pomieszczeniu biurowym.</t>
    </r>
  </si>
  <si>
    <t>Określa się dotację na pomoc finansową dla gminy Aleksandrów Kujawski:</t>
  </si>
  <si>
    <r>
      <t xml:space="preserve">Zmniejsza się o kwotę 12.614 zł dotację zaplanowaną  jako pomoc finansowa dla gminy Fabianki na dofinansowanie zadania inwestycyjnego pn. </t>
    </r>
    <r>
      <rPr>
        <i/>
        <sz val="10"/>
        <rFont val="Times New Roman"/>
        <family val="1"/>
      </rPr>
      <t xml:space="preserve">"Przebudowa drogi gminnej nr 190215C Skórzno-Chełmica Duża" </t>
    </r>
    <r>
      <rPr>
        <sz val="10"/>
        <rFont val="Times New Roman"/>
        <family val="1"/>
      </rPr>
      <t>do wysokości określonej w zawartej umowie.</t>
    </r>
  </si>
  <si>
    <t xml:space="preserve"> - zmniejszenie wydatków o kwotę 78.292 zł w związku z przeniesieniem części zakresu rzeczowo-finansowego zadań dotyczących opracowania 
   prototypu barki przystosowanej do warunków żeglugowych, analizy odpowiedzialności administracji w zakresie żeglugi śródlądowej oraz 
   analizy "wąskich gardeł" w żegludze śródlądowej z roku 2017 na rok 2018. Ogólna wartość projektu nie ulega zmianie.</t>
  </si>
  <si>
    <t>Określa się planowane wydatki w kwocie 36.000 zł na Projekt Watertour przewidziany do realizacji w latach 2017-2018 w ramach Programu INTERREG Region Morza Bałtyckiego w związku z zaakceptowaniem projektu do realizacji przez Komitet Monitorujący Program. Środki w kwocie 30.600 zł sfinansowane zostaną ze środków zagranicznych, natomiast kwota 5.400 zł stanowi udział własny województwa. Celem projektu jest opracowanie metodologii i planu pracy oraz utworzenie partnerstwa dla realizacji tzw. projektu głównego, który będzie dotyczyć rozwoju zintegrowanej (międzynarodowej) oferty turystycznej w oparciu o zasoby naturalne i kulturowe w pobliżu drogi wodnej E70 (odcinek wschodni).</t>
  </si>
  <si>
    <t xml:space="preserve"> - w kwocie 8.270.500 zł na zakup od Uniwersytetu Technologiczno-Przyrodniczego im. Jana i Jędrzeja Śniadeckich w Bydgoszczy prawa 
   własności nieruchomości położonej w Bydgoszczy przy ul. Kordeckiego 20. Nieruchomość przeznaczona zostanie na potrzeby działalności 
   wojewódzkich samorządowych jednostek organizacyjnych. Województwo planuje przystąpić do nieograniczonego publicznego przetargu 
   ofertowego ogłoszonego przez Uniwersytet. Płatność za nieruchomość rozłożona została na dwie równe raty. Powyższa kwota zabezpieczona
   zostaje na zapłatę I raty. Pozostała kwota przewidziana jest do zapłaty w roku 2018. </t>
  </si>
  <si>
    <t>Zwiększa się wydatki zaplanowane na bieżące utrzymanie Urzędu Marszałkowskiego w Toruniu o kwotę 360.000 zł w celu zabezpieczenia środków na funkcjonowanie jednostki.</t>
  </si>
  <si>
    <r>
      <t xml:space="preserve"> - o kwotę 20.000 zł na zadanie własne pn. </t>
    </r>
    <r>
      <rPr>
        <i/>
        <sz val="10"/>
        <rFont val="Times New Roman"/>
        <family val="1"/>
      </rPr>
      <t xml:space="preserve">"Promocja województwa kujawsko-pomorskiego poprzez sport" </t>
    </r>
    <r>
      <rPr>
        <sz val="10"/>
        <rFont val="Times New Roman"/>
        <family val="1"/>
      </rPr>
      <t xml:space="preserve">z przeznaczeniem na 
   promocje województwa podczas "Wielkiej Wioślarskiej o Puchar Brdy" oraz zawodów w łyżwiarstwie figurowym. </t>
    </r>
  </si>
  <si>
    <r>
      <t xml:space="preserve">Określa się wydatki w kwocie 385.000 zł na nowe zadanie własne pn. </t>
    </r>
    <r>
      <rPr>
        <i/>
        <sz val="10"/>
        <rFont val="Times New Roman"/>
        <family val="1"/>
      </rPr>
      <t xml:space="preserve">"Promocja gospodarcza Regionu Pomorza i Kujaw". </t>
    </r>
    <r>
      <rPr>
        <sz val="10"/>
        <rFont val="Times New Roman"/>
        <family val="1"/>
      </rPr>
      <t>W ramach zadania przewidziano m.in. organizację promocji gospodarczo-inwestycyjnej województwa oraz negocjacje z zagranicznymi przedsiębiorcami podczas Międzynarodowych Targów "Dron Tech meeting Toruń".</t>
    </r>
  </si>
  <si>
    <r>
      <t xml:space="preserve">Wprowadza się zmiany w projekcie pn. </t>
    </r>
    <r>
      <rPr>
        <i/>
        <sz val="10"/>
        <rFont val="Times New Roman"/>
        <family val="1"/>
      </rPr>
      <t>"Invest in BiT CITY 2. Promocja potencjału gospodarczego oraz promocja atrakcyjności inwestycyjnej miast prezydenckich województwa kujawsko-pomorskiego"</t>
    </r>
    <r>
      <rPr>
        <sz val="10"/>
        <rFont val="Times New Roman"/>
        <family val="1"/>
      </rPr>
      <t xml:space="preserve"> realizowanym w ramach RPO WK-P 2014-2020, Podziałania 1.5.2:</t>
    </r>
  </si>
  <si>
    <t xml:space="preserve"> - Zespołu Szkół Nr 33 Specjalnych w Bydgoszczy o kwotę 40.283 zł;</t>
  </si>
  <si>
    <t xml:space="preserve"> - przeniesieniu planowanych wydatków między podziałkami klasyfikacji budżetowej w kwocie 4.500 zł w celu zabezpieczenia środków na 
   drobne remonty oraz pokrycie kosztów usług związanych z funkcjonowaniem jednostki świadczonych przez kontrahentów zewnętrznych;</t>
  </si>
  <si>
    <t xml:space="preserve"> - Zespołu Szkół Nr 33 Specjalnych w Bydgoszczy o kwotę 71.479 zł;</t>
  </si>
  <si>
    <r>
      <t xml:space="preserve">Zwiększa się o kwotę 30.743 zł wydatki zaplanowane na zadanie własne pn. </t>
    </r>
    <r>
      <rPr>
        <i/>
        <sz val="10"/>
        <rFont val="Times New Roman"/>
        <family val="1"/>
      </rPr>
      <t xml:space="preserve">"Medyczno-Społeczne Centrum Kształcenia Zawodowego i Ustawicznego w Inowrocławiu - remont" </t>
    </r>
    <r>
      <rPr>
        <sz val="10"/>
        <rFont val="Times New Roman"/>
        <family val="1"/>
      </rPr>
      <t>realizowane przez Urząd Marszałkowski. Powyższa kwota przeznaczona zostanie na naprawę zabytkowych drzwi wejściowych do biblioteki szkolnej i schodów oraz remont klatki schodowej, które stanowią drogę ewakuacyjną dla pomieszczeń bibliotecznych.</t>
    </r>
  </si>
  <si>
    <t xml:space="preserve"> - przeniesieniu planowanych wydatków między podziałkami klasyfikacji budżetowej w kwocie 10.562 zł w celu zabezpieczenia środków na 
   zakup pomocy dydaktycznych, drobne remonty, pokrycie kosztów usług związanych z funkcjonowaniem jednostki świadczonych przez 
   kontrahentów zewnętrznych, odpis na zakładowy fundusz świadczeń socjalnych i szkolenia pracowników;</t>
  </si>
  <si>
    <r>
      <t xml:space="preserve">Określa się wydatki w kwocie 21.350 zł na projekt partnerski pn. </t>
    </r>
    <r>
      <rPr>
        <i/>
        <sz val="10"/>
        <rFont val="Times New Roman"/>
        <family val="1"/>
      </rPr>
      <t xml:space="preserve">"Kujawsko-Pomorskie Środowiskowe Centrum Opieki Psychogeriatrycznej w Otępieniach" </t>
    </r>
    <r>
      <rPr>
        <sz val="10"/>
        <rFont val="Times New Roman"/>
        <family val="1"/>
      </rPr>
      <t>przewidziany do realizacji w latach 2017-2019 przez Regionalny O)środek Polityki Społecznej w Toruniu w ramach Programu Operacyjnego Wiedza Edukacja Rozwój 2014-2020. Celem projektu jest deinstytucjonalizacja i poprawa jakości usług świadczonych na rzecz pacjentów otępiennych poprzez rozwój kompleksowego i skoordynowanego leczenia, opieki środowiskowej i oddziaływań społecznych. Powyższa kwota sfinansowana zostanie z budżetu środków europejskich.</t>
    </r>
  </si>
  <si>
    <r>
      <t xml:space="preserve">W zadaniu własnym pn. </t>
    </r>
    <r>
      <rPr>
        <i/>
        <sz val="10"/>
        <rFont val="Times New Roman"/>
        <family val="1"/>
      </rPr>
      <t xml:space="preserve">"Wojewódzki Program przeciwdziałania przemocy w rodzinie dla województwa kujawsko-pomorskiego do roku 2020 - Kujawsko-Pomorska Niebieska Linia" </t>
    </r>
    <r>
      <rPr>
        <sz val="10"/>
        <rFont val="Times New Roman"/>
        <family val="1"/>
      </rPr>
      <t xml:space="preserve"> wprowadza się zmiany polegające na:</t>
    </r>
  </si>
  <si>
    <t xml:space="preserve"> - zwiększeniu wydatków finansowanych z wpłat od jednostek samorządu terytorialnego o kwotę 4.000 zł w związku z przystąpieniem nowych 
   gmin do realizacji Programu "Kujawsko-Pomorska Niebieska Linia Pogotowie dla Ofiar Przemocy w Rodzinie";</t>
  </si>
  <si>
    <t xml:space="preserve"> - przeniesieniu planowanych wydatków między podziałkami klasyfikacji budżetowej w kwocie 3.000 zł w celu dostosowania planu wydatków do
   potrzeb wynikających z realizowanych przedsięwzięć.</t>
  </si>
  <si>
    <t xml:space="preserve">1. zwiększeniu planowanych wydatków w ramach: </t>
  </si>
  <si>
    <t xml:space="preserve">    - zmniejszenie planowanych wydatków o kwotę 122.061 zł w wyniku opóźnień spowodowanych przedłużającą się procedurą oceny wniosku
       i przeniesieniem części zakresu rzeczowo-finansowego na rok 2018. Ogólna wartość projektu nie ulega zmianie.</t>
  </si>
  <si>
    <r>
      <t xml:space="preserve">Dokonuje się przeniesienia planowanych wydatków między podziałkami klasyfikacji budżetowej w kwocie 18.179 zł w zadaniu własnym pn. </t>
    </r>
    <r>
      <rPr>
        <i/>
        <sz val="10"/>
        <rFont val="Times New Roman"/>
        <family val="1"/>
      </rPr>
      <t xml:space="preserve">"Dofinansowanie kosztów działalności Zakładów Aktywności Zawodowej" </t>
    </r>
    <r>
      <rPr>
        <sz val="10"/>
        <rFont val="Times New Roman"/>
        <family val="1"/>
      </rPr>
      <t xml:space="preserve">w celu dostosowania planu wydatków do statusu organizatorów Zakładów Aktywności Zawodowej, którym samorząd województwa planuje dofinansować koszty działalności obsługowo-rehabilitacyjnej. </t>
    </r>
  </si>
  <si>
    <t xml:space="preserve">Jednocześnie zmniejsza się wydatki na powyższe zadanie o kwotę 218.265 zł,  tj. do wysokości środków określonych we wnioskach o dofinansowanie składanych przez organizatorów ZAZ. </t>
  </si>
  <si>
    <r>
      <t xml:space="preserve">W ramach jednorocznego zadania pn. </t>
    </r>
    <r>
      <rPr>
        <i/>
        <sz val="10"/>
        <rFont val="Times New Roman"/>
        <family val="1"/>
      </rPr>
      <t xml:space="preserve">"Inwestycje" </t>
    </r>
    <r>
      <rPr>
        <sz val="10"/>
        <rFont val="Times New Roman"/>
        <family val="1"/>
      </rPr>
      <t>realizowanego przez Wojewódzki Urząd Pracy w Toruniu dokonuje się przeniesienia planowanych wydatków między podziałkami klasyfikacji budżetowej w kwocie 17.000 zł w celu określenia właściwego paragrafu na zakup i montaż urządzeń klimatyzacyjnych.</t>
    </r>
  </si>
  <si>
    <t xml:space="preserve"> - Poddziałanie 8.5.2 Wsparcie outplacementowe o kwotę 300.663 zł.</t>
  </si>
  <si>
    <t xml:space="preserve">Ponadto w utrzymaniu Kujawsko-Pomorskiego Specjalnego Ośrodka Szkolno-Wychowawczego nr 1 w Bydgoszczy w grupie pozostałych wydatków bieżących dokonuje się przeniesienia planowanych wydatków między podziałkami klasyfikacji budżetowej w kwocie 200 zł oraz zwiększenia wydatków o kwotę 27.976 zł w celu zabezpieczenia środków na funkcjonowanie jednostki, w tym. m.in. na opłaty za wywóz nieczystości, usługi pocztowe, ochronę Ośrodka i jego mienia, naprawę i konserwację sprzętu AGD, urządzeń biurowych i samochodów służbowych, odpis na zakładowy fundusz świadczeń socjalnych oraz szkolenia pracowników administracji.  </t>
  </si>
  <si>
    <t>Ponadto w utrzymaniu Kujawsko-Pomorskiego Specjalnego Ośrodka Szkolno-Wychowawczego nr 1 w Bydgoszczy w grupie pozostałych wydatków bieżących wprowadza się zmiany polegające na:</t>
  </si>
  <si>
    <r>
      <t xml:space="preserve"> - w kwocie 14.145 zł na nowe zadanie własne pn. </t>
    </r>
    <r>
      <rPr>
        <i/>
        <sz val="10"/>
        <rFont val="Times New Roman"/>
        <family val="1"/>
      </rPr>
      <t xml:space="preserve">"Budynek przy ul. 3 Maja 11 w Bydgoszczy - dokumentacje.". </t>
    </r>
    <r>
      <rPr>
        <sz val="10"/>
        <rFont val="Times New Roman"/>
        <family val="1"/>
      </rPr>
      <t>W ramach zadania 
   przygotowana zostanie inwentaryzacja, ekspertyza ppoż. oraz ekspertyza budowlana na potrzeby dokumentacji wstępnej do rozbudowy 
   i remontu budynku, który Województwo otrzymało w drodze darowizny od Miasta Bydgoszcz z przeznaczeniem na prowadzenie placówki 
   oświatowej przez Kujawsko-Pomorski Specjalny Ośrodek Szkolno-Wychowawczy Nr 1 w Bydgoszczy.</t>
    </r>
  </si>
  <si>
    <r>
      <t xml:space="preserve">W ramach jednorocznego zadania inwestycyjnego pn. </t>
    </r>
    <r>
      <rPr>
        <i/>
        <sz val="10"/>
        <rFont val="Times New Roman"/>
        <family val="1"/>
      </rPr>
      <t xml:space="preserve">"Odnowienie fontanny oraz wykonanie obiektów małej architektury" </t>
    </r>
    <r>
      <rPr>
        <sz val="10"/>
        <rFont val="Times New Roman"/>
        <family val="1"/>
      </rPr>
      <t>realizowanego przez Kujawsko-Pomorski Specjalny Ośrodek Szkolno-Wychowawczy Nr 2 w Bydgoszczy dokonuje się przeniesienia planowanych wydatków między podziałkami klasyfikacji budżetowej w kwocie 40.000 zł w celu określenia paragrafu zgodnego z rodzajem ponoszonych kosztów.</t>
    </r>
  </si>
  <si>
    <r>
      <t xml:space="preserve">Określa się wydatki w kwocie 32.497 zł na zadanie pn. </t>
    </r>
    <r>
      <rPr>
        <i/>
        <sz val="10"/>
        <rFont val="Times New Roman"/>
        <family val="1"/>
      </rPr>
      <t>"Inwestycje"</t>
    </r>
    <r>
      <rPr>
        <sz val="10"/>
        <rFont val="Times New Roman"/>
        <family val="1"/>
      </rPr>
      <t xml:space="preserve"> przewidziane do realizacji przez Kujawsko-Pomorski Ośrodek Dokształcania i Doskonalenia Zawodowego w Bydgoszczy. W ramach zadania przewidziano wykonanie wentylacji mechanicznej dla kuchni internatu Ośrodka w celu poprawy wydajności odprowadzania pary wodnej powstającej podczas przygotowywania posiłków, która jest przyczyną powstawania grzyba na ścianach stołówki. </t>
    </r>
  </si>
  <si>
    <r>
      <t xml:space="preserve">Dokonuje się zmian w wydatkach zaplanowanych jako dotacja dla Opery Nova w Bydgoszczy na wkład własny w projekcie pn. </t>
    </r>
    <r>
      <rPr>
        <i/>
        <sz val="10"/>
        <rFont val="Times New Roman"/>
        <family val="1"/>
      </rPr>
      <t>"Modernizacja Opery Nova w Bydgoszczy"</t>
    </r>
    <r>
      <rPr>
        <sz val="10"/>
        <rFont val="Times New Roman"/>
        <family val="1"/>
      </rPr>
      <t xml:space="preserve"> realizowanym w ramach Programu Operacyjnego Infrastruktura i Środowisko 2014-2020, Działania 8.1 poprzez:</t>
    </r>
  </si>
  <si>
    <r>
      <t xml:space="preserve">W związku ze zmiana zakresu rzeczowo-finansowego projektu pn. </t>
    </r>
    <r>
      <rPr>
        <i/>
        <sz val="10"/>
        <rFont val="Times New Roman"/>
        <family val="1"/>
      </rPr>
      <t>Dostawa mobilnej tablicy do tłumaczeń tekstu oraz systemów sterowania efektami pirotechnicznymi dla Opery Nova</t>
    </r>
    <r>
      <rPr>
        <sz val="10"/>
        <rFont val="Times New Roman"/>
        <family val="1"/>
      </rPr>
      <t xml:space="preserve"> dofinansowanego w ramach Programu Ministra Kultury i Dziedzictwa Narodowego Infrastruktura kultury nazwa zadania otrzymuje brzmienie </t>
    </r>
    <r>
      <rPr>
        <i/>
        <sz val="10"/>
        <rFont val="Times New Roman"/>
        <family val="1"/>
      </rPr>
      <t>Dostawa tablicy do tłumaczeń tekstu oraz systemów sterowania efektami pirotechnicznymi dla Opery Nova.</t>
    </r>
  </si>
  <si>
    <t xml:space="preserve">Zwiększa się o kwotę 150.000 zł wydatki zaplanowane na działalność statutową Pałacu Lubostroń w Lubostroniu z przeznaczeniem na pokrycie kosztów prac porządkowych związanych z usuwaniem skutków dwóch nawałnic, które spowodowały nieodwracalne szkody na terenie administrowanym przez Instytucję (powalonych i zniszczonych około 1500 drzew, uszkodzone ogrodzenie, poszycie stajni, wozowni i pomieszczeń biurowych oraz uszkodzony system nawodnienia trawników).   </t>
  </si>
  <si>
    <t>Zwiększa się o kwotę 15.222 zł wydatki zaplanowane na działalność statutową Galerii i Ośrodka Plastycznej Twórczości Dziecka w Toruniu z przeznaczeniem na wypłatę pracownikowi odprawy emerytalnej.</t>
  </si>
  <si>
    <t>Zwiększa się o kwotę 96.573 zł  wydatki zaplanowane na działalność statutową Wojewódzkiej i Miejskiej Biblioteki Publicznej im. dr Witolda Bełzy w Bydgoszczy z przeznaczeniem na wypłatę 6 odpraw emerytalnych.</t>
  </si>
  <si>
    <t xml:space="preserve">    - w kwocie 4.730 zł z przeznaczeniem na pokrycie kosztów naprawy skanera, sprzętu który instytucja otrzymała w ramach modułu e-Kultura 
      projektu "e-Usługi - e-Organizacja - pakiet rozwiązań informatycznych dla jednostek organizacyjnych województwa kujawsko-pomorskiego"
      i który objęty jest pięcioletnią trwałością projektu. </t>
  </si>
  <si>
    <t xml:space="preserve">Zwiększa się o kwotę 15.000 zł wydatki zaplanowane na działalność statutową Muzeum Etnograficznego w Toruniu w celu zabezpieczenia środków na pokrycie kosztów zatrudnienia od listopada br. dwóch osób do pracy w Olęderskim Parku Etnograficznym w Wielkiej Nieszawce (opiekuna ekspozycji i pracownika gospodarczego) oraz na zakup drobnych narzędzi. </t>
  </si>
  <si>
    <t>Dokonuje się zmian w bieżącym utrzymaniu:</t>
  </si>
  <si>
    <t>Uchwała dotyczy zmiany budżetu Województwa Kujawsko-Pomorskiego na 2017 r., przyjętego uchwałą Nr XXVIII/475/16 Sejmiku Województwa Kujawsko-Pomorskiego z dnia 19 grudnia 2016 r., zmienionego uchwałami: Nr 3/98/17 Zarządu Województwa Kujawsko-Pomorskiego z dnia 25 stycznia 2017 r., Nr XXIX/497/17 Sejmiku Województwa Kujawsko-Pomorskiego z dnia 20 lutego 2017 r., Nr 7/248/17 Zarządu Województwa Kujawsko-Pomorskiego z dnia 22 lutego 2017 r., Nr 9/351/17 Zarządu Województwa Kujawsko-Pomorskiego z dnia 8 marca 2017 r., Nr 11/463/17 Zarządu Województwa Kujawsko-Pomorskiego z dnia 24 marca 2017 r., Nr XXXI/520/17 Sejmiku Województwa Kujawsko-Pomorskiego z dnia 24 kwietnia 2017 r., Nr 16/696/17 Zarządu Województwa Kujawsko-Pomorskiego z dnia 26 kwietnia 2017 r. oraz Nr 20/920/17 Zarządu Województwa Kujawsko-Pomorskiego z dnia 24 maja 2017 r., Nr XXXIV/552/17 Sejmiku Województwa Kujawsko-Pomorskiego z dnia 26 czerwca 2017 r., Nr 25/1155/17 Zarządu Województwa Kujawsko-Pomorskiego z dnia 27 czerwca 2017 r., Nr 29/1301/17 Zarządu Województwa Kujawsko-Pomorskiego z dnia 20 lipca 2017 r., Nr 33/1499/17 Zarządu Województwa Kujawsko-Pomorskiego z dnia 23 sierpnia 2017 r. oraz Nr 34/1549/17 Zarządu Województwa Kujawsko-Pomorskiego z dnia 30 sierpnia 2017 r.</t>
  </si>
  <si>
    <t>Niniejszą uchwałą dokonuje się zmian w zakresie planowanych dochodów, wydatków, przychodów i rozchodów budżetu województwa, wyniku budżetowego oraz limitów wydatków na programy (projekty) finansowane ze środków zagranicznych.</t>
  </si>
  <si>
    <r>
      <t xml:space="preserve">Zwiększa się o kwotę 211.568 zł wpływy zaplanowane od gmin na współfinansowanie programu pn. </t>
    </r>
    <r>
      <rPr>
        <i/>
        <sz val="10"/>
        <rFont val="Times New Roman"/>
        <family val="1"/>
      </rPr>
      <t>"Przeciwdziałanie wykluczeniu cyfrowemu osób najuboższych oraz niepełnosprawnych"</t>
    </r>
    <r>
      <rPr>
        <sz val="10"/>
        <rFont val="Times New Roman"/>
        <family val="1"/>
      </rPr>
      <t xml:space="preserve">, tj. do wysokości wynikającej z zawartych umów i porozumień. </t>
    </r>
  </si>
  <si>
    <r>
      <t xml:space="preserve">   1) na zadania bieżące w ramach Działania 4.4 Ochrona i rozwój zasobów kultury, na projekt pn. </t>
    </r>
    <r>
      <rPr>
        <i/>
        <sz val="10"/>
        <rFont val="Times New Roman"/>
        <family val="1"/>
      </rPr>
      <t xml:space="preserve">"Wsparcie 
       opieki nad zabytkami województwa kujawsko-pomorskiego w 2017 r." </t>
    </r>
  </si>
  <si>
    <t>Zmniejsza się o kwotę 665 zł planowane dochody własne województwa pochodzące z tytułu 2,5 % odpisu od środków przyznanych województwu z Państwowego Funduszu Rehabilitacji Osób Niepełnosprawnych, tj. do kwoty 240.431 zł. Wstępnie przyznane zostały środki w kwocie 9.643.848 zł. Po ostatecznym podziale środków przypadającym samorządom województw przez Zarząd Państwowego Funduszu Rehabilitacji Osób Niepełnosprawnych, dla województwa kujawsko-pomorskiego określona została kwota 9.617.241 zł.</t>
  </si>
  <si>
    <r>
      <rPr>
        <sz val="10"/>
        <rFont val="Times New Roman"/>
        <family val="1"/>
      </rPr>
      <t xml:space="preserve"> - o kwotę 942 zł na projekt pn. </t>
    </r>
    <r>
      <rPr>
        <i/>
        <sz val="10"/>
        <rFont val="Times New Roman"/>
        <family val="1"/>
      </rPr>
      <t xml:space="preserve">"Budowa stacji terenowo-badwczej "Podmoście" </t>
    </r>
    <r>
      <rPr>
        <sz val="10"/>
        <rFont val="Times New Roman"/>
        <family val="1"/>
      </rPr>
      <t>realizowany przez Zespół Parków Krajobrazowych 
   Chełmińskiego i Nadwiślańskiego;</t>
    </r>
  </si>
  <si>
    <r>
      <t xml:space="preserve">W związku ze zmianą zakresu rzeczowo-finansowego zadań inwestycyjnych realizowanych wspólnie z gminami  w celu zrekompensowania strat przyrodniczych i środowiskowych powstałych w wyniku budowy autostrady A-1, zwiększa się w części klasyfikowanej w powyższym rozdziale wydatki zaplanowane na zadanie pn. </t>
    </r>
    <r>
      <rPr>
        <i/>
        <sz val="10"/>
        <rFont val="Times New Roman"/>
        <family val="1"/>
      </rPr>
      <t>"Przywrócenie równowagi ekologicznej na terenach gmin województwa kujawsko-pomorskiego w związku z budową autostrady A1 w latach 2011-2015"</t>
    </r>
    <r>
      <rPr>
        <sz val="10"/>
        <rFont val="Times New Roman"/>
        <family val="1"/>
      </rPr>
      <t xml:space="preserve"> o kwotę 18.801 zł, tj. do kwoty 36.462 zł. Szczegółowe zmiany przedstawia poniższa tabela.</t>
    </r>
  </si>
  <si>
    <t>2. zwiększenie planowanych wydatków bieżących na Poddziałanie 8.3 Wsparcie przedsiębiorczości i samozatrudnienia w regionie o kwotę 
    475.000 zł;</t>
  </si>
  <si>
    <r>
      <t xml:space="preserve">W zadaniu własnym pn. </t>
    </r>
    <r>
      <rPr>
        <i/>
        <sz val="10"/>
        <rFont val="Times New Roman"/>
        <family val="1"/>
      </rPr>
      <t>"Zakup, modernizacja oraz naprawa pojazdów kolejowych (2016-2020)"</t>
    </r>
    <r>
      <rPr>
        <sz val="10"/>
        <rFont val="Times New Roman"/>
        <family val="1"/>
      </rPr>
      <t xml:space="preserve"> finansowanym ze środków Funduszu Kolejowego dokonuje się przeniesienia wydatków między podziałkami klasyfikacji budżetowej poprzez zmniejszenie wydatków inwestycyjnych o kwotę 9.962.366 zł przy jednoczesnym określeniu wydatków bieżących. Zmiana wynika z konieczności zabezpieczenia środków na pokrycie kosztów napraw taboru kolejowego.</t>
    </r>
  </si>
  <si>
    <r>
      <t xml:space="preserve">Zwiększa się o kwotę 47.828 zł wydatki zaplanowane na zadanie własne pn. </t>
    </r>
    <r>
      <rPr>
        <i/>
        <sz val="10"/>
        <rFont val="Times New Roman"/>
        <family val="1"/>
      </rPr>
      <t>"Budowa wiaduktów i przystanków kolejowych w bydgosko-toruńskim obszarze metropolitalnym - wydatki niekwalifikowalne".</t>
    </r>
    <r>
      <rPr>
        <sz val="10"/>
        <rFont val="Times New Roman"/>
        <family val="1"/>
      </rPr>
      <t xml:space="preserve"> Środki te ujęte były w wykazie wydatków niewygasających z upływem 2016 r. z ostatecznym terminem wykorzystania do dnia 30 czerwca 2017 r. (uchwała Nr  XXVIII/478/16 Sejmiku Województwa Kujawsko-Pomorskiego z dnia 19 grudnia 2016 r.). W związku z brakiem możliwości zapłaty ostatniej raty wynagrodzenia za roboty budowlane w wyznaczonym terminie w wyniku nieusunięcia przez wykonawcę stwierdzonych usterek, powyższe środki ujmuje się w roku bieżącym i zwiększa wydatki na zadanie.</t>
    </r>
  </si>
  <si>
    <t xml:space="preserve">       Zmiana wynika ze zwiększenia ogólnej wartości zadania po rozstrzygnięciu postępowania przetargowego na wykonanie dokumentacji
       projektowej wraz ze studium wykonalności dla rozbudowy dróg wojewódzkich polegających na budowie dróg dla rowerów w ramach 
       projektu; </t>
  </si>
  <si>
    <r>
      <t xml:space="preserve">           - na projekt pn. "</t>
    </r>
    <r>
      <rPr>
        <i/>
        <sz val="10"/>
        <rFont val="Times New Roman"/>
        <family val="1"/>
      </rPr>
      <t xml:space="preserve">Rozbudowa drogi wojewódzkiej Nr 534 Grudziądz-Wąbrzeźno-Golub Dobrzyń-Rypin od km 76+705 do km 81+719"
            </t>
    </r>
    <r>
      <rPr>
        <sz val="10"/>
        <rFont val="Times New Roman"/>
        <family val="1"/>
      </rPr>
      <t xml:space="preserve">o kwotę 500.000 zł, w tym finansowanych z budżetu środków europejskich o kwotę 425.000 zł oraz ze środków własnych województwa
            o kwotę 75.000 zł. Skrócony zostaje okres realizacji projektu. Nazwa projektu otrzymuje brzmienie </t>
    </r>
    <r>
      <rPr>
        <i/>
        <sz val="10"/>
        <rFont val="Times New Roman"/>
        <family val="1"/>
      </rPr>
      <t>"Przebudowa wraz z rozbudową drogi 
            wojewódzkiej Nr 534 Grudziądz-Wąbrzeźno-Golub Dobrzyń-Rypin od km 76+705 do km 81+719"</t>
    </r>
    <r>
      <rPr>
        <sz val="10"/>
        <rFont val="Times New Roman"/>
        <family val="1"/>
      </rPr>
      <t>;</t>
    </r>
  </si>
  <si>
    <r>
      <t xml:space="preserve">           - na projekt pn. "</t>
    </r>
    <r>
      <rPr>
        <i/>
        <sz val="10"/>
        <rFont val="Times New Roman"/>
        <family val="1"/>
      </rPr>
      <t>Przebudowa i rozbudowa drogi wojewódzkiej Nr 255 Pakość - Strzelno od km 0+005 do km 21+910"</t>
    </r>
    <r>
      <rPr>
        <sz val="10"/>
        <rFont val="Times New Roman"/>
        <family val="1"/>
      </rPr>
      <t xml:space="preserve">o kwotę 
             4.481.647 zł, w tym finansowanych z budżetu środków europejskich o kwotę 425.000 zł oraz ze środków własnych województwa 
             o kwotę 4.056.647 zł w związku z podziałem inwestycji na dwa etapy i przeniesieniem części zakresu rzeczowo-finansowego do nowego
             projektu. Nazwa projektu otrzymuje brzmienie: </t>
    </r>
    <r>
      <rPr>
        <i/>
        <sz val="10"/>
        <rFont val="Times New Roman"/>
        <family val="1"/>
      </rPr>
      <t>Przebudowa i rozbudowa drogi wojewódzkiej Nr 255 Pakość - Strzelno od km 0+005 
             do km 21+910. Etap I - Rozbudowa drogi wojewódzkiej Nr 255 na odc. od km 0+005 do km 2+220, dł. 2,215 km";</t>
    </r>
  </si>
  <si>
    <r>
      <t xml:space="preserve">       - w kwocie 46.188 zł na zadanie pn.</t>
    </r>
    <r>
      <rPr>
        <i/>
        <sz val="10"/>
        <rFont val="Times New Roman"/>
        <family val="1"/>
      </rPr>
      <t xml:space="preserve"> "Opracowanie studium techniczno-ekonomiczno-środowiskowego inwestycji pn. "Budowa obwodnicy 
         Tucholi". </t>
    </r>
    <r>
      <rPr>
        <sz val="10"/>
        <rFont val="Times New Roman"/>
        <family val="1"/>
      </rPr>
      <t>Środki te ujęte były w wykazie wydatków niewygasających z upływem 2016 r. z ostatecznym terminem wykorzystania do dnia 
         30 czerwca 2017 r. (uchwała  Nr  XXVIII/478/16 Sejmiku Województwa Kujawsko-Pomorskiego z dnia 19 grudnia 2016 r.). W związku 
         z przedłużającymi się pracami inwentaryzacyjnymi i późniejszym złożeniem raportu o odziaływaniu na środowisko do Regionalnej Dyrekcji
         Ochrony Środowiska nie nastąpiła płatność końcowa za studium w wyznaczonym terminie. W związku z powyższym środki ujmuje się 
         w roku bieżącym i wydłuża okres realizacji zadania;</t>
    </r>
  </si>
  <si>
    <t>Określa się wydatki w kwocie 100.000 zł na opracowanie studium wykonalności dla projektu pn. "Zakup autobusów do realizacji publicznego transportu drogowego", który przewidziany jest do realizacji w ramach RPO WK-P 2014-2020.</t>
  </si>
  <si>
    <r>
      <t>Zmniejsza się o kwotę 182.694 zł wydatki zaplanowane na zadanie własne pn.</t>
    </r>
    <r>
      <rPr>
        <i/>
        <sz val="10"/>
        <rFont val="Times New Roman"/>
        <family val="1"/>
      </rPr>
      <t xml:space="preserve"> "Program Przeciwdziałanie wykluczeniu cyfrowemu osób najuboższych oraz niepełnosprawnych". </t>
    </r>
    <r>
      <rPr>
        <sz val="10"/>
        <rFont val="Times New Roman"/>
        <family val="1"/>
      </rPr>
      <t>Zmiana wynika z urealnienia kosztów świadczenia usług dostępu do sieci internet dla beneficjentów ostatecznych oraz usług serwisu i helpdesku do przewidywanego wykonania.</t>
    </r>
  </si>
  <si>
    <t xml:space="preserve">   - przeniesienie planowanych wydatków między podziałkami klasyfikacji budżetowej w kwocie 17.902 zł;</t>
  </si>
  <si>
    <t xml:space="preserve">   - zwiększenie planowanych wydatków o kwotę 265.800 zł.</t>
  </si>
  <si>
    <t xml:space="preserve">       - przeniesienie planowanych wydatków między podziałkami klasyfikacji budżetowej w kwocie 12.700 zł w celu dostosowania planu 
         wydatków do złożeń projektu;</t>
  </si>
  <si>
    <t xml:space="preserve">    Powyższe zmiany wynikają z konieczności zabezpieczenia środków na zarządzanie projektem. Zmniejsza się ogólna wartość projektu.</t>
  </si>
  <si>
    <r>
      <t>Odstępuje się od realizacji projektu pn.</t>
    </r>
    <r>
      <rPr>
        <i/>
        <sz val="10"/>
        <rFont val="Times New Roman"/>
        <family val="1"/>
      </rPr>
      <t xml:space="preserve"> "Promocja gospodarcza Regionu Pomorza i Kujaw narzędziem w procesie internacjonalizacji" 
</t>
    </r>
    <r>
      <rPr>
        <sz val="10"/>
        <rFont val="Times New Roman"/>
        <family val="1"/>
      </rPr>
      <t xml:space="preserve">planowanego w ramach RPO WKP 2014-2020, Podziałania 1.5.2. W roku 2017 zmniejsza się wydatki o kwotę 3.055.000 zł. </t>
    </r>
  </si>
  <si>
    <t xml:space="preserve"> - przeniesienie planowanych wydatków między źródłami finansowania poprzez zwiększenie środków własnych województwa o kwotę 108.699 zł 
   przy jednoczesnym zmniejszeniu wydatków finansowanych przez jednostki samorządy terytorialnego (partnerów projektu);</t>
  </si>
  <si>
    <t xml:space="preserve"> - zmniejszeniu wydatków o kwotę 1.175 zł. </t>
  </si>
  <si>
    <t xml:space="preserve"> - zmniejszenie wydatków o kwotę 78.102 zł w planie finansowym Medyczno-Społecznego Centrum Kształcenia Zawodowego i Ustawicznego 
   w Toruniu.</t>
  </si>
  <si>
    <t>Powyższe zmiany dokonywane są w związku ze zmianą poziomu kosztów pośrednich z 7,5 % na 15 % oraz przeniesienia oszczędności powstałych po rozstrzygnięciu postępowania przetargowego na innowacyjne zajęcia na wyższej uczelni na lata następne. Zwiększa się ogólna wartość zadania.</t>
  </si>
  <si>
    <t xml:space="preserve"> - zmniejszeniu wydatków o kwotę 3.938 zł. </t>
  </si>
  <si>
    <t xml:space="preserve"> - Medyczno-Społecznego Centrum Kształcenia Zawodowego i Ustawicznego w Inowrocławiu o kwotę 7.446 zł; </t>
  </si>
  <si>
    <t>2. zmniejszeniu planowanych wydatków na zadania inwestycyjne w ramach Poddziałania 9.2.2 Aktywne włączenie społeczne młodzieży objętej 
    sądowym środkiem wychowawczym lub poprawczym o kwotę 5.000 zł.</t>
  </si>
  <si>
    <t xml:space="preserve">    - Poddziałania 8.4.1 Wsparcie zatrudnienia osób pełniących funkcje opiekuńcze na zadania bieżące o kwotę 112.500 zł;</t>
  </si>
  <si>
    <r>
      <t xml:space="preserve">2) projekt pn. </t>
    </r>
    <r>
      <rPr>
        <i/>
        <sz val="10"/>
        <rFont val="Times New Roman"/>
        <family val="1"/>
      </rPr>
      <t xml:space="preserve">"Koordynacja rozwoju ekonomii społecznej w województwie kujawsko-pomorskim" </t>
    </r>
    <r>
      <rPr>
        <sz val="10"/>
        <rFont val="Times New Roman"/>
        <family val="1"/>
      </rPr>
      <t>(Poddziałanie 9.4.2):</t>
    </r>
  </si>
  <si>
    <r>
      <t xml:space="preserve">Zmniejsza się o kwotę 634.280 zł wydatki zaplanowane w ramach RPO WK-P 2014-2020, Poddziałania 10.3.2 na projekt pn. </t>
    </r>
    <r>
      <rPr>
        <i/>
        <sz val="10"/>
        <rFont val="Times New Roman"/>
        <family val="1"/>
      </rPr>
      <t xml:space="preserve">"Prymus Zawodu Kujaw i Pomorza" </t>
    </r>
    <r>
      <rPr>
        <sz val="10"/>
        <rFont val="Times New Roman"/>
        <family val="1"/>
      </rPr>
      <t>i odstępuje się od jego realizacji.  Zakres rzeczowy projektu przeniesiony zostaje do dwóch nowych projektów, które przewidziane są do realizacji w latach następnych.</t>
    </r>
  </si>
  <si>
    <r>
      <t xml:space="preserve">W związku ze zmianą zakresu rzeczowo-finansowego zadań inwestycyjnych realizowanych wspólnie z gminami  w celu zrekompensowania strat przyrodniczych i środowiskowych powstałych w wyniku budowy autostrady A-1, zmniejsza się w części klasyfikowanej w powyższym rozdziale wydatki zaplanowane na zadanie pn. </t>
    </r>
    <r>
      <rPr>
        <i/>
        <sz val="10"/>
        <rFont val="Times New Roman"/>
        <family val="1"/>
      </rPr>
      <t>"Przywrócenie równowagi ekologicznej na terenach gmin województwa kujawsko-pomorskiego w związku z budową autostrady A1 w latach 2011-2015"</t>
    </r>
    <r>
      <rPr>
        <sz val="10"/>
        <rFont val="Times New Roman"/>
        <family val="1"/>
      </rPr>
      <t xml:space="preserve"> o kwotę 18.801 zł, tj. do kwoty 83.830 zł. Szczegółowe zmiany przedstawia poniższa tabela.</t>
    </r>
  </si>
  <si>
    <r>
      <t xml:space="preserve">Określa się wydatki w kwocie 8.949.460 zł na nowy projekt pn. </t>
    </r>
    <r>
      <rPr>
        <i/>
        <sz val="10"/>
        <rFont val="Times New Roman"/>
        <family val="1"/>
      </rPr>
      <t xml:space="preserve">"Wsparcie opieki nad zabytkami Województwa Kujawsko-Pomorskiego w 2017 r." </t>
    </r>
    <r>
      <rPr>
        <sz val="10"/>
        <rFont val="Times New Roman"/>
        <family val="1"/>
      </rPr>
      <t xml:space="preserve">przewidziany do realizacji w latach 2017-2018 w ramach RPO WK-P 2014-2020, Działania 4.4. W ramach projektu udzielone zostaną dotacje na prace konserwatorskie, restauratorskie lub roboty budowlane przy zabytkach wpisanych do rejestru zabytków położonych na obszarze województwa kujawsko-pomorskiego. Projekt zakłada realizację 169 zadań. Powyższa kwota sfinansowana zostanie z budżetu środków europejskich w kwocie 8.808.730 zł oraz ze środków własnych województwa w kwocie 140.730 zł. </t>
    </r>
  </si>
  <si>
    <r>
      <rPr>
        <sz val="10"/>
        <rFont val="Times New Roman"/>
        <family val="1"/>
      </rPr>
      <t xml:space="preserve">Wprowadza się zmiany w projekcie pn. </t>
    </r>
    <r>
      <rPr>
        <i/>
        <sz val="10"/>
        <rFont val="Times New Roman"/>
        <family val="1"/>
      </rPr>
      <t xml:space="preserve">"Budowa stacji terenowo-badwczej "Podmoście" </t>
    </r>
    <r>
      <rPr>
        <sz val="10"/>
        <rFont val="Times New Roman"/>
        <family val="1"/>
      </rPr>
      <t>realizowanym przez Zespół Parków Krajobrazowych Chełmińskiego i Nadwiślańskiego w ramach RPO WK-P 2014-2020, Działania 4.5</t>
    </r>
    <r>
      <rPr>
        <i/>
        <sz val="10"/>
        <rFont val="Times New Roman"/>
        <family val="1"/>
      </rPr>
      <t>:</t>
    </r>
  </si>
  <si>
    <t>w związku z koniecznością dostosowania poziomu poszczególnych źródeł finansowania do kwot ujętych we wniosku o dofinansowanie projektu;</t>
  </si>
  <si>
    <r>
      <t xml:space="preserve">         pn. </t>
    </r>
    <r>
      <rPr>
        <i/>
        <sz val="10"/>
        <rFont val="Times New Roman"/>
        <family val="1"/>
      </rPr>
      <t>"Rozbudowa drogi wojewódzkiej Nr 534 Grudziądz-Wąbrzeźno-Golub-Dobrzyń - Rypin od km 
         76+705 do km 81+719"</t>
    </r>
  </si>
  <si>
    <r>
      <t xml:space="preserve">         pn. </t>
    </r>
    <r>
      <rPr>
        <i/>
        <sz val="10"/>
        <rFont val="Times New Roman"/>
        <family val="1"/>
      </rPr>
      <t>"Przebudowa drogi wojewódzkiej Nr 241 Tuchola - Rogoźno od km 0+005 do km 26+360 na 
         odc. Tuchola - Sępólno Krajeńskie"</t>
    </r>
  </si>
  <si>
    <r>
      <t xml:space="preserve">         pn. </t>
    </r>
    <r>
      <rPr>
        <i/>
        <sz val="10"/>
        <rFont val="Times New Roman"/>
        <family val="1"/>
      </rPr>
      <t>"Przebudowa i rozbudowa drogi wojewódzkiej Nr 255 Pakość - Strzelno od km 0+005 do km 
         21+910"</t>
    </r>
  </si>
  <si>
    <t>w związku z odstąpieniem Ministerstwa Środowiska od finansowania powyższych przedsięwzięć ze środków POIŚ.</t>
  </si>
  <si>
    <t>Określa się wydatki w kwocie 1.670.000 zł na objęcie udziałów w kapitale zakładowym spółki Kujawsko-Pomorski Fundusz Pożyczkowy sp. z o.o. Powyższa kwota przeznaczona zostanie na odkupienie udziałów Spółki będących w posiadaniu Toruńskiej Agencji Rozwoju Regionalnego S.A. Wniesienie kapitału nastąpi poprzez objęcie 1.295 udziałów za cenę jednostkową 1.287,98 zł odpowiadającą wartości aktywów netto przypadających na jeden udział. W wyniku powyższych zmian kapitałowych Województwo stanie się 100% udziałowcem spółki Kujawsko-Pomorski Fundusz Pożyczkowy i będzie mogło powierzyć jej realizację zadań w formie in-house.</t>
  </si>
  <si>
    <t xml:space="preserve">Ogólna wartość współfinansowania z budżetu państwa pozostanie bez zmian i będzie możliwa do wykorzystania w latach następnych, kiedy wpłyną od beneficjentów wnioski o płatność. </t>
  </si>
  <si>
    <t xml:space="preserve">       b) zmniejszenie wydatków finansowanych ze środków własnych województwa o kwotę 15.266.635 zł w związku z przedłużającym się 
            rozstrzygnięciem postępowań przetargowych oraz przedłużającymi się procedurami formalnymi w zakresie uzyskania ZRiD-u dla zadań 
            przyjętych do realizacji w grupie III.  Środki przenosi się na lata następne. </t>
  </si>
  <si>
    <t xml:space="preserve">       - zmniejszenie wydatków finansowanych ze środków własnych województwa o kwotę 246.118 zł i przeznaczenie tej kwoty na realizację
          innych zadań drogowych; </t>
  </si>
  <si>
    <t xml:space="preserve"> - zmniejszenie planowanych wydatków w 2017 r. o kwotę 3.012.250 zł w związku z przygotowaniem nowych założeń do projektu i zmianą zakresu 
   rzeczowo-finansowego. Zwiększa się ogólna wartość projektu i wydłuża okres jego realizacji do roku 2023.</t>
  </si>
  <si>
    <t>Zwiększa się o kwotę 1.182.000 zł wydatki zaplanowane na pokrycie kosztów składki członkowskiej Stowarzyszenia "Salutaris" - zrzeszenia kujawsko-pomorskich samorządów z przeznaczeniem na udzielenie pomocy w zakresie usuwania skutków klęski żywiołowej związanej z przejściem frontu burzowego na terenie województwa kujawsko-pomorskiego.</t>
  </si>
  <si>
    <t xml:space="preserve">Zwiększa się o kwotę 7.800.000 zł wydatki zaplanowane na podwyższenie kapitału Spółki Kujawsko-Pomorskie Inwestycje Medyczne Sp. z o.o. Środki przeznaczone są m.in. na spłatę kapitału oraz odsetek od kredytu EBI. </t>
  </si>
  <si>
    <r>
      <t xml:space="preserve"> - o kwotę 35.000 zł w związku z przyznaniem przez gminę Sicienko pomocy finansowej na dofinansowanie inwestycji pn</t>
    </r>
    <r>
      <rPr>
        <i/>
        <sz val="10"/>
        <rFont val="Times New Roman"/>
        <family val="1"/>
      </rPr>
      <t>. "Przebudowa drogi 
   wojewódzkiej Nr 243 poprzez remont chodnika wzdłuż ww. drogi na odcinku około 250 mb. przez miejscowość Słupowo gm. Sicienko";</t>
    </r>
  </si>
  <si>
    <r>
      <t xml:space="preserve">Zmniejsza się o kwotę 216.700 zł wydatki zaplanowane na miesięczne wynagrodzenia pracowników w ramach bieżącego utrzymania Kujawsko-Pomorskiego Zarządu Melioracji i Urządzeń Wodnych we Włocławku. Jednocześnie w planie finansowym jednostki określa się wydatki w kwocie 482.800 zł na zadanie własne pn. </t>
    </r>
    <r>
      <rPr>
        <i/>
        <sz val="10"/>
        <rFont val="Times New Roman"/>
        <family val="1"/>
      </rPr>
      <t>"Jednorazowe płatności"</t>
    </r>
    <r>
      <rPr>
        <sz val="10"/>
        <rFont val="Times New Roman"/>
        <family val="1"/>
      </rPr>
      <t xml:space="preserve"> w celu wyodrębnienia środków na wypłatę nagród jubileuszowych i odpraw emerytalnych.</t>
    </r>
  </si>
  <si>
    <t>Zmniejsza się wydatki w planie finansowym Kujawsko-Pomorskiego Zarządu Melioracji Urządzeń Wodnych we Włocławku na projekty przewidziane do realizacji w ramach Programu Operacyjnego Infrastruktura i Środowisko, Poddziałania 2.1.4, tj.</t>
  </si>
  <si>
    <r>
      <t xml:space="preserve">         * gminę Sicienko na dofinansowanie inwestycji pn</t>
    </r>
    <r>
      <rPr>
        <i/>
        <sz val="10"/>
        <rFont val="Times New Roman"/>
        <family val="1"/>
      </rPr>
      <t>. "Przebudowa drogi wojewódzkiej Nr 243 poprzez remont chodnika wzdłuż 
            ww. drogi na odcinku około 250 mb. przez miejscowość Słupowo gm. Sicienko"</t>
    </r>
    <r>
      <rPr>
        <sz val="10"/>
        <rFont val="Times New Roman"/>
        <family val="1"/>
      </rPr>
      <t xml:space="preserve"> (35.000 zł);</t>
    </r>
  </si>
  <si>
    <t xml:space="preserve">    - Poddziałania 9.3.2 Rozwój usług społecznych o kwotę 292.500 zł, w tym na zadania bieżące o kwotę 37.500 zł oraz na zadania inwestycyjne 
      o kwotę 255.000 zł;</t>
  </si>
  <si>
    <t>W związku z opóźnieniami w przygotowywaniu postępowań przetargowych i przeniesieniem części zakresów rzeczowo-finansowych z roku 2017 na lata następne zmniejsza się wydatki:</t>
  </si>
</sst>
</file>

<file path=xl/styles.xml><?xml version="1.0" encoding="utf-8"?>
<styleSheet xmlns="http://schemas.openxmlformats.org/spreadsheetml/2006/main">
  <numFmts count="5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00000"/>
    <numFmt numFmtId="166" formatCode="0.00000"/>
    <numFmt numFmtId="167" formatCode="0.0000"/>
    <numFmt numFmtId="168" formatCode="0.000"/>
    <numFmt numFmtId="169" formatCode="#,##0.0"/>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
    <numFmt numFmtId="179" formatCode="#,##0.000"/>
    <numFmt numFmtId="180" formatCode="#,##0.0000"/>
    <numFmt numFmtId="181" formatCode="#,##0.00\ &quot;zł&quot;"/>
    <numFmt numFmtId="182" formatCode="#,##0;[Red]#,##0"/>
    <numFmt numFmtId="183" formatCode="&quot;Tak&quot;;&quot;Tak&quot;;&quot;Nie&quot;"/>
    <numFmt numFmtId="184" formatCode="&quot;Prawda&quot;;&quot;Prawda&quot;;&quot;Fałsz&quot;"/>
    <numFmt numFmtId="185" formatCode="&quot;Włączone&quot;;&quot;Włączone&quot;;&quot;Wyłączone&quot;"/>
    <numFmt numFmtId="186" formatCode="[$€-2]\ #,##0.00_);[Red]\([$€-2]\ #,##0.00\)"/>
    <numFmt numFmtId="187" formatCode="_-* #,##0.000\ _z_ł_-;\-* #,##0.000\ _z_ł_-;_-* &quot;-&quot;??\ _z_ł_-;_-@_-"/>
    <numFmt numFmtId="188" formatCode="_-* #,##0.0\ _z_ł_-;\-* #,##0.0\ _z_ł_-;_-* &quot;-&quot;??\ _z_ł_-;_-@_-"/>
    <numFmt numFmtId="189" formatCode="_-* #,##0\ _z_ł_-;\-* #,##0\ _z_ł_-;_-* &quot;-&quot;??\ _z_ł_-;_-@_-"/>
    <numFmt numFmtId="190" formatCode="#,##0_ ;\-#,##0\ "/>
    <numFmt numFmtId="191" formatCode="_-* #,##0.0000\ _z_ł_-;\-* #,##0.0000\ _z_ł_-;_-* &quot;-&quot;??\ _z_ł_-;_-@_-"/>
    <numFmt numFmtId="192" formatCode="[$-415]d\ mmmm\ yyyy"/>
    <numFmt numFmtId="193" formatCode="#,##0.00_ ;\-#,##0.00\ "/>
    <numFmt numFmtId="194" formatCode="_-* #,##0.000\ &quot;zł&quot;_-;\-* #,##0.000\ &quot;zł&quot;_-;_-* &quot;-&quot;???\ &quot;zł&quot;_-;_-@_-"/>
    <numFmt numFmtId="195" formatCode="0_ ;\-0\ "/>
    <numFmt numFmtId="196" formatCode="_-* #,##0.00\ _z_ł_-;\-* #,##0.00\ _z_ł_-;_-* \-??\ _z_ł_-;_-@_-"/>
    <numFmt numFmtId="197" formatCode="0.00000000"/>
    <numFmt numFmtId="198" formatCode="0.0000000"/>
    <numFmt numFmtId="199" formatCode="#,##0.0000000000000000000000000"/>
    <numFmt numFmtId="200" formatCode="0.000000000"/>
    <numFmt numFmtId="201" formatCode="0.000%"/>
    <numFmt numFmtId="202" formatCode="0.0000%"/>
    <numFmt numFmtId="203" formatCode="#,##0\ &quot;zł&quot;"/>
    <numFmt numFmtId="204" formatCode="#,##0.00000"/>
    <numFmt numFmtId="205" formatCode="#,##0.000000"/>
    <numFmt numFmtId="206" formatCode="#,##0.0000000"/>
    <numFmt numFmtId="207" formatCode="#,##0.00000000"/>
    <numFmt numFmtId="208" formatCode="#,##0\ _z_ł"/>
    <numFmt numFmtId="209" formatCode="#,##0.0\ &quot;zł&quot;"/>
    <numFmt numFmtId="210" formatCode="#,##0.000\ &quot;zł&quot;"/>
    <numFmt numFmtId="211" formatCode="#,##0.0000\ &quot;zł&quot;"/>
  </numFmts>
  <fonts count="47">
    <font>
      <sz val="10"/>
      <name val="Arial"/>
      <family val="0"/>
    </font>
    <font>
      <sz val="10"/>
      <name val="Times New Roman"/>
      <family val="1"/>
    </font>
    <font>
      <b/>
      <sz val="10"/>
      <name val="Times New Roman"/>
      <family val="1"/>
    </font>
    <font>
      <b/>
      <sz val="11"/>
      <name val="Times New Roman"/>
      <family val="1"/>
    </font>
    <font>
      <i/>
      <sz val="10"/>
      <name val="Times New Roman"/>
      <family val="1"/>
    </font>
    <font>
      <sz val="11"/>
      <name val="Times New Roman"/>
      <family val="1"/>
    </font>
    <font>
      <u val="single"/>
      <sz val="10"/>
      <color indexed="12"/>
      <name val="Arial"/>
      <family val="2"/>
    </font>
    <font>
      <u val="single"/>
      <sz val="10"/>
      <color indexed="36"/>
      <name val="Arial"/>
      <family val="2"/>
    </font>
    <font>
      <sz val="10"/>
      <name val="Arial PL"/>
      <family val="0"/>
    </font>
    <font>
      <b/>
      <i/>
      <sz val="12"/>
      <name val="Times New Roman"/>
      <family val="1"/>
    </font>
    <font>
      <b/>
      <sz val="15"/>
      <name val="Times New Roman"/>
      <family val="1"/>
    </font>
    <font>
      <sz val="11"/>
      <color indexed="8"/>
      <name val="Czcionka tekstu podstawowego"/>
      <family val="2"/>
    </font>
    <font>
      <i/>
      <sz val="8"/>
      <name val="Times New Roman"/>
      <family val="1"/>
    </font>
    <font>
      <sz val="10"/>
      <name val="Arial CE"/>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5"/>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border>
    <border>
      <left style="thin">
        <color indexed="8"/>
      </left>
      <right>
        <color indexed="63"/>
      </right>
      <top style="thin"/>
      <bottom style="thin"/>
    </border>
    <border>
      <left>
        <color indexed="63"/>
      </left>
      <right style="thin">
        <color indexed="8"/>
      </right>
      <top style="thin"/>
      <bottom style="thin"/>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style="thin">
        <color indexed="8"/>
      </top>
      <bottom style="thin"/>
    </border>
    <border>
      <left>
        <color indexed="63"/>
      </left>
      <right style="thin">
        <color indexed="8"/>
      </right>
      <top style="thin">
        <color indexed="8"/>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0" fillId="0" borderId="0">
      <alignment/>
      <protection/>
    </xf>
    <xf numFmtId="0" fontId="0" fillId="0" borderId="0">
      <alignment/>
      <protection/>
    </xf>
    <xf numFmtId="0" fontId="11" fillId="0" borderId="0">
      <alignment/>
      <protection/>
    </xf>
    <xf numFmtId="0" fontId="13" fillId="0" borderId="0">
      <alignment/>
      <protection/>
    </xf>
    <xf numFmtId="0" fontId="0" fillId="0" borderId="0">
      <alignment/>
      <protection/>
    </xf>
    <xf numFmtId="0" fontId="41" fillId="27" borderId="1" applyNumberFormat="0" applyAlignment="0" applyProtection="0"/>
    <xf numFmtId="0" fontId="7"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2" borderId="0" applyNumberFormat="0" applyBorder="0" applyAlignment="0" applyProtection="0"/>
  </cellStyleXfs>
  <cellXfs count="167">
    <xf numFmtId="0" fontId="0" fillId="0" borderId="0" xfId="0" applyAlignment="1">
      <alignment/>
    </xf>
    <xf numFmtId="0" fontId="10" fillId="0" borderId="0" xfId="52" applyFont="1" applyFill="1" applyBorder="1" applyAlignment="1" applyProtection="1">
      <alignment horizontal="center"/>
      <protection/>
    </xf>
    <xf numFmtId="0" fontId="1" fillId="0" borderId="0" xfId="52" applyFont="1" applyFill="1" applyAlignment="1" applyProtection="1">
      <alignment horizontal="left" vertical="center"/>
      <protection/>
    </xf>
    <xf numFmtId="0" fontId="9" fillId="0" borderId="0" xfId="0" applyFont="1" applyFill="1" applyAlignment="1" applyProtection="1">
      <alignment horizontal="left"/>
      <protection/>
    </xf>
    <xf numFmtId="0" fontId="5" fillId="0" borderId="0" xfId="0" applyFont="1" applyFill="1" applyAlignment="1" applyProtection="1">
      <alignment horizontal="left"/>
      <protection/>
    </xf>
    <xf numFmtId="0" fontId="1" fillId="0" borderId="0" xfId="0" applyFont="1" applyFill="1" applyAlignment="1" applyProtection="1">
      <alignment horizontal="justify" vertical="center" wrapText="1"/>
      <protection/>
    </xf>
    <xf numFmtId="0" fontId="5" fillId="0" borderId="0" xfId="0" applyFont="1" applyFill="1" applyAlignment="1" applyProtection="1">
      <alignment vertical="center"/>
      <protection/>
    </xf>
    <xf numFmtId="0" fontId="1" fillId="0" borderId="0" xfId="52" applyFont="1" applyFill="1" applyAlignment="1" applyProtection="1">
      <alignment horizontal="justify" vertical="center" wrapText="1"/>
      <protection/>
    </xf>
    <xf numFmtId="0" fontId="1" fillId="0" borderId="0" xfId="52" applyFont="1" applyFill="1" applyAlignment="1" applyProtection="1">
      <alignment horizontal="justify" vertical="center" wrapText="1"/>
      <protection/>
    </xf>
    <xf numFmtId="0" fontId="1" fillId="0" borderId="0" xfId="52" applyFont="1" applyFill="1" applyBorder="1" applyAlignment="1" applyProtection="1">
      <alignment horizontal="justify" vertical="center" wrapText="1"/>
      <protection/>
    </xf>
    <xf numFmtId="0" fontId="5" fillId="0" borderId="0" xfId="0" applyFont="1" applyFill="1" applyAlignment="1" applyProtection="1">
      <alignment horizontal="left" vertical="center"/>
      <protection/>
    </xf>
    <xf numFmtId="0" fontId="9" fillId="0" borderId="0" xfId="0" applyFont="1" applyFill="1" applyAlignment="1" applyProtection="1">
      <alignment horizontal="left" vertical="center"/>
      <protection/>
    </xf>
    <xf numFmtId="0" fontId="2" fillId="0" borderId="10" xfId="52" applyFont="1" applyFill="1" applyBorder="1" applyAlignment="1" applyProtection="1">
      <alignment horizontal="center" vertical="center" wrapText="1"/>
      <protection/>
    </xf>
    <xf numFmtId="0" fontId="2" fillId="0" borderId="11" xfId="52" applyFont="1" applyFill="1" applyBorder="1" applyAlignment="1" applyProtection="1">
      <alignment horizontal="center" vertical="center" wrapText="1"/>
      <protection/>
    </xf>
    <xf numFmtId="0" fontId="2" fillId="0" borderId="12" xfId="52" applyFont="1" applyFill="1" applyBorder="1" applyAlignment="1" applyProtection="1">
      <alignment horizontal="center" vertical="center" wrapText="1"/>
      <protection/>
    </xf>
    <xf numFmtId="3" fontId="2" fillId="0" borderId="10" xfId="52" applyNumberFormat="1" applyFont="1" applyFill="1" applyBorder="1" applyAlignment="1" applyProtection="1">
      <alignment horizontal="center" vertical="center" wrapText="1"/>
      <protection/>
    </xf>
    <xf numFmtId="0" fontId="2" fillId="0" borderId="0" xfId="52" applyFont="1" applyFill="1" applyAlignment="1" applyProtection="1">
      <alignment horizontal="center" vertical="center" wrapText="1"/>
      <protection/>
    </xf>
    <xf numFmtId="0" fontId="4" fillId="0" borderId="0" xfId="52" applyFont="1" applyFill="1" applyAlignment="1" applyProtection="1">
      <alignment horizontal="center" vertical="center"/>
      <protection/>
    </xf>
    <xf numFmtId="0" fontId="1" fillId="0" borderId="0" xfId="0" applyFont="1" applyFill="1" applyAlignment="1" applyProtection="1">
      <alignment horizontal="justify" vertical="top" wrapText="1"/>
      <protection/>
    </xf>
    <xf numFmtId="3" fontId="1" fillId="0" borderId="0" xfId="0" applyNumberFormat="1" applyFont="1" applyFill="1" applyAlignment="1" applyProtection="1">
      <alignment horizontal="justify" vertical="top" wrapText="1"/>
      <protection/>
    </xf>
    <xf numFmtId="0" fontId="4" fillId="0" borderId="0" xfId="52" applyFont="1" applyFill="1" applyAlignment="1" applyProtection="1">
      <alignment vertical="center"/>
      <protection/>
    </xf>
    <xf numFmtId="0" fontId="3" fillId="33" borderId="0" xfId="52" applyFont="1" applyFill="1" applyAlignment="1" applyProtection="1">
      <alignment horizontal="center"/>
      <protection/>
    </xf>
    <xf numFmtId="0" fontId="3" fillId="33" borderId="0" xfId="52" applyFont="1" applyFill="1" applyAlignment="1" applyProtection="1">
      <alignment wrapText="1"/>
      <protection/>
    </xf>
    <xf numFmtId="3" fontId="3" fillId="33" borderId="0" xfId="52" applyNumberFormat="1" applyFont="1" applyFill="1" applyAlignment="1" applyProtection="1">
      <alignment/>
      <protection/>
    </xf>
    <xf numFmtId="0" fontId="3" fillId="0" borderId="0" xfId="52" applyFont="1" applyFill="1" applyAlignment="1" applyProtection="1">
      <alignment/>
      <protection/>
    </xf>
    <xf numFmtId="0" fontId="1" fillId="0" borderId="0" xfId="52" applyFont="1" applyFill="1" applyAlignment="1" applyProtection="1">
      <alignment horizontal="center"/>
      <protection/>
    </xf>
    <xf numFmtId="0" fontId="1" fillId="0" borderId="0" xfId="52" applyFont="1" applyFill="1" applyAlignment="1" applyProtection="1">
      <alignment horizontal="left" wrapText="1"/>
      <protection/>
    </xf>
    <xf numFmtId="3" fontId="1" fillId="0" borderId="0" xfId="52" applyNumberFormat="1" applyFont="1" applyFill="1" applyAlignment="1" applyProtection="1">
      <alignment horizontal="left" wrapText="1"/>
      <protection/>
    </xf>
    <xf numFmtId="0" fontId="1" fillId="0" borderId="0" xfId="52" applyFont="1" applyFill="1" applyProtection="1">
      <alignment/>
      <protection/>
    </xf>
    <xf numFmtId="0" fontId="5" fillId="0" borderId="13" xfId="52" applyFont="1" applyFill="1" applyBorder="1" applyAlignment="1" applyProtection="1">
      <alignment horizontal="center" vertical="center"/>
      <protection/>
    </xf>
    <xf numFmtId="0" fontId="5" fillId="0" borderId="13" xfId="52" applyFont="1" applyFill="1" applyBorder="1" applyAlignment="1" applyProtection="1">
      <alignment vertical="center" wrapText="1"/>
      <protection/>
    </xf>
    <xf numFmtId="4" fontId="5" fillId="0" borderId="13" xfId="52" applyNumberFormat="1" applyFont="1" applyFill="1" applyBorder="1" applyAlignment="1" applyProtection="1">
      <alignment vertical="center"/>
      <protection/>
    </xf>
    <xf numFmtId="3" fontId="5" fillId="0" borderId="13" xfId="52" applyNumberFormat="1" applyFont="1" applyFill="1" applyBorder="1" applyAlignment="1" applyProtection="1">
      <alignment vertical="center"/>
      <protection/>
    </xf>
    <xf numFmtId="0" fontId="5" fillId="0" borderId="0" xfId="52" applyFont="1" applyFill="1" applyAlignment="1" applyProtection="1">
      <alignment vertical="center"/>
      <protection/>
    </xf>
    <xf numFmtId="0" fontId="1" fillId="0" borderId="0" xfId="52" applyFont="1" applyFill="1" applyAlignment="1" applyProtection="1">
      <alignment horizontal="center" vertical="center"/>
      <protection/>
    </xf>
    <xf numFmtId="0" fontId="1" fillId="0" borderId="0" xfId="52" applyFont="1" applyFill="1" applyAlignment="1" applyProtection="1">
      <alignment vertical="center"/>
      <protection/>
    </xf>
    <xf numFmtId="49" fontId="5" fillId="0" borderId="13" xfId="52" applyNumberFormat="1" applyFont="1" applyFill="1" applyBorder="1" applyAlignment="1" applyProtection="1">
      <alignment horizontal="center" vertical="center"/>
      <protection/>
    </xf>
    <xf numFmtId="49" fontId="4" fillId="0" borderId="0" xfId="52" applyNumberFormat="1" applyFont="1" applyFill="1" applyAlignment="1" applyProtection="1">
      <alignment horizontal="center" vertical="center"/>
      <protection/>
    </xf>
    <xf numFmtId="0" fontId="4" fillId="0" borderId="0" xfId="52" applyFont="1" applyFill="1" applyAlignment="1" applyProtection="1">
      <alignment vertical="center" wrapText="1"/>
      <protection/>
    </xf>
    <xf numFmtId="3" fontId="4" fillId="0" borderId="0" xfId="52" applyNumberFormat="1" applyFont="1" applyFill="1" applyAlignment="1" applyProtection="1">
      <alignment vertical="center"/>
      <protection/>
    </xf>
    <xf numFmtId="0" fontId="1" fillId="0" borderId="0" xfId="52" applyFont="1" applyFill="1" applyBorder="1" applyAlignment="1" applyProtection="1">
      <alignment horizontal="justify" vertical="center" wrapText="1"/>
      <protection/>
    </xf>
    <xf numFmtId="0" fontId="5" fillId="0" borderId="0" xfId="52" applyFont="1" applyFill="1" applyBorder="1" applyAlignment="1" applyProtection="1">
      <alignment horizontal="center" vertical="center"/>
      <protection/>
    </xf>
    <xf numFmtId="0" fontId="1" fillId="0" borderId="0" xfId="52" applyFont="1" applyFill="1" applyBorder="1" applyAlignment="1" applyProtection="1">
      <alignment horizontal="justify" wrapText="1"/>
      <protection/>
    </xf>
    <xf numFmtId="0" fontId="5" fillId="0" borderId="0" xfId="52" applyFont="1" applyFill="1" applyBorder="1" applyAlignment="1" applyProtection="1">
      <alignment vertical="center"/>
      <protection/>
    </xf>
    <xf numFmtId="3" fontId="1" fillId="0" borderId="0" xfId="52" applyNumberFormat="1" applyFont="1" applyFill="1" applyAlignment="1" applyProtection="1">
      <alignment horizontal="justify" vertical="center" wrapText="1"/>
      <protection/>
    </xf>
    <xf numFmtId="0" fontId="5" fillId="0" borderId="13" xfId="52" applyFont="1" applyFill="1" applyBorder="1" applyAlignment="1" applyProtection="1">
      <alignment horizontal="center" vertical="top"/>
      <protection/>
    </xf>
    <xf numFmtId="3" fontId="5" fillId="0" borderId="13" xfId="52" applyNumberFormat="1" applyFont="1" applyFill="1" applyBorder="1" applyAlignment="1" applyProtection="1">
      <alignment/>
      <protection/>
    </xf>
    <xf numFmtId="0" fontId="4" fillId="0" borderId="14" xfId="52" applyFont="1" applyFill="1" applyBorder="1" applyAlignment="1" applyProtection="1">
      <alignment horizontal="center" vertical="center"/>
      <protection/>
    </xf>
    <xf numFmtId="0" fontId="4" fillId="0" borderId="14" xfId="52" applyFont="1" applyFill="1" applyBorder="1" applyAlignment="1" applyProtection="1">
      <alignment horizontal="center" vertical="top"/>
      <protection/>
    </xf>
    <xf numFmtId="0" fontId="4" fillId="0" borderId="14" xfId="52" applyFont="1" applyFill="1" applyBorder="1" applyAlignment="1" applyProtection="1">
      <alignment vertical="center" wrapText="1"/>
      <protection/>
    </xf>
    <xf numFmtId="3" fontId="4" fillId="0" borderId="14" xfId="52" applyNumberFormat="1" applyFont="1" applyFill="1" applyBorder="1" applyAlignment="1" applyProtection="1">
      <alignment/>
      <protection/>
    </xf>
    <xf numFmtId="0" fontId="4" fillId="0" borderId="0" xfId="52" applyFont="1" applyFill="1" applyBorder="1" applyAlignment="1" applyProtection="1">
      <alignment horizontal="center" vertical="center"/>
      <protection/>
    </xf>
    <xf numFmtId="0" fontId="4" fillId="0" borderId="0" xfId="52" applyFont="1" applyFill="1" applyBorder="1" applyAlignment="1" applyProtection="1">
      <alignment horizontal="center" vertical="top"/>
      <protection/>
    </xf>
    <xf numFmtId="0" fontId="1" fillId="0" borderId="0" xfId="52" applyFont="1" applyFill="1" applyAlignment="1" applyProtection="1">
      <alignment horizontal="justify" wrapText="1"/>
      <protection/>
    </xf>
    <xf numFmtId="0" fontId="4" fillId="0" borderId="0" xfId="52" applyFont="1" applyFill="1" applyAlignment="1" applyProtection="1">
      <alignment horizontal="center" vertical="top"/>
      <protection/>
    </xf>
    <xf numFmtId="0" fontId="4" fillId="0" borderId="0" xfId="52" applyFont="1" applyFill="1" applyAlignment="1" applyProtection="1">
      <alignment wrapText="1"/>
      <protection/>
    </xf>
    <xf numFmtId="3" fontId="4" fillId="0" borderId="0" xfId="52" applyNumberFormat="1" applyFont="1" applyFill="1" applyAlignment="1" applyProtection="1">
      <alignment/>
      <protection/>
    </xf>
    <xf numFmtId="0" fontId="1" fillId="0" borderId="0" xfId="52" applyFont="1" applyFill="1" applyBorder="1" applyAlignment="1" applyProtection="1">
      <alignment horizontal="left" wrapText="1"/>
      <protection/>
    </xf>
    <xf numFmtId="0" fontId="1" fillId="0" borderId="0" xfId="52" applyFont="1" applyFill="1" applyAlignment="1" applyProtection="1">
      <alignment horizontal="center" wrapText="1"/>
      <protection/>
    </xf>
    <xf numFmtId="203" fontId="1" fillId="0" borderId="0" xfId="52" applyNumberFormat="1" applyFont="1" applyFill="1" applyAlignment="1" applyProtection="1">
      <alignment horizontal="right" wrapText="1"/>
      <protection/>
    </xf>
    <xf numFmtId="0" fontId="1" fillId="0" borderId="0" xfId="52" applyFont="1" applyFill="1" applyBorder="1" applyAlignment="1" applyProtection="1">
      <alignment horizontal="left" vertical="center" wrapText="1"/>
      <protection/>
    </xf>
    <xf numFmtId="0" fontId="1" fillId="0" borderId="0" xfId="52" applyFont="1" applyFill="1" applyAlignment="1" applyProtection="1">
      <alignment horizontal="center" vertical="center" wrapText="1"/>
      <protection/>
    </xf>
    <xf numFmtId="203" fontId="1" fillId="0" borderId="0" xfId="52" applyNumberFormat="1" applyFont="1" applyFill="1" applyAlignment="1" applyProtection="1">
      <alignment horizontal="right" vertical="center" wrapText="1"/>
      <protection/>
    </xf>
    <xf numFmtId="0" fontId="1" fillId="0" borderId="0" xfId="52" applyFont="1" applyFill="1" applyBorder="1" applyAlignment="1" applyProtection="1">
      <alignment horizontal="left" wrapText="1"/>
      <protection/>
    </xf>
    <xf numFmtId="0" fontId="1" fillId="0" borderId="0" xfId="52" applyFont="1" applyFill="1" applyBorder="1" applyAlignment="1" applyProtection="1">
      <alignment wrapText="1"/>
      <protection/>
    </xf>
    <xf numFmtId="0" fontId="1" fillId="0" borderId="0" xfId="52" applyFont="1" applyFill="1" applyAlignment="1" applyProtection="1">
      <alignment horizontal="left" vertical="center" wrapText="1"/>
      <protection/>
    </xf>
    <xf numFmtId="0" fontId="1" fillId="0" borderId="0" xfId="52" applyFont="1" applyFill="1" applyBorder="1" applyAlignment="1" applyProtection="1">
      <alignment horizontal="center" wrapText="1"/>
      <protection/>
    </xf>
    <xf numFmtId="0" fontId="1" fillId="0" borderId="0" xfId="52" applyFont="1" applyFill="1" applyBorder="1" applyAlignment="1" applyProtection="1">
      <alignment horizontal="left" vertical="center" wrapText="1"/>
      <protection/>
    </xf>
    <xf numFmtId="0" fontId="4" fillId="0" borderId="0" xfId="52" applyFont="1" applyFill="1" applyBorder="1" applyAlignment="1" applyProtection="1">
      <alignment horizontal="left" wrapText="1"/>
      <protection/>
    </xf>
    <xf numFmtId="0" fontId="4" fillId="0" borderId="0" xfId="52" applyFont="1" applyFill="1" applyBorder="1" applyAlignment="1" applyProtection="1">
      <alignment horizontal="center" vertical="center" wrapText="1"/>
      <protection/>
    </xf>
    <xf numFmtId="203" fontId="4" fillId="0" borderId="0" xfId="52" applyNumberFormat="1" applyFont="1" applyFill="1" applyAlignment="1" applyProtection="1">
      <alignment horizontal="right" vertical="center" wrapText="1"/>
      <protection/>
    </xf>
    <xf numFmtId="0" fontId="1" fillId="0" borderId="0" xfId="52" applyFont="1" applyFill="1" applyAlignment="1" applyProtection="1">
      <alignment horizontal="left" wrapText="1"/>
      <protection/>
    </xf>
    <xf numFmtId="0" fontId="5" fillId="0" borderId="13" xfId="0" applyFont="1" applyFill="1" applyBorder="1" applyAlignment="1" applyProtection="1">
      <alignment horizontal="center" vertical="center"/>
      <protection/>
    </xf>
    <xf numFmtId="0" fontId="5" fillId="0" borderId="13" xfId="0" applyFont="1" applyFill="1" applyBorder="1" applyAlignment="1" applyProtection="1">
      <alignment vertical="center" wrapText="1"/>
      <protection/>
    </xf>
    <xf numFmtId="4" fontId="5" fillId="0" borderId="13" xfId="0" applyNumberFormat="1" applyFont="1" applyFill="1" applyBorder="1" applyAlignment="1" applyProtection="1">
      <alignment vertical="center"/>
      <protection/>
    </xf>
    <xf numFmtId="3" fontId="5" fillId="0" borderId="13" xfId="0" applyNumberFormat="1" applyFont="1" applyFill="1" applyBorder="1" applyAlignment="1" applyProtection="1">
      <alignment vertical="center"/>
      <protection/>
    </xf>
    <xf numFmtId="49" fontId="5" fillId="0" borderId="0" xfId="52" applyNumberFormat="1" applyFont="1" applyFill="1" applyBorder="1" applyAlignment="1" applyProtection="1">
      <alignment horizontal="center" vertical="center"/>
      <protection/>
    </xf>
    <xf numFmtId="0" fontId="5" fillId="0" borderId="0" xfId="52" applyFont="1" applyFill="1" applyProtection="1">
      <alignment/>
      <protection/>
    </xf>
    <xf numFmtId="0" fontId="4" fillId="0" borderId="0" xfId="52" applyFont="1" applyFill="1" applyAlignment="1" applyProtection="1">
      <alignment horizontal="left" wrapText="1"/>
      <protection/>
    </xf>
    <xf numFmtId="0" fontId="4" fillId="0" borderId="0" xfId="52" applyFont="1" applyFill="1" applyAlignment="1" applyProtection="1">
      <alignment horizontal="justify" vertical="center" wrapText="1"/>
      <protection/>
    </xf>
    <xf numFmtId="0" fontId="5" fillId="0" borderId="13" xfId="52" applyFont="1" applyFill="1" applyBorder="1" applyAlignment="1" applyProtection="1">
      <alignment wrapText="1"/>
      <protection/>
    </xf>
    <xf numFmtId="0" fontId="4" fillId="0" borderId="0" xfId="52" applyFont="1" applyFill="1" applyBorder="1" applyAlignment="1" applyProtection="1">
      <alignment horizontal="justify" vertical="center" wrapText="1"/>
      <protection/>
    </xf>
    <xf numFmtId="0" fontId="3" fillId="33" borderId="0" xfId="0" applyFont="1" applyFill="1" applyAlignment="1" applyProtection="1">
      <alignment horizontal="center"/>
      <protection/>
    </xf>
    <xf numFmtId="0" fontId="3" fillId="33" borderId="0" xfId="0" applyFont="1" applyFill="1" applyAlignment="1" applyProtection="1">
      <alignment wrapText="1"/>
      <protection/>
    </xf>
    <xf numFmtId="3" fontId="3" fillId="33" borderId="0" xfId="0" applyNumberFormat="1" applyFont="1" applyFill="1" applyAlignment="1" applyProtection="1">
      <alignment/>
      <protection/>
    </xf>
    <xf numFmtId="0" fontId="3" fillId="0" borderId="0" xfId="0" applyFont="1" applyFill="1" applyAlignment="1" applyProtection="1">
      <alignment/>
      <protection/>
    </xf>
    <xf numFmtId="0" fontId="1" fillId="0" borderId="0" xfId="0" applyFont="1" applyFill="1" applyAlignment="1" applyProtection="1">
      <alignment horizontal="center"/>
      <protection/>
    </xf>
    <xf numFmtId="0" fontId="1" fillId="0" borderId="0" xfId="0" applyFont="1" applyFill="1" applyAlignment="1" applyProtection="1">
      <alignment horizontal="left" wrapText="1"/>
      <protection/>
    </xf>
    <xf numFmtId="3" fontId="1" fillId="0" borderId="0" xfId="0" applyNumberFormat="1" applyFont="1" applyFill="1" applyAlignment="1" applyProtection="1">
      <alignment horizontal="left" wrapText="1"/>
      <protection/>
    </xf>
    <xf numFmtId="0" fontId="1" fillId="0" borderId="0" xfId="0" applyFont="1" applyFill="1" applyAlignment="1" applyProtection="1">
      <alignment/>
      <protection/>
    </xf>
    <xf numFmtId="49" fontId="5" fillId="0" borderId="13" xfId="0" applyNumberFormat="1" applyFont="1" applyFill="1" applyBorder="1" applyAlignment="1" applyProtection="1">
      <alignment horizontal="center" vertical="center"/>
      <protection/>
    </xf>
    <xf numFmtId="0" fontId="1" fillId="0" borderId="15" xfId="52" applyFont="1" applyFill="1" applyBorder="1" applyAlignment="1" applyProtection="1">
      <alignment horizontal="center" vertical="center" wrapText="1"/>
      <protection/>
    </xf>
    <xf numFmtId="0" fontId="1" fillId="0" borderId="15" xfId="52" applyFont="1" applyFill="1" applyBorder="1" applyAlignment="1" applyProtection="1">
      <alignment horizontal="center" vertical="center" wrapText="1"/>
      <protection/>
    </xf>
    <xf numFmtId="0" fontId="4" fillId="0" borderId="16" xfId="52" applyFont="1" applyFill="1" applyBorder="1" applyAlignment="1" applyProtection="1">
      <alignment horizontal="center" vertical="center" wrapText="1"/>
      <protection/>
    </xf>
    <xf numFmtId="0" fontId="1" fillId="0" borderId="16" xfId="52" applyFont="1" applyFill="1" applyBorder="1" applyAlignment="1" applyProtection="1">
      <alignment horizontal="center" vertical="center" wrapText="1"/>
      <protection/>
    </xf>
    <xf numFmtId="0" fontId="12" fillId="0" borderId="0" xfId="52" applyFont="1" applyFill="1" applyAlignment="1" applyProtection="1">
      <alignment horizontal="center" vertical="center"/>
      <protection/>
    </xf>
    <xf numFmtId="49" fontId="12" fillId="0" borderId="0" xfId="52" applyNumberFormat="1" applyFont="1" applyFill="1" applyAlignment="1" applyProtection="1">
      <alignment horizontal="center" vertical="center"/>
      <protection/>
    </xf>
    <xf numFmtId="0" fontId="12" fillId="0" borderId="16" xfId="52" applyFont="1" applyFill="1" applyBorder="1" applyAlignment="1" applyProtection="1">
      <alignment horizontal="center" vertical="center" wrapText="1"/>
      <protection/>
    </xf>
    <xf numFmtId="0" fontId="12" fillId="0" borderId="0" xfId="52" applyFont="1" applyFill="1" applyAlignment="1" applyProtection="1">
      <alignment horizontal="center" vertical="center" wrapText="1"/>
      <protection/>
    </xf>
    <xf numFmtId="0" fontId="1" fillId="0" borderId="15" xfId="52" applyFont="1" applyFill="1" applyBorder="1" applyAlignment="1" applyProtection="1">
      <alignment horizontal="justify" vertical="center" wrapText="1"/>
      <protection/>
    </xf>
    <xf numFmtId="4" fontId="1" fillId="0" borderId="15" xfId="52" applyNumberFormat="1" applyFont="1" applyFill="1" applyBorder="1" applyAlignment="1" applyProtection="1">
      <alignment horizontal="right" vertical="center" wrapText="1"/>
      <protection/>
    </xf>
    <xf numFmtId="0" fontId="4" fillId="0" borderId="15" xfId="52" applyFont="1" applyFill="1" applyBorder="1" applyAlignment="1" applyProtection="1">
      <alignment horizontal="justify" vertical="center" wrapText="1"/>
      <protection/>
    </xf>
    <xf numFmtId="4" fontId="4" fillId="0" borderId="15" xfId="52" applyNumberFormat="1" applyFont="1" applyFill="1" applyBorder="1" applyAlignment="1" applyProtection="1">
      <alignment horizontal="right" vertical="center" wrapText="1"/>
      <protection/>
    </xf>
    <xf numFmtId="3" fontId="4" fillId="0" borderId="0" xfId="52" applyNumberFormat="1" applyFont="1" applyFill="1" applyAlignment="1" applyProtection="1">
      <alignment horizontal="right" vertical="center"/>
      <protection/>
    </xf>
    <xf numFmtId="49" fontId="1" fillId="0" borderId="0" xfId="52" applyNumberFormat="1" applyFont="1" applyFill="1" applyAlignment="1" applyProtection="1">
      <alignment horizontal="right" vertical="center"/>
      <protection/>
    </xf>
    <xf numFmtId="0" fontId="4" fillId="0" borderId="0" xfId="52" applyFont="1" applyFill="1" applyAlignment="1" applyProtection="1">
      <alignment horizontal="center"/>
      <protection/>
    </xf>
    <xf numFmtId="0" fontId="4" fillId="0" borderId="0" xfId="52" applyFont="1" applyFill="1" applyAlignment="1" applyProtection="1">
      <alignment/>
      <protection/>
    </xf>
    <xf numFmtId="3" fontId="5" fillId="0" borderId="13" xfId="52" applyNumberFormat="1" applyFont="1" applyFill="1" applyBorder="1" applyAlignment="1" applyProtection="1">
      <alignment vertical="center" wrapText="1"/>
      <protection/>
    </xf>
    <xf numFmtId="3" fontId="4" fillId="0" borderId="0" xfId="52" applyNumberFormat="1" applyFont="1" applyFill="1" applyAlignment="1" applyProtection="1">
      <alignment vertical="center" wrapText="1"/>
      <protection/>
    </xf>
    <xf numFmtId="0" fontId="4" fillId="34" borderId="0" xfId="52" applyFont="1" applyFill="1" applyAlignment="1" applyProtection="1">
      <alignment horizontal="center" vertical="center"/>
      <protection/>
    </xf>
    <xf numFmtId="0" fontId="1" fillId="34" borderId="0" xfId="52" applyFont="1" applyFill="1" applyAlignment="1" applyProtection="1">
      <alignment horizontal="justify" vertical="center" wrapText="1"/>
      <protection/>
    </xf>
    <xf numFmtId="0" fontId="4" fillId="34" borderId="0" xfId="52" applyFont="1" applyFill="1" applyAlignment="1" applyProtection="1">
      <alignment vertical="center"/>
      <protection/>
    </xf>
    <xf numFmtId="49" fontId="1" fillId="0" borderId="0" xfId="52" applyNumberFormat="1" applyFont="1" applyFill="1" applyAlignment="1" applyProtection="1">
      <alignment horizontal="justify" vertical="center" wrapText="1"/>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vertical="center" wrapText="1"/>
      <protection/>
    </xf>
    <xf numFmtId="3" fontId="4" fillId="0" borderId="0" xfId="0" applyNumberFormat="1" applyFont="1" applyFill="1" applyAlignment="1" applyProtection="1">
      <alignment vertical="center"/>
      <protection/>
    </xf>
    <xf numFmtId="0" fontId="4" fillId="0" borderId="0" xfId="0" applyFont="1" applyFill="1" applyAlignment="1" applyProtection="1">
      <alignment vertical="center"/>
      <protection/>
    </xf>
    <xf numFmtId="0" fontId="1" fillId="0" borderId="0" xfId="56" applyFont="1" applyFill="1" applyAlignment="1" applyProtection="1">
      <alignment horizontal="justify" wrapText="1"/>
      <protection/>
    </xf>
    <xf numFmtId="0" fontId="1" fillId="0" borderId="0" xfId="56" applyFont="1" applyFill="1" applyAlignment="1" applyProtection="1">
      <alignment horizontal="justify" vertical="center" wrapText="1"/>
      <protection/>
    </xf>
    <xf numFmtId="0" fontId="1" fillId="0" borderId="0" xfId="56" applyFont="1" applyFill="1" applyAlignment="1" applyProtection="1">
      <alignment horizontal="justify" vertical="top" wrapText="1"/>
      <protection/>
    </xf>
    <xf numFmtId="3" fontId="1" fillId="0" borderId="0" xfId="52" applyNumberFormat="1" applyFont="1" applyFill="1" applyBorder="1" applyAlignment="1" applyProtection="1">
      <alignment horizontal="justify" vertical="center" wrapText="1"/>
      <protection/>
    </xf>
    <xf numFmtId="0" fontId="1" fillId="0" borderId="0" xfId="52" applyFont="1" applyFill="1" applyAlignment="1" applyProtection="1">
      <alignment horizontal="justify" wrapText="1"/>
      <protection/>
    </xf>
    <xf numFmtId="4" fontId="4" fillId="0" borderId="0" xfId="52" applyNumberFormat="1" applyFont="1" applyFill="1" applyAlignment="1" applyProtection="1">
      <alignment vertical="center"/>
      <protection/>
    </xf>
    <xf numFmtId="0" fontId="1" fillId="0" borderId="0" xfId="52" applyFont="1" applyFill="1" applyBorder="1" applyAlignment="1" applyProtection="1">
      <alignment horizontal="justify" vertical="top" wrapText="1"/>
      <protection/>
    </xf>
    <xf numFmtId="3" fontId="1" fillId="0" borderId="0" xfId="52" applyNumberFormat="1" applyFont="1" applyFill="1" applyAlignment="1" applyProtection="1">
      <alignment horizontal="justify" wrapText="1"/>
      <protection/>
    </xf>
    <xf numFmtId="0" fontId="1" fillId="0" borderId="0" xfId="0" applyFont="1" applyFill="1" applyAlignment="1" applyProtection="1">
      <alignment horizontal="center" vertical="center"/>
      <protection/>
    </xf>
    <xf numFmtId="0" fontId="1" fillId="0" borderId="0" xfId="0" applyFont="1" applyFill="1" applyAlignment="1" applyProtection="1">
      <alignment vertical="center"/>
      <protection/>
    </xf>
    <xf numFmtId="0" fontId="4" fillId="0" borderId="0" xfId="52" applyNumberFormat="1" applyFont="1" applyFill="1" applyAlignment="1" applyProtection="1">
      <alignment horizontal="center" vertical="center"/>
      <protection/>
    </xf>
    <xf numFmtId="0" fontId="4" fillId="0" borderId="0" xfId="52" applyNumberFormat="1" applyFont="1" applyFill="1" applyAlignment="1" applyProtection="1">
      <alignment horizontal="left" vertical="center" wrapText="1"/>
      <protection/>
    </xf>
    <xf numFmtId="0" fontId="1" fillId="0" borderId="17" xfId="52" applyFont="1" applyFill="1" applyBorder="1" applyAlignment="1" applyProtection="1">
      <alignment horizontal="justify" vertical="center" wrapText="1"/>
      <protection/>
    </xf>
    <xf numFmtId="0" fontId="5" fillId="0" borderId="18" xfId="52" applyFont="1" applyFill="1" applyBorder="1" applyAlignment="1" applyProtection="1">
      <alignment horizontal="center" vertical="center"/>
      <protection/>
    </xf>
    <xf numFmtId="0" fontId="5" fillId="0" borderId="18" xfId="52" applyFont="1" applyFill="1" applyBorder="1" applyAlignment="1" applyProtection="1">
      <alignment vertical="center" wrapText="1"/>
      <protection/>
    </xf>
    <xf numFmtId="3" fontId="5" fillId="0" borderId="18" xfId="52" applyNumberFormat="1" applyFont="1" applyFill="1" applyBorder="1" applyAlignment="1" applyProtection="1">
      <alignment vertical="center"/>
      <protection/>
    </xf>
    <xf numFmtId="0" fontId="4" fillId="0" borderId="0" xfId="52" applyFont="1" applyFill="1" applyBorder="1" applyAlignment="1" applyProtection="1">
      <alignment horizontal="justify" wrapText="1"/>
      <protection/>
    </xf>
    <xf numFmtId="0" fontId="3" fillId="33" borderId="0" xfId="0" applyFont="1" applyFill="1" applyBorder="1" applyAlignment="1" applyProtection="1">
      <alignment horizontal="center"/>
      <protection/>
    </xf>
    <xf numFmtId="0" fontId="3" fillId="33" borderId="19" xfId="0" applyFont="1" applyFill="1" applyBorder="1" applyAlignment="1" applyProtection="1">
      <alignment horizontal="left"/>
      <protection/>
    </xf>
    <xf numFmtId="3" fontId="5" fillId="33" borderId="19" xfId="0" applyNumberFormat="1" applyFont="1" applyFill="1" applyBorder="1" applyAlignment="1" applyProtection="1">
      <alignment/>
      <protection/>
    </xf>
    <xf numFmtId="0" fontId="1" fillId="0" borderId="10" xfId="52" applyFont="1" applyFill="1" applyBorder="1" applyAlignment="1" applyProtection="1">
      <alignment horizontal="center" vertical="center"/>
      <protection/>
    </xf>
    <xf numFmtId="0" fontId="1" fillId="0" borderId="20" xfId="52" applyFont="1" applyFill="1" applyBorder="1" applyAlignment="1" applyProtection="1">
      <alignment horizontal="justify" vertical="center" wrapText="1"/>
      <protection/>
    </xf>
    <xf numFmtId="0" fontId="1" fillId="0" borderId="21" xfId="52" applyFont="1" applyFill="1" applyBorder="1" applyAlignment="1" applyProtection="1">
      <alignment horizontal="justify" vertical="center" wrapText="1"/>
      <protection/>
    </xf>
    <xf numFmtId="4" fontId="1" fillId="0" borderId="10" xfId="52" applyNumberFormat="1" applyFont="1" applyFill="1" applyBorder="1" applyAlignment="1" applyProtection="1">
      <alignment vertical="center"/>
      <protection/>
    </xf>
    <xf numFmtId="3" fontId="1" fillId="0" borderId="10" xfId="52" applyNumberFormat="1" applyFont="1" applyFill="1" applyBorder="1" applyAlignment="1" applyProtection="1">
      <alignment vertical="center"/>
      <protection/>
    </xf>
    <xf numFmtId="0" fontId="5" fillId="0" borderId="0" xfId="52" applyFont="1" applyFill="1" applyAlignment="1" applyProtection="1">
      <alignment horizontal="left" vertical="center"/>
      <protection/>
    </xf>
    <xf numFmtId="0" fontId="1" fillId="0" borderId="22" xfId="52" applyFont="1" applyFill="1" applyBorder="1" applyAlignment="1" applyProtection="1">
      <alignment horizontal="left" vertical="center" wrapText="1"/>
      <protection/>
    </xf>
    <xf numFmtId="0" fontId="1" fillId="0" borderId="23" xfId="52" applyFont="1" applyFill="1" applyBorder="1" applyAlignment="1" applyProtection="1">
      <alignment horizontal="left" vertical="center" wrapText="1"/>
      <protection/>
    </xf>
    <xf numFmtId="0" fontId="1" fillId="0" borderId="24" xfId="52" applyFont="1" applyFill="1" applyBorder="1" applyAlignment="1" applyProtection="1">
      <alignment horizontal="left" vertical="center" wrapText="1"/>
      <protection/>
    </xf>
    <xf numFmtId="0" fontId="1" fillId="0" borderId="25" xfId="52" applyFont="1" applyFill="1" applyBorder="1" applyAlignment="1" applyProtection="1">
      <alignment horizontal="left" vertical="center" wrapText="1"/>
      <protection/>
    </xf>
    <xf numFmtId="0" fontId="1" fillId="0" borderId="11" xfId="52" applyFont="1" applyFill="1" applyBorder="1" applyAlignment="1" applyProtection="1">
      <alignment horizontal="left" vertical="center" wrapText="1"/>
      <protection/>
    </xf>
    <xf numFmtId="0" fontId="1" fillId="0" borderId="12" xfId="52" applyFont="1" applyFill="1" applyBorder="1" applyAlignment="1" applyProtection="1">
      <alignment horizontal="left" vertical="center" wrapText="1"/>
      <protection/>
    </xf>
    <xf numFmtId="0" fontId="1" fillId="0" borderId="15" xfId="52" applyFont="1" applyFill="1" applyBorder="1" applyAlignment="1" applyProtection="1">
      <alignment horizontal="left" vertical="center" wrapText="1"/>
      <protection/>
    </xf>
    <xf numFmtId="0" fontId="1" fillId="0" borderId="20" xfId="52" applyFont="1" applyFill="1" applyBorder="1" applyAlignment="1" applyProtection="1">
      <alignment horizontal="left" vertical="center" wrapText="1"/>
      <protection/>
    </xf>
    <xf numFmtId="0" fontId="1" fillId="0" borderId="21" xfId="52" applyFont="1" applyFill="1" applyBorder="1" applyAlignment="1" applyProtection="1">
      <alignment horizontal="left" vertical="center" wrapText="1"/>
      <protection/>
    </xf>
    <xf numFmtId="0" fontId="1" fillId="0" borderId="0" xfId="0" applyFont="1" applyFill="1" applyBorder="1" applyAlignment="1" applyProtection="1">
      <alignment horizontal="center" vertical="center"/>
      <protection/>
    </xf>
    <xf numFmtId="0" fontId="1" fillId="0" borderId="0" xfId="0" applyFont="1" applyFill="1" applyBorder="1" applyAlignment="1" applyProtection="1">
      <alignment horizontal="left" vertical="center" wrapText="1"/>
      <protection/>
    </xf>
    <xf numFmtId="3" fontId="1" fillId="0" borderId="0" xfId="0" applyNumberFormat="1" applyFont="1" applyFill="1" applyBorder="1" applyAlignment="1" applyProtection="1">
      <alignment vertical="center"/>
      <protection/>
    </xf>
    <xf numFmtId="0" fontId="3" fillId="33" borderId="0" xfId="0" applyFont="1" applyFill="1" applyAlignment="1" applyProtection="1">
      <alignment horizontal="left" wrapText="1"/>
      <protection/>
    </xf>
    <xf numFmtId="0" fontId="1" fillId="0" borderId="0" xfId="0" applyFont="1" applyFill="1" applyAlignment="1" applyProtection="1">
      <alignment horizontal="justify" vertical="center" wrapText="1"/>
      <protection/>
    </xf>
    <xf numFmtId="3" fontId="1" fillId="0" borderId="0" xfId="0" applyNumberFormat="1" applyFont="1" applyFill="1" applyAlignment="1" applyProtection="1">
      <alignment horizontal="justify" vertical="center" wrapText="1"/>
      <protection/>
    </xf>
    <xf numFmtId="0" fontId="3" fillId="33" borderId="0" xfId="52" applyFont="1" applyFill="1" applyAlignment="1" applyProtection="1">
      <alignment horizontal="left" wrapText="1"/>
      <protection/>
    </xf>
    <xf numFmtId="3" fontId="3" fillId="33" borderId="0" xfId="52" applyNumberFormat="1" applyFont="1" applyFill="1" applyProtection="1">
      <alignment/>
      <protection/>
    </xf>
    <xf numFmtId="0" fontId="1" fillId="0" borderId="0" xfId="52" applyFont="1" applyFill="1" applyAlignment="1" applyProtection="1">
      <alignment wrapText="1"/>
      <protection/>
    </xf>
    <xf numFmtId="3" fontId="1" fillId="0" borderId="0" xfId="52" applyNumberFormat="1" applyFont="1" applyFill="1" applyAlignment="1" applyProtection="1">
      <alignment wrapText="1"/>
      <protection/>
    </xf>
    <xf numFmtId="0" fontId="1" fillId="0" borderId="0" xfId="52" applyFont="1" applyFill="1" applyAlignment="1" applyProtection="1">
      <alignment horizontal="right" vertical="center" wrapText="1"/>
      <protection/>
    </xf>
    <xf numFmtId="0" fontId="1" fillId="0" borderId="0" xfId="52" applyFont="1" applyFill="1" applyAlignment="1" applyProtection="1">
      <alignment horizontal="right" vertical="top" wrapText="1"/>
      <protection/>
    </xf>
    <xf numFmtId="3" fontId="1" fillId="0" borderId="0" xfId="52" applyNumberFormat="1" applyFont="1" applyFill="1" applyProtection="1">
      <alignment/>
      <protection/>
    </xf>
    <xf numFmtId="0" fontId="1" fillId="0" borderId="0" xfId="0" applyFont="1" applyFill="1" applyAlignment="1" applyProtection="1">
      <alignment wrapText="1"/>
      <protection/>
    </xf>
    <xf numFmtId="3" fontId="1" fillId="0" borderId="0" xfId="0" applyNumberFormat="1" applyFont="1" applyFill="1" applyAlignment="1" applyProtection="1">
      <alignment/>
      <protection/>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2 2" xfId="53"/>
    <cellStyle name="Normalny 2 2 2" xfId="54"/>
    <cellStyle name="Normalny 2 3" xfId="55"/>
    <cellStyle name="Normalny 3" xfId="56"/>
    <cellStyle name="Obliczenia" xfId="57"/>
    <cellStyle name="Followed Hyperlink" xfId="58"/>
    <cellStyle name="Percent" xfId="59"/>
    <cellStyle name="Styl 1" xfId="60"/>
    <cellStyle name="Suma" xfId="61"/>
    <cellStyle name="Tekst objaśnienia" xfId="62"/>
    <cellStyle name="Tekst ostrzeżenia" xfId="63"/>
    <cellStyle name="Tytuł" xfId="64"/>
    <cellStyle name="Uwaga" xfId="65"/>
    <cellStyle name="Currency" xfId="66"/>
    <cellStyle name="Currency [0]" xfId="67"/>
    <cellStyle name="Zły"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C721"/>
  <sheetViews>
    <sheetView tabSelected="1" view="pageBreakPreview" zoomScaleSheetLayoutView="100" zoomScalePageLayoutView="0" workbookViewId="0" topLeftCell="A1">
      <selection activeCell="A1" sqref="A1:IV16384"/>
    </sheetView>
  </sheetViews>
  <sheetFormatPr defaultColWidth="9.140625" defaultRowHeight="12.75"/>
  <cols>
    <col min="1" max="1" width="3.57421875" style="86" customWidth="1"/>
    <col min="2" max="2" width="6.28125" style="86" customWidth="1"/>
    <col min="3" max="3" width="44.421875" style="165" customWidth="1"/>
    <col min="4" max="4" width="13.421875" style="166" customWidth="1"/>
    <col min="5" max="6" width="13.28125" style="166" customWidth="1"/>
    <col min="7" max="7" width="12.421875" style="166" customWidth="1"/>
    <col min="8" max="8" width="13.28125" style="166" customWidth="1"/>
    <col min="9" max="16384" width="9.140625" style="89" customWidth="1"/>
  </cols>
  <sheetData>
    <row r="1" spans="1:8" s="2" customFormat="1" ht="18" customHeight="1">
      <c r="A1" s="1" t="s">
        <v>23</v>
      </c>
      <c r="B1" s="1"/>
      <c r="C1" s="1"/>
      <c r="D1" s="1"/>
      <c r="E1" s="1"/>
      <c r="F1" s="1"/>
      <c r="G1" s="1"/>
      <c r="H1" s="1"/>
    </row>
    <row r="2" spans="1:8" s="4" customFormat="1" ht="18" customHeight="1">
      <c r="A2" s="3" t="s">
        <v>0</v>
      </c>
      <c r="B2" s="3"/>
      <c r="C2" s="3"/>
      <c r="D2" s="3"/>
      <c r="E2" s="3"/>
      <c r="F2" s="3"/>
      <c r="G2" s="3"/>
      <c r="H2" s="3"/>
    </row>
    <row r="3" spans="1:8" s="6" customFormat="1" ht="121.5" customHeight="1">
      <c r="A3" s="5" t="s">
        <v>572</v>
      </c>
      <c r="B3" s="5"/>
      <c r="C3" s="5"/>
      <c r="D3" s="5"/>
      <c r="E3" s="5"/>
      <c r="F3" s="5"/>
      <c r="G3" s="5"/>
      <c r="H3" s="5"/>
    </row>
    <row r="4" spans="1:133" s="6" customFormat="1" ht="29.25" customHeight="1">
      <c r="A4" s="7" t="s">
        <v>573</v>
      </c>
      <c r="B4" s="7"/>
      <c r="C4" s="7"/>
      <c r="D4" s="7"/>
      <c r="E4" s="7"/>
      <c r="F4" s="7"/>
      <c r="G4" s="7"/>
      <c r="H4" s="7"/>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row>
    <row r="5" spans="1:8" s="4" customFormat="1" ht="15.75" customHeight="1">
      <c r="A5" s="3" t="s">
        <v>1</v>
      </c>
      <c r="B5" s="3"/>
      <c r="C5" s="3"/>
      <c r="D5" s="3"/>
      <c r="E5" s="3"/>
      <c r="F5" s="3"/>
      <c r="G5" s="3"/>
      <c r="H5" s="3"/>
    </row>
    <row r="6" spans="1:8" s="2" customFormat="1" ht="69" customHeight="1">
      <c r="A6" s="9" t="s">
        <v>74</v>
      </c>
      <c r="B6" s="9"/>
      <c r="C6" s="9"/>
      <c r="D6" s="9"/>
      <c r="E6" s="9"/>
      <c r="F6" s="9"/>
      <c r="G6" s="9"/>
      <c r="H6" s="9"/>
    </row>
    <row r="7" spans="1:8" s="2" customFormat="1" ht="25.5" customHeight="1">
      <c r="A7" s="9" t="s">
        <v>400</v>
      </c>
      <c r="B7" s="9"/>
      <c r="C7" s="9"/>
      <c r="D7" s="9"/>
      <c r="E7" s="9"/>
      <c r="F7" s="9"/>
      <c r="G7" s="9"/>
      <c r="H7" s="9"/>
    </row>
    <row r="8" spans="1:8" s="2" customFormat="1" ht="29.25" customHeight="1">
      <c r="A8" s="9" t="s">
        <v>71</v>
      </c>
      <c r="B8" s="9"/>
      <c r="C8" s="9"/>
      <c r="D8" s="9"/>
      <c r="E8" s="9"/>
      <c r="F8" s="9"/>
      <c r="G8" s="9"/>
      <c r="H8" s="9"/>
    </row>
    <row r="9" spans="1:8" s="4" customFormat="1" ht="18" customHeight="1">
      <c r="A9" s="3" t="s">
        <v>39</v>
      </c>
      <c r="B9" s="3"/>
      <c r="C9" s="3"/>
      <c r="D9" s="3"/>
      <c r="E9" s="3"/>
      <c r="F9" s="3"/>
      <c r="G9" s="3"/>
      <c r="H9" s="3"/>
    </row>
    <row r="10" spans="1:8" s="10" customFormat="1" ht="20.25" customHeight="1">
      <c r="A10" s="5" t="s">
        <v>3</v>
      </c>
      <c r="B10" s="5"/>
      <c r="C10" s="5"/>
      <c r="D10" s="5"/>
      <c r="E10" s="5"/>
      <c r="F10" s="5"/>
      <c r="G10" s="5"/>
      <c r="H10" s="5"/>
    </row>
    <row r="11" spans="1:8" s="10" customFormat="1" ht="18" customHeight="1">
      <c r="A11" s="11" t="s">
        <v>75</v>
      </c>
      <c r="B11" s="11"/>
      <c r="C11" s="11"/>
      <c r="D11" s="11"/>
      <c r="E11" s="11"/>
      <c r="F11" s="11"/>
      <c r="G11" s="11"/>
      <c r="H11" s="11"/>
    </row>
    <row r="12" spans="1:8" s="16" customFormat="1" ht="91.5" customHeight="1">
      <c r="A12" s="12" t="s">
        <v>13</v>
      </c>
      <c r="B12" s="13" t="s">
        <v>4</v>
      </c>
      <c r="C12" s="14"/>
      <c r="D12" s="15" t="s">
        <v>5</v>
      </c>
      <c r="E12" s="15" t="s">
        <v>8</v>
      </c>
      <c r="F12" s="15" t="s">
        <v>6</v>
      </c>
      <c r="G12" s="15" t="s">
        <v>14</v>
      </c>
      <c r="H12" s="15" t="s">
        <v>7</v>
      </c>
    </row>
    <row r="13" spans="1:8" s="20" customFormat="1" ht="4.5" customHeight="1">
      <c r="A13" s="17"/>
      <c r="B13" s="17"/>
      <c r="C13" s="18"/>
      <c r="D13" s="18"/>
      <c r="E13" s="18"/>
      <c r="F13" s="18"/>
      <c r="G13" s="18"/>
      <c r="H13" s="19"/>
    </row>
    <row r="14" spans="1:8" s="24" customFormat="1" ht="15" customHeight="1">
      <c r="A14" s="21" t="s">
        <v>9</v>
      </c>
      <c r="B14" s="21"/>
      <c r="C14" s="22" t="s">
        <v>24</v>
      </c>
      <c r="D14" s="23"/>
      <c r="E14" s="23"/>
      <c r="F14" s="23"/>
      <c r="G14" s="23"/>
      <c r="H14" s="23"/>
    </row>
    <row r="15" spans="1:8" s="28" customFormat="1" ht="5.25" customHeight="1">
      <c r="A15" s="25"/>
      <c r="B15" s="25"/>
      <c r="C15" s="26"/>
      <c r="D15" s="26"/>
      <c r="E15" s="26"/>
      <c r="F15" s="26"/>
      <c r="G15" s="26"/>
      <c r="H15" s="27"/>
    </row>
    <row r="16" spans="1:8" s="33" customFormat="1" ht="22.5" customHeight="1">
      <c r="A16" s="29"/>
      <c r="B16" s="29"/>
      <c r="C16" s="30" t="s">
        <v>15</v>
      </c>
      <c r="D16" s="31">
        <v>824174013.95</v>
      </c>
      <c r="E16" s="32">
        <f>E33+E71+E205+E18+E56+E64+E193+E27+E52+E169+E177+E181+E173+E189</f>
        <v>19018829</v>
      </c>
      <c r="F16" s="32">
        <f>F33+F71+F205+F18+F56+F64+F193+F27+F52+F169+F177+F181+F173</f>
        <v>41456529</v>
      </c>
      <c r="G16" s="32">
        <f>G33+G71+G205+G18+G56+G64+G193+G27+G52+G169+G177+G181+G173</f>
        <v>15417254</v>
      </c>
      <c r="H16" s="31">
        <f>D16+E16-F16</f>
        <v>801736313.95</v>
      </c>
    </row>
    <row r="17" spans="1:8" s="35" customFormat="1" ht="6" customHeight="1">
      <c r="A17" s="34"/>
      <c r="B17" s="34"/>
      <c r="C17" s="8"/>
      <c r="D17" s="8"/>
      <c r="E17" s="8"/>
      <c r="F17" s="8"/>
      <c r="G17" s="8"/>
      <c r="H17" s="8"/>
    </row>
    <row r="18" spans="1:8" s="33" customFormat="1" ht="24.75" customHeight="1">
      <c r="A18" s="29"/>
      <c r="B18" s="36" t="s">
        <v>33</v>
      </c>
      <c r="C18" s="30" t="s">
        <v>34</v>
      </c>
      <c r="D18" s="32">
        <v>59817265</v>
      </c>
      <c r="E18" s="32">
        <f>E19+E24</f>
        <v>45928</v>
      </c>
      <c r="F18" s="32">
        <f>F19+F24</f>
        <v>20043682</v>
      </c>
      <c r="G18" s="32">
        <f>G19+G24</f>
        <v>0</v>
      </c>
      <c r="H18" s="32">
        <f>D18+E18-F18</f>
        <v>39819511</v>
      </c>
    </row>
    <row r="19" spans="1:8" s="20" customFormat="1" ht="21" customHeight="1">
      <c r="A19" s="17"/>
      <c r="B19" s="37" t="s">
        <v>100</v>
      </c>
      <c r="C19" s="38" t="s">
        <v>101</v>
      </c>
      <c r="D19" s="39">
        <v>36520250</v>
      </c>
      <c r="E19" s="39">
        <v>0</v>
      </c>
      <c r="F19" s="39">
        <v>20043682</v>
      </c>
      <c r="G19" s="39">
        <v>0</v>
      </c>
      <c r="H19" s="39">
        <f>D19+E19-F19</f>
        <v>16476568</v>
      </c>
    </row>
    <row r="20" spans="1:8" s="20" customFormat="1" ht="66" customHeight="1">
      <c r="A20" s="17"/>
      <c r="B20" s="37"/>
      <c r="C20" s="9" t="s">
        <v>401</v>
      </c>
      <c r="D20" s="9"/>
      <c r="E20" s="9"/>
      <c r="F20" s="9"/>
      <c r="G20" s="9"/>
      <c r="H20" s="9"/>
    </row>
    <row r="21" spans="1:8" s="20" customFormat="1" ht="39.75" customHeight="1">
      <c r="A21" s="17"/>
      <c r="B21" s="37"/>
      <c r="C21" s="7" t="s">
        <v>402</v>
      </c>
      <c r="D21" s="7"/>
      <c r="E21" s="7"/>
      <c r="F21" s="7"/>
      <c r="G21" s="7"/>
      <c r="H21" s="7"/>
    </row>
    <row r="22" spans="1:8" s="20" customFormat="1" ht="27" customHeight="1">
      <c r="A22" s="17"/>
      <c r="B22" s="37"/>
      <c r="C22" s="7" t="s">
        <v>403</v>
      </c>
      <c r="D22" s="7"/>
      <c r="E22" s="7"/>
      <c r="F22" s="7"/>
      <c r="G22" s="7"/>
      <c r="H22" s="7"/>
    </row>
    <row r="23" spans="1:8" s="20" customFormat="1" ht="30" customHeight="1">
      <c r="A23" s="17"/>
      <c r="B23" s="37"/>
      <c r="C23" s="7" t="s">
        <v>498</v>
      </c>
      <c r="D23" s="7"/>
      <c r="E23" s="7"/>
      <c r="F23" s="7"/>
      <c r="G23" s="7"/>
      <c r="H23" s="7"/>
    </row>
    <row r="24" spans="1:8" s="20" customFormat="1" ht="19.5" customHeight="1">
      <c r="A24" s="17"/>
      <c r="B24" s="37" t="s">
        <v>88</v>
      </c>
      <c r="C24" s="38" t="s">
        <v>21</v>
      </c>
      <c r="D24" s="39">
        <v>33665</v>
      </c>
      <c r="E24" s="39">
        <v>45928</v>
      </c>
      <c r="F24" s="39">
        <v>0</v>
      </c>
      <c r="G24" s="39">
        <v>0</v>
      </c>
      <c r="H24" s="39">
        <f>D24+E24-F24</f>
        <v>79593</v>
      </c>
    </row>
    <row r="25" spans="1:8" s="35" customFormat="1" ht="40.5" customHeight="1">
      <c r="A25" s="34"/>
      <c r="B25" s="34"/>
      <c r="C25" s="7" t="s">
        <v>190</v>
      </c>
      <c r="D25" s="7"/>
      <c r="E25" s="7"/>
      <c r="F25" s="7"/>
      <c r="G25" s="7"/>
      <c r="H25" s="7"/>
    </row>
    <row r="26" spans="1:8" s="20" customFormat="1" ht="4.5" customHeight="1">
      <c r="A26" s="17"/>
      <c r="B26" s="37"/>
      <c r="C26" s="40"/>
      <c r="D26" s="40"/>
      <c r="E26" s="40"/>
      <c r="F26" s="40"/>
      <c r="G26" s="40"/>
      <c r="H26" s="40"/>
    </row>
    <row r="27" spans="1:8" s="33" customFormat="1" ht="24.75" customHeight="1">
      <c r="A27" s="29"/>
      <c r="B27" s="29">
        <v>150</v>
      </c>
      <c r="C27" s="30" t="s">
        <v>112</v>
      </c>
      <c r="D27" s="32">
        <v>203375</v>
      </c>
      <c r="E27" s="32">
        <f>E30+E28</f>
        <v>73252</v>
      </c>
      <c r="F27" s="32">
        <f>F30+F28</f>
        <v>0</v>
      </c>
      <c r="G27" s="32">
        <f>G30+G28</f>
        <v>0</v>
      </c>
      <c r="H27" s="32">
        <f>D27+E27-F27</f>
        <v>276627</v>
      </c>
    </row>
    <row r="28" spans="1:8" s="20" customFormat="1" ht="29.25" customHeight="1">
      <c r="A28" s="17"/>
      <c r="B28" s="17">
        <v>15013</v>
      </c>
      <c r="C28" s="38" t="s">
        <v>161</v>
      </c>
      <c r="D28" s="39">
        <v>45285</v>
      </c>
      <c r="E28" s="39">
        <v>2501</v>
      </c>
      <c r="F28" s="39">
        <v>0</v>
      </c>
      <c r="G28" s="39">
        <v>0</v>
      </c>
      <c r="H28" s="39">
        <f>D28+E28-F28</f>
        <v>47786</v>
      </c>
    </row>
    <row r="29" spans="1:8" s="35" customFormat="1" ht="40.5" customHeight="1">
      <c r="A29" s="34"/>
      <c r="B29" s="34"/>
      <c r="C29" s="7" t="s">
        <v>335</v>
      </c>
      <c r="D29" s="7"/>
      <c r="E29" s="7"/>
      <c r="F29" s="7"/>
      <c r="G29" s="7"/>
      <c r="H29" s="7"/>
    </row>
    <row r="30" spans="1:8" s="20" customFormat="1" ht="21.75" customHeight="1">
      <c r="A30" s="17"/>
      <c r="B30" s="17">
        <v>15095</v>
      </c>
      <c r="C30" s="38" t="s">
        <v>21</v>
      </c>
      <c r="D30" s="39">
        <v>158090</v>
      </c>
      <c r="E30" s="39">
        <v>70751</v>
      </c>
      <c r="F30" s="39">
        <v>0</v>
      </c>
      <c r="G30" s="39">
        <v>0</v>
      </c>
      <c r="H30" s="39">
        <f>D30+E30-F30</f>
        <v>228841</v>
      </c>
    </row>
    <row r="31" spans="1:8" s="33" customFormat="1" ht="40.5" customHeight="1">
      <c r="A31" s="41"/>
      <c r="B31" s="41"/>
      <c r="C31" s="7" t="s">
        <v>404</v>
      </c>
      <c r="D31" s="7"/>
      <c r="E31" s="7"/>
      <c r="F31" s="7"/>
      <c r="G31" s="7"/>
      <c r="H31" s="7"/>
    </row>
    <row r="32" spans="1:8" s="20" customFormat="1" ht="4.5" customHeight="1">
      <c r="A32" s="17"/>
      <c r="B32" s="37"/>
      <c r="C32" s="40"/>
      <c r="D32" s="40"/>
      <c r="E32" s="40"/>
      <c r="F32" s="40"/>
      <c r="G32" s="40"/>
      <c r="H32" s="40"/>
    </row>
    <row r="33" spans="1:8" s="33" customFormat="1" ht="24.75" customHeight="1">
      <c r="A33" s="29"/>
      <c r="B33" s="29">
        <v>600</v>
      </c>
      <c r="C33" s="30" t="s">
        <v>35</v>
      </c>
      <c r="D33" s="32">
        <v>81432832</v>
      </c>
      <c r="E33" s="32">
        <f>E36+E34+E49</f>
        <v>13121748</v>
      </c>
      <c r="F33" s="32">
        <f>F36+F34+F49</f>
        <v>9962366</v>
      </c>
      <c r="G33" s="32">
        <f>G36+G34+G49</f>
        <v>0</v>
      </c>
      <c r="H33" s="32">
        <f>D33+E33-F33</f>
        <v>84592214</v>
      </c>
    </row>
    <row r="34" spans="1:8" s="20" customFormat="1" ht="23.25" customHeight="1">
      <c r="A34" s="17"/>
      <c r="B34" s="17">
        <v>60001</v>
      </c>
      <c r="C34" s="38" t="s">
        <v>162</v>
      </c>
      <c r="D34" s="39">
        <v>15309647</v>
      </c>
      <c r="E34" s="39">
        <v>9962366</v>
      </c>
      <c r="F34" s="39">
        <v>9962366</v>
      </c>
      <c r="G34" s="39">
        <v>0</v>
      </c>
      <c r="H34" s="39">
        <f>D34+E34-F34</f>
        <v>15309647</v>
      </c>
    </row>
    <row r="35" spans="1:8" s="20" customFormat="1" ht="36.75" customHeight="1">
      <c r="A35" s="17"/>
      <c r="B35" s="17"/>
      <c r="C35" s="7" t="s">
        <v>405</v>
      </c>
      <c r="D35" s="7"/>
      <c r="E35" s="7"/>
      <c r="F35" s="7"/>
      <c r="G35" s="7"/>
      <c r="H35" s="7"/>
    </row>
    <row r="36" spans="1:8" s="20" customFormat="1" ht="21.75" customHeight="1">
      <c r="A36" s="17"/>
      <c r="B36" s="37" t="s">
        <v>62</v>
      </c>
      <c r="C36" s="38" t="s">
        <v>61</v>
      </c>
      <c r="D36" s="39">
        <v>25443983</v>
      </c>
      <c r="E36" s="39">
        <v>3014918</v>
      </c>
      <c r="F36" s="39">
        <v>0</v>
      </c>
      <c r="G36" s="39">
        <v>0</v>
      </c>
      <c r="H36" s="39">
        <f>D36+E36-F36</f>
        <v>28458901</v>
      </c>
    </row>
    <row r="37" spans="1:8" s="20" customFormat="1" ht="15.75" customHeight="1">
      <c r="A37" s="17"/>
      <c r="B37" s="17"/>
      <c r="C37" s="9" t="s">
        <v>141</v>
      </c>
      <c r="D37" s="9"/>
      <c r="E37" s="9"/>
      <c r="F37" s="9"/>
      <c r="G37" s="9"/>
      <c r="H37" s="9"/>
    </row>
    <row r="38" spans="1:8" s="20" customFormat="1" ht="51" customHeight="1">
      <c r="A38" s="17"/>
      <c r="B38" s="17"/>
      <c r="C38" s="9" t="s">
        <v>500</v>
      </c>
      <c r="D38" s="9"/>
      <c r="E38" s="9"/>
      <c r="F38" s="9"/>
      <c r="G38" s="9"/>
      <c r="H38" s="9"/>
    </row>
    <row r="39" spans="1:8" s="20" customFormat="1" ht="27" customHeight="1">
      <c r="A39" s="17"/>
      <c r="B39" s="17"/>
      <c r="C39" s="7" t="s">
        <v>483</v>
      </c>
      <c r="D39" s="7"/>
      <c r="E39" s="7"/>
      <c r="F39" s="7"/>
      <c r="G39" s="7"/>
      <c r="H39" s="7"/>
    </row>
    <row r="40" spans="1:8" s="20" customFormat="1" ht="40.5" customHeight="1">
      <c r="A40" s="17"/>
      <c r="B40" s="17"/>
      <c r="C40" s="9" t="s">
        <v>488</v>
      </c>
      <c r="D40" s="9"/>
      <c r="E40" s="9"/>
      <c r="F40" s="9"/>
      <c r="G40" s="9"/>
      <c r="H40" s="9"/>
    </row>
    <row r="41" spans="1:8" s="20" customFormat="1" ht="37.5" customHeight="1">
      <c r="A41" s="17"/>
      <c r="B41" s="37"/>
      <c r="C41" s="9" t="s">
        <v>501</v>
      </c>
      <c r="D41" s="9"/>
      <c r="E41" s="9"/>
      <c r="F41" s="9"/>
      <c r="G41" s="9"/>
      <c r="H41" s="9"/>
    </row>
    <row r="42" spans="1:8" s="20" customFormat="1" ht="28.5" customHeight="1">
      <c r="A42" s="17"/>
      <c r="B42" s="37"/>
      <c r="C42" s="9" t="s">
        <v>618</v>
      </c>
      <c r="D42" s="9"/>
      <c r="E42" s="9"/>
      <c r="F42" s="9"/>
      <c r="G42" s="9"/>
      <c r="H42" s="9"/>
    </row>
    <row r="43" spans="1:8" s="20" customFormat="1" ht="53.25" customHeight="1">
      <c r="A43" s="17"/>
      <c r="B43" s="37"/>
      <c r="C43" s="9" t="s">
        <v>489</v>
      </c>
      <c r="D43" s="9"/>
      <c r="E43" s="9"/>
      <c r="F43" s="9"/>
      <c r="G43" s="9"/>
      <c r="H43" s="9"/>
    </row>
    <row r="44" spans="1:8" s="43" customFormat="1" ht="30.75" customHeight="1">
      <c r="A44" s="41"/>
      <c r="B44" s="41"/>
      <c r="C44" s="42" t="s">
        <v>460</v>
      </c>
      <c r="D44" s="42"/>
      <c r="E44" s="42"/>
      <c r="F44" s="42"/>
      <c r="G44" s="42"/>
      <c r="H44" s="42"/>
    </row>
    <row r="45" spans="1:8" s="43" customFormat="1" ht="13.5" customHeight="1">
      <c r="A45" s="41"/>
      <c r="B45" s="41"/>
      <c r="C45" s="9" t="s">
        <v>458</v>
      </c>
      <c r="D45" s="9"/>
      <c r="E45" s="9"/>
      <c r="F45" s="9"/>
      <c r="G45" s="9"/>
      <c r="H45" s="9"/>
    </row>
    <row r="46" spans="1:8" s="43" customFormat="1" ht="13.5" customHeight="1">
      <c r="A46" s="41"/>
      <c r="B46" s="41"/>
      <c r="C46" s="9" t="s">
        <v>502</v>
      </c>
      <c r="D46" s="9"/>
      <c r="E46" s="9"/>
      <c r="F46" s="9"/>
      <c r="G46" s="9"/>
      <c r="H46" s="9"/>
    </row>
    <row r="47" spans="1:8" s="43" customFormat="1" ht="13.5" customHeight="1">
      <c r="A47" s="41"/>
      <c r="B47" s="41"/>
      <c r="C47" s="9" t="s">
        <v>459</v>
      </c>
      <c r="D47" s="9"/>
      <c r="E47" s="9"/>
      <c r="F47" s="9"/>
      <c r="G47" s="9"/>
      <c r="H47" s="9"/>
    </row>
    <row r="48" spans="1:8" s="43" customFormat="1" ht="13.5" customHeight="1">
      <c r="A48" s="41"/>
      <c r="B48" s="41"/>
      <c r="C48" s="9" t="s">
        <v>503</v>
      </c>
      <c r="D48" s="9"/>
      <c r="E48" s="9"/>
      <c r="F48" s="9"/>
      <c r="G48" s="9"/>
      <c r="H48" s="9"/>
    </row>
    <row r="49" spans="1:8" s="20" customFormat="1" ht="21.75" customHeight="1">
      <c r="A49" s="17"/>
      <c r="B49" s="37" t="s">
        <v>163</v>
      </c>
      <c r="C49" s="38" t="s">
        <v>21</v>
      </c>
      <c r="D49" s="39">
        <v>164073</v>
      </c>
      <c r="E49" s="39">
        <v>144464</v>
      </c>
      <c r="F49" s="39">
        <v>0</v>
      </c>
      <c r="G49" s="39">
        <v>0</v>
      </c>
      <c r="H49" s="39">
        <f>D49+E49-F49</f>
        <v>308537</v>
      </c>
    </row>
    <row r="50" spans="1:8" s="33" customFormat="1" ht="35.25" customHeight="1">
      <c r="A50" s="41"/>
      <c r="B50" s="41"/>
      <c r="C50" s="7" t="s">
        <v>499</v>
      </c>
      <c r="D50" s="7"/>
      <c r="E50" s="7"/>
      <c r="F50" s="7"/>
      <c r="G50" s="7"/>
      <c r="H50" s="7"/>
    </row>
    <row r="51" spans="1:8" s="35" customFormat="1" ht="3.75" customHeight="1">
      <c r="A51" s="34"/>
      <c r="B51" s="34"/>
      <c r="C51" s="8"/>
      <c r="D51" s="8"/>
      <c r="E51" s="8"/>
      <c r="F51" s="8"/>
      <c r="G51" s="8"/>
      <c r="H51" s="44"/>
    </row>
    <row r="52" spans="1:8" s="33" customFormat="1" ht="23.25" customHeight="1">
      <c r="A52" s="29"/>
      <c r="B52" s="29">
        <v>720</v>
      </c>
      <c r="C52" s="30" t="s">
        <v>50</v>
      </c>
      <c r="D52" s="32">
        <v>755529</v>
      </c>
      <c r="E52" s="32">
        <f>E53</f>
        <v>211568</v>
      </c>
      <c r="F52" s="32">
        <f>F53</f>
        <v>0</v>
      </c>
      <c r="G52" s="32">
        <f>G53</f>
        <v>0</v>
      </c>
      <c r="H52" s="32">
        <f>D52+E52-F52</f>
        <v>967097</v>
      </c>
    </row>
    <row r="53" spans="1:8" s="20" customFormat="1" ht="20.25" customHeight="1">
      <c r="A53" s="17"/>
      <c r="B53" s="17">
        <v>72095</v>
      </c>
      <c r="C53" s="38" t="s">
        <v>21</v>
      </c>
      <c r="D53" s="39">
        <v>755529</v>
      </c>
      <c r="E53" s="39">
        <v>211568</v>
      </c>
      <c r="F53" s="39">
        <v>0</v>
      </c>
      <c r="G53" s="39">
        <v>0</v>
      </c>
      <c r="H53" s="39">
        <f>D53+E53-F53</f>
        <v>967097</v>
      </c>
    </row>
    <row r="54" spans="1:8" s="20" customFormat="1" ht="30" customHeight="1">
      <c r="A54" s="17"/>
      <c r="B54" s="17"/>
      <c r="C54" s="7" t="s">
        <v>574</v>
      </c>
      <c r="D54" s="7"/>
      <c r="E54" s="7"/>
      <c r="F54" s="7"/>
      <c r="G54" s="7"/>
      <c r="H54" s="7"/>
    </row>
    <row r="55" spans="1:8" s="20" customFormat="1" ht="4.5" customHeight="1">
      <c r="A55" s="17"/>
      <c r="B55" s="17"/>
      <c r="C55" s="8"/>
      <c r="D55" s="8"/>
      <c r="E55" s="8"/>
      <c r="F55" s="8"/>
      <c r="G55" s="8"/>
      <c r="H55" s="44"/>
    </row>
    <row r="56" spans="1:8" s="33" customFormat="1" ht="23.25" customHeight="1">
      <c r="A56" s="29"/>
      <c r="B56" s="29">
        <v>750</v>
      </c>
      <c r="C56" s="30" t="s">
        <v>89</v>
      </c>
      <c r="D56" s="32">
        <v>6906474</v>
      </c>
      <c r="E56" s="32">
        <f>E61+E57+E59</f>
        <v>167620</v>
      </c>
      <c r="F56" s="32">
        <f>F61+F57+F59</f>
        <v>588826</v>
      </c>
      <c r="G56" s="32">
        <f>G61+G57+G59</f>
        <v>0</v>
      </c>
      <c r="H56" s="32">
        <f>D56+E56-F56</f>
        <v>6485268</v>
      </c>
    </row>
    <row r="57" spans="1:8" s="20" customFormat="1" ht="18.75" customHeight="1">
      <c r="A57" s="17"/>
      <c r="B57" s="17">
        <v>75018</v>
      </c>
      <c r="C57" s="38" t="s">
        <v>95</v>
      </c>
      <c r="D57" s="39">
        <v>306000</v>
      </c>
      <c r="E57" s="39">
        <v>76000</v>
      </c>
      <c r="F57" s="39">
        <v>76000</v>
      </c>
      <c r="G57" s="39">
        <v>0</v>
      </c>
      <c r="H57" s="39">
        <f>D57+E57-F57</f>
        <v>306000</v>
      </c>
    </row>
    <row r="58" spans="1:8" s="20" customFormat="1" ht="43.5" customHeight="1">
      <c r="A58" s="17"/>
      <c r="B58" s="17"/>
      <c r="C58" s="7" t="s">
        <v>454</v>
      </c>
      <c r="D58" s="7"/>
      <c r="E58" s="7"/>
      <c r="F58" s="7"/>
      <c r="G58" s="7"/>
      <c r="H58" s="7"/>
    </row>
    <row r="59" spans="1:8" s="20" customFormat="1" ht="21.75" customHeight="1">
      <c r="A59" s="17"/>
      <c r="B59" s="17">
        <v>75075</v>
      </c>
      <c r="C59" s="38" t="s">
        <v>96</v>
      </c>
      <c r="D59" s="39">
        <v>565326</v>
      </c>
      <c r="E59" s="39">
        <v>0</v>
      </c>
      <c r="F59" s="39">
        <v>512826</v>
      </c>
      <c r="G59" s="39">
        <v>0</v>
      </c>
      <c r="H59" s="39">
        <f>D59+E59-F59</f>
        <v>52500</v>
      </c>
    </row>
    <row r="60" spans="1:8" s="20" customFormat="1" ht="52.5" customHeight="1">
      <c r="A60" s="17"/>
      <c r="B60" s="37"/>
      <c r="C60" s="9" t="s">
        <v>455</v>
      </c>
      <c r="D60" s="9"/>
      <c r="E60" s="9"/>
      <c r="F60" s="9"/>
      <c r="G60" s="9"/>
      <c r="H60" s="9"/>
    </row>
    <row r="61" spans="1:8" s="20" customFormat="1" ht="18.75" customHeight="1">
      <c r="A61" s="17"/>
      <c r="B61" s="17">
        <v>75095</v>
      </c>
      <c r="C61" s="38" t="s">
        <v>21</v>
      </c>
      <c r="D61" s="39">
        <v>4956648</v>
      </c>
      <c r="E61" s="39">
        <v>91620</v>
      </c>
      <c r="F61" s="39">
        <v>0</v>
      </c>
      <c r="G61" s="39">
        <v>0</v>
      </c>
      <c r="H61" s="39">
        <f>D61+E61-F61</f>
        <v>5048268</v>
      </c>
    </row>
    <row r="62" spans="1:8" s="20" customFormat="1" ht="55.5" customHeight="1">
      <c r="A62" s="17"/>
      <c r="B62" s="17"/>
      <c r="C62" s="7" t="s">
        <v>406</v>
      </c>
      <c r="D62" s="7"/>
      <c r="E62" s="7"/>
      <c r="F62" s="7"/>
      <c r="G62" s="7"/>
      <c r="H62" s="7"/>
    </row>
    <row r="63" spans="1:8" s="20" customFormat="1" ht="3.75" customHeight="1">
      <c r="A63" s="17"/>
      <c r="B63" s="17"/>
      <c r="C63" s="8"/>
      <c r="D63" s="8"/>
      <c r="E63" s="8"/>
      <c r="F63" s="8"/>
      <c r="G63" s="8"/>
      <c r="H63" s="8"/>
    </row>
    <row r="64" spans="1:8" s="33" customFormat="1" ht="45.75" customHeight="1">
      <c r="A64" s="29"/>
      <c r="B64" s="45">
        <v>756</v>
      </c>
      <c r="C64" s="30" t="s">
        <v>90</v>
      </c>
      <c r="D64" s="46">
        <v>264799180</v>
      </c>
      <c r="E64" s="46">
        <f>E65</f>
        <v>31300</v>
      </c>
      <c r="F64" s="46">
        <f>F65</f>
        <v>30770</v>
      </c>
      <c r="G64" s="46">
        <f>G65</f>
        <v>0</v>
      </c>
      <c r="H64" s="46">
        <f>D64+E64-F64</f>
        <v>264799710</v>
      </c>
    </row>
    <row r="65" spans="1:8" s="20" customFormat="1" ht="25.5" customHeight="1">
      <c r="A65" s="47"/>
      <c r="B65" s="48">
        <v>75618</v>
      </c>
      <c r="C65" s="49" t="s">
        <v>91</v>
      </c>
      <c r="D65" s="50">
        <v>1374770</v>
      </c>
      <c r="E65" s="50">
        <v>31300</v>
      </c>
      <c r="F65" s="50">
        <v>30770</v>
      </c>
      <c r="G65" s="50">
        <v>0</v>
      </c>
      <c r="H65" s="50">
        <f>D65+E65-F65</f>
        <v>1375300</v>
      </c>
    </row>
    <row r="66" spans="1:8" s="20" customFormat="1" ht="19.5" customHeight="1">
      <c r="A66" s="51"/>
      <c r="B66" s="52"/>
      <c r="C66" s="53" t="s">
        <v>199</v>
      </c>
      <c r="D66" s="53"/>
      <c r="E66" s="53"/>
      <c r="F66" s="53"/>
      <c r="G66" s="53"/>
      <c r="H66" s="53"/>
    </row>
    <row r="67" spans="1:8" s="20" customFormat="1" ht="40.5" customHeight="1">
      <c r="A67" s="51"/>
      <c r="B67" s="52"/>
      <c r="C67" s="7" t="s">
        <v>200</v>
      </c>
      <c r="D67" s="7"/>
      <c r="E67" s="7"/>
      <c r="F67" s="7"/>
      <c r="G67" s="7"/>
      <c r="H67" s="7"/>
    </row>
    <row r="68" spans="1:8" s="20" customFormat="1" ht="42.75" customHeight="1">
      <c r="A68" s="51"/>
      <c r="B68" s="52"/>
      <c r="C68" s="7" t="s">
        <v>201</v>
      </c>
      <c r="D68" s="7"/>
      <c r="E68" s="7"/>
      <c r="F68" s="7"/>
      <c r="G68" s="7"/>
      <c r="H68" s="7"/>
    </row>
    <row r="69" spans="1:8" s="20" customFormat="1" ht="27" customHeight="1">
      <c r="A69" s="51"/>
      <c r="B69" s="51"/>
      <c r="C69" s="7" t="s">
        <v>407</v>
      </c>
      <c r="D69" s="7"/>
      <c r="E69" s="7"/>
      <c r="F69" s="7"/>
      <c r="G69" s="7"/>
      <c r="H69" s="7"/>
    </row>
    <row r="70" spans="1:8" s="35" customFormat="1" ht="5.25" customHeight="1">
      <c r="A70" s="34"/>
      <c r="B70" s="34"/>
      <c r="C70" s="8"/>
      <c r="D70" s="8"/>
      <c r="E70" s="8"/>
      <c r="F70" s="8"/>
      <c r="G70" s="8"/>
      <c r="H70" s="8"/>
    </row>
    <row r="71" spans="1:8" s="33" customFormat="1" ht="23.25" customHeight="1">
      <c r="A71" s="29"/>
      <c r="B71" s="29">
        <v>758</v>
      </c>
      <c r="C71" s="30" t="s">
        <v>49</v>
      </c>
      <c r="D71" s="32">
        <v>379206839</v>
      </c>
      <c r="E71" s="32">
        <f>E74+E117+E72</f>
        <v>5120447</v>
      </c>
      <c r="F71" s="32">
        <f>F74+F117</f>
        <v>9724334</v>
      </c>
      <c r="G71" s="32">
        <f>G74+G117</f>
        <v>15417254</v>
      </c>
      <c r="H71" s="32">
        <f>D71+E71-F71</f>
        <v>374602952</v>
      </c>
    </row>
    <row r="72" spans="1:8" s="20" customFormat="1" ht="21" customHeight="1">
      <c r="A72" s="17"/>
      <c r="B72" s="17">
        <v>75814</v>
      </c>
      <c r="C72" s="38" t="s">
        <v>133</v>
      </c>
      <c r="D72" s="39">
        <v>2024332</v>
      </c>
      <c r="E72" s="39">
        <v>285738</v>
      </c>
      <c r="F72" s="39">
        <v>0</v>
      </c>
      <c r="G72" s="39">
        <v>0</v>
      </c>
      <c r="H72" s="39">
        <f>D72+E72-F72</f>
        <v>2310070</v>
      </c>
    </row>
    <row r="73" spans="1:8" s="20" customFormat="1" ht="41.25" customHeight="1">
      <c r="A73" s="17"/>
      <c r="B73" s="17"/>
      <c r="C73" s="7" t="s">
        <v>179</v>
      </c>
      <c r="D73" s="7"/>
      <c r="E73" s="7"/>
      <c r="F73" s="7"/>
      <c r="G73" s="7"/>
      <c r="H73" s="7"/>
    </row>
    <row r="74" spans="1:8" s="20" customFormat="1" ht="38.25" customHeight="1">
      <c r="A74" s="17"/>
      <c r="B74" s="54">
        <v>75863</v>
      </c>
      <c r="C74" s="55" t="s">
        <v>63</v>
      </c>
      <c r="D74" s="56">
        <v>123715161</v>
      </c>
      <c r="E74" s="56">
        <v>4555319</v>
      </c>
      <c r="F74" s="56">
        <v>3538575</v>
      </c>
      <c r="G74" s="56">
        <v>12854531</v>
      </c>
      <c r="H74" s="56">
        <f>D74+E74-F74</f>
        <v>124731905</v>
      </c>
    </row>
    <row r="75" spans="1:8" s="20" customFormat="1" ht="27" customHeight="1">
      <c r="A75" s="17"/>
      <c r="B75" s="17"/>
      <c r="C75" s="53" t="s">
        <v>66</v>
      </c>
      <c r="D75" s="53"/>
      <c r="E75" s="53"/>
      <c r="F75" s="53"/>
      <c r="G75" s="53"/>
      <c r="H75" s="53"/>
    </row>
    <row r="76" spans="1:8" s="20" customFormat="1" ht="15" customHeight="1">
      <c r="A76" s="17"/>
      <c r="B76" s="17"/>
      <c r="C76" s="9" t="s">
        <v>275</v>
      </c>
      <c r="D76" s="9"/>
      <c r="E76" s="9"/>
      <c r="F76" s="9"/>
      <c r="G76" s="9"/>
      <c r="H76" s="9"/>
    </row>
    <row r="77" spans="1:8" s="20" customFormat="1" ht="27.75" customHeight="1">
      <c r="A77" s="17"/>
      <c r="B77" s="17"/>
      <c r="C77" s="57" t="s">
        <v>575</v>
      </c>
      <c r="D77" s="57"/>
      <c r="E77" s="57"/>
      <c r="F77" s="57"/>
      <c r="G77" s="58" t="s">
        <v>93</v>
      </c>
      <c r="H77" s="59">
        <v>8808730</v>
      </c>
    </row>
    <row r="78" spans="1:8" s="20" customFormat="1" ht="36.75" customHeight="1">
      <c r="A78" s="17"/>
      <c r="B78" s="17"/>
      <c r="C78" s="57" t="s">
        <v>504</v>
      </c>
      <c r="D78" s="57"/>
      <c r="E78" s="57"/>
      <c r="F78" s="57"/>
      <c r="G78" s="58" t="s">
        <v>93</v>
      </c>
      <c r="H78" s="59">
        <v>1168716</v>
      </c>
    </row>
    <row r="79" spans="1:8" s="20" customFormat="1" ht="15" customHeight="1">
      <c r="A79" s="17"/>
      <c r="B79" s="17"/>
      <c r="C79" s="9" t="s">
        <v>276</v>
      </c>
      <c r="D79" s="9"/>
      <c r="E79" s="9"/>
      <c r="F79" s="9"/>
      <c r="G79" s="9"/>
      <c r="H79" s="9"/>
    </row>
    <row r="80" spans="1:8" s="20" customFormat="1" ht="15" customHeight="1">
      <c r="A80" s="17"/>
      <c r="B80" s="17"/>
      <c r="C80" s="9" t="s">
        <v>67</v>
      </c>
      <c r="D80" s="9"/>
      <c r="E80" s="9"/>
      <c r="F80" s="9"/>
      <c r="G80" s="9"/>
      <c r="H80" s="9"/>
    </row>
    <row r="81" spans="1:8" s="20" customFormat="1" ht="27.75" customHeight="1">
      <c r="A81" s="17"/>
      <c r="B81" s="17"/>
      <c r="C81" s="57" t="s">
        <v>408</v>
      </c>
      <c r="D81" s="57"/>
      <c r="E81" s="57"/>
      <c r="F81" s="57"/>
      <c r="G81" s="58" t="s">
        <v>60</v>
      </c>
      <c r="H81" s="59">
        <v>235235</v>
      </c>
    </row>
    <row r="82" spans="1:8" s="20" customFormat="1" ht="39" customHeight="1">
      <c r="A82" s="17"/>
      <c r="B82" s="17"/>
      <c r="C82" s="57" t="s">
        <v>505</v>
      </c>
      <c r="D82" s="57"/>
      <c r="E82" s="57"/>
      <c r="F82" s="57"/>
      <c r="G82" s="58" t="s">
        <v>60</v>
      </c>
      <c r="H82" s="59">
        <v>51081</v>
      </c>
    </row>
    <row r="83" spans="1:8" s="20" customFormat="1" ht="16.5" customHeight="1">
      <c r="A83" s="17"/>
      <c r="B83" s="17"/>
      <c r="C83" s="60" t="s">
        <v>280</v>
      </c>
      <c r="D83" s="60"/>
      <c r="E83" s="60"/>
      <c r="F83" s="60"/>
      <c r="G83" s="61" t="s">
        <v>60</v>
      </c>
      <c r="H83" s="62">
        <v>1650</v>
      </c>
    </row>
    <row r="84" spans="1:8" s="20" customFormat="1" ht="15" customHeight="1">
      <c r="A84" s="17"/>
      <c r="B84" s="17"/>
      <c r="C84" s="9" t="s">
        <v>73</v>
      </c>
      <c r="D84" s="9"/>
      <c r="E84" s="9"/>
      <c r="F84" s="9"/>
      <c r="G84" s="9"/>
      <c r="H84" s="9"/>
    </row>
    <row r="85" spans="1:8" s="20" customFormat="1" ht="39" customHeight="1">
      <c r="A85" s="17"/>
      <c r="B85" s="17"/>
      <c r="C85" s="57" t="s">
        <v>278</v>
      </c>
      <c r="D85" s="57"/>
      <c r="E85" s="57"/>
      <c r="F85" s="57"/>
      <c r="G85" s="58" t="s">
        <v>60</v>
      </c>
      <c r="H85" s="59">
        <v>170000</v>
      </c>
    </row>
    <row r="86" spans="1:8" s="20" customFormat="1" ht="54" customHeight="1">
      <c r="A86" s="17"/>
      <c r="B86" s="17"/>
      <c r="C86" s="57" t="s">
        <v>279</v>
      </c>
      <c r="D86" s="57"/>
      <c r="E86" s="57"/>
      <c r="F86" s="57"/>
      <c r="G86" s="58" t="s">
        <v>60</v>
      </c>
      <c r="H86" s="59">
        <v>325235</v>
      </c>
    </row>
    <row r="87" spans="1:8" s="20" customFormat="1" ht="39" customHeight="1">
      <c r="A87" s="17"/>
      <c r="B87" s="17"/>
      <c r="C87" s="57" t="s">
        <v>505</v>
      </c>
      <c r="D87" s="57"/>
      <c r="E87" s="57"/>
      <c r="F87" s="57"/>
      <c r="G87" s="58" t="s">
        <v>60</v>
      </c>
      <c r="H87" s="59">
        <v>6649203</v>
      </c>
    </row>
    <row r="88" spans="1:8" s="20" customFormat="1" ht="24" customHeight="1">
      <c r="A88" s="17"/>
      <c r="B88" s="17"/>
      <c r="C88" s="63"/>
      <c r="D88" s="63"/>
      <c r="E88" s="63"/>
      <c r="F88" s="63"/>
      <c r="G88" s="58"/>
      <c r="H88" s="59"/>
    </row>
    <row r="89" spans="1:8" s="20" customFormat="1" ht="12.75" customHeight="1">
      <c r="A89" s="17"/>
      <c r="B89" s="17"/>
      <c r="C89" s="9" t="s">
        <v>157</v>
      </c>
      <c r="D89" s="9"/>
      <c r="E89" s="9"/>
      <c r="F89" s="9"/>
      <c r="G89" s="9"/>
      <c r="H89" s="9"/>
    </row>
    <row r="90" spans="1:8" s="20" customFormat="1" ht="12.75" customHeight="1">
      <c r="A90" s="17"/>
      <c r="B90" s="17"/>
      <c r="C90" s="9" t="s">
        <v>67</v>
      </c>
      <c r="D90" s="9"/>
      <c r="E90" s="9"/>
      <c r="F90" s="9"/>
      <c r="G90" s="9"/>
      <c r="H90" s="9"/>
    </row>
    <row r="91" spans="1:8" s="20" customFormat="1" ht="12.75" customHeight="1">
      <c r="A91" s="17"/>
      <c r="B91" s="17"/>
      <c r="C91" s="9" t="s">
        <v>281</v>
      </c>
      <c r="D91" s="9"/>
      <c r="E91" s="9"/>
      <c r="F91" s="9"/>
      <c r="G91" s="9"/>
      <c r="H91" s="9"/>
    </row>
    <row r="92" spans="1:8" s="20" customFormat="1" ht="27" customHeight="1">
      <c r="A92" s="17"/>
      <c r="B92" s="17"/>
      <c r="C92" s="57" t="s">
        <v>282</v>
      </c>
      <c r="D92" s="57"/>
      <c r="E92" s="57"/>
      <c r="F92" s="57"/>
      <c r="G92" s="58" t="s">
        <v>60</v>
      </c>
      <c r="H92" s="59">
        <v>2577450</v>
      </c>
    </row>
    <row r="93" spans="1:8" s="20" customFormat="1" ht="13.5" customHeight="1">
      <c r="A93" s="17"/>
      <c r="B93" s="17"/>
      <c r="C93" s="60" t="s">
        <v>283</v>
      </c>
      <c r="D93" s="60"/>
      <c r="E93" s="60"/>
      <c r="F93" s="60"/>
      <c r="G93" s="61" t="s">
        <v>60</v>
      </c>
      <c r="H93" s="62">
        <v>2596750</v>
      </c>
    </row>
    <row r="94" spans="1:8" s="20" customFormat="1" ht="12.75" customHeight="1">
      <c r="A94" s="17"/>
      <c r="B94" s="17"/>
      <c r="C94" s="9" t="s">
        <v>284</v>
      </c>
      <c r="D94" s="9"/>
      <c r="E94" s="9"/>
      <c r="F94" s="9"/>
      <c r="G94" s="9"/>
      <c r="H94" s="9"/>
    </row>
    <row r="95" spans="1:8" s="20" customFormat="1" ht="14.25" customHeight="1">
      <c r="A95" s="17"/>
      <c r="B95" s="17"/>
      <c r="C95" s="60" t="s">
        <v>285</v>
      </c>
      <c r="D95" s="60"/>
      <c r="E95" s="60"/>
      <c r="F95" s="60"/>
      <c r="G95" s="61" t="s">
        <v>60</v>
      </c>
      <c r="H95" s="62">
        <v>239955</v>
      </c>
    </row>
    <row r="96" spans="1:8" s="20" customFormat="1" ht="27.75" customHeight="1">
      <c r="A96" s="17"/>
      <c r="B96" s="17"/>
      <c r="C96" s="57" t="s">
        <v>286</v>
      </c>
      <c r="D96" s="57"/>
      <c r="E96" s="57"/>
      <c r="F96" s="57"/>
      <c r="G96" s="58" t="s">
        <v>60</v>
      </c>
      <c r="H96" s="59">
        <v>85170</v>
      </c>
    </row>
    <row r="97" spans="1:8" s="20" customFormat="1" ht="39" customHeight="1">
      <c r="A97" s="17"/>
      <c r="B97" s="17"/>
      <c r="C97" s="57" t="s">
        <v>287</v>
      </c>
      <c r="D97" s="57"/>
      <c r="E97" s="57"/>
      <c r="F97" s="57"/>
      <c r="G97" s="58" t="s">
        <v>60</v>
      </c>
      <c r="H97" s="59">
        <v>934</v>
      </c>
    </row>
    <row r="98" spans="1:8" s="20" customFormat="1" ht="15" customHeight="1">
      <c r="A98" s="17"/>
      <c r="B98" s="17"/>
      <c r="C98" s="9" t="s">
        <v>73</v>
      </c>
      <c r="D98" s="9"/>
      <c r="E98" s="9"/>
      <c r="F98" s="9"/>
      <c r="G98" s="9"/>
      <c r="H98" s="9"/>
    </row>
    <row r="99" spans="1:8" s="20" customFormat="1" ht="27" customHeight="1">
      <c r="A99" s="17"/>
      <c r="B99" s="17"/>
      <c r="C99" s="57" t="s">
        <v>277</v>
      </c>
      <c r="D99" s="57"/>
      <c r="E99" s="57"/>
      <c r="F99" s="57"/>
      <c r="G99" s="58" t="s">
        <v>60</v>
      </c>
      <c r="H99" s="59">
        <v>462323</v>
      </c>
    </row>
    <row r="100" spans="1:8" s="20" customFormat="1" ht="27.75" customHeight="1">
      <c r="A100" s="17"/>
      <c r="B100" s="17"/>
      <c r="C100" s="57" t="s">
        <v>408</v>
      </c>
      <c r="D100" s="57"/>
      <c r="E100" s="57"/>
      <c r="F100" s="57"/>
      <c r="G100" s="58" t="s">
        <v>60</v>
      </c>
      <c r="H100" s="59">
        <v>9305</v>
      </c>
    </row>
    <row r="101" spans="1:8" s="20" customFormat="1" ht="39.75" customHeight="1">
      <c r="A101" s="17"/>
      <c r="B101" s="17"/>
      <c r="C101" s="57" t="s">
        <v>288</v>
      </c>
      <c r="D101" s="57"/>
      <c r="E101" s="57"/>
      <c r="F101" s="57"/>
      <c r="G101" s="58" t="s">
        <v>60</v>
      </c>
      <c r="H101" s="59">
        <v>490965</v>
      </c>
    </row>
    <row r="102" spans="1:8" s="20" customFormat="1" ht="39" customHeight="1">
      <c r="A102" s="17"/>
      <c r="B102" s="17"/>
      <c r="C102" s="57" t="s">
        <v>506</v>
      </c>
      <c r="D102" s="57"/>
      <c r="E102" s="57"/>
      <c r="F102" s="57"/>
      <c r="G102" s="58" t="s">
        <v>60</v>
      </c>
      <c r="H102" s="59">
        <v>305251</v>
      </c>
    </row>
    <row r="103" spans="1:8" s="20" customFormat="1" ht="13.5" customHeight="1">
      <c r="A103" s="17"/>
      <c r="B103" s="17"/>
      <c r="C103" s="64" t="s">
        <v>83</v>
      </c>
      <c r="D103" s="64"/>
      <c r="E103" s="64"/>
      <c r="F103" s="64"/>
      <c r="G103" s="64"/>
      <c r="H103" s="64"/>
    </row>
    <row r="104" spans="1:8" s="20" customFormat="1" ht="27" customHeight="1">
      <c r="A104" s="17"/>
      <c r="B104" s="17"/>
      <c r="C104" s="57" t="s">
        <v>607</v>
      </c>
      <c r="D104" s="57"/>
      <c r="E104" s="57"/>
      <c r="F104" s="57"/>
      <c r="G104" s="58" t="s">
        <v>60</v>
      </c>
      <c r="H104" s="59">
        <v>425000</v>
      </c>
    </row>
    <row r="105" spans="1:8" s="20" customFormat="1" ht="12.75" customHeight="1">
      <c r="A105" s="17"/>
      <c r="B105" s="17"/>
      <c r="C105" s="60" t="s">
        <v>289</v>
      </c>
      <c r="D105" s="60"/>
      <c r="E105" s="60"/>
      <c r="F105" s="60"/>
      <c r="G105" s="61" t="s">
        <v>60</v>
      </c>
      <c r="H105" s="62">
        <v>425000</v>
      </c>
    </row>
    <row r="106" spans="1:8" s="20" customFormat="1" ht="12.75" customHeight="1">
      <c r="A106" s="17"/>
      <c r="B106" s="17"/>
      <c r="C106" s="60" t="s">
        <v>290</v>
      </c>
      <c r="D106" s="60"/>
      <c r="E106" s="60"/>
      <c r="F106" s="60"/>
      <c r="G106" s="61" t="s">
        <v>60</v>
      </c>
      <c r="H106" s="62">
        <v>425000</v>
      </c>
    </row>
    <row r="107" spans="1:8" s="20" customFormat="1" ht="12.75" customHeight="1">
      <c r="A107" s="17"/>
      <c r="B107" s="17"/>
      <c r="C107" s="60" t="s">
        <v>291</v>
      </c>
      <c r="D107" s="60"/>
      <c r="E107" s="60"/>
      <c r="F107" s="60"/>
      <c r="G107" s="61" t="s">
        <v>60</v>
      </c>
      <c r="H107" s="62">
        <v>425000</v>
      </c>
    </row>
    <row r="108" spans="1:8" s="20" customFormat="1" ht="24.75" customHeight="1">
      <c r="A108" s="17"/>
      <c r="B108" s="17"/>
      <c r="C108" s="57" t="s">
        <v>608</v>
      </c>
      <c r="D108" s="57"/>
      <c r="E108" s="57"/>
      <c r="F108" s="57"/>
      <c r="G108" s="58" t="s">
        <v>60</v>
      </c>
      <c r="H108" s="59">
        <v>4250000</v>
      </c>
    </row>
    <row r="109" spans="1:8" s="20" customFormat="1" ht="26.25" customHeight="1">
      <c r="A109" s="17"/>
      <c r="B109" s="17"/>
      <c r="C109" s="57" t="s">
        <v>609</v>
      </c>
      <c r="D109" s="57"/>
      <c r="E109" s="57"/>
      <c r="F109" s="57"/>
      <c r="G109" s="58" t="s">
        <v>60</v>
      </c>
      <c r="H109" s="59">
        <v>425000</v>
      </c>
    </row>
    <row r="110" spans="1:8" s="20" customFormat="1" ht="25.5" customHeight="1">
      <c r="A110" s="17"/>
      <c r="B110" s="17"/>
      <c r="C110" s="57" t="s">
        <v>292</v>
      </c>
      <c r="D110" s="57"/>
      <c r="E110" s="57"/>
      <c r="F110" s="57"/>
      <c r="G110" s="58" t="s">
        <v>60</v>
      </c>
      <c r="H110" s="59">
        <v>118552</v>
      </c>
    </row>
    <row r="111" spans="1:8" s="20" customFormat="1" ht="26.25" customHeight="1">
      <c r="A111" s="17"/>
      <c r="B111" s="17"/>
      <c r="C111" s="60" t="s">
        <v>293</v>
      </c>
      <c r="D111" s="60"/>
      <c r="E111" s="60"/>
      <c r="F111" s="60"/>
      <c r="G111" s="58" t="s">
        <v>60</v>
      </c>
      <c r="H111" s="59">
        <v>131451</v>
      </c>
    </row>
    <row r="112" spans="1:8" s="20" customFormat="1" ht="17.25" customHeight="1">
      <c r="A112" s="17"/>
      <c r="B112" s="17"/>
      <c r="C112" s="7" t="s">
        <v>131</v>
      </c>
      <c r="D112" s="7"/>
      <c r="E112" s="7"/>
      <c r="F112" s="7"/>
      <c r="G112" s="7"/>
      <c r="H112" s="7"/>
    </row>
    <row r="113" spans="1:8" s="20" customFormat="1" ht="38.25" customHeight="1">
      <c r="A113" s="17"/>
      <c r="B113" s="54"/>
      <c r="C113" s="7" t="s">
        <v>294</v>
      </c>
      <c r="D113" s="7"/>
      <c r="E113" s="7"/>
      <c r="F113" s="7"/>
      <c r="G113" s="7"/>
      <c r="H113" s="7"/>
    </row>
    <row r="114" spans="1:8" s="20" customFormat="1" ht="15.75" customHeight="1">
      <c r="A114" s="17"/>
      <c r="B114" s="17"/>
      <c r="C114" s="65" t="s">
        <v>158</v>
      </c>
      <c r="D114" s="65"/>
      <c r="E114" s="65"/>
      <c r="F114" s="65"/>
      <c r="G114" s="61" t="s">
        <v>60</v>
      </c>
      <c r="H114" s="62">
        <v>1500000</v>
      </c>
    </row>
    <row r="115" spans="1:8" s="20" customFormat="1" ht="15.75" customHeight="1">
      <c r="A115" s="17"/>
      <c r="B115" s="17"/>
      <c r="C115" s="65" t="s">
        <v>159</v>
      </c>
      <c r="D115" s="65"/>
      <c r="E115" s="65"/>
      <c r="F115" s="65"/>
      <c r="G115" s="61" t="s">
        <v>60</v>
      </c>
      <c r="H115" s="62">
        <v>1500000</v>
      </c>
    </row>
    <row r="116" spans="1:8" s="20" customFormat="1" ht="32.25" customHeight="1">
      <c r="A116" s="17"/>
      <c r="B116" s="17"/>
      <c r="C116" s="7" t="s">
        <v>160</v>
      </c>
      <c r="D116" s="7"/>
      <c r="E116" s="7"/>
      <c r="F116" s="7"/>
      <c r="G116" s="7"/>
      <c r="H116" s="7"/>
    </row>
    <row r="117" spans="1:8" s="20" customFormat="1" ht="38.25" customHeight="1">
      <c r="A117" s="17"/>
      <c r="B117" s="54">
        <v>75864</v>
      </c>
      <c r="C117" s="55" t="s">
        <v>92</v>
      </c>
      <c r="D117" s="56">
        <v>66323164</v>
      </c>
      <c r="E117" s="56">
        <v>279390</v>
      </c>
      <c r="F117" s="56">
        <v>6185759</v>
      </c>
      <c r="G117" s="56">
        <v>2562723</v>
      </c>
      <c r="H117" s="56">
        <f>D117+E117-F117</f>
        <v>60416795</v>
      </c>
    </row>
    <row r="118" spans="1:8" s="20" customFormat="1" ht="39" customHeight="1">
      <c r="A118" s="17"/>
      <c r="B118" s="17"/>
      <c r="C118" s="53" t="s">
        <v>124</v>
      </c>
      <c r="D118" s="53"/>
      <c r="E118" s="53"/>
      <c r="F118" s="53"/>
      <c r="G118" s="53"/>
      <c r="H118" s="53"/>
    </row>
    <row r="119" spans="1:8" s="20" customFormat="1" ht="15" customHeight="1">
      <c r="A119" s="17"/>
      <c r="B119" s="17"/>
      <c r="C119" s="9" t="s">
        <v>507</v>
      </c>
      <c r="D119" s="9"/>
      <c r="E119" s="9"/>
      <c r="F119" s="9"/>
      <c r="G119" s="9"/>
      <c r="H119" s="9"/>
    </row>
    <row r="120" spans="1:8" s="20" customFormat="1" ht="14.25" customHeight="1">
      <c r="A120" s="17"/>
      <c r="B120" s="17"/>
      <c r="C120" s="60" t="s">
        <v>122</v>
      </c>
      <c r="D120" s="60"/>
      <c r="E120" s="60"/>
      <c r="F120" s="60"/>
      <c r="G120" s="61" t="s">
        <v>60</v>
      </c>
      <c r="H120" s="62">
        <v>126573</v>
      </c>
    </row>
    <row r="121" spans="1:8" s="20" customFormat="1" ht="24.75" customHeight="1">
      <c r="A121" s="17"/>
      <c r="B121" s="17"/>
      <c r="C121" s="57" t="s">
        <v>125</v>
      </c>
      <c r="D121" s="57"/>
      <c r="E121" s="57"/>
      <c r="F121" s="57"/>
      <c r="G121" s="58" t="s">
        <v>60</v>
      </c>
      <c r="H121" s="59">
        <v>103751</v>
      </c>
    </row>
    <row r="122" spans="1:8" s="20" customFormat="1" ht="14.25" customHeight="1">
      <c r="A122" s="17"/>
      <c r="B122" s="17"/>
      <c r="C122" s="60" t="s">
        <v>297</v>
      </c>
      <c r="D122" s="60"/>
      <c r="E122" s="60"/>
      <c r="F122" s="60"/>
      <c r="G122" s="61" t="s">
        <v>60</v>
      </c>
      <c r="H122" s="62">
        <v>4882169</v>
      </c>
    </row>
    <row r="123" spans="1:8" s="20" customFormat="1" ht="13.5" customHeight="1">
      <c r="A123" s="17"/>
      <c r="B123" s="17"/>
      <c r="C123" s="60" t="s">
        <v>140</v>
      </c>
      <c r="D123" s="60"/>
      <c r="E123" s="60"/>
      <c r="F123" s="60"/>
      <c r="G123" s="61" t="s">
        <v>60</v>
      </c>
      <c r="H123" s="62">
        <v>78947</v>
      </c>
    </row>
    <row r="124" spans="1:8" s="20" customFormat="1" ht="26.25" customHeight="1">
      <c r="A124" s="17"/>
      <c r="B124" s="17"/>
      <c r="C124" s="57" t="s">
        <v>298</v>
      </c>
      <c r="D124" s="57"/>
      <c r="E124" s="57"/>
      <c r="F124" s="57"/>
      <c r="G124" s="58" t="s">
        <v>60</v>
      </c>
      <c r="H124" s="59">
        <v>539138</v>
      </c>
    </row>
    <row r="125" spans="1:8" s="20" customFormat="1" ht="26.25" customHeight="1">
      <c r="A125" s="17"/>
      <c r="B125" s="17"/>
      <c r="C125" s="57" t="s">
        <v>123</v>
      </c>
      <c r="D125" s="57"/>
      <c r="E125" s="57"/>
      <c r="F125" s="57"/>
      <c r="G125" s="58" t="s">
        <v>60</v>
      </c>
      <c r="H125" s="59">
        <v>175791</v>
      </c>
    </row>
    <row r="126" spans="1:8" s="20" customFormat="1" ht="27.75" customHeight="1">
      <c r="A126" s="17"/>
      <c r="B126" s="17"/>
      <c r="C126" s="57" t="s">
        <v>508</v>
      </c>
      <c r="D126" s="57"/>
      <c r="E126" s="57"/>
      <c r="F126" s="57"/>
      <c r="G126" s="57"/>
      <c r="H126" s="57"/>
    </row>
    <row r="127" spans="1:8" s="20" customFormat="1" ht="14.25" customHeight="1">
      <c r="A127" s="17"/>
      <c r="B127" s="17"/>
      <c r="C127" s="60" t="s">
        <v>296</v>
      </c>
      <c r="D127" s="60"/>
      <c r="E127" s="60"/>
      <c r="F127" s="60"/>
      <c r="G127" s="61" t="s">
        <v>93</v>
      </c>
      <c r="H127" s="62">
        <v>59507</v>
      </c>
    </row>
    <row r="128" spans="1:8" s="20" customFormat="1" ht="13.5" customHeight="1">
      <c r="A128" s="17"/>
      <c r="B128" s="17"/>
      <c r="C128" s="60" t="s">
        <v>295</v>
      </c>
      <c r="D128" s="60"/>
      <c r="E128" s="60"/>
      <c r="F128" s="60"/>
      <c r="G128" s="61" t="s">
        <v>93</v>
      </c>
      <c r="H128" s="62">
        <v>334</v>
      </c>
    </row>
    <row r="129" spans="1:8" s="20" customFormat="1" ht="17.25" customHeight="1">
      <c r="A129" s="17"/>
      <c r="B129" s="17"/>
      <c r="C129" s="7" t="s">
        <v>131</v>
      </c>
      <c r="D129" s="7"/>
      <c r="E129" s="7"/>
      <c r="F129" s="7"/>
      <c r="G129" s="7"/>
      <c r="H129" s="7"/>
    </row>
    <row r="130" spans="1:8" s="20" customFormat="1" ht="32.25" customHeight="1">
      <c r="A130" s="17"/>
      <c r="B130" s="54"/>
      <c r="C130" s="53" t="s">
        <v>307</v>
      </c>
      <c r="D130" s="53"/>
      <c r="E130" s="53"/>
      <c r="F130" s="53"/>
      <c r="G130" s="53"/>
      <c r="H130" s="53"/>
    </row>
    <row r="131" spans="1:8" s="20" customFormat="1" ht="27" customHeight="1">
      <c r="A131" s="17"/>
      <c r="B131" s="17"/>
      <c r="C131" s="60" t="s">
        <v>308</v>
      </c>
      <c r="D131" s="60"/>
      <c r="E131" s="60"/>
      <c r="F131" s="60"/>
      <c r="G131" s="66" t="s">
        <v>93</v>
      </c>
      <c r="H131" s="59">
        <f>12500+65000</f>
        <v>77500</v>
      </c>
    </row>
    <row r="132" spans="1:8" s="20" customFormat="1" ht="17.25" customHeight="1">
      <c r="A132" s="17"/>
      <c r="B132" s="17"/>
      <c r="C132" s="67" t="s">
        <v>311</v>
      </c>
      <c r="D132" s="67"/>
      <c r="E132" s="67"/>
      <c r="F132" s="67"/>
      <c r="G132" s="66"/>
      <c r="H132" s="59"/>
    </row>
    <row r="133" spans="1:8" s="20" customFormat="1" ht="15" customHeight="1">
      <c r="A133" s="17"/>
      <c r="B133" s="17"/>
      <c r="C133" s="68" t="s">
        <v>309</v>
      </c>
      <c r="D133" s="68"/>
      <c r="E133" s="68"/>
      <c r="F133" s="68"/>
      <c r="G133" s="69" t="s">
        <v>93</v>
      </c>
      <c r="H133" s="70">
        <v>65000</v>
      </c>
    </row>
    <row r="134" spans="1:8" s="20" customFormat="1" ht="15" customHeight="1">
      <c r="A134" s="17"/>
      <c r="B134" s="17"/>
      <c r="C134" s="68" t="s">
        <v>310</v>
      </c>
      <c r="D134" s="68"/>
      <c r="E134" s="68"/>
      <c r="F134" s="68"/>
      <c r="G134" s="69" t="s">
        <v>93</v>
      </c>
      <c r="H134" s="70">
        <v>12500</v>
      </c>
    </row>
    <row r="135" spans="1:8" s="20" customFormat="1" ht="15" customHeight="1">
      <c r="A135" s="17"/>
      <c r="B135" s="17"/>
      <c r="C135" s="9" t="s">
        <v>157</v>
      </c>
      <c r="D135" s="9"/>
      <c r="E135" s="9"/>
      <c r="F135" s="9"/>
      <c r="G135" s="9"/>
      <c r="H135" s="9"/>
    </row>
    <row r="136" spans="1:8" s="20" customFormat="1" ht="15" customHeight="1">
      <c r="A136" s="17"/>
      <c r="B136" s="17"/>
      <c r="C136" s="9" t="s">
        <v>67</v>
      </c>
      <c r="D136" s="9"/>
      <c r="E136" s="9"/>
      <c r="F136" s="9"/>
      <c r="G136" s="9"/>
      <c r="H136" s="9"/>
    </row>
    <row r="137" spans="1:8" s="20" customFormat="1" ht="24" customHeight="1">
      <c r="A137" s="17"/>
      <c r="B137" s="17"/>
      <c r="C137" s="71" t="s">
        <v>304</v>
      </c>
      <c r="D137" s="71"/>
      <c r="E137" s="71"/>
      <c r="F137" s="71"/>
      <c r="G137" s="58" t="s">
        <v>60</v>
      </c>
      <c r="H137" s="59">
        <v>1087484</v>
      </c>
    </row>
    <row r="138" spans="1:8" s="20" customFormat="1" ht="12.75" customHeight="1">
      <c r="A138" s="17"/>
      <c r="B138" s="17"/>
      <c r="C138" s="65" t="s">
        <v>305</v>
      </c>
      <c r="D138" s="65"/>
      <c r="E138" s="65"/>
      <c r="F138" s="65"/>
      <c r="G138" s="61" t="s">
        <v>60</v>
      </c>
      <c r="H138" s="62">
        <v>187668</v>
      </c>
    </row>
    <row r="139" spans="1:8" s="20" customFormat="1" ht="12.75" customHeight="1">
      <c r="A139" s="17"/>
      <c r="B139" s="17"/>
      <c r="C139" s="65" t="s">
        <v>306</v>
      </c>
      <c r="D139" s="65"/>
      <c r="E139" s="65"/>
      <c r="F139" s="65"/>
      <c r="G139" s="61" t="s">
        <v>60</v>
      </c>
      <c r="H139" s="62">
        <v>300663</v>
      </c>
    </row>
    <row r="140" spans="1:8" s="20" customFormat="1" ht="14.25" customHeight="1">
      <c r="A140" s="17"/>
      <c r="B140" s="17"/>
      <c r="C140" s="60" t="s">
        <v>299</v>
      </c>
      <c r="D140" s="60"/>
      <c r="E140" s="60"/>
      <c r="F140" s="60"/>
      <c r="G140" s="61" t="s">
        <v>60</v>
      </c>
      <c r="H140" s="62">
        <v>624971</v>
      </c>
    </row>
    <row r="141" spans="1:8" s="20" customFormat="1" ht="13.5" customHeight="1">
      <c r="A141" s="17"/>
      <c r="B141" s="17"/>
      <c r="C141" s="60" t="s">
        <v>300</v>
      </c>
      <c r="D141" s="60"/>
      <c r="E141" s="60"/>
      <c r="F141" s="60"/>
      <c r="G141" s="61" t="s">
        <v>60</v>
      </c>
      <c r="H141" s="62">
        <v>9281</v>
      </c>
    </row>
    <row r="142" spans="1:8" s="20" customFormat="1" ht="26.25" customHeight="1">
      <c r="A142" s="17"/>
      <c r="B142" s="17"/>
      <c r="C142" s="57" t="s">
        <v>301</v>
      </c>
      <c r="D142" s="57"/>
      <c r="E142" s="57"/>
      <c r="F142" s="57"/>
      <c r="G142" s="58" t="s">
        <v>60</v>
      </c>
      <c r="H142" s="59">
        <v>95142</v>
      </c>
    </row>
    <row r="143" spans="1:8" s="20" customFormat="1" ht="13.5" customHeight="1">
      <c r="A143" s="17"/>
      <c r="B143" s="17"/>
      <c r="C143" s="60" t="s">
        <v>302</v>
      </c>
      <c r="D143" s="60"/>
      <c r="E143" s="60"/>
      <c r="F143" s="60"/>
      <c r="G143" s="61" t="s">
        <v>60</v>
      </c>
      <c r="H143" s="62">
        <v>375000</v>
      </c>
    </row>
    <row r="144" spans="1:8" s="20" customFormat="1" ht="26.25" customHeight="1">
      <c r="A144" s="17"/>
      <c r="B144" s="17"/>
      <c r="C144" s="57" t="s">
        <v>303</v>
      </c>
      <c r="D144" s="57"/>
      <c r="E144" s="57"/>
      <c r="F144" s="57"/>
      <c r="G144" s="58" t="s">
        <v>60</v>
      </c>
      <c r="H144" s="59">
        <v>31022</v>
      </c>
    </row>
    <row r="145" spans="1:8" s="20" customFormat="1" ht="15" customHeight="1">
      <c r="A145" s="17"/>
      <c r="B145" s="17"/>
      <c r="C145" s="9" t="s">
        <v>73</v>
      </c>
      <c r="D145" s="9"/>
      <c r="E145" s="9"/>
      <c r="F145" s="9"/>
      <c r="G145" s="9"/>
      <c r="H145" s="9"/>
    </row>
    <row r="146" spans="1:8" s="20" customFormat="1" ht="14.25" customHeight="1">
      <c r="A146" s="17"/>
      <c r="B146" s="17"/>
      <c r="C146" s="60" t="s">
        <v>316</v>
      </c>
      <c r="D146" s="60"/>
      <c r="E146" s="60"/>
      <c r="F146" s="60"/>
      <c r="G146" s="61" t="s">
        <v>60</v>
      </c>
      <c r="H146" s="62">
        <v>41000</v>
      </c>
    </row>
    <row r="147" spans="1:8" s="20" customFormat="1" ht="13.5" customHeight="1">
      <c r="A147" s="17"/>
      <c r="B147" s="17"/>
      <c r="C147" s="65" t="s">
        <v>312</v>
      </c>
      <c r="D147" s="65"/>
      <c r="E147" s="65"/>
      <c r="F147" s="65"/>
      <c r="G147" s="61" t="s">
        <v>60</v>
      </c>
      <c r="H147" s="62">
        <v>15000</v>
      </c>
    </row>
    <row r="148" spans="1:8" s="20" customFormat="1" ht="27" customHeight="1">
      <c r="A148" s="17"/>
      <c r="B148" s="17"/>
      <c r="C148" s="57" t="s">
        <v>313</v>
      </c>
      <c r="D148" s="57"/>
      <c r="E148" s="57"/>
      <c r="F148" s="57"/>
      <c r="G148" s="58" t="s">
        <v>60</v>
      </c>
      <c r="H148" s="59">
        <v>5000</v>
      </c>
    </row>
    <row r="149" spans="1:8" s="20" customFormat="1" ht="12.75" customHeight="1">
      <c r="A149" s="17"/>
      <c r="B149" s="17"/>
      <c r="C149" s="65" t="s">
        <v>315</v>
      </c>
      <c r="D149" s="65"/>
      <c r="E149" s="65"/>
      <c r="F149" s="65"/>
      <c r="G149" s="61" t="s">
        <v>60</v>
      </c>
      <c r="H149" s="62">
        <v>7500</v>
      </c>
    </row>
    <row r="150" spans="1:8" s="20" customFormat="1" ht="14.25" customHeight="1">
      <c r="A150" s="17"/>
      <c r="B150" s="17"/>
      <c r="C150" s="60" t="s">
        <v>314</v>
      </c>
      <c r="D150" s="60"/>
      <c r="E150" s="60"/>
      <c r="F150" s="60"/>
      <c r="G150" s="61" t="s">
        <v>60</v>
      </c>
      <c r="H150" s="62">
        <v>2500</v>
      </c>
    </row>
    <row r="151" spans="1:8" s="20" customFormat="1" ht="15" customHeight="1">
      <c r="A151" s="17"/>
      <c r="B151" s="17"/>
      <c r="C151" s="9" t="s">
        <v>317</v>
      </c>
      <c r="D151" s="9"/>
      <c r="E151" s="9"/>
      <c r="F151" s="9"/>
      <c r="G151" s="9"/>
      <c r="H151" s="9"/>
    </row>
    <row r="152" spans="1:8" s="20" customFormat="1" ht="12.75" customHeight="1">
      <c r="A152" s="17"/>
      <c r="B152" s="17"/>
      <c r="C152" s="9" t="s">
        <v>67</v>
      </c>
      <c r="D152" s="9"/>
      <c r="E152" s="9"/>
      <c r="F152" s="9"/>
      <c r="G152" s="9"/>
      <c r="H152" s="9"/>
    </row>
    <row r="153" spans="1:8" s="20" customFormat="1" ht="14.25" customHeight="1">
      <c r="A153" s="17"/>
      <c r="B153" s="17"/>
      <c r="C153" s="60" t="s">
        <v>316</v>
      </c>
      <c r="D153" s="60"/>
      <c r="E153" s="60"/>
      <c r="F153" s="60"/>
      <c r="G153" s="61" t="s">
        <v>60</v>
      </c>
      <c r="H153" s="62">
        <v>475000</v>
      </c>
    </row>
    <row r="154" spans="1:8" s="20" customFormat="1" ht="12.75" customHeight="1">
      <c r="A154" s="17"/>
      <c r="B154" s="17"/>
      <c r="C154" s="65" t="s">
        <v>321</v>
      </c>
      <c r="D154" s="65"/>
      <c r="E154" s="65"/>
      <c r="F154" s="65"/>
      <c r="G154" s="61" t="s">
        <v>60</v>
      </c>
      <c r="H154" s="62">
        <v>112500</v>
      </c>
    </row>
    <row r="155" spans="1:8" s="20" customFormat="1" ht="14.25" customHeight="1">
      <c r="A155" s="17"/>
      <c r="B155" s="17"/>
      <c r="C155" s="60" t="s">
        <v>322</v>
      </c>
      <c r="D155" s="60"/>
      <c r="E155" s="60"/>
      <c r="F155" s="60"/>
      <c r="G155" s="61" t="s">
        <v>60</v>
      </c>
      <c r="H155" s="62">
        <v>255000</v>
      </c>
    </row>
    <row r="156" spans="1:8" s="20" customFormat="1" ht="14.25" customHeight="1">
      <c r="A156" s="17"/>
      <c r="B156" s="17"/>
      <c r="C156" s="60" t="s">
        <v>323</v>
      </c>
      <c r="D156" s="60"/>
      <c r="E156" s="60"/>
      <c r="F156" s="60"/>
      <c r="G156" s="61" t="s">
        <v>60</v>
      </c>
      <c r="H156" s="62">
        <v>24407</v>
      </c>
    </row>
    <row r="157" spans="1:8" s="20" customFormat="1" ht="12.75" customHeight="1">
      <c r="A157" s="17"/>
      <c r="B157" s="17"/>
      <c r="C157" s="65" t="s">
        <v>315</v>
      </c>
      <c r="D157" s="65"/>
      <c r="E157" s="65"/>
      <c r="F157" s="65"/>
      <c r="G157" s="61" t="s">
        <v>60</v>
      </c>
      <c r="H157" s="62">
        <v>751324</v>
      </c>
    </row>
    <row r="158" spans="1:8" s="20" customFormat="1" ht="12.75" customHeight="1">
      <c r="A158" s="17"/>
      <c r="B158" s="17"/>
      <c r="C158" s="65" t="s">
        <v>320</v>
      </c>
      <c r="D158" s="65"/>
      <c r="E158" s="65"/>
      <c r="F158" s="65"/>
      <c r="G158" s="61" t="s">
        <v>60</v>
      </c>
      <c r="H158" s="62">
        <v>317500</v>
      </c>
    </row>
    <row r="159" spans="1:8" s="20" customFormat="1" ht="13.5" customHeight="1">
      <c r="A159" s="17"/>
      <c r="B159" s="17"/>
      <c r="C159" s="65" t="s">
        <v>319</v>
      </c>
      <c r="D159" s="65"/>
      <c r="E159" s="65"/>
      <c r="F159" s="65"/>
      <c r="G159" s="61" t="s">
        <v>60</v>
      </c>
      <c r="H159" s="62">
        <v>250000</v>
      </c>
    </row>
    <row r="160" spans="1:8" s="20" customFormat="1" ht="13.5" customHeight="1">
      <c r="A160" s="17"/>
      <c r="B160" s="17"/>
      <c r="C160" s="65" t="s">
        <v>314</v>
      </c>
      <c r="D160" s="65"/>
      <c r="E160" s="65"/>
      <c r="F160" s="65"/>
      <c r="G160" s="61" t="s">
        <v>60</v>
      </c>
      <c r="H160" s="62">
        <v>225000</v>
      </c>
    </row>
    <row r="161" spans="1:8" s="20" customFormat="1" ht="13.5" customHeight="1">
      <c r="A161" s="17"/>
      <c r="B161" s="17"/>
      <c r="C161" s="65" t="s">
        <v>318</v>
      </c>
      <c r="D161" s="65"/>
      <c r="E161" s="65"/>
      <c r="F161" s="65"/>
      <c r="G161" s="61" t="s">
        <v>60</v>
      </c>
      <c r="H161" s="62">
        <v>235500</v>
      </c>
    </row>
    <row r="162" spans="1:8" s="20" customFormat="1" ht="15" customHeight="1">
      <c r="A162" s="17"/>
      <c r="B162" s="17"/>
      <c r="C162" s="9" t="s">
        <v>73</v>
      </c>
      <c r="D162" s="9"/>
      <c r="E162" s="9"/>
      <c r="F162" s="9"/>
      <c r="G162" s="9"/>
      <c r="H162" s="9"/>
    </row>
    <row r="163" spans="1:8" s="20" customFormat="1" ht="13.5" customHeight="1">
      <c r="A163" s="17"/>
      <c r="B163" s="17"/>
      <c r="C163" s="65" t="s">
        <v>318</v>
      </c>
      <c r="D163" s="65"/>
      <c r="E163" s="65"/>
      <c r="F163" s="65"/>
      <c r="G163" s="61" t="s">
        <v>60</v>
      </c>
      <c r="H163" s="62">
        <v>21000</v>
      </c>
    </row>
    <row r="164" spans="1:8" s="20" customFormat="1" ht="14.25" customHeight="1">
      <c r="A164" s="17"/>
      <c r="B164" s="17"/>
      <c r="C164" s="60" t="s">
        <v>322</v>
      </c>
      <c r="D164" s="60"/>
      <c r="E164" s="60"/>
      <c r="F164" s="60"/>
      <c r="G164" s="61" t="s">
        <v>60</v>
      </c>
      <c r="H164" s="62">
        <v>37500</v>
      </c>
    </row>
    <row r="165" spans="1:8" s="20" customFormat="1" ht="25.5" customHeight="1">
      <c r="A165" s="17"/>
      <c r="B165" s="17"/>
      <c r="C165" s="57" t="s">
        <v>324</v>
      </c>
      <c r="D165" s="57"/>
      <c r="E165" s="57"/>
      <c r="F165" s="57"/>
      <c r="G165" s="57"/>
      <c r="H165" s="57"/>
    </row>
    <row r="166" spans="1:8" s="20" customFormat="1" ht="13.5" customHeight="1">
      <c r="A166" s="17"/>
      <c r="B166" s="17"/>
      <c r="C166" s="60" t="s">
        <v>295</v>
      </c>
      <c r="D166" s="60"/>
      <c r="E166" s="60"/>
      <c r="F166" s="60"/>
      <c r="G166" s="61" t="s">
        <v>93</v>
      </c>
      <c r="H166" s="62">
        <v>41</v>
      </c>
    </row>
    <row r="167" spans="1:8" s="20" customFormat="1" ht="29.25" customHeight="1">
      <c r="A167" s="17"/>
      <c r="B167" s="17"/>
      <c r="C167" s="7" t="s">
        <v>160</v>
      </c>
      <c r="D167" s="7"/>
      <c r="E167" s="7"/>
      <c r="F167" s="7"/>
      <c r="G167" s="7"/>
      <c r="H167" s="7"/>
    </row>
    <row r="168" spans="1:8" s="20" customFormat="1" ht="4.5" customHeight="1">
      <c r="A168" s="17"/>
      <c r="B168" s="17"/>
      <c r="C168" s="8"/>
      <c r="D168" s="8"/>
      <c r="E168" s="8"/>
      <c r="F168" s="8"/>
      <c r="G168" s="8"/>
      <c r="H168" s="44"/>
    </row>
    <row r="169" spans="1:8" s="6" customFormat="1" ht="24" customHeight="1">
      <c r="A169" s="72"/>
      <c r="B169" s="72">
        <v>801</v>
      </c>
      <c r="C169" s="73" t="s">
        <v>22</v>
      </c>
      <c r="D169" s="74">
        <v>1372603.95</v>
      </c>
      <c r="E169" s="75">
        <f>E170</f>
        <v>1252</v>
      </c>
      <c r="F169" s="75">
        <f>F170</f>
        <v>0</v>
      </c>
      <c r="G169" s="75">
        <f>G170</f>
        <v>0</v>
      </c>
      <c r="H169" s="74">
        <f>D169+E169-F169</f>
        <v>1373855.95</v>
      </c>
    </row>
    <row r="170" spans="1:8" s="20" customFormat="1" ht="19.5" customHeight="1">
      <c r="A170" s="17"/>
      <c r="B170" s="17">
        <v>80147</v>
      </c>
      <c r="C170" s="38" t="s">
        <v>156</v>
      </c>
      <c r="D170" s="39">
        <v>6050</v>
      </c>
      <c r="E170" s="39">
        <v>1252</v>
      </c>
      <c r="F170" s="39">
        <v>0</v>
      </c>
      <c r="G170" s="39">
        <v>0</v>
      </c>
      <c r="H170" s="39">
        <f>D170+E170-F170</f>
        <v>7302</v>
      </c>
    </row>
    <row r="171" spans="1:8" s="33" customFormat="1" ht="27" customHeight="1">
      <c r="A171" s="41"/>
      <c r="B171" s="76"/>
      <c r="C171" s="9" t="s">
        <v>274</v>
      </c>
      <c r="D171" s="9"/>
      <c r="E171" s="9"/>
      <c r="F171" s="9"/>
      <c r="G171" s="9"/>
      <c r="H171" s="9"/>
    </row>
    <row r="172" spans="1:8" s="35" customFormat="1" ht="3.75" customHeight="1">
      <c r="A172" s="34"/>
      <c r="B172" s="34"/>
      <c r="C172" s="8"/>
      <c r="D172" s="8"/>
      <c r="E172" s="8"/>
      <c r="F172" s="8"/>
      <c r="G172" s="8"/>
      <c r="H172" s="44"/>
    </row>
    <row r="173" spans="1:8" s="6" customFormat="1" ht="24" customHeight="1">
      <c r="A173" s="72"/>
      <c r="B173" s="72">
        <v>851</v>
      </c>
      <c r="C173" s="73" t="s">
        <v>108</v>
      </c>
      <c r="D173" s="75">
        <v>92846</v>
      </c>
      <c r="E173" s="75">
        <f>E174</f>
        <v>21350</v>
      </c>
      <c r="F173" s="75">
        <f>F174</f>
        <v>0</v>
      </c>
      <c r="G173" s="75">
        <f>G174</f>
        <v>0</v>
      </c>
      <c r="H173" s="75">
        <f>D173+E173-F173</f>
        <v>114196</v>
      </c>
    </row>
    <row r="174" spans="1:8" s="20" customFormat="1" ht="19.5" customHeight="1">
      <c r="A174" s="17"/>
      <c r="B174" s="17">
        <v>85195</v>
      </c>
      <c r="C174" s="38" t="s">
        <v>21</v>
      </c>
      <c r="D174" s="39">
        <v>12000</v>
      </c>
      <c r="E174" s="39">
        <v>21350</v>
      </c>
      <c r="F174" s="39">
        <v>0</v>
      </c>
      <c r="G174" s="39">
        <v>0</v>
      </c>
      <c r="H174" s="39">
        <f>D174+E174-F174</f>
        <v>33350</v>
      </c>
    </row>
    <row r="175" spans="1:8" s="35" customFormat="1" ht="42.75" customHeight="1">
      <c r="A175" s="34"/>
      <c r="B175" s="34"/>
      <c r="C175" s="7" t="s">
        <v>509</v>
      </c>
      <c r="D175" s="7"/>
      <c r="E175" s="7"/>
      <c r="F175" s="7"/>
      <c r="G175" s="7"/>
      <c r="H175" s="7"/>
    </row>
    <row r="176" spans="1:8" s="35" customFormat="1" ht="3.75" customHeight="1">
      <c r="A176" s="34"/>
      <c r="B176" s="34"/>
      <c r="C176" s="8"/>
      <c r="D176" s="8"/>
      <c r="E176" s="8"/>
      <c r="F176" s="8"/>
      <c r="G176" s="8"/>
      <c r="H176" s="44"/>
    </row>
    <row r="177" spans="1:8" s="33" customFormat="1" ht="24.75" customHeight="1">
      <c r="A177" s="29"/>
      <c r="B177" s="29">
        <v>852</v>
      </c>
      <c r="C177" s="30" t="s">
        <v>98</v>
      </c>
      <c r="D177" s="32">
        <v>106000</v>
      </c>
      <c r="E177" s="32">
        <f>E178</f>
        <v>4000</v>
      </c>
      <c r="F177" s="32">
        <f>F178</f>
        <v>0</v>
      </c>
      <c r="G177" s="32">
        <f>G178</f>
        <v>0</v>
      </c>
      <c r="H177" s="32">
        <f>D177+E177-F177</f>
        <v>110000</v>
      </c>
    </row>
    <row r="178" spans="1:8" s="20" customFormat="1" ht="21.75" customHeight="1">
      <c r="A178" s="17"/>
      <c r="B178" s="17">
        <v>85205</v>
      </c>
      <c r="C178" s="38" t="s">
        <v>105</v>
      </c>
      <c r="D178" s="39">
        <v>103000</v>
      </c>
      <c r="E178" s="39">
        <v>4000</v>
      </c>
      <c r="F178" s="39">
        <v>0</v>
      </c>
      <c r="G178" s="39">
        <v>0</v>
      </c>
      <c r="H178" s="39">
        <f>D178+E178-F178</f>
        <v>107000</v>
      </c>
    </row>
    <row r="179" spans="1:8" s="35" customFormat="1" ht="45.75" customHeight="1">
      <c r="A179" s="34"/>
      <c r="B179" s="34"/>
      <c r="C179" s="7" t="s">
        <v>392</v>
      </c>
      <c r="D179" s="7"/>
      <c r="E179" s="7"/>
      <c r="F179" s="7"/>
      <c r="G179" s="7"/>
      <c r="H179" s="7"/>
    </row>
    <row r="180" spans="1:8" s="20" customFormat="1" ht="10.5" customHeight="1">
      <c r="A180" s="17"/>
      <c r="B180" s="17"/>
      <c r="C180" s="7"/>
      <c r="D180" s="7"/>
      <c r="E180" s="7"/>
      <c r="F180" s="7"/>
      <c r="G180" s="7"/>
      <c r="H180" s="7"/>
    </row>
    <row r="181" spans="1:8" s="77" customFormat="1" ht="23.25" customHeight="1">
      <c r="A181" s="29"/>
      <c r="B181" s="29">
        <v>853</v>
      </c>
      <c r="C181" s="30" t="s">
        <v>36</v>
      </c>
      <c r="D181" s="32">
        <v>6060873</v>
      </c>
      <c r="E181" s="32">
        <f>E182+E184</f>
        <v>1171</v>
      </c>
      <c r="F181" s="32">
        <f>F182+F184</f>
        <v>665</v>
      </c>
      <c r="G181" s="32">
        <f>G182+G184</f>
        <v>0</v>
      </c>
      <c r="H181" s="32">
        <f>D181+E181-F181</f>
        <v>6061379</v>
      </c>
    </row>
    <row r="182" spans="1:8" s="20" customFormat="1" ht="26.25" customHeight="1">
      <c r="A182" s="17"/>
      <c r="B182" s="54">
        <v>85324</v>
      </c>
      <c r="C182" s="78" t="s">
        <v>72</v>
      </c>
      <c r="D182" s="56">
        <v>1989781</v>
      </c>
      <c r="E182" s="56">
        <v>0</v>
      </c>
      <c r="F182" s="56">
        <v>665</v>
      </c>
      <c r="G182" s="56">
        <v>0</v>
      </c>
      <c r="H182" s="56">
        <f>D182+E182-F182</f>
        <v>1989116</v>
      </c>
    </row>
    <row r="183" spans="1:8" s="35" customFormat="1" ht="57" customHeight="1">
      <c r="A183" s="34"/>
      <c r="B183" s="34"/>
      <c r="C183" s="7" t="s">
        <v>576</v>
      </c>
      <c r="D183" s="7"/>
      <c r="E183" s="7"/>
      <c r="F183" s="7"/>
      <c r="G183" s="7"/>
      <c r="H183" s="7"/>
    </row>
    <row r="184" spans="1:8" s="20" customFormat="1" ht="20.25" customHeight="1">
      <c r="A184" s="17"/>
      <c r="B184" s="17">
        <v>85395</v>
      </c>
      <c r="C184" s="38" t="s">
        <v>21</v>
      </c>
      <c r="D184" s="39">
        <v>13646</v>
      </c>
      <c r="E184" s="39">
        <v>1171</v>
      </c>
      <c r="F184" s="39">
        <v>0</v>
      </c>
      <c r="G184" s="39">
        <v>0</v>
      </c>
      <c r="H184" s="39">
        <f>D184+E184-F184</f>
        <v>14817</v>
      </c>
    </row>
    <row r="185" spans="1:8" s="35" customFormat="1" ht="17.25" customHeight="1">
      <c r="A185" s="34"/>
      <c r="B185" s="34"/>
      <c r="C185" s="53" t="s">
        <v>510</v>
      </c>
      <c r="D185" s="53"/>
      <c r="E185" s="53"/>
      <c r="F185" s="53"/>
      <c r="G185" s="53"/>
      <c r="H185" s="53"/>
    </row>
    <row r="186" spans="1:8" s="35" customFormat="1" ht="27.75" customHeight="1">
      <c r="A186" s="34"/>
      <c r="B186" s="34"/>
      <c r="C186" s="7" t="s">
        <v>456</v>
      </c>
      <c r="D186" s="7"/>
      <c r="E186" s="7"/>
      <c r="F186" s="7"/>
      <c r="G186" s="7"/>
      <c r="H186" s="7"/>
    </row>
    <row r="187" spans="1:8" s="35" customFormat="1" ht="27.75" customHeight="1">
      <c r="A187" s="34"/>
      <c r="B187" s="34"/>
      <c r="C187" s="7" t="s">
        <v>457</v>
      </c>
      <c r="D187" s="7"/>
      <c r="E187" s="7"/>
      <c r="F187" s="7"/>
      <c r="G187" s="7"/>
      <c r="H187" s="7"/>
    </row>
    <row r="188" spans="1:8" s="35" customFormat="1" ht="6" customHeight="1">
      <c r="A188" s="34"/>
      <c r="B188" s="34"/>
      <c r="C188" s="8"/>
      <c r="D188" s="8"/>
      <c r="E188" s="8"/>
      <c r="F188" s="8"/>
      <c r="G188" s="8"/>
      <c r="H188" s="44"/>
    </row>
    <row r="189" spans="1:8" s="33" customFormat="1" ht="23.25" customHeight="1">
      <c r="A189" s="29"/>
      <c r="B189" s="29">
        <v>855</v>
      </c>
      <c r="C189" s="30" t="s">
        <v>136</v>
      </c>
      <c r="D189" s="32">
        <v>3776480</v>
      </c>
      <c r="E189" s="32">
        <f>E190</f>
        <v>200000</v>
      </c>
      <c r="F189" s="32">
        <f>F190</f>
        <v>0</v>
      </c>
      <c r="G189" s="32">
        <f>G190</f>
        <v>0</v>
      </c>
      <c r="H189" s="32">
        <f>D189+E189-F189</f>
        <v>3976480</v>
      </c>
    </row>
    <row r="190" spans="1:8" s="20" customFormat="1" ht="20.25" customHeight="1">
      <c r="A190" s="17"/>
      <c r="B190" s="17">
        <v>85509</v>
      </c>
      <c r="C190" s="38" t="s">
        <v>135</v>
      </c>
      <c r="D190" s="39">
        <v>1880000</v>
      </c>
      <c r="E190" s="39">
        <v>200000</v>
      </c>
      <c r="F190" s="39"/>
      <c r="G190" s="39">
        <v>0</v>
      </c>
      <c r="H190" s="39">
        <f>D190+E190-F190</f>
        <v>2080000</v>
      </c>
    </row>
    <row r="191" spans="1:8" s="20" customFormat="1" ht="41.25" customHeight="1">
      <c r="A191" s="51"/>
      <c r="B191" s="51"/>
      <c r="C191" s="7" t="s">
        <v>511</v>
      </c>
      <c r="D191" s="7"/>
      <c r="E191" s="7"/>
      <c r="F191" s="7"/>
      <c r="G191" s="7"/>
      <c r="H191" s="7"/>
    </row>
    <row r="192" spans="1:8" s="20" customFormat="1" ht="4.5" customHeight="1">
      <c r="A192" s="51"/>
      <c r="B192" s="51"/>
      <c r="C192" s="8"/>
      <c r="D192" s="8"/>
      <c r="E192" s="8"/>
      <c r="F192" s="8"/>
      <c r="G192" s="8"/>
      <c r="H192" s="8"/>
    </row>
    <row r="193" spans="1:8" s="77" customFormat="1" ht="25.5" customHeight="1">
      <c r="A193" s="29"/>
      <c r="B193" s="29">
        <v>900</v>
      </c>
      <c r="C193" s="30" t="s">
        <v>59</v>
      </c>
      <c r="D193" s="32">
        <v>5384356</v>
      </c>
      <c r="E193" s="32">
        <f>E198+E194+E196</f>
        <v>0</v>
      </c>
      <c r="F193" s="32">
        <f>F198+F194+F196</f>
        <v>329776</v>
      </c>
      <c r="G193" s="32">
        <f>G198+G194+G196</f>
        <v>0</v>
      </c>
      <c r="H193" s="32">
        <f>D193+E193-F193</f>
        <v>5054580</v>
      </c>
    </row>
    <row r="194" spans="1:8" s="20" customFormat="1" ht="27.75" customHeight="1">
      <c r="A194" s="17"/>
      <c r="B194" s="54">
        <v>90019</v>
      </c>
      <c r="C194" s="38" t="s">
        <v>164</v>
      </c>
      <c r="D194" s="56">
        <v>1809841</v>
      </c>
      <c r="E194" s="56">
        <v>0</v>
      </c>
      <c r="F194" s="56">
        <v>70095</v>
      </c>
      <c r="G194" s="56">
        <v>0</v>
      </c>
      <c r="H194" s="56">
        <f>D194+E194-F194</f>
        <v>1739746</v>
      </c>
    </row>
    <row r="195" spans="1:8" s="35" customFormat="1" ht="41.25" customHeight="1">
      <c r="A195" s="34"/>
      <c r="B195" s="34"/>
      <c r="C195" s="7" t="s">
        <v>168</v>
      </c>
      <c r="D195" s="7"/>
      <c r="E195" s="7"/>
      <c r="F195" s="7"/>
      <c r="G195" s="7"/>
      <c r="H195" s="7"/>
    </row>
    <row r="196" spans="1:8" s="20" customFormat="1" ht="27.75" customHeight="1">
      <c r="A196" s="17"/>
      <c r="B196" s="54">
        <v>90020</v>
      </c>
      <c r="C196" s="55" t="s">
        <v>165</v>
      </c>
      <c r="D196" s="56">
        <v>7555</v>
      </c>
      <c r="E196" s="56">
        <v>0</v>
      </c>
      <c r="F196" s="56">
        <v>1355</v>
      </c>
      <c r="G196" s="56">
        <v>0</v>
      </c>
      <c r="H196" s="56">
        <f>D196+E196-F196</f>
        <v>6200</v>
      </c>
    </row>
    <row r="197" spans="1:8" s="35" customFormat="1" ht="42.75" customHeight="1">
      <c r="A197" s="34"/>
      <c r="B197" s="34"/>
      <c r="C197" s="7" t="s">
        <v>169</v>
      </c>
      <c r="D197" s="7"/>
      <c r="E197" s="7"/>
      <c r="F197" s="7"/>
      <c r="G197" s="7"/>
      <c r="H197" s="7"/>
    </row>
    <row r="198" spans="1:8" s="20" customFormat="1" ht="18.75" customHeight="1">
      <c r="A198" s="17"/>
      <c r="B198" s="17">
        <v>90095</v>
      </c>
      <c r="C198" s="79" t="s">
        <v>21</v>
      </c>
      <c r="D198" s="39">
        <v>3368860</v>
      </c>
      <c r="E198" s="39">
        <v>0</v>
      </c>
      <c r="F198" s="39">
        <v>258326</v>
      </c>
      <c r="G198" s="39"/>
      <c r="H198" s="39">
        <f>D198+E198-F198</f>
        <v>3110534</v>
      </c>
    </row>
    <row r="199" spans="1:8" s="35" customFormat="1" ht="14.25" customHeight="1">
      <c r="A199" s="34"/>
      <c r="B199" s="34"/>
      <c r="C199" s="7" t="s">
        <v>484</v>
      </c>
      <c r="D199" s="7"/>
      <c r="E199" s="7"/>
      <c r="F199" s="7"/>
      <c r="G199" s="7"/>
      <c r="H199" s="7"/>
    </row>
    <row r="200" spans="1:8" s="35" customFormat="1" ht="14.25" customHeight="1">
      <c r="A200" s="34"/>
      <c r="B200" s="34"/>
      <c r="C200" s="7" t="s">
        <v>485</v>
      </c>
      <c r="D200" s="7"/>
      <c r="E200" s="7"/>
      <c r="F200" s="7"/>
      <c r="G200" s="7"/>
      <c r="H200" s="7"/>
    </row>
    <row r="201" spans="1:8" s="35" customFormat="1" ht="14.25" customHeight="1">
      <c r="A201" s="34"/>
      <c r="B201" s="34"/>
      <c r="C201" s="65" t="s">
        <v>512</v>
      </c>
      <c r="D201" s="65"/>
      <c r="E201" s="65"/>
      <c r="F201" s="65"/>
      <c r="G201" s="65"/>
      <c r="H201" s="65"/>
    </row>
    <row r="202" spans="1:8" s="35" customFormat="1" ht="29.25" customHeight="1">
      <c r="A202" s="34"/>
      <c r="B202" s="34"/>
      <c r="C202" s="7" t="s">
        <v>490</v>
      </c>
      <c r="D202" s="7"/>
      <c r="E202" s="7"/>
      <c r="F202" s="7"/>
      <c r="G202" s="7"/>
      <c r="H202" s="7"/>
    </row>
    <row r="203" spans="1:8" s="77" customFormat="1" ht="60" customHeight="1">
      <c r="A203" s="41"/>
      <c r="B203" s="41"/>
      <c r="C203" s="40"/>
      <c r="D203" s="40"/>
      <c r="E203" s="40"/>
      <c r="F203" s="40"/>
      <c r="G203" s="40"/>
      <c r="H203" s="40"/>
    </row>
    <row r="204" spans="1:8" s="77" customFormat="1" ht="12" customHeight="1">
      <c r="A204" s="41"/>
      <c r="B204" s="41"/>
      <c r="C204" s="40"/>
      <c r="D204" s="40"/>
      <c r="E204" s="40"/>
      <c r="F204" s="40"/>
      <c r="G204" s="40"/>
      <c r="H204" s="40"/>
    </row>
    <row r="205" spans="1:8" s="77" customFormat="1" ht="29.25" customHeight="1">
      <c r="A205" s="29"/>
      <c r="B205" s="45">
        <v>925</v>
      </c>
      <c r="C205" s="80" t="s">
        <v>54</v>
      </c>
      <c r="D205" s="46">
        <v>4598346</v>
      </c>
      <c r="E205" s="46">
        <f>E206</f>
        <v>19193</v>
      </c>
      <c r="F205" s="46">
        <f>F206</f>
        <v>776110</v>
      </c>
      <c r="G205" s="46">
        <f>G206</f>
        <v>0</v>
      </c>
      <c r="H205" s="46">
        <f>D205+E205-F205</f>
        <v>3841429</v>
      </c>
    </row>
    <row r="206" spans="1:8" s="20" customFormat="1" ht="19.5" customHeight="1">
      <c r="A206" s="17"/>
      <c r="B206" s="17">
        <v>92502</v>
      </c>
      <c r="C206" s="79" t="s">
        <v>57</v>
      </c>
      <c r="D206" s="39">
        <v>4598346</v>
      </c>
      <c r="E206" s="39">
        <v>19193</v>
      </c>
      <c r="F206" s="39">
        <v>776110</v>
      </c>
      <c r="G206" s="39">
        <v>0</v>
      </c>
      <c r="H206" s="39">
        <f>D206+E206-F206</f>
        <v>3841429</v>
      </c>
    </row>
    <row r="207" spans="1:8" s="20" customFormat="1" ht="15.75" customHeight="1">
      <c r="A207" s="17"/>
      <c r="B207" s="17"/>
      <c r="C207" s="7" t="s">
        <v>172</v>
      </c>
      <c r="D207" s="7"/>
      <c r="E207" s="7"/>
      <c r="F207" s="7"/>
      <c r="G207" s="7"/>
      <c r="H207" s="7"/>
    </row>
    <row r="208" spans="1:8" s="20" customFormat="1" ht="41.25" customHeight="1">
      <c r="A208" s="17"/>
      <c r="B208" s="17"/>
      <c r="C208" s="7" t="s">
        <v>513</v>
      </c>
      <c r="D208" s="7"/>
      <c r="E208" s="7"/>
      <c r="F208" s="7"/>
      <c r="G208" s="7"/>
      <c r="H208" s="7"/>
    </row>
    <row r="209" spans="1:8" s="20" customFormat="1" ht="27" customHeight="1">
      <c r="A209" s="17"/>
      <c r="B209" s="17"/>
      <c r="C209" s="7" t="s">
        <v>173</v>
      </c>
      <c r="D209" s="7"/>
      <c r="E209" s="7"/>
      <c r="F209" s="7"/>
      <c r="G209" s="7"/>
      <c r="H209" s="7"/>
    </row>
    <row r="210" spans="1:8" s="20" customFormat="1" ht="41.25" customHeight="1">
      <c r="A210" s="17"/>
      <c r="B210" s="17"/>
      <c r="C210" s="42" t="s">
        <v>182</v>
      </c>
      <c r="D210" s="42"/>
      <c r="E210" s="42"/>
      <c r="F210" s="42"/>
      <c r="G210" s="42"/>
      <c r="H210" s="42"/>
    </row>
    <row r="211" spans="1:8" s="20" customFormat="1" ht="26.25" customHeight="1">
      <c r="A211" s="17"/>
      <c r="B211" s="17"/>
      <c r="C211" s="9" t="s">
        <v>177</v>
      </c>
      <c r="D211" s="9"/>
      <c r="E211" s="9"/>
      <c r="F211" s="9"/>
      <c r="G211" s="9"/>
      <c r="H211" s="9"/>
    </row>
    <row r="212" spans="1:8" s="20" customFormat="1" ht="26.25" customHeight="1">
      <c r="A212" s="17"/>
      <c r="B212" s="17"/>
      <c r="C212" s="9" t="s">
        <v>178</v>
      </c>
      <c r="D212" s="9"/>
      <c r="E212" s="9"/>
      <c r="F212" s="9"/>
      <c r="G212" s="9"/>
      <c r="H212" s="9"/>
    </row>
    <row r="213" spans="1:8" s="20" customFormat="1" ht="27.75" customHeight="1">
      <c r="A213" s="17"/>
      <c r="B213" s="17"/>
      <c r="C213" s="42" t="s">
        <v>337</v>
      </c>
      <c r="D213" s="42"/>
      <c r="E213" s="42"/>
      <c r="F213" s="42"/>
      <c r="G213" s="42"/>
      <c r="H213" s="42"/>
    </row>
    <row r="214" spans="1:8" s="20" customFormat="1" ht="27" customHeight="1">
      <c r="A214" s="17"/>
      <c r="B214" s="17"/>
      <c r="C214" s="81" t="s">
        <v>577</v>
      </c>
      <c r="D214" s="9"/>
      <c r="E214" s="9"/>
      <c r="F214" s="9"/>
      <c r="G214" s="9"/>
      <c r="H214" s="9"/>
    </row>
    <row r="215" spans="1:8" s="20" customFormat="1" ht="27" customHeight="1">
      <c r="A215" s="17"/>
      <c r="B215" s="17"/>
      <c r="C215" s="81" t="s">
        <v>514</v>
      </c>
      <c r="D215" s="9"/>
      <c r="E215" s="9"/>
      <c r="F215" s="9"/>
      <c r="G215" s="9"/>
      <c r="H215" s="9"/>
    </row>
    <row r="216" spans="1:8" s="20" customFormat="1" ht="25.5" customHeight="1">
      <c r="A216" s="17"/>
      <c r="B216" s="17"/>
      <c r="C216" s="42" t="s">
        <v>409</v>
      </c>
      <c r="D216" s="42"/>
      <c r="E216" s="42"/>
      <c r="F216" s="42"/>
      <c r="G216" s="42"/>
      <c r="H216" s="42"/>
    </row>
    <row r="217" spans="1:8" s="35" customFormat="1" ht="4.5" customHeight="1">
      <c r="A217" s="34"/>
      <c r="B217" s="34"/>
      <c r="C217" s="8"/>
      <c r="D217" s="8"/>
      <c r="E217" s="8"/>
      <c r="F217" s="8"/>
      <c r="G217" s="8"/>
      <c r="H217" s="8"/>
    </row>
    <row r="218" spans="1:8" s="85" customFormat="1" ht="18.75" customHeight="1">
      <c r="A218" s="82" t="s">
        <v>10</v>
      </c>
      <c r="B218" s="82"/>
      <c r="C218" s="83" t="s">
        <v>12</v>
      </c>
      <c r="D218" s="84"/>
      <c r="E218" s="84"/>
      <c r="F218" s="84"/>
      <c r="G218" s="84"/>
      <c r="H218" s="84"/>
    </row>
    <row r="219" spans="3:8" ht="3" customHeight="1">
      <c r="C219" s="87"/>
      <c r="D219" s="87"/>
      <c r="E219" s="87"/>
      <c r="F219" s="87"/>
      <c r="G219" s="87"/>
      <c r="H219" s="88"/>
    </row>
    <row r="220" spans="1:8" s="6" customFormat="1" ht="24" customHeight="1">
      <c r="A220" s="72"/>
      <c r="B220" s="72"/>
      <c r="C220" s="73" t="s">
        <v>15</v>
      </c>
      <c r="D220" s="74">
        <v>857674013.95</v>
      </c>
      <c r="E220" s="75">
        <f>E222+E281+E364+E425+E537+E565+E598+E622+E655+E674+E512+E381+E254+E348+E415+E419+E502+E274+E352+E359+E594</f>
        <v>54064739</v>
      </c>
      <c r="F220" s="75">
        <f>F222+F281+F364+F425+F537+F565+F598+F622+F655+F674+F512+F381+F254+F348+F415+F419+F502+F274+F352+F359+F594</f>
        <v>76502439</v>
      </c>
      <c r="G220" s="75">
        <f>G222+G281+G364+G425+G537+G565+G598+G622+G655+G674+G512+G381+G254+G348+G415+G419+G502+G274+G352+G359+G594</f>
        <v>16474829</v>
      </c>
      <c r="H220" s="74">
        <f>D220+E220-F220</f>
        <v>835236313.95</v>
      </c>
    </row>
    <row r="221" spans="1:8" s="35" customFormat="1" ht="4.5" customHeight="1">
      <c r="A221" s="34"/>
      <c r="B221" s="34"/>
      <c r="C221" s="8"/>
      <c r="D221" s="8"/>
      <c r="E221" s="8"/>
      <c r="F221" s="8"/>
      <c r="G221" s="8"/>
      <c r="H221" s="44"/>
    </row>
    <row r="222" spans="1:8" s="6" customFormat="1" ht="24.75" customHeight="1">
      <c r="A222" s="72"/>
      <c r="B222" s="90" t="s">
        <v>33</v>
      </c>
      <c r="C222" s="73" t="s">
        <v>34</v>
      </c>
      <c r="D222" s="75">
        <v>77827439</v>
      </c>
      <c r="E222" s="75">
        <f>E249+E225+E223+E237</f>
        <v>402200</v>
      </c>
      <c r="F222" s="75">
        <f>F249+F225+F223+F237</f>
        <v>13630002</v>
      </c>
      <c r="G222" s="75">
        <f>G249+G225+G223+G237</f>
        <v>6947855</v>
      </c>
      <c r="H222" s="75">
        <f>D222+E222-F222</f>
        <v>64599637</v>
      </c>
    </row>
    <row r="223" spans="1:8" s="20" customFormat="1" ht="20.25" customHeight="1">
      <c r="A223" s="17"/>
      <c r="B223" s="37" t="s">
        <v>109</v>
      </c>
      <c r="C223" s="38" t="s">
        <v>110</v>
      </c>
      <c r="D223" s="39">
        <v>7013349</v>
      </c>
      <c r="E223" s="39">
        <v>266100</v>
      </c>
      <c r="F223" s="39">
        <v>0</v>
      </c>
      <c r="G223" s="39">
        <v>216700</v>
      </c>
      <c r="H223" s="39">
        <f>D223+E223-F223</f>
        <v>7279449</v>
      </c>
    </row>
    <row r="224" spans="1:8" s="20" customFormat="1" ht="57" customHeight="1">
      <c r="A224" s="17"/>
      <c r="B224" s="37"/>
      <c r="C224" s="7" t="s">
        <v>619</v>
      </c>
      <c r="D224" s="7"/>
      <c r="E224" s="7"/>
      <c r="F224" s="7"/>
      <c r="G224" s="7"/>
      <c r="H224" s="7"/>
    </row>
    <row r="225" spans="1:8" s="20" customFormat="1" ht="19.5" customHeight="1">
      <c r="A225" s="17"/>
      <c r="B225" s="37" t="s">
        <v>100</v>
      </c>
      <c r="C225" s="38" t="s">
        <v>101</v>
      </c>
      <c r="D225" s="39">
        <v>46145264</v>
      </c>
      <c r="E225" s="39">
        <v>62971</v>
      </c>
      <c r="F225" s="39">
        <v>13630002</v>
      </c>
      <c r="G225" s="39">
        <v>6731155</v>
      </c>
      <c r="H225" s="39">
        <f>D225+E225-F225</f>
        <v>32578233</v>
      </c>
    </row>
    <row r="226" spans="1:8" s="20" customFormat="1" ht="24.75" customHeight="1">
      <c r="A226" s="17"/>
      <c r="B226" s="37"/>
      <c r="C226" s="7" t="s">
        <v>620</v>
      </c>
      <c r="D226" s="7"/>
      <c r="E226" s="7"/>
      <c r="F226" s="7"/>
      <c r="G226" s="7"/>
      <c r="H226" s="7"/>
    </row>
    <row r="227" spans="1:8" s="20" customFormat="1" ht="27" customHeight="1">
      <c r="A227" s="17"/>
      <c r="B227" s="37"/>
      <c r="C227" s="7" t="s">
        <v>362</v>
      </c>
      <c r="D227" s="7"/>
      <c r="E227" s="7"/>
      <c r="F227" s="7"/>
      <c r="G227" s="7"/>
      <c r="H227" s="7"/>
    </row>
    <row r="228" spans="1:8" s="20" customFormat="1" ht="27" customHeight="1">
      <c r="A228" s="17"/>
      <c r="B228" s="37"/>
      <c r="C228" s="7" t="s">
        <v>515</v>
      </c>
      <c r="D228" s="7"/>
      <c r="E228" s="7"/>
      <c r="F228" s="7"/>
      <c r="G228" s="7"/>
      <c r="H228" s="7"/>
    </row>
    <row r="229" spans="1:8" s="20" customFormat="1" ht="17.25" customHeight="1">
      <c r="A229" s="17"/>
      <c r="B229" s="37"/>
      <c r="C229" s="7" t="s">
        <v>610</v>
      </c>
      <c r="D229" s="7"/>
      <c r="E229" s="7"/>
      <c r="F229" s="7"/>
      <c r="G229" s="7"/>
      <c r="H229" s="7"/>
    </row>
    <row r="230" spans="1:8" s="20" customFormat="1" ht="30.75" customHeight="1">
      <c r="A230" s="17"/>
      <c r="B230" s="37"/>
      <c r="C230" s="53" t="s">
        <v>363</v>
      </c>
      <c r="D230" s="53"/>
      <c r="E230" s="53"/>
      <c r="F230" s="53"/>
      <c r="G230" s="53"/>
      <c r="H230" s="53"/>
    </row>
    <row r="231" spans="1:8" s="20" customFormat="1" ht="18.75" customHeight="1">
      <c r="A231" s="17"/>
      <c r="B231" s="37"/>
      <c r="C231" s="9" t="s">
        <v>410</v>
      </c>
      <c r="D231" s="9"/>
      <c r="E231" s="9"/>
      <c r="F231" s="9"/>
      <c r="G231" s="9"/>
      <c r="H231" s="9"/>
    </row>
    <row r="232" spans="1:8" s="35" customFormat="1" ht="27" customHeight="1">
      <c r="A232" s="34"/>
      <c r="B232" s="34"/>
      <c r="C232" s="7" t="s">
        <v>411</v>
      </c>
      <c r="D232" s="7"/>
      <c r="E232" s="7"/>
      <c r="F232" s="7"/>
      <c r="G232" s="7"/>
      <c r="H232" s="7"/>
    </row>
    <row r="233" spans="1:8" s="20" customFormat="1" ht="27" customHeight="1">
      <c r="A233" s="17"/>
      <c r="B233" s="37"/>
      <c r="C233" s="7" t="s">
        <v>412</v>
      </c>
      <c r="D233" s="7"/>
      <c r="E233" s="7"/>
      <c r="F233" s="7"/>
      <c r="G233" s="7"/>
      <c r="H233" s="7"/>
    </row>
    <row r="234" spans="1:8" s="20" customFormat="1" ht="27" customHeight="1">
      <c r="A234" s="17"/>
      <c r="B234" s="37"/>
      <c r="C234" s="9" t="s">
        <v>413</v>
      </c>
      <c r="D234" s="9"/>
      <c r="E234" s="9"/>
      <c r="F234" s="9"/>
      <c r="G234" s="9"/>
      <c r="H234" s="9"/>
    </row>
    <row r="235" spans="1:8" s="35" customFormat="1" ht="27" customHeight="1">
      <c r="A235" s="34"/>
      <c r="B235" s="34"/>
      <c r="C235" s="7" t="s">
        <v>414</v>
      </c>
      <c r="D235" s="7"/>
      <c r="E235" s="7"/>
      <c r="F235" s="7"/>
      <c r="G235" s="7"/>
      <c r="H235" s="7"/>
    </row>
    <row r="236" spans="1:8" s="20" customFormat="1" ht="27" customHeight="1">
      <c r="A236" s="17"/>
      <c r="B236" s="37"/>
      <c r="C236" s="7" t="s">
        <v>516</v>
      </c>
      <c r="D236" s="7"/>
      <c r="E236" s="7"/>
      <c r="F236" s="7"/>
      <c r="G236" s="7"/>
      <c r="H236" s="7"/>
    </row>
    <row r="237" spans="1:8" s="20" customFormat="1" ht="20.25" customHeight="1">
      <c r="A237" s="17"/>
      <c r="B237" s="37" t="s">
        <v>356</v>
      </c>
      <c r="C237" s="38" t="s">
        <v>357</v>
      </c>
      <c r="D237" s="39">
        <v>17661</v>
      </c>
      <c r="E237" s="39">
        <v>18801</v>
      </c>
      <c r="F237" s="39">
        <v>0</v>
      </c>
      <c r="G237" s="39">
        <v>0</v>
      </c>
      <c r="H237" s="39">
        <f>D237+E237-F237</f>
        <v>36462</v>
      </c>
    </row>
    <row r="238" spans="1:8" s="20" customFormat="1" ht="67.5" customHeight="1">
      <c r="A238" s="17"/>
      <c r="B238" s="37"/>
      <c r="C238" s="7" t="s">
        <v>578</v>
      </c>
      <c r="D238" s="7"/>
      <c r="E238" s="7"/>
      <c r="F238" s="7"/>
      <c r="G238" s="7"/>
      <c r="H238" s="7"/>
    </row>
    <row r="239" spans="2:8" s="17" customFormat="1" ht="17.25" customHeight="1">
      <c r="B239" s="37"/>
      <c r="C239" s="91" t="s">
        <v>343</v>
      </c>
      <c r="D239" s="92" t="s">
        <v>344</v>
      </c>
      <c r="E239" s="92" t="s">
        <v>345</v>
      </c>
      <c r="F239" s="92" t="s">
        <v>346</v>
      </c>
      <c r="G239" s="92" t="s">
        <v>347</v>
      </c>
      <c r="H239" s="61"/>
    </row>
    <row r="240" spans="2:8" s="17" customFormat="1" ht="17.25" customHeight="1">
      <c r="B240" s="37"/>
      <c r="C240" s="93" t="s">
        <v>348</v>
      </c>
      <c r="D240" s="94"/>
      <c r="E240" s="94"/>
      <c r="F240" s="94"/>
      <c r="G240" s="94"/>
      <c r="H240" s="61"/>
    </row>
    <row r="241" spans="2:8" s="95" customFormat="1" ht="9.75" customHeight="1">
      <c r="B241" s="96"/>
      <c r="C241" s="97" t="s">
        <v>17</v>
      </c>
      <c r="D241" s="97" t="s">
        <v>18</v>
      </c>
      <c r="E241" s="97" t="s">
        <v>19</v>
      </c>
      <c r="F241" s="97" t="s">
        <v>27</v>
      </c>
      <c r="G241" s="97" t="s">
        <v>28</v>
      </c>
      <c r="H241" s="98"/>
    </row>
    <row r="242" spans="1:7" s="20" customFormat="1" ht="21" customHeight="1">
      <c r="A242" s="17"/>
      <c r="B242" s="37"/>
      <c r="C242" s="99" t="s">
        <v>358</v>
      </c>
      <c r="D242" s="100">
        <f>D243</f>
        <v>7474</v>
      </c>
      <c r="E242" s="100">
        <f>E243</f>
        <v>0</v>
      </c>
      <c r="F242" s="100">
        <f>F243</f>
        <v>0</v>
      </c>
      <c r="G242" s="100">
        <f>G243</f>
        <v>7474</v>
      </c>
    </row>
    <row r="243" spans="1:7" s="20" customFormat="1" ht="42" customHeight="1">
      <c r="A243" s="17"/>
      <c r="B243" s="37"/>
      <c r="C243" s="101" t="s">
        <v>359</v>
      </c>
      <c r="D243" s="102">
        <v>7474</v>
      </c>
      <c r="E243" s="102"/>
      <c r="F243" s="102"/>
      <c r="G243" s="102">
        <f>D243+E243-F243</f>
        <v>7474</v>
      </c>
    </row>
    <row r="244" spans="1:7" s="20" customFormat="1" ht="17.25" customHeight="1">
      <c r="A244" s="17"/>
      <c r="B244" s="37"/>
      <c r="C244" s="99" t="s">
        <v>349</v>
      </c>
      <c r="D244" s="100">
        <f>D246+D245</f>
        <v>10187</v>
      </c>
      <c r="E244" s="100">
        <f>E246+E245</f>
        <v>20705.48</v>
      </c>
      <c r="F244" s="100">
        <f>F246+F245</f>
        <v>1904.8</v>
      </c>
      <c r="G244" s="100">
        <f>G246+G245</f>
        <v>28987.68</v>
      </c>
    </row>
    <row r="245" spans="1:7" s="20" customFormat="1" ht="27.75" customHeight="1">
      <c r="A245" s="17"/>
      <c r="B245" s="37"/>
      <c r="C245" s="101" t="s">
        <v>360</v>
      </c>
      <c r="D245" s="102">
        <v>10187</v>
      </c>
      <c r="E245" s="102"/>
      <c r="F245" s="102">
        <v>1904.8</v>
      </c>
      <c r="G245" s="102">
        <f>D245+E245-F245</f>
        <v>8282.2</v>
      </c>
    </row>
    <row r="246" spans="1:7" s="20" customFormat="1" ht="27.75" customHeight="1">
      <c r="A246" s="17"/>
      <c r="B246" s="37"/>
      <c r="C246" s="101" t="s">
        <v>361</v>
      </c>
      <c r="D246" s="102">
        <v>0</v>
      </c>
      <c r="E246" s="102">
        <v>20705.48</v>
      </c>
      <c r="F246" s="102"/>
      <c r="G246" s="102">
        <f>D246+E246-F246</f>
        <v>20705.48</v>
      </c>
    </row>
    <row r="247" spans="1:7" s="20" customFormat="1" ht="18.75" customHeight="1">
      <c r="A247" s="17"/>
      <c r="B247" s="37"/>
      <c r="C247" s="91" t="s">
        <v>353</v>
      </c>
      <c r="D247" s="100">
        <f>D242+D244</f>
        <v>17661</v>
      </c>
      <c r="E247" s="100">
        <f>E242+E244</f>
        <v>20705.48</v>
      </c>
      <c r="F247" s="100">
        <f>F242+F244</f>
        <v>1904.8</v>
      </c>
      <c r="G247" s="100">
        <f>G242+G244</f>
        <v>36461.68</v>
      </c>
    </row>
    <row r="248" spans="1:8" s="20" customFormat="1" ht="29.25" customHeight="1">
      <c r="A248" s="17"/>
      <c r="B248" s="37"/>
      <c r="C248" s="7" t="s">
        <v>354</v>
      </c>
      <c r="D248" s="7"/>
      <c r="E248" s="7"/>
      <c r="F248" s="7"/>
      <c r="G248" s="7"/>
      <c r="H248" s="7"/>
    </row>
    <row r="249" spans="1:8" s="20" customFormat="1" ht="23.25" customHeight="1">
      <c r="A249" s="17"/>
      <c r="B249" s="37" t="s">
        <v>88</v>
      </c>
      <c r="C249" s="38" t="s">
        <v>21</v>
      </c>
      <c r="D249" s="39">
        <v>293665</v>
      </c>
      <c r="E249" s="39">
        <v>54328</v>
      </c>
      <c r="F249" s="39">
        <v>0</v>
      </c>
      <c r="G249" s="39">
        <v>0</v>
      </c>
      <c r="H249" s="39">
        <f>D249+E249-F249</f>
        <v>347993</v>
      </c>
    </row>
    <row r="250" spans="1:8" s="20" customFormat="1" ht="20.25" customHeight="1">
      <c r="A250" s="17"/>
      <c r="B250" s="37"/>
      <c r="C250" s="53" t="s">
        <v>97</v>
      </c>
      <c r="D250" s="53"/>
      <c r="E250" s="53"/>
      <c r="F250" s="53"/>
      <c r="G250" s="53"/>
      <c r="H250" s="53"/>
    </row>
    <row r="251" spans="1:8" s="35" customFormat="1" ht="52.5" customHeight="1">
      <c r="A251" s="34"/>
      <c r="B251" s="34"/>
      <c r="C251" s="7" t="s">
        <v>227</v>
      </c>
      <c r="D251" s="7"/>
      <c r="E251" s="7"/>
      <c r="F251" s="7"/>
      <c r="G251" s="7"/>
      <c r="H251" s="7"/>
    </row>
    <row r="252" spans="1:8" s="20" customFormat="1" ht="32.25" customHeight="1">
      <c r="A252" s="17"/>
      <c r="B252" s="37"/>
      <c r="C252" s="9" t="s">
        <v>226</v>
      </c>
      <c r="D252" s="9"/>
      <c r="E252" s="9"/>
      <c r="F252" s="9"/>
      <c r="G252" s="9"/>
      <c r="H252" s="9"/>
    </row>
    <row r="253" spans="1:8" s="35" customFormat="1" ht="5.25" customHeight="1">
      <c r="A253" s="34"/>
      <c r="B253" s="34"/>
      <c r="C253" s="8"/>
      <c r="D253" s="8"/>
      <c r="E253" s="8"/>
      <c r="F253" s="8"/>
      <c r="G253" s="8"/>
      <c r="H253" s="44"/>
    </row>
    <row r="254" spans="1:8" s="33" customFormat="1" ht="24.75" customHeight="1">
      <c r="A254" s="29"/>
      <c r="B254" s="29">
        <v>150</v>
      </c>
      <c r="C254" s="30" t="s">
        <v>112</v>
      </c>
      <c r="D254" s="32">
        <v>3867356</v>
      </c>
      <c r="E254" s="32">
        <f>E255+E257+E266</f>
        <v>1930499</v>
      </c>
      <c r="F254" s="32">
        <f>F255+F257+F266</f>
        <v>577065</v>
      </c>
      <c r="G254" s="32">
        <f>G255+G257+G266</f>
        <v>353700</v>
      </c>
      <c r="H254" s="32">
        <f>D254+E254-F254</f>
        <v>5220790</v>
      </c>
    </row>
    <row r="255" spans="1:8" s="33" customFormat="1" ht="18.75" customHeight="1">
      <c r="A255" s="41"/>
      <c r="B255" s="17">
        <v>15011</v>
      </c>
      <c r="C255" s="38" t="s">
        <v>113</v>
      </c>
      <c r="D255" s="39">
        <v>2118478</v>
      </c>
      <c r="E255" s="39">
        <v>1670000</v>
      </c>
      <c r="F255" s="39">
        <v>0</v>
      </c>
      <c r="G255" s="39">
        <v>0</v>
      </c>
      <c r="H255" s="39">
        <f>D255+E255-F255</f>
        <v>3788478</v>
      </c>
    </row>
    <row r="256" spans="1:8" s="33" customFormat="1" ht="70.5" customHeight="1">
      <c r="A256" s="41"/>
      <c r="B256" s="17"/>
      <c r="C256" s="7" t="s">
        <v>611</v>
      </c>
      <c r="D256" s="7"/>
      <c r="E256" s="7"/>
      <c r="F256" s="7"/>
      <c r="G256" s="7"/>
      <c r="H256" s="7"/>
    </row>
    <row r="257" spans="1:8" s="20" customFormat="1" ht="24.75" customHeight="1">
      <c r="A257" s="17"/>
      <c r="B257" s="17">
        <v>15013</v>
      </c>
      <c r="C257" s="38" t="s">
        <v>161</v>
      </c>
      <c r="D257" s="39">
        <v>1134449</v>
      </c>
      <c r="E257" s="39">
        <v>252501</v>
      </c>
      <c r="F257" s="39">
        <v>397813</v>
      </c>
      <c r="G257" s="103">
        <v>350000</v>
      </c>
      <c r="H257" s="39">
        <f>D257+E257-F257</f>
        <v>989137</v>
      </c>
    </row>
    <row r="258" spans="1:8" s="20" customFormat="1" ht="31.5" customHeight="1">
      <c r="A258" s="17"/>
      <c r="B258" s="17"/>
      <c r="C258" s="7" t="s">
        <v>364</v>
      </c>
      <c r="D258" s="7"/>
      <c r="E258" s="7"/>
      <c r="F258" s="7"/>
      <c r="G258" s="7"/>
      <c r="H258" s="7"/>
    </row>
    <row r="259" spans="1:8" s="20" customFormat="1" ht="57" customHeight="1">
      <c r="A259" s="17"/>
      <c r="B259" s="17"/>
      <c r="C259" s="9" t="s">
        <v>415</v>
      </c>
      <c r="D259" s="9"/>
      <c r="E259" s="9"/>
      <c r="F259" s="9"/>
      <c r="G259" s="9"/>
      <c r="H259" s="9"/>
    </row>
    <row r="260" spans="1:8" s="20" customFormat="1" ht="27" customHeight="1">
      <c r="A260" s="17"/>
      <c r="B260" s="17"/>
      <c r="C260" s="42" t="s">
        <v>265</v>
      </c>
      <c r="D260" s="42"/>
      <c r="E260" s="42"/>
      <c r="F260" s="42"/>
      <c r="G260" s="42"/>
      <c r="H260" s="42"/>
    </row>
    <row r="261" spans="1:8" s="20" customFormat="1" ht="13.5" customHeight="1">
      <c r="A261" s="17"/>
      <c r="B261" s="17"/>
      <c r="C261" s="60" t="s">
        <v>266</v>
      </c>
      <c r="D261" s="60"/>
      <c r="E261" s="60"/>
      <c r="F261" s="60"/>
      <c r="G261" s="60"/>
      <c r="H261" s="60"/>
    </row>
    <row r="262" spans="1:8" s="35" customFormat="1" ht="15" customHeight="1">
      <c r="A262" s="34"/>
      <c r="B262" s="104"/>
      <c r="C262" s="9" t="s">
        <v>365</v>
      </c>
      <c r="D262" s="9"/>
      <c r="E262" s="9"/>
      <c r="F262" s="9"/>
      <c r="G262" s="9"/>
      <c r="H262" s="9"/>
    </row>
    <row r="263" spans="1:8" s="35" customFormat="1" ht="15" customHeight="1">
      <c r="A263" s="34"/>
      <c r="B263" s="104"/>
      <c r="C263" s="9" t="s">
        <v>366</v>
      </c>
      <c r="D263" s="9"/>
      <c r="E263" s="9"/>
      <c r="F263" s="9"/>
      <c r="G263" s="9"/>
      <c r="H263" s="9"/>
    </row>
    <row r="264" spans="1:8" s="20" customFormat="1" ht="24" customHeight="1">
      <c r="A264" s="17"/>
      <c r="B264" s="17"/>
      <c r="C264" s="60" t="s">
        <v>579</v>
      </c>
      <c r="D264" s="60"/>
      <c r="E264" s="60"/>
      <c r="F264" s="60"/>
      <c r="G264" s="60"/>
      <c r="H264" s="60"/>
    </row>
    <row r="265" spans="1:8" s="35" customFormat="1" ht="27.75" customHeight="1">
      <c r="A265" s="34"/>
      <c r="B265" s="104"/>
      <c r="C265" s="60" t="s">
        <v>517</v>
      </c>
      <c r="D265" s="60"/>
      <c r="E265" s="60"/>
      <c r="F265" s="60"/>
      <c r="G265" s="60"/>
      <c r="H265" s="60"/>
    </row>
    <row r="266" spans="1:8" s="20" customFormat="1" ht="18" customHeight="1">
      <c r="A266" s="17"/>
      <c r="B266" s="17">
        <v>15095</v>
      </c>
      <c r="C266" s="38" t="s">
        <v>21</v>
      </c>
      <c r="D266" s="39">
        <v>614429</v>
      </c>
      <c r="E266" s="39">
        <v>7998</v>
      </c>
      <c r="F266" s="39">
        <v>179252</v>
      </c>
      <c r="G266" s="39">
        <v>3700</v>
      </c>
      <c r="H266" s="39">
        <f>D266+E266-F266</f>
        <v>443175</v>
      </c>
    </row>
    <row r="267" spans="1:8" s="20" customFormat="1" ht="16.5" customHeight="1">
      <c r="A267" s="17"/>
      <c r="B267" s="17"/>
      <c r="C267" s="42" t="s">
        <v>118</v>
      </c>
      <c r="D267" s="42"/>
      <c r="E267" s="42"/>
      <c r="F267" s="42"/>
      <c r="G267" s="42"/>
      <c r="H267" s="42"/>
    </row>
    <row r="268" spans="1:8" s="20" customFormat="1" ht="52.5" customHeight="1">
      <c r="A268" s="17"/>
      <c r="B268" s="17"/>
      <c r="C268" s="9" t="s">
        <v>518</v>
      </c>
      <c r="D268" s="9"/>
      <c r="E268" s="9"/>
      <c r="F268" s="9"/>
      <c r="G268" s="9"/>
      <c r="H268" s="9"/>
    </row>
    <row r="269" spans="1:8" s="20" customFormat="1" ht="44.25" customHeight="1">
      <c r="A269" s="17"/>
      <c r="B269" s="17"/>
      <c r="C269" s="9" t="s">
        <v>519</v>
      </c>
      <c r="D269" s="9"/>
      <c r="E269" s="9"/>
      <c r="F269" s="9"/>
      <c r="G269" s="9"/>
      <c r="H269" s="9"/>
    </row>
    <row r="270" spans="1:8" s="20" customFormat="1" ht="30.75" customHeight="1">
      <c r="A270" s="17"/>
      <c r="B270" s="17"/>
      <c r="C270" s="42" t="s">
        <v>219</v>
      </c>
      <c r="D270" s="42"/>
      <c r="E270" s="42"/>
      <c r="F270" s="42"/>
      <c r="G270" s="42"/>
      <c r="H270" s="42"/>
    </row>
    <row r="271" spans="1:8" s="20" customFormat="1" ht="12.75" customHeight="1">
      <c r="A271" s="17"/>
      <c r="B271" s="17"/>
      <c r="C271" s="9" t="s">
        <v>220</v>
      </c>
      <c r="D271" s="9"/>
      <c r="E271" s="9"/>
      <c r="F271" s="9"/>
      <c r="G271" s="9"/>
      <c r="H271" s="9"/>
    </row>
    <row r="272" spans="1:8" s="20" customFormat="1" ht="12.75" customHeight="1">
      <c r="A272" s="17"/>
      <c r="B272" s="17"/>
      <c r="C272" s="9" t="s">
        <v>221</v>
      </c>
      <c r="D272" s="9"/>
      <c r="E272" s="9"/>
      <c r="F272" s="9"/>
      <c r="G272" s="9"/>
      <c r="H272" s="9"/>
    </row>
    <row r="273" spans="1:8" s="20" customFormat="1" ht="7.5" customHeight="1">
      <c r="A273" s="17"/>
      <c r="B273" s="17"/>
      <c r="C273" s="40"/>
      <c r="D273" s="40"/>
      <c r="E273" s="40"/>
      <c r="F273" s="40"/>
      <c r="G273" s="40"/>
      <c r="H273" s="40"/>
    </row>
    <row r="274" spans="1:8" s="33" customFormat="1" ht="29.25" customHeight="1">
      <c r="A274" s="29"/>
      <c r="B274" s="45">
        <v>400</v>
      </c>
      <c r="C274" s="80" t="s">
        <v>145</v>
      </c>
      <c r="D274" s="46">
        <v>3000000</v>
      </c>
      <c r="E274" s="46">
        <f>E275</f>
        <v>0</v>
      </c>
      <c r="F274" s="46">
        <f>F275</f>
        <v>3000000</v>
      </c>
      <c r="G274" s="46">
        <f>G275</f>
        <v>0</v>
      </c>
      <c r="H274" s="46">
        <f>D274+E274-F274</f>
        <v>0</v>
      </c>
    </row>
    <row r="275" spans="1:8" s="20" customFormat="1" ht="21" customHeight="1">
      <c r="A275" s="17"/>
      <c r="B275" s="17">
        <v>40095</v>
      </c>
      <c r="C275" s="38" t="s">
        <v>21</v>
      </c>
      <c r="D275" s="39">
        <v>3000000</v>
      </c>
      <c r="E275" s="39">
        <v>0</v>
      </c>
      <c r="F275" s="39">
        <v>3000000</v>
      </c>
      <c r="G275" s="39">
        <v>0</v>
      </c>
      <c r="H275" s="39">
        <f>D275+E275-F275</f>
        <v>0</v>
      </c>
    </row>
    <row r="276" spans="1:8" s="20" customFormat="1" ht="29.25" customHeight="1">
      <c r="A276" s="17"/>
      <c r="B276" s="17"/>
      <c r="C276" s="9" t="s">
        <v>146</v>
      </c>
      <c r="D276" s="9"/>
      <c r="E276" s="9"/>
      <c r="F276" s="9"/>
      <c r="G276" s="9"/>
      <c r="H276" s="9"/>
    </row>
    <row r="277" spans="1:8" s="20" customFormat="1" ht="16.5" customHeight="1">
      <c r="A277" s="17"/>
      <c r="B277" s="17"/>
      <c r="C277" s="9" t="s">
        <v>520</v>
      </c>
      <c r="D277" s="9"/>
      <c r="E277" s="9"/>
      <c r="F277" s="9"/>
      <c r="G277" s="9"/>
      <c r="H277" s="9"/>
    </row>
    <row r="278" spans="1:8" s="20" customFormat="1" ht="16.5" customHeight="1">
      <c r="A278" s="17"/>
      <c r="B278" s="17"/>
      <c r="C278" s="9" t="s">
        <v>367</v>
      </c>
      <c r="D278" s="9"/>
      <c r="E278" s="9"/>
      <c r="F278" s="9"/>
      <c r="G278" s="9"/>
      <c r="H278" s="9"/>
    </row>
    <row r="279" spans="1:8" s="20" customFormat="1" ht="29.25" customHeight="1">
      <c r="A279" s="17"/>
      <c r="B279" s="17"/>
      <c r="C279" s="9" t="s">
        <v>612</v>
      </c>
      <c r="D279" s="9"/>
      <c r="E279" s="9"/>
      <c r="F279" s="9"/>
      <c r="G279" s="9"/>
      <c r="H279" s="9"/>
    </row>
    <row r="280" spans="1:8" s="33" customFormat="1" ht="6" customHeight="1">
      <c r="A280" s="41"/>
      <c r="B280" s="41"/>
      <c r="C280" s="8"/>
      <c r="D280" s="8"/>
      <c r="E280" s="8"/>
      <c r="F280" s="8"/>
      <c r="G280" s="8"/>
      <c r="H280" s="8"/>
    </row>
    <row r="281" spans="1:8" s="33" customFormat="1" ht="24.75" customHeight="1">
      <c r="A281" s="29"/>
      <c r="B281" s="29">
        <v>600</v>
      </c>
      <c r="C281" s="30" t="s">
        <v>35</v>
      </c>
      <c r="D281" s="32">
        <v>342178288</v>
      </c>
      <c r="E281" s="32">
        <f>E286+E337+E284+E282+E342</f>
        <v>13528157</v>
      </c>
      <c r="F281" s="32">
        <f>F286+F337+F284+F282+F342</f>
        <v>30567592</v>
      </c>
      <c r="G281" s="32">
        <f>G286+G337+G284+G282+G342</f>
        <v>7979393</v>
      </c>
      <c r="H281" s="32">
        <f>D281+E281-F281</f>
        <v>325138853</v>
      </c>
    </row>
    <row r="282" spans="1:8" s="20" customFormat="1" ht="19.5" customHeight="1">
      <c r="A282" s="17"/>
      <c r="B282" s="17">
        <v>60001</v>
      </c>
      <c r="C282" s="38" t="s">
        <v>162</v>
      </c>
      <c r="D282" s="39">
        <v>106900233</v>
      </c>
      <c r="E282" s="39">
        <v>9962366</v>
      </c>
      <c r="F282" s="39">
        <v>9962366</v>
      </c>
      <c r="G282" s="39">
        <v>0</v>
      </c>
      <c r="H282" s="39">
        <f>D282+E282-F282</f>
        <v>106900233</v>
      </c>
    </row>
    <row r="283" spans="1:8" s="20" customFormat="1" ht="52.5" customHeight="1">
      <c r="A283" s="17"/>
      <c r="B283" s="17"/>
      <c r="C283" s="7" t="s">
        <v>580</v>
      </c>
      <c r="D283" s="7"/>
      <c r="E283" s="7"/>
      <c r="F283" s="7"/>
      <c r="G283" s="7"/>
      <c r="H283" s="7"/>
    </row>
    <row r="284" spans="1:8" s="20" customFormat="1" ht="19.5" customHeight="1">
      <c r="A284" s="17"/>
      <c r="B284" s="17">
        <v>60002</v>
      </c>
      <c r="C284" s="38" t="s">
        <v>368</v>
      </c>
      <c r="D284" s="39">
        <v>165129</v>
      </c>
      <c r="E284" s="39">
        <v>47828</v>
      </c>
      <c r="F284" s="39">
        <v>0</v>
      </c>
      <c r="G284" s="39">
        <v>0</v>
      </c>
      <c r="H284" s="39">
        <f>D284+E284-F284</f>
        <v>212957</v>
      </c>
    </row>
    <row r="285" spans="1:8" s="33" customFormat="1" ht="84.75" customHeight="1">
      <c r="A285" s="41"/>
      <c r="B285" s="17"/>
      <c r="C285" s="7" t="s">
        <v>581</v>
      </c>
      <c r="D285" s="7"/>
      <c r="E285" s="7"/>
      <c r="F285" s="7"/>
      <c r="G285" s="7"/>
      <c r="H285" s="7"/>
    </row>
    <row r="286" spans="1:8" s="20" customFormat="1" ht="18" customHeight="1">
      <c r="A286" s="17"/>
      <c r="B286" s="17">
        <v>60013</v>
      </c>
      <c r="C286" s="38" t="s">
        <v>61</v>
      </c>
      <c r="D286" s="39">
        <v>191440117</v>
      </c>
      <c r="E286" s="39">
        <v>2366048</v>
      </c>
      <c r="F286" s="39">
        <v>20518463</v>
      </c>
      <c r="G286" s="39">
        <v>7966779</v>
      </c>
      <c r="H286" s="39">
        <f>D286+E286-F286</f>
        <v>173287702</v>
      </c>
    </row>
    <row r="287" spans="1:8" s="20" customFormat="1" ht="15.75" customHeight="1">
      <c r="A287" s="17"/>
      <c r="B287" s="17"/>
      <c r="C287" s="7" t="s">
        <v>461</v>
      </c>
      <c r="D287" s="7"/>
      <c r="E287" s="7"/>
      <c r="F287" s="7"/>
      <c r="G287" s="7"/>
      <c r="H287" s="7"/>
    </row>
    <row r="288" spans="1:8" s="20" customFormat="1" ht="15" customHeight="1">
      <c r="A288" s="17"/>
      <c r="B288" s="17"/>
      <c r="C288" s="42" t="s">
        <v>521</v>
      </c>
      <c r="D288" s="42"/>
      <c r="E288" s="42"/>
      <c r="F288" s="42"/>
      <c r="G288" s="42"/>
      <c r="H288" s="42"/>
    </row>
    <row r="289" spans="1:8" s="20" customFormat="1" ht="15" customHeight="1">
      <c r="A289" s="17"/>
      <c r="B289" s="17"/>
      <c r="C289" s="42" t="s">
        <v>469</v>
      </c>
      <c r="D289" s="42"/>
      <c r="E289" s="42"/>
      <c r="F289" s="42"/>
      <c r="G289" s="42"/>
      <c r="H289" s="42"/>
    </row>
    <row r="290" spans="1:8" s="20" customFormat="1" ht="65.25" customHeight="1">
      <c r="A290" s="17"/>
      <c r="B290" s="17"/>
      <c r="C290" s="9" t="s">
        <v>491</v>
      </c>
      <c r="D290" s="9"/>
      <c r="E290" s="9"/>
      <c r="F290" s="9"/>
      <c r="G290" s="9"/>
      <c r="H290" s="9"/>
    </row>
    <row r="291" spans="1:8" s="20" customFormat="1" ht="15" customHeight="1">
      <c r="A291" s="17"/>
      <c r="B291" s="17"/>
      <c r="C291" s="42" t="s">
        <v>470</v>
      </c>
      <c r="D291" s="42"/>
      <c r="E291" s="42"/>
      <c r="F291" s="42"/>
      <c r="G291" s="42"/>
      <c r="H291" s="42"/>
    </row>
    <row r="292" spans="1:8" s="20" customFormat="1" ht="28.5" customHeight="1">
      <c r="A292" s="17"/>
      <c r="B292" s="17"/>
      <c r="C292" s="9" t="s">
        <v>471</v>
      </c>
      <c r="D292" s="9"/>
      <c r="E292" s="9"/>
      <c r="F292" s="9"/>
      <c r="G292" s="9"/>
      <c r="H292" s="9"/>
    </row>
    <row r="293" spans="1:8" s="20" customFormat="1" ht="15" customHeight="1">
      <c r="A293" s="17"/>
      <c r="B293" s="17"/>
      <c r="C293" s="9" t="s">
        <v>472</v>
      </c>
      <c r="D293" s="9"/>
      <c r="E293" s="9"/>
      <c r="F293" s="9"/>
      <c r="G293" s="9"/>
      <c r="H293" s="9"/>
    </row>
    <row r="294" spans="1:8" s="20" customFormat="1" ht="15" customHeight="1">
      <c r="A294" s="17"/>
      <c r="B294" s="17"/>
      <c r="C294" s="9" t="s">
        <v>473</v>
      </c>
      <c r="D294" s="9"/>
      <c r="E294" s="9"/>
      <c r="F294" s="9"/>
      <c r="G294" s="9"/>
      <c r="H294" s="9"/>
    </row>
    <row r="295" spans="1:8" s="20" customFormat="1" ht="15" customHeight="1">
      <c r="A295" s="17"/>
      <c r="B295" s="17"/>
      <c r="C295" s="9" t="s">
        <v>522</v>
      </c>
      <c r="D295" s="9"/>
      <c r="E295" s="9"/>
      <c r="F295" s="9"/>
      <c r="G295" s="9"/>
      <c r="H295" s="9"/>
    </row>
    <row r="296" spans="1:8" s="20" customFormat="1" ht="42" customHeight="1">
      <c r="A296" s="17"/>
      <c r="B296" s="17"/>
      <c r="C296" s="9" t="s">
        <v>582</v>
      </c>
      <c r="D296" s="9"/>
      <c r="E296" s="9"/>
      <c r="F296" s="9"/>
      <c r="G296" s="9"/>
      <c r="H296" s="9"/>
    </row>
    <row r="297" spans="1:8" s="20" customFormat="1" ht="15" customHeight="1">
      <c r="A297" s="17"/>
      <c r="B297" s="17"/>
      <c r="C297" s="42" t="s">
        <v>468</v>
      </c>
      <c r="D297" s="42"/>
      <c r="E297" s="42"/>
      <c r="F297" s="42"/>
      <c r="G297" s="42"/>
      <c r="H297" s="42"/>
    </row>
    <row r="298" spans="1:8" s="20" customFormat="1" ht="15" customHeight="1">
      <c r="A298" s="17"/>
      <c r="B298" s="17"/>
      <c r="C298" s="42" t="s">
        <v>462</v>
      </c>
      <c r="D298" s="42"/>
      <c r="E298" s="42"/>
      <c r="F298" s="42"/>
      <c r="G298" s="42"/>
      <c r="H298" s="42"/>
    </row>
    <row r="299" spans="1:8" s="20" customFormat="1" ht="39" customHeight="1">
      <c r="A299" s="17"/>
      <c r="B299" s="17"/>
      <c r="C299" s="42" t="s">
        <v>492</v>
      </c>
      <c r="D299" s="42"/>
      <c r="E299" s="42"/>
      <c r="F299" s="42"/>
      <c r="G299" s="42"/>
      <c r="H299" s="42"/>
    </row>
    <row r="300" spans="1:8" s="20" customFormat="1" ht="53.25" customHeight="1">
      <c r="A300" s="17"/>
      <c r="B300" s="17"/>
      <c r="C300" s="42" t="s">
        <v>523</v>
      </c>
      <c r="D300" s="42"/>
      <c r="E300" s="42"/>
      <c r="F300" s="42"/>
      <c r="G300" s="42"/>
      <c r="H300" s="42"/>
    </row>
    <row r="301" spans="1:8" s="20" customFormat="1" ht="15" customHeight="1">
      <c r="A301" s="17"/>
      <c r="B301" s="17"/>
      <c r="C301" s="42" t="s">
        <v>463</v>
      </c>
      <c r="D301" s="42"/>
      <c r="E301" s="42"/>
      <c r="F301" s="42"/>
      <c r="G301" s="42"/>
      <c r="H301" s="42"/>
    </row>
    <row r="302" spans="1:8" s="20" customFormat="1" ht="60" customHeight="1">
      <c r="A302" s="17"/>
      <c r="B302" s="17"/>
      <c r="C302" s="9" t="s">
        <v>467</v>
      </c>
      <c r="D302" s="9"/>
      <c r="E302" s="9"/>
      <c r="F302" s="9"/>
      <c r="G302" s="9"/>
      <c r="H302" s="9"/>
    </row>
    <row r="303" spans="1:8" s="20" customFormat="1" ht="57.75" customHeight="1">
      <c r="A303" s="17"/>
      <c r="B303" s="17"/>
      <c r="C303" s="9" t="s">
        <v>464</v>
      </c>
      <c r="D303" s="9"/>
      <c r="E303" s="9"/>
      <c r="F303" s="9"/>
      <c r="G303" s="9"/>
      <c r="H303" s="9"/>
    </row>
    <row r="304" spans="1:8" s="20" customFormat="1" ht="54.75" customHeight="1">
      <c r="A304" s="17"/>
      <c r="B304" s="17"/>
      <c r="C304" s="9" t="s">
        <v>465</v>
      </c>
      <c r="D304" s="9"/>
      <c r="E304" s="9"/>
      <c r="F304" s="9"/>
      <c r="G304" s="9"/>
      <c r="H304" s="9"/>
    </row>
    <row r="305" spans="1:8" s="20" customFormat="1" ht="53.25" customHeight="1">
      <c r="A305" s="17"/>
      <c r="B305" s="17"/>
      <c r="C305" s="9" t="s">
        <v>583</v>
      </c>
      <c r="D305" s="9"/>
      <c r="E305" s="9"/>
      <c r="F305" s="9"/>
      <c r="G305" s="9"/>
      <c r="H305" s="9"/>
    </row>
    <row r="306" spans="1:8" s="20" customFormat="1" ht="56.25" customHeight="1">
      <c r="A306" s="17"/>
      <c r="B306" s="17"/>
      <c r="C306" s="9" t="s">
        <v>525</v>
      </c>
      <c r="D306" s="9"/>
      <c r="E306" s="9"/>
      <c r="F306" s="9"/>
      <c r="G306" s="9"/>
      <c r="H306" s="9"/>
    </row>
    <row r="307" spans="1:8" s="20" customFormat="1" ht="48" customHeight="1">
      <c r="A307" s="17"/>
      <c r="B307" s="17"/>
      <c r="C307" s="9" t="s">
        <v>466</v>
      </c>
      <c r="D307" s="9"/>
      <c r="E307" s="9"/>
      <c r="F307" s="9"/>
      <c r="G307" s="9"/>
      <c r="H307" s="9"/>
    </row>
    <row r="308" spans="1:8" s="20" customFormat="1" ht="53.25" customHeight="1">
      <c r="A308" s="17"/>
      <c r="B308" s="17"/>
      <c r="C308" s="9" t="s">
        <v>524</v>
      </c>
      <c r="D308" s="9"/>
      <c r="E308" s="9"/>
      <c r="F308" s="9"/>
      <c r="G308" s="9"/>
      <c r="H308" s="9"/>
    </row>
    <row r="309" spans="1:8" s="20" customFormat="1" ht="38.25" customHeight="1">
      <c r="A309" s="17"/>
      <c r="B309" s="17"/>
      <c r="C309" s="9" t="s">
        <v>526</v>
      </c>
      <c r="D309" s="9"/>
      <c r="E309" s="9"/>
      <c r="F309" s="9"/>
      <c r="G309" s="9"/>
      <c r="H309" s="9"/>
    </row>
    <row r="310" spans="1:8" s="20" customFormat="1" ht="72" customHeight="1">
      <c r="A310" s="17"/>
      <c r="B310" s="17"/>
      <c r="C310" s="9" t="s">
        <v>584</v>
      </c>
      <c r="D310" s="9"/>
      <c r="E310" s="9"/>
      <c r="F310" s="9"/>
      <c r="G310" s="9"/>
      <c r="H310" s="9"/>
    </row>
    <row r="311" spans="1:8" s="20" customFormat="1" ht="15" customHeight="1">
      <c r="A311" s="17"/>
      <c r="B311" s="17"/>
      <c r="C311" s="42" t="s">
        <v>474</v>
      </c>
      <c r="D311" s="42"/>
      <c r="E311" s="42"/>
      <c r="F311" s="42"/>
      <c r="G311" s="42"/>
      <c r="H311" s="42"/>
    </row>
    <row r="312" spans="1:8" s="20" customFormat="1" ht="15" customHeight="1">
      <c r="A312" s="17"/>
      <c r="B312" s="17"/>
      <c r="C312" s="42" t="s">
        <v>475</v>
      </c>
      <c r="D312" s="42"/>
      <c r="E312" s="42"/>
      <c r="F312" s="42"/>
      <c r="G312" s="42"/>
      <c r="H312" s="42"/>
    </row>
    <row r="313" spans="1:8" s="20" customFormat="1" ht="80.25" customHeight="1">
      <c r="A313" s="17"/>
      <c r="B313" s="17"/>
      <c r="C313" s="7" t="s">
        <v>585</v>
      </c>
      <c r="D313" s="7"/>
      <c r="E313" s="7"/>
      <c r="F313" s="7"/>
      <c r="G313" s="7"/>
      <c r="H313" s="7"/>
    </row>
    <row r="314" spans="1:8" s="20" customFormat="1" ht="78.75" customHeight="1">
      <c r="A314" s="17"/>
      <c r="B314" s="17"/>
      <c r="C314" s="7" t="s">
        <v>527</v>
      </c>
      <c r="D314" s="7"/>
      <c r="E314" s="7"/>
      <c r="F314" s="7"/>
      <c r="G314" s="7"/>
      <c r="H314" s="7"/>
    </row>
    <row r="315" spans="1:8" s="20" customFormat="1" ht="15" customHeight="1">
      <c r="A315" s="17"/>
      <c r="B315" s="17"/>
      <c r="C315" s="42" t="s">
        <v>476</v>
      </c>
      <c r="D315" s="42"/>
      <c r="E315" s="42"/>
      <c r="F315" s="42"/>
      <c r="G315" s="42"/>
      <c r="H315" s="42"/>
    </row>
    <row r="316" spans="1:8" s="20" customFormat="1" ht="29.25" customHeight="1">
      <c r="A316" s="17"/>
      <c r="B316" s="17"/>
      <c r="C316" s="9" t="s">
        <v>528</v>
      </c>
      <c r="D316" s="9"/>
      <c r="E316" s="9"/>
      <c r="F316" s="9"/>
      <c r="G316" s="9"/>
      <c r="H316" s="9"/>
    </row>
    <row r="317" spans="1:8" s="20" customFormat="1" ht="39.75" customHeight="1">
      <c r="A317" s="17"/>
      <c r="B317" s="17"/>
      <c r="C317" s="9" t="s">
        <v>493</v>
      </c>
      <c r="D317" s="9"/>
      <c r="E317" s="9"/>
      <c r="F317" s="9"/>
      <c r="G317" s="9"/>
      <c r="H317" s="9"/>
    </row>
    <row r="318" spans="1:8" s="20" customFormat="1" ht="27.75" customHeight="1">
      <c r="A318" s="17"/>
      <c r="B318" s="17"/>
      <c r="C318" s="42" t="s">
        <v>479</v>
      </c>
      <c r="D318" s="42"/>
      <c r="E318" s="42"/>
      <c r="F318" s="42"/>
      <c r="G318" s="42"/>
      <c r="H318" s="42"/>
    </row>
    <row r="319" spans="1:8" s="20" customFormat="1" ht="24.75" customHeight="1">
      <c r="A319" s="17"/>
      <c r="B319" s="17"/>
      <c r="C319" s="9" t="s">
        <v>529</v>
      </c>
      <c r="D319" s="9"/>
      <c r="E319" s="9"/>
      <c r="F319" s="9"/>
      <c r="G319" s="9"/>
      <c r="H319" s="9"/>
    </row>
    <row r="320" spans="1:8" s="20" customFormat="1" ht="26.25" customHeight="1">
      <c r="A320" s="17"/>
      <c r="B320" s="17"/>
      <c r="C320" s="9" t="s">
        <v>477</v>
      </c>
      <c r="D320" s="9"/>
      <c r="E320" s="9"/>
      <c r="F320" s="9"/>
      <c r="G320" s="9"/>
      <c r="H320" s="9"/>
    </row>
    <row r="321" spans="1:8" s="20" customFormat="1" ht="26.25" customHeight="1">
      <c r="A321" s="17"/>
      <c r="B321" s="17"/>
      <c r="C321" s="9" t="s">
        <v>494</v>
      </c>
      <c r="D321" s="9"/>
      <c r="E321" s="9"/>
      <c r="F321" s="9"/>
      <c r="G321" s="9"/>
      <c r="H321" s="9"/>
    </row>
    <row r="322" spans="1:8" s="20" customFormat="1" ht="41.25" customHeight="1">
      <c r="A322" s="17"/>
      <c r="B322" s="17"/>
      <c r="C322" s="9" t="s">
        <v>613</v>
      </c>
      <c r="D322" s="9"/>
      <c r="E322" s="9"/>
      <c r="F322" s="9"/>
      <c r="G322" s="9"/>
      <c r="H322" s="9"/>
    </row>
    <row r="323" spans="1:8" s="20" customFormat="1" ht="15" customHeight="1">
      <c r="A323" s="17"/>
      <c r="B323" s="17"/>
      <c r="C323" s="9" t="s">
        <v>495</v>
      </c>
      <c r="D323" s="9"/>
      <c r="E323" s="9"/>
      <c r="F323" s="9"/>
      <c r="G323" s="9"/>
      <c r="H323" s="9"/>
    </row>
    <row r="324" spans="1:8" s="20" customFormat="1" ht="15" customHeight="1">
      <c r="A324" s="17"/>
      <c r="B324" s="17"/>
      <c r="C324" s="9" t="s">
        <v>478</v>
      </c>
      <c r="D324" s="9"/>
      <c r="E324" s="9"/>
      <c r="F324" s="9"/>
      <c r="G324" s="9"/>
      <c r="H324" s="9"/>
    </row>
    <row r="325" spans="1:8" s="20" customFormat="1" ht="24.75" customHeight="1">
      <c r="A325" s="17"/>
      <c r="B325" s="17"/>
      <c r="C325" s="9" t="s">
        <v>480</v>
      </c>
      <c r="D325" s="9"/>
      <c r="E325" s="9"/>
      <c r="F325" s="9"/>
      <c r="G325" s="9"/>
      <c r="H325" s="9"/>
    </row>
    <row r="326" spans="1:8" s="20" customFormat="1" ht="51.75" customHeight="1">
      <c r="A326" s="17"/>
      <c r="B326" s="17"/>
      <c r="C326" s="9" t="s">
        <v>530</v>
      </c>
      <c r="D326" s="9"/>
      <c r="E326" s="9"/>
      <c r="F326" s="9"/>
      <c r="G326" s="9"/>
      <c r="H326" s="9"/>
    </row>
    <row r="327" spans="1:8" s="20" customFormat="1" ht="15.75" customHeight="1">
      <c r="A327" s="17"/>
      <c r="B327" s="17"/>
      <c r="C327" s="9" t="s">
        <v>481</v>
      </c>
      <c r="D327" s="9"/>
      <c r="E327" s="9"/>
      <c r="F327" s="9"/>
      <c r="G327" s="9"/>
      <c r="H327" s="9"/>
    </row>
    <row r="328" spans="1:8" s="20" customFormat="1" ht="26.25" customHeight="1">
      <c r="A328" s="17"/>
      <c r="B328" s="17"/>
      <c r="C328" s="7" t="s">
        <v>496</v>
      </c>
      <c r="D328" s="7"/>
      <c r="E328" s="7"/>
      <c r="F328" s="7"/>
      <c r="G328" s="7"/>
      <c r="H328" s="7"/>
    </row>
    <row r="329" spans="1:8" s="20" customFormat="1" ht="37.5" customHeight="1">
      <c r="A329" s="17"/>
      <c r="B329" s="37"/>
      <c r="C329" s="9" t="s">
        <v>531</v>
      </c>
      <c r="D329" s="9"/>
      <c r="E329" s="9"/>
      <c r="F329" s="9"/>
      <c r="G329" s="9"/>
      <c r="H329" s="9"/>
    </row>
    <row r="330" spans="1:8" s="20" customFormat="1" ht="28.5" customHeight="1">
      <c r="A330" s="17"/>
      <c r="B330" s="37"/>
      <c r="C330" s="9" t="s">
        <v>621</v>
      </c>
      <c r="D330" s="9"/>
      <c r="E330" s="9"/>
      <c r="F330" s="9"/>
      <c r="G330" s="9"/>
      <c r="H330" s="9"/>
    </row>
    <row r="331" spans="1:8" s="20" customFormat="1" ht="27.75" customHeight="1">
      <c r="A331" s="17"/>
      <c r="B331" s="17"/>
      <c r="C331" s="7" t="s">
        <v>614</v>
      </c>
      <c r="D331" s="7"/>
      <c r="E331" s="7"/>
      <c r="F331" s="7"/>
      <c r="G331" s="7"/>
      <c r="H331" s="7"/>
    </row>
    <row r="332" spans="1:8" s="20" customFormat="1" ht="15" customHeight="1">
      <c r="A332" s="17"/>
      <c r="B332" s="17"/>
      <c r="C332" s="9" t="s">
        <v>482</v>
      </c>
      <c r="D332" s="9"/>
      <c r="E332" s="9"/>
      <c r="F332" s="9"/>
      <c r="G332" s="9"/>
      <c r="H332" s="9"/>
    </row>
    <row r="333" spans="1:8" s="20" customFormat="1" ht="30" customHeight="1">
      <c r="A333" s="17"/>
      <c r="B333" s="17"/>
      <c r="C333" s="7" t="s">
        <v>532</v>
      </c>
      <c r="D333" s="7"/>
      <c r="E333" s="7"/>
      <c r="F333" s="7"/>
      <c r="G333" s="7"/>
      <c r="H333" s="7"/>
    </row>
    <row r="334" spans="1:8" s="20" customFormat="1" ht="30" customHeight="1">
      <c r="A334" s="17"/>
      <c r="B334" s="17"/>
      <c r="C334" s="7" t="s">
        <v>497</v>
      </c>
      <c r="D334" s="7"/>
      <c r="E334" s="7"/>
      <c r="F334" s="7"/>
      <c r="G334" s="7"/>
      <c r="H334" s="7"/>
    </row>
    <row r="335" spans="1:8" s="20" customFormat="1" ht="66" customHeight="1">
      <c r="A335" s="17"/>
      <c r="B335" s="17"/>
      <c r="C335" s="7" t="s">
        <v>533</v>
      </c>
      <c r="D335" s="7"/>
      <c r="E335" s="7"/>
      <c r="F335" s="7"/>
      <c r="G335" s="7"/>
      <c r="H335" s="7"/>
    </row>
    <row r="336" spans="1:8" s="20" customFormat="1" ht="17.25" customHeight="1">
      <c r="A336" s="17"/>
      <c r="B336" s="17"/>
      <c r="C336" s="7" t="s">
        <v>534</v>
      </c>
      <c r="D336" s="7"/>
      <c r="E336" s="7"/>
      <c r="F336" s="7"/>
      <c r="G336" s="7"/>
      <c r="H336" s="7"/>
    </row>
    <row r="337" spans="1:8" s="20" customFormat="1" ht="20.25" customHeight="1">
      <c r="A337" s="17"/>
      <c r="B337" s="17">
        <v>60016</v>
      </c>
      <c r="C337" s="38" t="s">
        <v>94</v>
      </c>
      <c r="D337" s="39">
        <v>2243438</v>
      </c>
      <c r="E337" s="39">
        <v>1043444</v>
      </c>
      <c r="F337" s="39">
        <v>0</v>
      </c>
      <c r="G337" s="39">
        <v>12614</v>
      </c>
      <c r="H337" s="39">
        <f>D337+E337-F337</f>
        <v>3286882</v>
      </c>
    </row>
    <row r="338" spans="1:8" s="106" customFormat="1" ht="20.25" customHeight="1">
      <c r="A338" s="105"/>
      <c r="B338" s="105"/>
      <c r="C338" s="53" t="s">
        <v>535</v>
      </c>
      <c r="D338" s="53"/>
      <c r="E338" s="53"/>
      <c r="F338" s="53"/>
      <c r="G338" s="53"/>
      <c r="H338" s="53"/>
    </row>
    <row r="339" spans="1:8" s="20" customFormat="1" ht="30.75" customHeight="1">
      <c r="A339" s="17"/>
      <c r="B339" s="17"/>
      <c r="C339" s="7" t="s">
        <v>399</v>
      </c>
      <c r="D339" s="7"/>
      <c r="E339" s="7"/>
      <c r="F339" s="7"/>
      <c r="G339" s="7"/>
      <c r="H339" s="7"/>
    </row>
    <row r="340" spans="1:8" s="20" customFormat="1" ht="15.75" customHeight="1">
      <c r="A340" s="17"/>
      <c r="B340" s="17"/>
      <c r="C340" s="7" t="s">
        <v>416</v>
      </c>
      <c r="D340" s="7"/>
      <c r="E340" s="7"/>
      <c r="F340" s="7"/>
      <c r="G340" s="7"/>
      <c r="H340" s="7"/>
    </row>
    <row r="341" spans="1:8" s="35" customFormat="1" ht="27.75" customHeight="1">
      <c r="A341" s="34"/>
      <c r="B341" s="34"/>
      <c r="C341" s="7" t="s">
        <v>536</v>
      </c>
      <c r="D341" s="7"/>
      <c r="E341" s="7"/>
      <c r="F341" s="7"/>
      <c r="G341" s="7"/>
      <c r="H341" s="7"/>
    </row>
    <row r="342" spans="1:8" s="20" customFormat="1" ht="21" customHeight="1">
      <c r="A342" s="17"/>
      <c r="B342" s="17">
        <v>60095</v>
      </c>
      <c r="C342" s="38" t="s">
        <v>21</v>
      </c>
      <c r="D342" s="39">
        <v>929371</v>
      </c>
      <c r="E342" s="39">
        <v>108471</v>
      </c>
      <c r="F342" s="39">
        <v>86763</v>
      </c>
      <c r="G342" s="39">
        <v>0</v>
      </c>
      <c r="H342" s="39">
        <f>D342+E342-F342</f>
        <v>951079</v>
      </c>
    </row>
    <row r="343" spans="1:8" s="20" customFormat="1" ht="34.5" customHeight="1">
      <c r="A343" s="17"/>
      <c r="B343" s="17"/>
      <c r="C343" s="7" t="s">
        <v>586</v>
      </c>
      <c r="D343" s="7"/>
      <c r="E343" s="7"/>
      <c r="F343" s="7"/>
      <c r="G343" s="7"/>
      <c r="H343" s="7"/>
    </row>
    <row r="344" spans="1:8" s="20" customFormat="1" ht="13.5" customHeight="1">
      <c r="A344" s="17"/>
      <c r="B344" s="17"/>
      <c r="C344" s="53" t="s">
        <v>217</v>
      </c>
      <c r="D344" s="53"/>
      <c r="E344" s="53"/>
      <c r="F344" s="53"/>
      <c r="G344" s="53"/>
      <c r="H344" s="53"/>
    </row>
    <row r="345" spans="1:8" s="20" customFormat="1" ht="25.5" customHeight="1">
      <c r="A345" s="17"/>
      <c r="B345" s="17"/>
      <c r="C345" s="7" t="s">
        <v>218</v>
      </c>
      <c r="D345" s="7"/>
      <c r="E345" s="7"/>
      <c r="F345" s="7"/>
      <c r="G345" s="7"/>
      <c r="H345" s="7"/>
    </row>
    <row r="346" spans="1:8" s="20" customFormat="1" ht="38.25" customHeight="1">
      <c r="A346" s="17"/>
      <c r="B346" s="17"/>
      <c r="C346" s="7" t="s">
        <v>537</v>
      </c>
      <c r="D346" s="7"/>
      <c r="E346" s="7"/>
      <c r="F346" s="7"/>
      <c r="G346" s="7"/>
      <c r="H346" s="7"/>
    </row>
    <row r="347" spans="1:8" s="35" customFormat="1" ht="3.75" customHeight="1">
      <c r="A347" s="34"/>
      <c r="B347" s="34"/>
      <c r="C347" s="8"/>
      <c r="D347" s="8"/>
      <c r="E347" s="8"/>
      <c r="F347" s="8"/>
      <c r="G347" s="8"/>
      <c r="H347" s="44"/>
    </row>
    <row r="348" spans="1:8" s="33" customFormat="1" ht="23.25" customHeight="1">
      <c r="A348" s="29"/>
      <c r="B348" s="29">
        <v>630</v>
      </c>
      <c r="C348" s="107" t="s">
        <v>120</v>
      </c>
      <c r="D348" s="32">
        <v>528250</v>
      </c>
      <c r="E348" s="32">
        <f>E349</f>
        <v>36000</v>
      </c>
      <c r="F348" s="32">
        <f>F349</f>
        <v>0</v>
      </c>
      <c r="G348" s="32">
        <f>G349</f>
        <v>0</v>
      </c>
      <c r="H348" s="32">
        <f>D348+E348-F348</f>
        <v>564250</v>
      </c>
    </row>
    <row r="349" spans="1:8" s="20" customFormat="1" ht="20.25" customHeight="1">
      <c r="A349" s="17"/>
      <c r="B349" s="17">
        <v>63095</v>
      </c>
      <c r="C349" s="108" t="s">
        <v>21</v>
      </c>
      <c r="D349" s="39">
        <v>0</v>
      </c>
      <c r="E349" s="39">
        <v>36000</v>
      </c>
      <c r="F349" s="39">
        <v>0</v>
      </c>
      <c r="G349" s="39">
        <v>0</v>
      </c>
      <c r="H349" s="39">
        <f>D349+E349-F349</f>
        <v>36000</v>
      </c>
    </row>
    <row r="350" spans="1:8" s="20" customFormat="1" ht="76.5" customHeight="1">
      <c r="A350" s="17"/>
      <c r="B350" s="17"/>
      <c r="C350" s="9" t="s">
        <v>538</v>
      </c>
      <c r="D350" s="9"/>
      <c r="E350" s="9"/>
      <c r="F350" s="9"/>
      <c r="G350" s="9"/>
      <c r="H350" s="9"/>
    </row>
    <row r="351" spans="1:8" s="33" customFormat="1" ht="6.75" customHeight="1">
      <c r="A351" s="41"/>
      <c r="B351" s="17"/>
      <c r="C351" s="8"/>
      <c r="D351" s="8"/>
      <c r="E351" s="8"/>
      <c r="F351" s="8"/>
      <c r="G351" s="8"/>
      <c r="H351" s="44"/>
    </row>
    <row r="352" spans="1:8" s="33" customFormat="1" ht="23.25" customHeight="1">
      <c r="A352" s="29"/>
      <c r="B352" s="29">
        <v>700</v>
      </c>
      <c r="C352" s="30" t="s">
        <v>148</v>
      </c>
      <c r="D352" s="32">
        <v>1281717</v>
      </c>
      <c r="E352" s="32">
        <f>E353</f>
        <v>9686780</v>
      </c>
      <c r="F352" s="32">
        <f>F353</f>
        <v>0</v>
      </c>
      <c r="G352" s="32">
        <f>G353</f>
        <v>14760</v>
      </c>
      <c r="H352" s="32">
        <f>D352+E352-F352</f>
        <v>10968497</v>
      </c>
    </row>
    <row r="353" spans="1:8" s="20" customFormat="1" ht="24.75" customHeight="1">
      <c r="A353" s="17"/>
      <c r="B353" s="17">
        <v>70005</v>
      </c>
      <c r="C353" s="38" t="s">
        <v>149</v>
      </c>
      <c r="D353" s="39">
        <v>1281717</v>
      </c>
      <c r="E353" s="39">
        <v>9686780</v>
      </c>
      <c r="F353" s="39">
        <v>0</v>
      </c>
      <c r="G353" s="39">
        <v>14760</v>
      </c>
      <c r="H353" s="39">
        <f>D353+E353-F353</f>
        <v>10968497</v>
      </c>
    </row>
    <row r="354" spans="1:8" s="20" customFormat="1" ht="15" customHeight="1">
      <c r="A354" s="17"/>
      <c r="B354" s="37"/>
      <c r="C354" s="53" t="s">
        <v>114</v>
      </c>
      <c r="D354" s="53"/>
      <c r="E354" s="53"/>
      <c r="F354" s="53"/>
      <c r="G354" s="53"/>
      <c r="H354" s="53"/>
    </row>
    <row r="355" spans="1:8" s="20" customFormat="1" ht="62.25" customHeight="1">
      <c r="A355" s="17"/>
      <c r="B355" s="17"/>
      <c r="C355" s="7" t="s">
        <v>417</v>
      </c>
      <c r="D355" s="7"/>
      <c r="E355" s="7"/>
      <c r="F355" s="7"/>
      <c r="G355" s="7"/>
      <c r="H355" s="7"/>
    </row>
    <row r="356" spans="1:8" s="20" customFormat="1" ht="66.75" customHeight="1">
      <c r="A356" s="17"/>
      <c r="B356" s="17"/>
      <c r="C356" s="7" t="s">
        <v>539</v>
      </c>
      <c r="D356" s="7"/>
      <c r="E356" s="7"/>
      <c r="F356" s="7"/>
      <c r="G356" s="7"/>
      <c r="H356" s="7"/>
    </row>
    <row r="357" spans="1:8" s="20" customFormat="1" ht="45.75" customHeight="1">
      <c r="A357" s="17"/>
      <c r="B357" s="37"/>
      <c r="C357" s="7" t="s">
        <v>418</v>
      </c>
      <c r="D357" s="7"/>
      <c r="E357" s="7"/>
      <c r="F357" s="7"/>
      <c r="G357" s="7"/>
      <c r="H357" s="7"/>
    </row>
    <row r="358" spans="1:8" s="20" customFormat="1" ht="3" customHeight="1">
      <c r="A358" s="17"/>
      <c r="B358" s="17"/>
      <c r="C358" s="7"/>
      <c r="D358" s="7"/>
      <c r="E358" s="7"/>
      <c r="F358" s="7"/>
      <c r="G358" s="7"/>
      <c r="H358" s="7"/>
    </row>
    <row r="359" spans="1:8" s="33" customFormat="1" ht="22.5" customHeight="1">
      <c r="A359" s="29"/>
      <c r="B359" s="29">
        <v>710</v>
      </c>
      <c r="C359" s="30" t="s">
        <v>139</v>
      </c>
      <c r="D359" s="32">
        <v>4321273</v>
      </c>
      <c r="E359" s="32">
        <f>E360</f>
        <v>650000</v>
      </c>
      <c r="F359" s="32">
        <f>F360</f>
        <v>0</v>
      </c>
      <c r="G359" s="32">
        <f>G360</f>
        <v>0</v>
      </c>
      <c r="H359" s="32">
        <f>D359+E359-F359</f>
        <v>4971273</v>
      </c>
    </row>
    <row r="360" spans="1:8" s="20" customFormat="1" ht="21.75" customHeight="1">
      <c r="A360" s="17"/>
      <c r="B360" s="17">
        <v>71095</v>
      </c>
      <c r="C360" s="38" t="s">
        <v>21</v>
      </c>
      <c r="D360" s="39">
        <v>100000</v>
      </c>
      <c r="E360" s="39">
        <v>650000</v>
      </c>
      <c r="F360" s="39">
        <v>0</v>
      </c>
      <c r="G360" s="39">
        <v>0</v>
      </c>
      <c r="H360" s="39">
        <f>D360+E360-F360</f>
        <v>750000</v>
      </c>
    </row>
    <row r="361" spans="1:8" s="33" customFormat="1" ht="59.25" customHeight="1">
      <c r="A361" s="41"/>
      <c r="B361" s="17"/>
      <c r="C361" s="7" t="s">
        <v>419</v>
      </c>
      <c r="D361" s="7"/>
      <c r="E361" s="7"/>
      <c r="F361" s="7"/>
      <c r="G361" s="7"/>
      <c r="H361" s="7"/>
    </row>
    <row r="362" spans="1:8" s="111" customFormat="1" ht="3.75" customHeight="1" hidden="1">
      <c r="A362" s="109"/>
      <c r="B362" s="109"/>
      <c r="C362" s="110"/>
      <c r="D362" s="110"/>
      <c r="E362" s="110"/>
      <c r="F362" s="110"/>
      <c r="G362" s="110"/>
      <c r="H362" s="110"/>
    </row>
    <row r="363" spans="1:8" s="20" customFormat="1" ht="8.25" customHeight="1">
      <c r="A363" s="17"/>
      <c r="B363" s="37"/>
      <c r="C363" s="8"/>
      <c r="D363" s="8"/>
      <c r="E363" s="8"/>
      <c r="F363" s="8"/>
      <c r="G363" s="8"/>
      <c r="H363" s="8"/>
    </row>
    <row r="364" spans="1:8" s="33" customFormat="1" ht="24.75" customHeight="1">
      <c r="A364" s="29"/>
      <c r="B364" s="29">
        <v>720</v>
      </c>
      <c r="C364" s="30" t="s">
        <v>50</v>
      </c>
      <c r="D364" s="32">
        <v>9948230</v>
      </c>
      <c r="E364" s="32">
        <v>472755</v>
      </c>
      <c r="F364" s="32">
        <v>1041059</v>
      </c>
      <c r="G364" s="32">
        <f>G365</f>
        <v>23647</v>
      </c>
      <c r="H364" s="32">
        <f>D364+E364-F364</f>
        <v>9379926</v>
      </c>
    </row>
    <row r="365" spans="1:8" s="20" customFormat="1" ht="19.5" customHeight="1">
      <c r="A365" s="17"/>
      <c r="B365" s="17">
        <v>72095</v>
      </c>
      <c r="C365" s="38" t="s">
        <v>21</v>
      </c>
      <c r="D365" s="39">
        <v>9948230</v>
      </c>
      <c r="E365" s="39">
        <v>472755</v>
      </c>
      <c r="F365" s="39">
        <v>1041059</v>
      </c>
      <c r="G365" s="39">
        <v>23647</v>
      </c>
      <c r="H365" s="39">
        <f>D365+E365-F365</f>
        <v>9379926</v>
      </c>
    </row>
    <row r="366" spans="1:8" s="20" customFormat="1" ht="42" customHeight="1">
      <c r="A366" s="17"/>
      <c r="B366" s="17"/>
      <c r="C366" s="7" t="s">
        <v>587</v>
      </c>
      <c r="D366" s="7"/>
      <c r="E366" s="7"/>
      <c r="F366" s="7"/>
      <c r="G366" s="7"/>
      <c r="H366" s="7"/>
    </row>
    <row r="367" spans="1:8" s="20" customFormat="1" ht="16.5" customHeight="1">
      <c r="A367" s="17"/>
      <c r="B367" s="112"/>
      <c r="C367" s="53" t="s">
        <v>420</v>
      </c>
      <c r="D367" s="53"/>
      <c r="E367" s="53"/>
      <c r="F367" s="53"/>
      <c r="G367" s="53"/>
      <c r="H367" s="53"/>
    </row>
    <row r="368" spans="1:8" s="20" customFormat="1" ht="16.5" customHeight="1">
      <c r="A368" s="17"/>
      <c r="B368" s="112"/>
      <c r="C368" s="7" t="s">
        <v>394</v>
      </c>
      <c r="D368" s="7"/>
      <c r="E368" s="7"/>
      <c r="F368" s="7"/>
      <c r="G368" s="7"/>
      <c r="H368" s="7"/>
    </row>
    <row r="369" spans="1:8" s="20" customFormat="1" ht="16.5" customHeight="1">
      <c r="A369" s="17"/>
      <c r="B369" s="112"/>
      <c r="C369" s="7" t="s">
        <v>395</v>
      </c>
      <c r="D369" s="7"/>
      <c r="E369" s="7"/>
      <c r="F369" s="7"/>
      <c r="G369" s="7"/>
      <c r="H369" s="7"/>
    </row>
    <row r="370" spans="1:8" s="20" customFormat="1" ht="25.5" customHeight="1">
      <c r="A370" s="17"/>
      <c r="B370" s="17"/>
      <c r="C370" s="9" t="s">
        <v>590</v>
      </c>
      <c r="D370" s="9"/>
      <c r="E370" s="9"/>
      <c r="F370" s="9"/>
      <c r="G370" s="9"/>
      <c r="H370" s="9"/>
    </row>
    <row r="371" spans="1:8" s="20" customFormat="1" ht="25.5" customHeight="1">
      <c r="A371" s="17"/>
      <c r="B371" s="17"/>
      <c r="C371" s="9" t="s">
        <v>398</v>
      </c>
      <c r="D371" s="9"/>
      <c r="E371" s="9"/>
      <c r="F371" s="9"/>
      <c r="G371" s="9"/>
      <c r="H371" s="9"/>
    </row>
    <row r="372" spans="1:8" s="20" customFormat="1" ht="25.5" customHeight="1">
      <c r="A372" s="17"/>
      <c r="B372" s="112"/>
      <c r="C372" s="53" t="s">
        <v>396</v>
      </c>
      <c r="D372" s="53"/>
      <c r="E372" s="53"/>
      <c r="F372" s="53"/>
      <c r="G372" s="53"/>
      <c r="H372" s="53"/>
    </row>
    <row r="373" spans="1:8" s="20" customFormat="1" ht="25.5" customHeight="1">
      <c r="A373" s="17"/>
      <c r="B373" s="17"/>
      <c r="C373" s="9" t="s">
        <v>421</v>
      </c>
      <c r="D373" s="9"/>
      <c r="E373" s="9"/>
      <c r="F373" s="9"/>
      <c r="G373" s="9"/>
      <c r="H373" s="9"/>
    </row>
    <row r="374" spans="1:8" s="20" customFormat="1" ht="15.75" customHeight="1">
      <c r="A374" s="17"/>
      <c r="B374" s="17"/>
      <c r="C374" s="9" t="s">
        <v>422</v>
      </c>
      <c r="D374" s="9"/>
      <c r="E374" s="9"/>
      <c r="F374" s="9"/>
      <c r="G374" s="9"/>
      <c r="H374" s="9"/>
    </row>
    <row r="375" spans="1:8" s="20" customFormat="1" ht="23.25" customHeight="1">
      <c r="A375" s="17"/>
      <c r="B375" s="17"/>
      <c r="C375" s="9" t="s">
        <v>423</v>
      </c>
      <c r="D375" s="9"/>
      <c r="E375" s="9"/>
      <c r="F375" s="9"/>
      <c r="G375" s="9"/>
      <c r="H375" s="9"/>
    </row>
    <row r="376" spans="1:8" s="20" customFormat="1" ht="16.5" customHeight="1">
      <c r="A376" s="17"/>
      <c r="B376" s="112"/>
      <c r="C376" s="7" t="s">
        <v>397</v>
      </c>
      <c r="D376" s="7"/>
      <c r="E376" s="7"/>
      <c r="F376" s="7"/>
      <c r="G376" s="7"/>
      <c r="H376" s="7"/>
    </row>
    <row r="377" spans="1:8" s="20" customFormat="1" ht="12" customHeight="1">
      <c r="A377" s="17"/>
      <c r="B377" s="17"/>
      <c r="C377" s="9" t="s">
        <v>588</v>
      </c>
      <c r="D377" s="9"/>
      <c r="E377" s="9"/>
      <c r="F377" s="9"/>
      <c r="G377" s="9"/>
      <c r="H377" s="9"/>
    </row>
    <row r="378" spans="1:8" s="20" customFormat="1" ht="12" customHeight="1">
      <c r="A378" s="17"/>
      <c r="B378" s="17"/>
      <c r="C378" s="9" t="s">
        <v>589</v>
      </c>
      <c r="D378" s="9"/>
      <c r="E378" s="9"/>
      <c r="F378" s="9"/>
      <c r="G378" s="9"/>
      <c r="H378" s="9"/>
    </row>
    <row r="379" spans="1:8" s="20" customFormat="1" ht="16.5" customHeight="1">
      <c r="A379" s="17"/>
      <c r="B379" s="17"/>
      <c r="C379" s="9" t="s">
        <v>591</v>
      </c>
      <c r="D379" s="9"/>
      <c r="E379" s="9"/>
      <c r="F379" s="9"/>
      <c r="G379" s="9"/>
      <c r="H379" s="9"/>
    </row>
    <row r="380" spans="1:8" s="20" customFormat="1" ht="5.25" customHeight="1">
      <c r="A380" s="17"/>
      <c r="B380" s="17"/>
      <c r="C380" s="8"/>
      <c r="D380" s="8"/>
      <c r="E380" s="8"/>
      <c r="F380" s="8"/>
      <c r="G380" s="8"/>
      <c r="H380" s="44"/>
    </row>
    <row r="381" spans="1:8" s="6" customFormat="1" ht="24" customHeight="1">
      <c r="A381" s="72"/>
      <c r="B381" s="72">
        <v>750</v>
      </c>
      <c r="C381" s="73" t="s">
        <v>89</v>
      </c>
      <c r="D381" s="75">
        <v>101787169</v>
      </c>
      <c r="E381" s="75">
        <f>E382+E397+E406</f>
        <v>3630892</v>
      </c>
      <c r="F381" s="75">
        <f>F382+F397+F406</f>
        <v>7695542</v>
      </c>
      <c r="G381" s="75">
        <f>G382+G397+G406</f>
        <v>257599</v>
      </c>
      <c r="H381" s="75">
        <f>D381+E381-F381</f>
        <v>97722519</v>
      </c>
    </row>
    <row r="382" spans="1:8" s="116" customFormat="1" ht="18.75" customHeight="1">
      <c r="A382" s="113"/>
      <c r="B382" s="113">
        <v>75018</v>
      </c>
      <c r="C382" s="114" t="s">
        <v>95</v>
      </c>
      <c r="D382" s="115">
        <v>75564403</v>
      </c>
      <c r="E382" s="115">
        <v>1950892</v>
      </c>
      <c r="F382" s="115">
        <v>1590892</v>
      </c>
      <c r="G382" s="115">
        <v>148900</v>
      </c>
      <c r="H382" s="39">
        <f>D382+E382-F382</f>
        <v>75924403</v>
      </c>
    </row>
    <row r="383" spans="1:8" s="20" customFormat="1" ht="25.5" customHeight="1">
      <c r="A383" s="17"/>
      <c r="B383" s="17"/>
      <c r="C383" s="117" t="s">
        <v>228</v>
      </c>
      <c r="D383" s="117"/>
      <c r="E383" s="117"/>
      <c r="F383" s="117"/>
      <c r="G383" s="117"/>
      <c r="H383" s="117"/>
    </row>
    <row r="384" spans="1:8" s="20" customFormat="1" ht="14.25" customHeight="1">
      <c r="A384" s="17"/>
      <c r="B384" s="17"/>
      <c r="C384" s="118" t="s">
        <v>233</v>
      </c>
      <c r="D384" s="118"/>
      <c r="E384" s="118"/>
      <c r="F384" s="118"/>
      <c r="G384" s="118"/>
      <c r="H384" s="118"/>
    </row>
    <row r="385" spans="1:8" s="20" customFormat="1" ht="13.5" customHeight="1">
      <c r="A385" s="17"/>
      <c r="B385" s="17"/>
      <c r="C385" s="118" t="s">
        <v>231</v>
      </c>
      <c r="D385" s="118"/>
      <c r="E385" s="118"/>
      <c r="F385" s="118"/>
      <c r="G385" s="118"/>
      <c r="H385" s="118"/>
    </row>
    <row r="386" spans="1:8" s="20" customFormat="1" ht="13.5" customHeight="1">
      <c r="A386" s="17"/>
      <c r="B386" s="17"/>
      <c r="C386" s="118" t="s">
        <v>232</v>
      </c>
      <c r="D386" s="118"/>
      <c r="E386" s="118"/>
      <c r="F386" s="118"/>
      <c r="G386" s="118"/>
      <c r="H386" s="118"/>
    </row>
    <row r="387" spans="1:8" s="20" customFormat="1" ht="13.5" customHeight="1">
      <c r="A387" s="17"/>
      <c r="B387" s="17"/>
      <c r="C387" s="118" t="s">
        <v>234</v>
      </c>
      <c r="D387" s="118"/>
      <c r="E387" s="118"/>
      <c r="F387" s="118"/>
      <c r="G387" s="118"/>
      <c r="H387" s="118"/>
    </row>
    <row r="388" spans="1:8" s="20" customFormat="1" ht="13.5" customHeight="1">
      <c r="A388" s="17"/>
      <c r="B388" s="17"/>
      <c r="C388" s="118" t="s">
        <v>236</v>
      </c>
      <c r="D388" s="118"/>
      <c r="E388" s="118"/>
      <c r="F388" s="118"/>
      <c r="G388" s="118"/>
      <c r="H388" s="118"/>
    </row>
    <row r="389" spans="1:8" s="20" customFormat="1" ht="13.5" customHeight="1">
      <c r="A389" s="17"/>
      <c r="B389" s="17"/>
      <c r="C389" s="118" t="s">
        <v>235</v>
      </c>
      <c r="D389" s="118"/>
      <c r="E389" s="118"/>
      <c r="F389" s="118"/>
      <c r="G389" s="118"/>
      <c r="H389" s="118"/>
    </row>
    <row r="390" spans="1:8" s="20" customFormat="1" ht="15.75" customHeight="1">
      <c r="A390" s="17"/>
      <c r="B390" s="17"/>
      <c r="C390" s="118" t="s">
        <v>424</v>
      </c>
      <c r="D390" s="118"/>
      <c r="E390" s="118"/>
      <c r="F390" s="118"/>
      <c r="G390" s="118"/>
      <c r="H390" s="118"/>
    </row>
    <row r="391" spans="1:8" s="20" customFormat="1" ht="13.5" customHeight="1">
      <c r="A391" s="17"/>
      <c r="B391" s="17"/>
      <c r="C391" s="118" t="s">
        <v>237</v>
      </c>
      <c r="D391" s="118"/>
      <c r="E391" s="118"/>
      <c r="F391" s="118"/>
      <c r="G391" s="118"/>
      <c r="H391" s="118"/>
    </row>
    <row r="392" spans="1:8" s="20" customFormat="1" ht="13.5" customHeight="1">
      <c r="A392" s="17"/>
      <c r="B392" s="17"/>
      <c r="C392" s="118" t="s">
        <v>238</v>
      </c>
      <c r="D392" s="118"/>
      <c r="E392" s="118"/>
      <c r="F392" s="118"/>
      <c r="G392" s="118"/>
      <c r="H392" s="118"/>
    </row>
    <row r="393" spans="1:8" s="20" customFormat="1" ht="13.5" customHeight="1">
      <c r="A393" s="17"/>
      <c r="B393" s="17"/>
      <c r="C393" s="118" t="s">
        <v>229</v>
      </c>
      <c r="D393" s="118"/>
      <c r="E393" s="118"/>
      <c r="F393" s="118"/>
      <c r="G393" s="118"/>
      <c r="H393" s="118"/>
    </row>
    <row r="394" spans="1:8" s="20" customFormat="1" ht="13.5" customHeight="1">
      <c r="A394" s="17"/>
      <c r="B394" s="17"/>
      <c r="C394" s="118" t="s">
        <v>230</v>
      </c>
      <c r="D394" s="118"/>
      <c r="E394" s="118"/>
      <c r="F394" s="118"/>
      <c r="G394" s="118"/>
      <c r="H394" s="118"/>
    </row>
    <row r="395" spans="1:8" s="20" customFormat="1" ht="15" customHeight="1">
      <c r="A395" s="17"/>
      <c r="B395" s="17"/>
      <c r="C395" s="119" t="s">
        <v>239</v>
      </c>
      <c r="D395" s="119"/>
      <c r="E395" s="119"/>
      <c r="F395" s="119"/>
      <c r="G395" s="119"/>
      <c r="H395" s="119"/>
    </row>
    <row r="396" spans="1:8" s="20" customFormat="1" ht="27.75" customHeight="1">
      <c r="A396" s="17"/>
      <c r="B396" s="17"/>
      <c r="C396" s="7" t="s">
        <v>540</v>
      </c>
      <c r="D396" s="7"/>
      <c r="E396" s="7"/>
      <c r="F396" s="7"/>
      <c r="G396" s="7"/>
      <c r="H396" s="7"/>
    </row>
    <row r="397" spans="1:8" s="20" customFormat="1" ht="18.75" customHeight="1">
      <c r="A397" s="17"/>
      <c r="B397" s="17">
        <v>75075</v>
      </c>
      <c r="C397" s="38" t="s">
        <v>96</v>
      </c>
      <c r="D397" s="39">
        <v>16215997</v>
      </c>
      <c r="E397" s="39">
        <v>1405000</v>
      </c>
      <c r="F397" s="39">
        <v>6067250</v>
      </c>
      <c r="G397" s="39">
        <v>108699</v>
      </c>
      <c r="H397" s="39">
        <f>D397+E397-F397</f>
        <v>11553747</v>
      </c>
    </row>
    <row r="398" spans="1:8" s="20" customFormat="1" ht="13.5" customHeight="1">
      <c r="A398" s="17"/>
      <c r="B398" s="17"/>
      <c r="C398" s="42" t="s">
        <v>97</v>
      </c>
      <c r="D398" s="42"/>
      <c r="E398" s="42"/>
      <c r="F398" s="42"/>
      <c r="G398" s="42"/>
      <c r="H398" s="42"/>
    </row>
    <row r="399" spans="1:8" s="20" customFormat="1" ht="28.5" customHeight="1">
      <c r="A399" s="17"/>
      <c r="B399" s="17"/>
      <c r="C399" s="9" t="s">
        <v>216</v>
      </c>
      <c r="D399" s="9"/>
      <c r="E399" s="9"/>
      <c r="F399" s="9"/>
      <c r="G399" s="9"/>
      <c r="H399" s="9"/>
    </row>
    <row r="400" spans="1:8" s="20" customFormat="1" ht="28.5" customHeight="1">
      <c r="A400" s="17"/>
      <c r="B400" s="17"/>
      <c r="C400" s="7" t="s">
        <v>541</v>
      </c>
      <c r="D400" s="7"/>
      <c r="E400" s="7"/>
      <c r="F400" s="7"/>
      <c r="G400" s="7"/>
      <c r="H400" s="7"/>
    </row>
    <row r="401" spans="1:8" s="20" customFormat="1" ht="42.75" customHeight="1">
      <c r="A401" s="17"/>
      <c r="B401" s="17"/>
      <c r="C401" s="7" t="s">
        <v>542</v>
      </c>
      <c r="D401" s="7"/>
      <c r="E401" s="7"/>
      <c r="F401" s="7"/>
      <c r="G401" s="7"/>
      <c r="H401" s="7"/>
    </row>
    <row r="402" spans="1:8" s="20" customFormat="1" ht="29.25" customHeight="1">
      <c r="A402" s="17"/>
      <c r="B402" s="17"/>
      <c r="C402" s="7" t="s">
        <v>592</v>
      </c>
      <c r="D402" s="7"/>
      <c r="E402" s="7"/>
      <c r="F402" s="7"/>
      <c r="G402" s="7"/>
      <c r="H402" s="7"/>
    </row>
    <row r="403" spans="1:8" s="20" customFormat="1" ht="27" customHeight="1">
      <c r="A403" s="17"/>
      <c r="B403" s="17"/>
      <c r="C403" s="53" t="s">
        <v>543</v>
      </c>
      <c r="D403" s="53"/>
      <c r="E403" s="53"/>
      <c r="F403" s="53"/>
      <c r="G403" s="53"/>
      <c r="H403" s="53"/>
    </row>
    <row r="404" spans="1:8" s="20" customFormat="1" ht="27" customHeight="1">
      <c r="A404" s="17"/>
      <c r="B404" s="17"/>
      <c r="C404" s="7" t="s">
        <v>593</v>
      </c>
      <c r="D404" s="7"/>
      <c r="E404" s="7"/>
      <c r="F404" s="7"/>
      <c r="G404" s="7"/>
      <c r="H404" s="7"/>
    </row>
    <row r="405" spans="1:8" s="20" customFormat="1" ht="27" customHeight="1">
      <c r="A405" s="17"/>
      <c r="B405" s="17"/>
      <c r="C405" s="7" t="s">
        <v>615</v>
      </c>
      <c r="D405" s="7"/>
      <c r="E405" s="7"/>
      <c r="F405" s="7"/>
      <c r="G405" s="7"/>
      <c r="H405" s="7"/>
    </row>
    <row r="406" spans="1:8" s="20" customFormat="1" ht="18.75" customHeight="1">
      <c r="A406" s="17"/>
      <c r="B406" s="17">
        <v>75095</v>
      </c>
      <c r="C406" s="38" t="s">
        <v>21</v>
      </c>
      <c r="D406" s="39">
        <v>7060769</v>
      </c>
      <c r="E406" s="39">
        <v>275000</v>
      </c>
      <c r="F406" s="39">
        <v>37400</v>
      </c>
      <c r="G406" s="39">
        <v>0</v>
      </c>
      <c r="H406" s="39">
        <f>D406+E406-F406</f>
        <v>7298369</v>
      </c>
    </row>
    <row r="407" spans="1:8" s="20" customFormat="1" ht="12.75" customHeight="1">
      <c r="A407" s="17"/>
      <c r="B407" s="17"/>
      <c r="C407" s="53" t="s">
        <v>97</v>
      </c>
      <c r="D407" s="53"/>
      <c r="E407" s="53"/>
      <c r="F407" s="53"/>
      <c r="G407" s="53"/>
      <c r="H407" s="53"/>
    </row>
    <row r="408" spans="1:8" s="20" customFormat="1" ht="27.75" customHeight="1">
      <c r="A408" s="17"/>
      <c r="B408" s="17"/>
      <c r="C408" s="9" t="s">
        <v>215</v>
      </c>
      <c r="D408" s="9"/>
      <c r="E408" s="9"/>
      <c r="F408" s="9"/>
      <c r="G408" s="9"/>
      <c r="H408" s="9"/>
    </row>
    <row r="409" spans="1:8" s="20" customFormat="1" ht="27.75" customHeight="1">
      <c r="A409" s="17"/>
      <c r="B409" s="17"/>
      <c r="C409" s="7" t="s">
        <v>224</v>
      </c>
      <c r="D409" s="7"/>
      <c r="E409" s="7"/>
      <c r="F409" s="7"/>
      <c r="G409" s="7"/>
      <c r="H409" s="7"/>
    </row>
    <row r="410" spans="1:8" s="20" customFormat="1" ht="17.25" customHeight="1">
      <c r="A410" s="17"/>
      <c r="B410" s="17"/>
      <c r="C410" s="8"/>
      <c r="D410" s="8"/>
      <c r="E410" s="8"/>
      <c r="F410" s="8"/>
      <c r="G410" s="8"/>
      <c r="H410" s="8"/>
    </row>
    <row r="411" spans="1:8" s="20" customFormat="1" ht="25.5" customHeight="1">
      <c r="A411" s="17"/>
      <c r="B411" s="17"/>
      <c r="C411" s="53" t="s">
        <v>132</v>
      </c>
      <c r="D411" s="53"/>
      <c r="E411" s="53"/>
      <c r="F411" s="53"/>
      <c r="G411" s="53"/>
      <c r="H411" s="53"/>
    </row>
    <row r="412" spans="1:8" s="20" customFormat="1" ht="24.75" customHeight="1">
      <c r="A412" s="17"/>
      <c r="B412" s="17"/>
      <c r="C412" s="7" t="s">
        <v>223</v>
      </c>
      <c r="D412" s="7"/>
      <c r="E412" s="7"/>
      <c r="F412" s="7"/>
      <c r="G412" s="7"/>
      <c r="H412" s="7"/>
    </row>
    <row r="413" spans="1:8" s="20" customFormat="1" ht="42.75" customHeight="1">
      <c r="A413" s="17"/>
      <c r="B413" s="17"/>
      <c r="C413" s="7" t="s">
        <v>425</v>
      </c>
      <c r="D413" s="7"/>
      <c r="E413" s="7"/>
      <c r="F413" s="7"/>
      <c r="G413" s="7"/>
      <c r="H413" s="7"/>
    </row>
    <row r="414" spans="1:8" s="20" customFormat="1" ht="6" customHeight="1">
      <c r="A414" s="17"/>
      <c r="B414" s="17"/>
      <c r="C414" s="40"/>
      <c r="D414" s="40"/>
      <c r="E414" s="40"/>
      <c r="F414" s="40"/>
      <c r="G414" s="40"/>
      <c r="H414" s="120"/>
    </row>
    <row r="415" spans="1:8" s="33" customFormat="1" ht="28.5" customHeight="1">
      <c r="A415" s="29"/>
      <c r="B415" s="29">
        <v>754</v>
      </c>
      <c r="C415" s="30" t="s">
        <v>106</v>
      </c>
      <c r="D415" s="32">
        <v>660000</v>
      </c>
      <c r="E415" s="32">
        <f>E416</f>
        <v>1182000</v>
      </c>
      <c r="F415" s="32">
        <f>F416</f>
        <v>0</v>
      </c>
      <c r="G415" s="32">
        <f>G416</f>
        <v>0</v>
      </c>
      <c r="H415" s="32">
        <f>D415+E415-F415</f>
        <v>1842000</v>
      </c>
    </row>
    <row r="416" spans="1:8" s="20" customFormat="1" ht="22.5" customHeight="1">
      <c r="A416" s="17"/>
      <c r="B416" s="17">
        <v>75495</v>
      </c>
      <c r="C416" s="38" t="s">
        <v>21</v>
      </c>
      <c r="D416" s="39">
        <v>660000</v>
      </c>
      <c r="E416" s="39">
        <v>1182000</v>
      </c>
      <c r="F416" s="39">
        <v>0</v>
      </c>
      <c r="G416" s="39">
        <v>0</v>
      </c>
      <c r="H416" s="39">
        <f>D416+E416-F416</f>
        <v>1842000</v>
      </c>
    </row>
    <row r="417" spans="1:8" s="35" customFormat="1" ht="42" customHeight="1">
      <c r="A417" s="34"/>
      <c r="B417" s="34"/>
      <c r="C417" s="7" t="s">
        <v>616</v>
      </c>
      <c r="D417" s="7"/>
      <c r="E417" s="7"/>
      <c r="F417" s="7"/>
      <c r="G417" s="7"/>
      <c r="H417" s="7"/>
    </row>
    <row r="418" spans="1:8" s="35" customFormat="1" ht="3.75" customHeight="1">
      <c r="A418" s="34"/>
      <c r="B418" s="34"/>
      <c r="C418" s="121"/>
      <c r="D418" s="121"/>
      <c r="E418" s="121"/>
      <c r="F418" s="121"/>
      <c r="G418" s="121"/>
      <c r="H418" s="121"/>
    </row>
    <row r="419" spans="1:8" s="33" customFormat="1" ht="24.75" customHeight="1">
      <c r="A419" s="29"/>
      <c r="B419" s="29">
        <v>757</v>
      </c>
      <c r="C419" s="30" t="s">
        <v>116</v>
      </c>
      <c r="D419" s="32">
        <v>23992505</v>
      </c>
      <c r="E419" s="32">
        <f>E420+E422</f>
        <v>0</v>
      </c>
      <c r="F419" s="32">
        <f>F420+F422</f>
        <v>8500690</v>
      </c>
      <c r="G419" s="32">
        <f>G420+G422</f>
        <v>0</v>
      </c>
      <c r="H419" s="32">
        <f>D419+E419-F419</f>
        <v>15491815</v>
      </c>
    </row>
    <row r="420" spans="1:8" s="20" customFormat="1" ht="29.25" customHeight="1">
      <c r="A420" s="17"/>
      <c r="B420" s="54">
        <v>75702</v>
      </c>
      <c r="C420" s="38" t="s">
        <v>202</v>
      </c>
      <c r="D420" s="56">
        <v>8344640</v>
      </c>
      <c r="E420" s="56">
        <v>0</v>
      </c>
      <c r="F420" s="56">
        <v>747910</v>
      </c>
      <c r="G420" s="56">
        <v>0</v>
      </c>
      <c r="H420" s="56">
        <f>D420+E420-F420</f>
        <v>7596730</v>
      </c>
    </row>
    <row r="421" spans="1:8" s="20" customFormat="1" ht="30.75" customHeight="1">
      <c r="A421" s="17"/>
      <c r="B421" s="17"/>
      <c r="C421" s="7" t="s">
        <v>203</v>
      </c>
      <c r="D421" s="7"/>
      <c r="E421" s="7"/>
      <c r="F421" s="7"/>
      <c r="G421" s="7"/>
      <c r="H421" s="7"/>
    </row>
    <row r="422" spans="1:8" s="20" customFormat="1" ht="40.5" customHeight="1">
      <c r="A422" s="17"/>
      <c r="B422" s="54">
        <v>75704</v>
      </c>
      <c r="C422" s="38" t="s">
        <v>117</v>
      </c>
      <c r="D422" s="56">
        <v>15647865</v>
      </c>
      <c r="E422" s="56">
        <v>0</v>
      </c>
      <c r="F422" s="56">
        <v>7752780</v>
      </c>
      <c r="G422" s="56">
        <v>0</v>
      </c>
      <c r="H422" s="56">
        <f>D422+E422-F422</f>
        <v>7895085</v>
      </c>
    </row>
    <row r="423" spans="1:8" s="20" customFormat="1" ht="41.25" customHeight="1">
      <c r="A423" s="17"/>
      <c r="B423" s="17"/>
      <c r="C423" s="7" t="s">
        <v>181</v>
      </c>
      <c r="D423" s="7"/>
      <c r="E423" s="7"/>
      <c r="F423" s="7"/>
      <c r="G423" s="7"/>
      <c r="H423" s="7"/>
    </row>
    <row r="424" spans="1:8" s="20" customFormat="1" ht="6.75" customHeight="1">
      <c r="A424" s="17"/>
      <c r="B424" s="17"/>
      <c r="C424" s="7"/>
      <c r="D424" s="7"/>
      <c r="E424" s="7"/>
      <c r="F424" s="7"/>
      <c r="G424" s="7"/>
      <c r="H424" s="7"/>
    </row>
    <row r="425" spans="1:8" s="6" customFormat="1" ht="24" customHeight="1">
      <c r="A425" s="72"/>
      <c r="B425" s="72">
        <v>801</v>
      </c>
      <c r="C425" s="73" t="s">
        <v>22</v>
      </c>
      <c r="D425" s="74">
        <v>63674077.95</v>
      </c>
      <c r="E425" s="75">
        <f>E453+E490+E426+E476+E434+E436+E446+E473+E481+E486+E465</f>
        <v>1458079</v>
      </c>
      <c r="F425" s="75">
        <f>F453+F490+F426+F476+F434+F436+F446+F473+F481+F486+F465</f>
        <v>6718856</v>
      </c>
      <c r="G425" s="75">
        <f>G453+G490+G426+G476+G434+G436+G446+G473+G481+G486+G465</f>
        <v>821857</v>
      </c>
      <c r="H425" s="74">
        <f>D425+E425-F425</f>
        <v>58413300.95</v>
      </c>
    </row>
    <row r="426" spans="1:8" s="20" customFormat="1" ht="21.75" customHeight="1">
      <c r="A426" s="17"/>
      <c r="B426" s="17">
        <v>80102</v>
      </c>
      <c r="C426" s="38" t="s">
        <v>99</v>
      </c>
      <c r="D426" s="122">
        <v>11215425.99</v>
      </c>
      <c r="E426" s="39">
        <v>535993</v>
      </c>
      <c r="F426" s="39">
        <v>5414</v>
      </c>
      <c r="G426" s="39">
        <v>17962</v>
      </c>
      <c r="H426" s="122">
        <f>D426+E426-F426</f>
        <v>11746004.99</v>
      </c>
    </row>
    <row r="427" spans="1:8" s="20" customFormat="1" ht="29.25" customHeight="1">
      <c r="A427" s="17"/>
      <c r="B427" s="17"/>
      <c r="C427" s="53" t="s">
        <v>147</v>
      </c>
      <c r="D427" s="53"/>
      <c r="E427" s="53"/>
      <c r="F427" s="53"/>
      <c r="G427" s="53"/>
      <c r="H427" s="53"/>
    </row>
    <row r="428" spans="1:8" s="20" customFormat="1" ht="27.75" customHeight="1">
      <c r="A428" s="17"/>
      <c r="B428" s="17"/>
      <c r="C428" s="9" t="s">
        <v>241</v>
      </c>
      <c r="D428" s="9"/>
      <c r="E428" s="9"/>
      <c r="F428" s="9"/>
      <c r="G428" s="9"/>
      <c r="H428" s="9"/>
    </row>
    <row r="429" spans="1:8" s="20" customFormat="1" ht="27.75" customHeight="1">
      <c r="A429" s="17"/>
      <c r="B429" s="17"/>
      <c r="C429" s="9" t="s">
        <v>242</v>
      </c>
      <c r="D429" s="9"/>
      <c r="E429" s="9"/>
      <c r="F429" s="9"/>
      <c r="G429" s="9"/>
      <c r="H429" s="9"/>
    </row>
    <row r="430" spans="1:8" s="20" customFormat="1" ht="27.75" customHeight="1">
      <c r="A430" s="17"/>
      <c r="B430" s="17"/>
      <c r="C430" s="9" t="s">
        <v>243</v>
      </c>
      <c r="D430" s="9"/>
      <c r="E430" s="9"/>
      <c r="F430" s="9"/>
      <c r="G430" s="9"/>
      <c r="H430" s="9"/>
    </row>
    <row r="431" spans="1:8" s="20" customFormat="1" ht="27.75" customHeight="1">
      <c r="A431" s="17"/>
      <c r="B431" s="17"/>
      <c r="C431" s="9" t="s">
        <v>246</v>
      </c>
      <c r="D431" s="9"/>
      <c r="E431" s="9"/>
      <c r="F431" s="9"/>
      <c r="G431" s="9"/>
      <c r="H431" s="9"/>
    </row>
    <row r="432" spans="1:8" s="20" customFormat="1" ht="15" customHeight="1">
      <c r="A432" s="17"/>
      <c r="B432" s="17"/>
      <c r="C432" s="9" t="s">
        <v>244</v>
      </c>
      <c r="D432" s="9"/>
      <c r="E432" s="9"/>
      <c r="F432" s="9"/>
      <c r="G432" s="9"/>
      <c r="H432" s="9"/>
    </row>
    <row r="433" spans="1:8" s="20" customFormat="1" ht="55.5" customHeight="1">
      <c r="A433" s="17"/>
      <c r="B433" s="17"/>
      <c r="C433" s="9" t="s">
        <v>245</v>
      </c>
      <c r="D433" s="9"/>
      <c r="E433" s="9"/>
      <c r="F433" s="9"/>
      <c r="G433" s="9"/>
      <c r="H433" s="9"/>
    </row>
    <row r="434" spans="1:8" s="20" customFormat="1" ht="21" customHeight="1">
      <c r="A434" s="17"/>
      <c r="B434" s="17">
        <v>80105</v>
      </c>
      <c r="C434" s="38" t="s">
        <v>150</v>
      </c>
      <c r="D434" s="39">
        <v>261713</v>
      </c>
      <c r="E434" s="39">
        <v>2276</v>
      </c>
      <c r="F434" s="39">
        <v>369</v>
      </c>
      <c r="G434" s="39">
        <v>0</v>
      </c>
      <c r="H434" s="39">
        <f>D434+E434-F434</f>
        <v>263620</v>
      </c>
    </row>
    <row r="435" spans="1:8" s="20" customFormat="1" ht="42.75" customHeight="1">
      <c r="A435" s="17"/>
      <c r="B435" s="17"/>
      <c r="C435" s="7" t="s">
        <v>426</v>
      </c>
      <c r="D435" s="7"/>
      <c r="E435" s="7"/>
      <c r="F435" s="7"/>
      <c r="G435" s="7"/>
      <c r="H435" s="7"/>
    </row>
    <row r="436" spans="1:8" s="20" customFormat="1" ht="21.75" customHeight="1">
      <c r="A436" s="17"/>
      <c r="B436" s="17">
        <v>80111</v>
      </c>
      <c r="C436" s="38" t="s">
        <v>151</v>
      </c>
      <c r="D436" s="122">
        <v>6176527.96</v>
      </c>
      <c r="E436" s="39">
        <v>4500</v>
      </c>
      <c r="F436" s="39">
        <v>815365</v>
      </c>
      <c r="G436" s="39">
        <v>0</v>
      </c>
      <c r="H436" s="122">
        <f>D436+E436-F436</f>
        <v>5365662.96</v>
      </c>
    </row>
    <row r="437" spans="1:8" s="20" customFormat="1" ht="21.75" customHeight="1">
      <c r="A437" s="17"/>
      <c r="B437" s="17"/>
      <c r="C437" s="53" t="s">
        <v>185</v>
      </c>
      <c r="D437" s="53"/>
      <c r="E437" s="53"/>
      <c r="F437" s="53"/>
      <c r="G437" s="53"/>
      <c r="H437" s="53"/>
    </row>
    <row r="438" spans="1:8" s="20" customFormat="1" ht="15" customHeight="1">
      <c r="A438" s="17"/>
      <c r="B438" s="17"/>
      <c r="C438" s="7" t="s">
        <v>247</v>
      </c>
      <c r="D438" s="7"/>
      <c r="E438" s="7"/>
      <c r="F438" s="7"/>
      <c r="G438" s="7"/>
      <c r="H438" s="7"/>
    </row>
    <row r="439" spans="1:8" s="20" customFormat="1" ht="15" customHeight="1">
      <c r="A439" s="17"/>
      <c r="B439" s="17"/>
      <c r="C439" s="7" t="s">
        <v>248</v>
      </c>
      <c r="D439" s="7"/>
      <c r="E439" s="7"/>
      <c r="F439" s="7"/>
      <c r="G439" s="7"/>
      <c r="H439" s="7"/>
    </row>
    <row r="440" spans="1:8" s="20" customFormat="1" ht="15" customHeight="1">
      <c r="A440" s="17"/>
      <c r="B440" s="17"/>
      <c r="C440" s="7" t="s">
        <v>249</v>
      </c>
      <c r="D440" s="7"/>
      <c r="E440" s="7"/>
      <c r="F440" s="7"/>
      <c r="G440" s="7"/>
      <c r="H440" s="7"/>
    </row>
    <row r="441" spans="1:8" s="20" customFormat="1" ht="15" customHeight="1">
      <c r="A441" s="17"/>
      <c r="B441" s="17"/>
      <c r="C441" s="7" t="s">
        <v>544</v>
      </c>
      <c r="D441" s="7"/>
      <c r="E441" s="7"/>
      <c r="F441" s="7"/>
      <c r="G441" s="7"/>
      <c r="H441" s="7"/>
    </row>
    <row r="442" spans="1:8" s="20" customFormat="1" ht="15" customHeight="1">
      <c r="A442" s="17"/>
      <c r="B442" s="17"/>
      <c r="C442" s="7" t="s">
        <v>250</v>
      </c>
      <c r="D442" s="7"/>
      <c r="E442" s="7"/>
      <c r="F442" s="7"/>
      <c r="G442" s="7"/>
      <c r="H442" s="7"/>
    </row>
    <row r="443" spans="1:8" s="20" customFormat="1" ht="32.25" customHeight="1">
      <c r="A443" s="17"/>
      <c r="B443" s="17"/>
      <c r="C443" s="42" t="s">
        <v>560</v>
      </c>
      <c r="D443" s="42"/>
      <c r="E443" s="42"/>
      <c r="F443" s="42"/>
      <c r="G443" s="42"/>
      <c r="H443" s="42"/>
    </row>
    <row r="444" spans="1:8" s="20" customFormat="1" ht="30.75" customHeight="1">
      <c r="A444" s="17"/>
      <c r="B444" s="17"/>
      <c r="C444" s="9" t="s">
        <v>545</v>
      </c>
      <c r="D444" s="9"/>
      <c r="E444" s="9"/>
      <c r="F444" s="9"/>
      <c r="G444" s="9"/>
      <c r="H444" s="9"/>
    </row>
    <row r="445" spans="1:8" s="20" customFormat="1" ht="13.5" customHeight="1">
      <c r="A445" s="17"/>
      <c r="B445" s="17"/>
      <c r="C445" s="9" t="s">
        <v>594</v>
      </c>
      <c r="D445" s="9"/>
      <c r="E445" s="9"/>
      <c r="F445" s="9"/>
      <c r="G445" s="9"/>
      <c r="H445" s="9"/>
    </row>
    <row r="446" spans="1:8" s="20" customFormat="1" ht="18.75" customHeight="1">
      <c r="A446" s="17"/>
      <c r="B446" s="17">
        <v>80121</v>
      </c>
      <c r="C446" s="38" t="s">
        <v>152</v>
      </c>
      <c r="D446" s="39">
        <v>2909977</v>
      </c>
      <c r="E446" s="39">
        <v>4931</v>
      </c>
      <c r="F446" s="39">
        <v>408830</v>
      </c>
      <c r="G446" s="39">
        <v>0</v>
      </c>
      <c r="H446" s="39">
        <f>D446+E446-F446</f>
        <v>2506078</v>
      </c>
    </row>
    <row r="447" spans="1:8" s="20" customFormat="1" ht="21.75" customHeight="1">
      <c r="A447" s="17"/>
      <c r="B447" s="17"/>
      <c r="C447" s="53" t="s">
        <v>185</v>
      </c>
      <c r="D447" s="53"/>
      <c r="E447" s="53"/>
      <c r="F447" s="53"/>
      <c r="G447" s="53"/>
      <c r="H447" s="53"/>
    </row>
    <row r="448" spans="1:8" s="20" customFormat="1" ht="15" customHeight="1">
      <c r="A448" s="17"/>
      <c r="B448" s="17"/>
      <c r="C448" s="7" t="s">
        <v>251</v>
      </c>
      <c r="D448" s="7"/>
      <c r="E448" s="7"/>
      <c r="F448" s="7"/>
      <c r="G448" s="7"/>
      <c r="H448" s="7"/>
    </row>
    <row r="449" spans="1:8" s="20" customFormat="1" ht="15" customHeight="1">
      <c r="A449" s="17"/>
      <c r="B449" s="17"/>
      <c r="C449" s="7" t="s">
        <v>252</v>
      </c>
      <c r="D449" s="7"/>
      <c r="E449" s="7"/>
      <c r="F449" s="7"/>
      <c r="G449" s="7"/>
      <c r="H449" s="7"/>
    </row>
    <row r="450" spans="1:8" s="20" customFormat="1" ht="15" customHeight="1">
      <c r="A450" s="17"/>
      <c r="B450" s="17"/>
      <c r="C450" s="7" t="s">
        <v>546</v>
      </c>
      <c r="D450" s="7"/>
      <c r="E450" s="7"/>
      <c r="F450" s="7"/>
      <c r="G450" s="7"/>
      <c r="H450" s="7"/>
    </row>
    <row r="451" spans="1:8" s="20" customFormat="1" ht="15" customHeight="1">
      <c r="A451" s="17"/>
      <c r="B451" s="17"/>
      <c r="C451" s="7" t="s">
        <v>253</v>
      </c>
      <c r="D451" s="7"/>
      <c r="E451" s="7"/>
      <c r="F451" s="7"/>
      <c r="G451" s="7"/>
      <c r="H451" s="7"/>
    </row>
    <row r="452" spans="1:8" s="20" customFormat="1" ht="39.75" customHeight="1">
      <c r="A452" s="17"/>
      <c r="B452" s="17"/>
      <c r="C452" s="9" t="s">
        <v>254</v>
      </c>
      <c r="D452" s="9"/>
      <c r="E452" s="9"/>
      <c r="F452" s="9"/>
      <c r="G452" s="9"/>
      <c r="H452" s="9"/>
    </row>
    <row r="453" spans="1:8" s="20" customFormat="1" ht="19.5" customHeight="1">
      <c r="A453" s="17"/>
      <c r="B453" s="17">
        <v>80130</v>
      </c>
      <c r="C453" s="38" t="s">
        <v>64</v>
      </c>
      <c r="D453" s="39">
        <v>9017330</v>
      </c>
      <c r="E453" s="39">
        <v>95479</v>
      </c>
      <c r="F453" s="39">
        <v>198924</v>
      </c>
      <c r="G453" s="39">
        <v>108086</v>
      </c>
      <c r="H453" s="39">
        <f>D453+E453-F453</f>
        <v>8913885</v>
      </c>
    </row>
    <row r="454" spans="1:8" s="20" customFormat="1" ht="29.25" customHeight="1">
      <c r="A454" s="17"/>
      <c r="B454" s="17"/>
      <c r="C454" s="53" t="s">
        <v>147</v>
      </c>
      <c r="D454" s="53"/>
      <c r="E454" s="53"/>
      <c r="F454" s="53"/>
      <c r="G454" s="53"/>
      <c r="H454" s="53"/>
    </row>
    <row r="455" spans="1:8" s="20" customFormat="1" ht="26.25" customHeight="1">
      <c r="A455" s="17"/>
      <c r="B455" s="17"/>
      <c r="C455" s="9" t="s">
        <v>193</v>
      </c>
      <c r="D455" s="9"/>
      <c r="E455" s="9"/>
      <c r="F455" s="9"/>
      <c r="G455" s="9"/>
      <c r="H455" s="9"/>
    </row>
    <row r="456" spans="1:8" s="20" customFormat="1" ht="26.25" customHeight="1">
      <c r="A456" s="17"/>
      <c r="B456" s="17"/>
      <c r="C456" s="9" t="s">
        <v>595</v>
      </c>
      <c r="D456" s="9"/>
      <c r="E456" s="9"/>
      <c r="F456" s="9"/>
      <c r="G456" s="9"/>
      <c r="H456" s="9"/>
    </row>
    <row r="457" spans="1:8" s="20" customFormat="1" ht="55.5" customHeight="1">
      <c r="A457" s="17"/>
      <c r="B457" s="17"/>
      <c r="C457" s="7" t="s">
        <v>547</v>
      </c>
      <c r="D457" s="7"/>
      <c r="E457" s="7"/>
      <c r="F457" s="7"/>
      <c r="G457" s="7"/>
      <c r="H457" s="7"/>
    </row>
    <row r="458" spans="1:8" s="20" customFormat="1" ht="16.5" customHeight="1">
      <c r="A458" s="17"/>
      <c r="B458" s="17"/>
      <c r="C458" s="42" t="s">
        <v>134</v>
      </c>
      <c r="D458" s="42"/>
      <c r="E458" s="42"/>
      <c r="F458" s="42"/>
      <c r="G458" s="42"/>
      <c r="H458" s="42"/>
    </row>
    <row r="459" spans="1:8" s="20" customFormat="1" ht="13.5" customHeight="1">
      <c r="A459" s="17"/>
      <c r="B459" s="17"/>
      <c r="C459" s="9" t="s">
        <v>196</v>
      </c>
      <c r="D459" s="9"/>
      <c r="E459" s="9"/>
      <c r="F459" s="9"/>
      <c r="G459" s="9"/>
      <c r="H459" s="9"/>
    </row>
    <row r="460" spans="1:8" s="20" customFormat="1" ht="23.25" customHeight="1">
      <c r="A460" s="17"/>
      <c r="B460" s="17"/>
      <c r="C460" s="9" t="s">
        <v>197</v>
      </c>
      <c r="D460" s="9"/>
      <c r="E460" s="9"/>
      <c r="F460" s="9"/>
      <c r="G460" s="9"/>
      <c r="H460" s="9"/>
    </row>
    <row r="461" spans="1:8" s="20" customFormat="1" ht="13.5" customHeight="1">
      <c r="A461" s="17"/>
      <c r="B461" s="17"/>
      <c r="C461" s="9" t="s">
        <v>198</v>
      </c>
      <c r="D461" s="9"/>
      <c r="E461" s="9"/>
      <c r="F461" s="9"/>
      <c r="G461" s="9"/>
      <c r="H461" s="9"/>
    </row>
    <row r="462" spans="1:8" s="20" customFormat="1" ht="13.5" customHeight="1">
      <c r="A462" s="17"/>
      <c r="B462" s="17"/>
      <c r="C462" s="9" t="s">
        <v>194</v>
      </c>
      <c r="D462" s="9"/>
      <c r="E462" s="9"/>
      <c r="F462" s="9"/>
      <c r="G462" s="9"/>
      <c r="H462" s="9"/>
    </row>
    <row r="463" spans="1:8" s="20" customFormat="1" ht="13.5" customHeight="1">
      <c r="A463" s="17"/>
      <c r="B463" s="17"/>
      <c r="C463" s="9" t="s">
        <v>195</v>
      </c>
      <c r="D463" s="9"/>
      <c r="E463" s="9"/>
      <c r="F463" s="9"/>
      <c r="G463" s="9"/>
      <c r="H463" s="9"/>
    </row>
    <row r="464" spans="1:8" s="20" customFormat="1" ht="40.5" customHeight="1">
      <c r="A464" s="17"/>
      <c r="B464" s="17"/>
      <c r="C464" s="123" t="s">
        <v>596</v>
      </c>
      <c r="D464" s="123"/>
      <c r="E464" s="123"/>
      <c r="F464" s="123"/>
      <c r="G464" s="123"/>
      <c r="H464" s="123"/>
    </row>
    <row r="465" spans="1:8" s="20" customFormat="1" ht="21.75" customHeight="1">
      <c r="A465" s="17"/>
      <c r="B465" s="17">
        <v>80134</v>
      </c>
      <c r="C465" s="38" t="s">
        <v>153</v>
      </c>
      <c r="D465" s="39">
        <v>10230227</v>
      </c>
      <c r="E465" s="39">
        <v>55417</v>
      </c>
      <c r="F465" s="39">
        <v>73657</v>
      </c>
      <c r="G465" s="39">
        <v>206169</v>
      </c>
      <c r="H465" s="39">
        <f>D465+E465-F465</f>
        <v>10211987</v>
      </c>
    </row>
    <row r="466" spans="1:8" s="20" customFormat="1" ht="27" customHeight="1">
      <c r="A466" s="17"/>
      <c r="B466" s="17"/>
      <c r="C466" s="53" t="s">
        <v>147</v>
      </c>
      <c r="D466" s="53"/>
      <c r="E466" s="53"/>
      <c r="F466" s="53"/>
      <c r="G466" s="53"/>
      <c r="H466" s="53"/>
    </row>
    <row r="467" spans="1:8" s="20" customFormat="1" ht="27" customHeight="1">
      <c r="A467" s="17"/>
      <c r="B467" s="17"/>
      <c r="C467" s="9" t="s">
        <v>256</v>
      </c>
      <c r="D467" s="9"/>
      <c r="E467" s="9"/>
      <c r="F467" s="9"/>
      <c r="G467" s="9"/>
      <c r="H467" s="9"/>
    </row>
    <row r="468" spans="1:8" s="20" customFormat="1" ht="27" customHeight="1">
      <c r="A468" s="17"/>
      <c r="B468" s="17"/>
      <c r="C468" s="9" t="s">
        <v>257</v>
      </c>
      <c r="D468" s="9"/>
      <c r="E468" s="9"/>
      <c r="F468" s="9"/>
      <c r="G468" s="9"/>
      <c r="H468" s="9"/>
    </row>
    <row r="469" spans="1:8" s="20" customFormat="1" ht="27" customHeight="1">
      <c r="A469" s="17"/>
      <c r="B469" s="17"/>
      <c r="C469" s="9" t="s">
        <v>255</v>
      </c>
      <c r="D469" s="9"/>
      <c r="E469" s="9"/>
      <c r="F469" s="9"/>
      <c r="G469" s="9"/>
      <c r="H469" s="9"/>
    </row>
    <row r="470" spans="1:8" s="20" customFormat="1" ht="27" customHeight="1">
      <c r="A470" s="17"/>
      <c r="B470" s="17"/>
      <c r="C470" s="42" t="s">
        <v>560</v>
      </c>
      <c r="D470" s="42"/>
      <c r="E470" s="42"/>
      <c r="F470" s="42"/>
      <c r="G470" s="42"/>
      <c r="H470" s="42"/>
    </row>
    <row r="471" spans="1:8" s="20" customFormat="1" ht="40.5" customHeight="1">
      <c r="A471" s="17"/>
      <c r="B471" s="17"/>
      <c r="C471" s="9" t="s">
        <v>548</v>
      </c>
      <c r="D471" s="9"/>
      <c r="E471" s="9"/>
      <c r="F471" s="9"/>
      <c r="G471" s="9"/>
      <c r="H471" s="9"/>
    </row>
    <row r="472" spans="1:8" s="20" customFormat="1" ht="13.5" customHeight="1">
      <c r="A472" s="17"/>
      <c r="B472" s="17"/>
      <c r="C472" s="9" t="s">
        <v>597</v>
      </c>
      <c r="D472" s="9"/>
      <c r="E472" s="9"/>
      <c r="F472" s="9"/>
      <c r="G472" s="9"/>
      <c r="H472" s="9"/>
    </row>
    <row r="473" spans="1:8" s="20" customFormat="1" ht="25.5" customHeight="1">
      <c r="A473" s="17"/>
      <c r="B473" s="54">
        <v>80140</v>
      </c>
      <c r="C473" s="55" t="s">
        <v>154</v>
      </c>
      <c r="D473" s="56">
        <v>2167170</v>
      </c>
      <c r="E473" s="56">
        <v>0</v>
      </c>
      <c r="F473" s="56">
        <v>36518</v>
      </c>
      <c r="G473" s="56"/>
      <c r="H473" s="56">
        <f>D473+E473-F473</f>
        <v>2130652</v>
      </c>
    </row>
    <row r="474" spans="1:8" s="20" customFormat="1" ht="29.25" customHeight="1">
      <c r="A474" s="17"/>
      <c r="B474" s="17"/>
      <c r="C474" s="53" t="s">
        <v>258</v>
      </c>
      <c r="D474" s="53"/>
      <c r="E474" s="53"/>
      <c r="F474" s="53"/>
      <c r="G474" s="53"/>
      <c r="H474" s="53"/>
    </row>
    <row r="475" spans="1:8" s="20" customFormat="1" ht="29.25" customHeight="1">
      <c r="A475" s="17"/>
      <c r="B475" s="17"/>
      <c r="C475" s="121"/>
      <c r="D475" s="121"/>
      <c r="E475" s="121"/>
      <c r="F475" s="121"/>
      <c r="G475" s="121"/>
      <c r="H475" s="121"/>
    </row>
    <row r="476" spans="1:8" s="20" customFormat="1" ht="20.25" customHeight="1">
      <c r="A476" s="17"/>
      <c r="B476" s="17">
        <v>80146</v>
      </c>
      <c r="C476" s="38" t="s">
        <v>138</v>
      </c>
      <c r="D476" s="39">
        <v>7779049</v>
      </c>
      <c r="E476" s="39">
        <v>53552</v>
      </c>
      <c r="F476" s="39">
        <v>54926</v>
      </c>
      <c r="G476" s="39">
        <v>13409</v>
      </c>
      <c r="H476" s="39">
        <f>D476+E476-F476</f>
        <v>7777675</v>
      </c>
    </row>
    <row r="477" spans="1:8" s="20" customFormat="1" ht="26.25" customHeight="1">
      <c r="A477" s="17"/>
      <c r="B477" s="17"/>
      <c r="C477" s="53" t="s">
        <v>147</v>
      </c>
      <c r="D477" s="53"/>
      <c r="E477" s="53"/>
      <c r="F477" s="53"/>
      <c r="G477" s="53"/>
      <c r="H477" s="53"/>
    </row>
    <row r="478" spans="1:8" s="20" customFormat="1" ht="29.25" customHeight="1">
      <c r="A478" s="17"/>
      <c r="B478" s="17"/>
      <c r="C478" s="9" t="s">
        <v>259</v>
      </c>
      <c r="D478" s="9"/>
      <c r="E478" s="9"/>
      <c r="F478" s="9"/>
      <c r="G478" s="9"/>
      <c r="H478" s="9"/>
    </row>
    <row r="479" spans="1:8" s="20" customFormat="1" ht="15" customHeight="1">
      <c r="A479" s="17"/>
      <c r="B479" s="17"/>
      <c r="C479" s="9" t="s">
        <v>260</v>
      </c>
      <c r="D479" s="9"/>
      <c r="E479" s="9"/>
      <c r="F479" s="9"/>
      <c r="G479" s="9"/>
      <c r="H479" s="9"/>
    </row>
    <row r="480" spans="1:8" s="20" customFormat="1" ht="15" customHeight="1">
      <c r="A480" s="17"/>
      <c r="B480" s="17"/>
      <c r="C480" s="9" t="s">
        <v>261</v>
      </c>
      <c r="D480" s="9"/>
      <c r="E480" s="9"/>
      <c r="F480" s="9"/>
      <c r="G480" s="9"/>
      <c r="H480" s="9"/>
    </row>
    <row r="481" spans="1:8" s="20" customFormat="1" ht="20.25" customHeight="1">
      <c r="A481" s="17"/>
      <c r="B481" s="17">
        <v>80147</v>
      </c>
      <c r="C481" s="38" t="s">
        <v>156</v>
      </c>
      <c r="D481" s="39">
        <v>5734264</v>
      </c>
      <c r="E481" s="39">
        <v>133162</v>
      </c>
      <c r="F481" s="39">
        <v>40030</v>
      </c>
      <c r="G481" s="39">
        <v>0</v>
      </c>
      <c r="H481" s="39">
        <f>D481+E481-F481</f>
        <v>5827396</v>
      </c>
    </row>
    <row r="482" spans="1:8" s="20" customFormat="1" ht="27" customHeight="1">
      <c r="A482" s="17"/>
      <c r="B482" s="17"/>
      <c r="C482" s="53" t="s">
        <v>147</v>
      </c>
      <c r="D482" s="53"/>
      <c r="E482" s="53"/>
      <c r="F482" s="53"/>
      <c r="G482" s="53"/>
      <c r="H482" s="53"/>
    </row>
    <row r="483" spans="1:8" s="20" customFormat="1" ht="27" customHeight="1">
      <c r="A483" s="17"/>
      <c r="B483" s="17"/>
      <c r="C483" s="9" t="s">
        <v>262</v>
      </c>
      <c r="D483" s="9"/>
      <c r="E483" s="9"/>
      <c r="F483" s="9"/>
      <c r="G483" s="9"/>
      <c r="H483" s="9"/>
    </row>
    <row r="484" spans="1:8" s="20" customFormat="1" ht="27" customHeight="1">
      <c r="A484" s="17"/>
      <c r="B484" s="17"/>
      <c r="C484" s="9" t="s">
        <v>263</v>
      </c>
      <c r="D484" s="9"/>
      <c r="E484" s="9"/>
      <c r="F484" s="9"/>
      <c r="G484" s="9"/>
      <c r="H484" s="9"/>
    </row>
    <row r="485" spans="1:8" s="20" customFormat="1" ht="31.5" customHeight="1">
      <c r="A485" s="17"/>
      <c r="B485" s="17"/>
      <c r="C485" s="9" t="s">
        <v>427</v>
      </c>
      <c r="D485" s="9"/>
      <c r="E485" s="9"/>
      <c r="F485" s="9"/>
      <c r="G485" s="9"/>
      <c r="H485" s="9"/>
    </row>
    <row r="486" spans="1:8" s="20" customFormat="1" ht="20.25" customHeight="1">
      <c r="A486" s="17"/>
      <c r="B486" s="17">
        <v>80151</v>
      </c>
      <c r="C486" s="38" t="s">
        <v>155</v>
      </c>
      <c r="D486" s="39">
        <v>117271</v>
      </c>
      <c r="E486" s="39">
        <v>0</v>
      </c>
      <c r="F486" s="39">
        <v>51414</v>
      </c>
      <c r="G486" s="39">
        <v>0</v>
      </c>
      <c r="H486" s="39">
        <f>D486+E486-F486</f>
        <v>65857</v>
      </c>
    </row>
    <row r="487" spans="1:8" s="20" customFormat="1" ht="14.25" customHeight="1">
      <c r="A487" s="17"/>
      <c r="B487" s="17"/>
      <c r="C487" s="53" t="s">
        <v>185</v>
      </c>
      <c r="D487" s="53"/>
      <c r="E487" s="53"/>
      <c r="F487" s="53"/>
      <c r="G487" s="53"/>
      <c r="H487" s="53"/>
    </row>
    <row r="488" spans="1:8" s="20" customFormat="1" ht="15" customHeight="1">
      <c r="A488" s="17"/>
      <c r="B488" s="17"/>
      <c r="C488" s="7" t="s">
        <v>598</v>
      </c>
      <c r="D488" s="7"/>
      <c r="E488" s="7"/>
      <c r="F488" s="7"/>
      <c r="G488" s="7"/>
      <c r="H488" s="7"/>
    </row>
    <row r="489" spans="1:8" s="20" customFormat="1" ht="15" customHeight="1">
      <c r="A489" s="17"/>
      <c r="B489" s="17"/>
      <c r="C489" s="7" t="s">
        <v>264</v>
      </c>
      <c r="D489" s="7"/>
      <c r="E489" s="7"/>
      <c r="F489" s="7"/>
      <c r="G489" s="7"/>
      <c r="H489" s="7"/>
    </row>
    <row r="490" spans="1:8" s="20" customFormat="1" ht="20.25" customHeight="1">
      <c r="A490" s="17"/>
      <c r="B490" s="17">
        <v>80195</v>
      </c>
      <c r="C490" s="38" t="s">
        <v>21</v>
      </c>
      <c r="D490" s="39">
        <v>7989003</v>
      </c>
      <c r="E490" s="39">
        <v>572769</v>
      </c>
      <c r="F490" s="39">
        <v>5033409</v>
      </c>
      <c r="G490" s="39">
        <v>476231</v>
      </c>
      <c r="H490" s="39">
        <f>D490+E490-F490</f>
        <v>3528363</v>
      </c>
    </row>
    <row r="491" spans="1:8" s="20" customFormat="1" ht="27" customHeight="1">
      <c r="A491" s="17"/>
      <c r="B491" s="17"/>
      <c r="C491" s="42" t="s">
        <v>265</v>
      </c>
      <c r="D491" s="42"/>
      <c r="E491" s="42"/>
      <c r="F491" s="42"/>
      <c r="G491" s="42"/>
      <c r="H491" s="42"/>
    </row>
    <row r="492" spans="1:8" s="20" customFormat="1" ht="13.5" customHeight="1">
      <c r="A492" s="17"/>
      <c r="B492" s="17"/>
      <c r="C492" s="60" t="s">
        <v>428</v>
      </c>
      <c r="D492" s="60"/>
      <c r="E492" s="60"/>
      <c r="F492" s="60"/>
      <c r="G492" s="60"/>
      <c r="H492" s="60"/>
    </row>
    <row r="493" spans="1:8" s="20" customFormat="1" ht="13.5" customHeight="1">
      <c r="A493" s="17"/>
      <c r="B493" s="17"/>
      <c r="C493" s="60" t="s">
        <v>267</v>
      </c>
      <c r="D493" s="60"/>
      <c r="E493" s="60"/>
      <c r="F493" s="60"/>
      <c r="G493" s="60"/>
      <c r="H493" s="60"/>
    </row>
    <row r="494" spans="1:8" s="20" customFormat="1" ht="13.5" customHeight="1">
      <c r="A494" s="17"/>
      <c r="B494" s="17"/>
      <c r="C494" s="60" t="s">
        <v>271</v>
      </c>
      <c r="D494" s="60"/>
      <c r="E494" s="60"/>
      <c r="F494" s="60"/>
      <c r="G494" s="60"/>
      <c r="H494" s="60"/>
    </row>
    <row r="495" spans="1:8" s="20" customFormat="1" ht="13.5" customHeight="1">
      <c r="A495" s="17"/>
      <c r="B495" s="17"/>
      <c r="C495" s="60" t="s">
        <v>270</v>
      </c>
      <c r="D495" s="60"/>
      <c r="E495" s="60"/>
      <c r="F495" s="60"/>
      <c r="G495" s="60"/>
      <c r="H495" s="60"/>
    </row>
    <row r="496" spans="1:8" s="35" customFormat="1" ht="13.5" customHeight="1">
      <c r="A496" s="34"/>
      <c r="B496" s="104"/>
      <c r="C496" s="9" t="s">
        <v>268</v>
      </c>
      <c r="D496" s="9"/>
      <c r="E496" s="9"/>
      <c r="F496" s="9"/>
      <c r="G496" s="9"/>
      <c r="H496" s="9"/>
    </row>
    <row r="497" spans="1:8" s="35" customFormat="1" ht="13.5" customHeight="1">
      <c r="A497" s="34"/>
      <c r="B497" s="104"/>
      <c r="C497" s="9" t="s">
        <v>269</v>
      </c>
      <c r="D497" s="9"/>
      <c r="E497" s="9"/>
      <c r="F497" s="9"/>
      <c r="G497" s="9"/>
      <c r="H497" s="9"/>
    </row>
    <row r="498" spans="1:8" s="20" customFormat="1" ht="13.5" customHeight="1">
      <c r="A498" s="17"/>
      <c r="B498" s="17"/>
      <c r="C498" s="60" t="s">
        <v>272</v>
      </c>
      <c r="D498" s="60"/>
      <c r="E498" s="60"/>
      <c r="F498" s="60"/>
      <c r="G498" s="60"/>
      <c r="H498" s="60"/>
    </row>
    <row r="499" spans="1:8" s="20" customFormat="1" ht="13.5" customHeight="1">
      <c r="A499" s="17"/>
      <c r="B499" s="17"/>
      <c r="C499" s="60" t="s">
        <v>273</v>
      </c>
      <c r="D499" s="60"/>
      <c r="E499" s="60"/>
      <c r="F499" s="60"/>
      <c r="G499" s="60"/>
      <c r="H499" s="60"/>
    </row>
    <row r="500" spans="1:8" s="20" customFormat="1" ht="43.5" customHeight="1">
      <c r="A500" s="17"/>
      <c r="B500" s="17"/>
      <c r="C500" s="9" t="s">
        <v>429</v>
      </c>
      <c r="D500" s="9"/>
      <c r="E500" s="9"/>
      <c r="F500" s="9"/>
      <c r="G500" s="9"/>
      <c r="H500" s="9"/>
    </row>
    <row r="501" spans="1:8" s="33" customFormat="1" ht="5.25" customHeight="1">
      <c r="A501" s="41"/>
      <c r="B501" s="41"/>
      <c r="C501" s="121"/>
      <c r="D501" s="121"/>
      <c r="E501" s="121"/>
      <c r="F501" s="121"/>
      <c r="G501" s="121"/>
      <c r="H501" s="124"/>
    </row>
    <row r="502" spans="1:8" s="6" customFormat="1" ht="24.75" customHeight="1">
      <c r="A502" s="72"/>
      <c r="B502" s="72">
        <v>851</v>
      </c>
      <c r="C502" s="73" t="s">
        <v>108</v>
      </c>
      <c r="D502" s="75">
        <v>17787920</v>
      </c>
      <c r="E502" s="75">
        <f>E503+E507+E505</f>
        <v>8198850</v>
      </c>
      <c r="F502" s="75">
        <f>F503+F507+F505</f>
        <v>0</v>
      </c>
      <c r="G502" s="75">
        <f>G503+G507+G505</f>
        <v>0</v>
      </c>
      <c r="H502" s="75">
        <f>D502+E502-F502</f>
        <v>25986770</v>
      </c>
    </row>
    <row r="503" spans="1:8" s="20" customFormat="1" ht="19.5" customHeight="1">
      <c r="A503" s="17"/>
      <c r="B503" s="17">
        <v>85148</v>
      </c>
      <c r="C503" s="79" t="s">
        <v>204</v>
      </c>
      <c r="D503" s="39">
        <v>2900000</v>
      </c>
      <c r="E503" s="39">
        <v>300000</v>
      </c>
      <c r="F503" s="39">
        <v>0</v>
      </c>
      <c r="G503" s="39">
        <v>0</v>
      </c>
      <c r="H503" s="39">
        <f>D503+E503-F503</f>
        <v>3200000</v>
      </c>
    </row>
    <row r="504" spans="1:8" s="20" customFormat="1" ht="27" customHeight="1">
      <c r="A504" s="17"/>
      <c r="B504" s="17"/>
      <c r="C504" s="7" t="s">
        <v>205</v>
      </c>
      <c r="D504" s="7"/>
      <c r="E504" s="7"/>
      <c r="F504" s="7"/>
      <c r="G504" s="7"/>
      <c r="H504" s="7"/>
    </row>
    <row r="505" spans="1:8" s="116" customFormat="1" ht="21.75" customHeight="1">
      <c r="A505" s="113"/>
      <c r="B505" s="113">
        <v>85149</v>
      </c>
      <c r="C505" s="114" t="s">
        <v>369</v>
      </c>
      <c r="D505" s="115">
        <v>900000</v>
      </c>
      <c r="E505" s="115">
        <v>77500</v>
      </c>
      <c r="F505" s="115">
        <v>0</v>
      </c>
      <c r="G505" s="115">
        <v>0</v>
      </c>
      <c r="H505" s="115">
        <f>D505+E505-F505</f>
        <v>977500</v>
      </c>
    </row>
    <row r="506" spans="1:8" s="126" customFormat="1" ht="44.25" customHeight="1">
      <c r="A506" s="125"/>
      <c r="B506" s="125"/>
      <c r="C506" s="7" t="s">
        <v>430</v>
      </c>
      <c r="D506" s="7"/>
      <c r="E506" s="7"/>
      <c r="F506" s="7"/>
      <c r="G506" s="7"/>
      <c r="H506" s="7"/>
    </row>
    <row r="507" spans="1:8" s="20" customFormat="1" ht="18.75" customHeight="1">
      <c r="A507" s="17"/>
      <c r="B507" s="17">
        <v>85195</v>
      </c>
      <c r="C507" s="79" t="s">
        <v>21</v>
      </c>
      <c r="D507" s="39">
        <v>11512000</v>
      </c>
      <c r="E507" s="39">
        <v>7821350</v>
      </c>
      <c r="F507" s="39">
        <v>0</v>
      </c>
      <c r="G507" s="39">
        <v>0</v>
      </c>
      <c r="H507" s="39">
        <f>D507+E507-F507</f>
        <v>19333350</v>
      </c>
    </row>
    <row r="508" spans="1:8" s="35" customFormat="1" ht="27.75" customHeight="1">
      <c r="A508" s="34"/>
      <c r="B508" s="34"/>
      <c r="C508" s="7" t="s">
        <v>617</v>
      </c>
      <c r="D508" s="7"/>
      <c r="E508" s="7"/>
      <c r="F508" s="7"/>
      <c r="G508" s="7"/>
      <c r="H508" s="7"/>
    </row>
    <row r="509" spans="1:8" s="35" customFormat="1" ht="66" customHeight="1">
      <c r="A509" s="34"/>
      <c r="B509" s="34"/>
      <c r="C509" s="7" t="s">
        <v>549</v>
      </c>
      <c r="D509" s="7"/>
      <c r="E509" s="7"/>
      <c r="F509" s="7"/>
      <c r="G509" s="7"/>
      <c r="H509" s="7"/>
    </row>
    <row r="510" spans="1:8" s="35" customFormat="1" ht="48" customHeight="1">
      <c r="A510" s="34"/>
      <c r="B510" s="34"/>
      <c r="C510" s="8"/>
      <c r="D510" s="8"/>
      <c r="E510" s="8"/>
      <c r="F510" s="8"/>
      <c r="G510" s="8"/>
      <c r="H510" s="8"/>
    </row>
    <row r="511" spans="1:8" s="28" customFormat="1" ht="6.75" customHeight="1">
      <c r="A511" s="25"/>
      <c r="B511" s="25"/>
      <c r="C511" s="8"/>
      <c r="D511" s="8"/>
      <c r="E511" s="8"/>
      <c r="F511" s="8"/>
      <c r="G511" s="8"/>
      <c r="H511" s="44"/>
    </row>
    <row r="512" spans="1:8" s="33" customFormat="1" ht="26.25" customHeight="1">
      <c r="A512" s="29"/>
      <c r="B512" s="29">
        <v>852</v>
      </c>
      <c r="C512" s="30" t="s">
        <v>98</v>
      </c>
      <c r="D512" s="32">
        <v>18998370</v>
      </c>
      <c r="E512" s="32">
        <f>E523+E517+E513+E521</f>
        <v>1234458</v>
      </c>
      <c r="F512" s="32">
        <f>F523+F517+F513+F521</f>
        <v>325861</v>
      </c>
      <c r="G512" s="32">
        <f>G523+G517+G513+G521</f>
        <v>55692</v>
      </c>
      <c r="H512" s="32">
        <f>D512+E512-F512</f>
        <v>19906967</v>
      </c>
    </row>
    <row r="513" spans="2:8" s="127" customFormat="1" ht="20.25" customHeight="1">
      <c r="B513" s="127">
        <v>85203</v>
      </c>
      <c r="C513" s="128" t="s">
        <v>370</v>
      </c>
      <c r="D513" s="103">
        <v>712794</v>
      </c>
      <c r="E513" s="103">
        <v>751324</v>
      </c>
      <c r="F513" s="103">
        <v>7500</v>
      </c>
      <c r="G513" s="103">
        <v>0</v>
      </c>
      <c r="H513" s="103">
        <f>D513+E513-F513</f>
        <v>1456618</v>
      </c>
    </row>
    <row r="514" spans="3:8" s="127" customFormat="1" ht="40.5" customHeight="1">
      <c r="C514" s="9" t="s">
        <v>431</v>
      </c>
      <c r="D514" s="9"/>
      <c r="E514" s="9"/>
      <c r="F514" s="9"/>
      <c r="G514" s="9"/>
      <c r="H514" s="9"/>
    </row>
    <row r="515" spans="1:8" s="20" customFormat="1" ht="12.75" customHeight="1">
      <c r="A515" s="17"/>
      <c r="B515" s="17"/>
      <c r="C515" s="9" t="s">
        <v>393</v>
      </c>
      <c r="D515" s="9"/>
      <c r="E515" s="9"/>
      <c r="F515" s="9"/>
      <c r="G515" s="9"/>
      <c r="H515" s="9"/>
    </row>
    <row r="516" spans="1:8" s="20" customFormat="1" ht="12.75" customHeight="1">
      <c r="A516" s="17"/>
      <c r="B516" s="17"/>
      <c r="C516" s="9" t="s">
        <v>432</v>
      </c>
      <c r="D516" s="9"/>
      <c r="E516" s="9"/>
      <c r="F516" s="9"/>
      <c r="G516" s="9"/>
      <c r="H516" s="9"/>
    </row>
    <row r="517" spans="1:8" s="20" customFormat="1" ht="23.25" customHeight="1">
      <c r="A517" s="17"/>
      <c r="B517" s="17">
        <v>85205</v>
      </c>
      <c r="C517" s="38" t="s">
        <v>105</v>
      </c>
      <c r="D517" s="39">
        <v>430000</v>
      </c>
      <c r="E517" s="39">
        <v>7000</v>
      </c>
      <c r="F517" s="39">
        <v>3000</v>
      </c>
      <c r="G517" s="39">
        <v>0</v>
      </c>
      <c r="H517" s="39">
        <f>D517+E517-F517</f>
        <v>434000</v>
      </c>
    </row>
    <row r="518" spans="1:8" s="20" customFormat="1" ht="27" customHeight="1">
      <c r="A518" s="17"/>
      <c r="B518" s="17"/>
      <c r="C518" s="7" t="s">
        <v>550</v>
      </c>
      <c r="D518" s="7"/>
      <c r="E518" s="7"/>
      <c r="F518" s="7"/>
      <c r="G518" s="7"/>
      <c r="H518" s="7"/>
    </row>
    <row r="519" spans="1:8" s="20" customFormat="1" ht="31.5" customHeight="1">
      <c r="A519" s="17"/>
      <c r="B519" s="17"/>
      <c r="C519" s="7" t="s">
        <v>551</v>
      </c>
      <c r="D519" s="7"/>
      <c r="E519" s="7"/>
      <c r="F519" s="7"/>
      <c r="G519" s="7"/>
      <c r="H519" s="7"/>
    </row>
    <row r="520" spans="1:8" s="20" customFormat="1" ht="31.5" customHeight="1">
      <c r="A520" s="17"/>
      <c r="B520" s="17"/>
      <c r="C520" s="7" t="s">
        <v>552</v>
      </c>
      <c r="D520" s="7"/>
      <c r="E520" s="7"/>
      <c r="F520" s="7"/>
      <c r="G520" s="7"/>
      <c r="H520" s="7"/>
    </row>
    <row r="521" spans="2:8" s="127" customFormat="1" ht="20.25" customHeight="1">
      <c r="B521" s="127">
        <v>85228</v>
      </c>
      <c r="C521" s="128" t="s">
        <v>371</v>
      </c>
      <c r="D521" s="103">
        <v>31500</v>
      </c>
      <c r="E521" s="103">
        <v>0</v>
      </c>
      <c r="F521" s="103">
        <v>15000</v>
      </c>
      <c r="G521" s="103">
        <v>0</v>
      </c>
      <c r="H521" s="103">
        <f>D521+E521-F521</f>
        <v>16500</v>
      </c>
    </row>
    <row r="522" spans="1:8" s="20" customFormat="1" ht="44.25" customHeight="1">
      <c r="A522" s="17"/>
      <c r="B522" s="17"/>
      <c r="C522" s="9" t="s">
        <v>433</v>
      </c>
      <c r="D522" s="9"/>
      <c r="E522" s="9"/>
      <c r="F522" s="9"/>
      <c r="G522" s="9"/>
      <c r="H522" s="9"/>
    </row>
    <row r="523" spans="1:8" s="20" customFormat="1" ht="18.75" customHeight="1">
      <c r="A523" s="17"/>
      <c r="B523" s="17">
        <v>85295</v>
      </c>
      <c r="C523" s="38" t="s">
        <v>21</v>
      </c>
      <c r="D523" s="39">
        <v>14418784</v>
      </c>
      <c r="E523" s="39">
        <v>476134</v>
      </c>
      <c r="F523" s="39">
        <v>300361</v>
      </c>
      <c r="G523" s="39">
        <v>55692</v>
      </c>
      <c r="H523" s="39">
        <f>D523+E523-F523</f>
        <v>14594557</v>
      </c>
    </row>
    <row r="524" spans="1:8" s="20" customFormat="1" ht="27" customHeight="1">
      <c r="A524" s="17"/>
      <c r="B524" s="17"/>
      <c r="C524" s="42" t="s">
        <v>265</v>
      </c>
      <c r="D524" s="42"/>
      <c r="E524" s="42"/>
      <c r="F524" s="42"/>
      <c r="G524" s="42"/>
      <c r="H524" s="42"/>
    </row>
    <row r="525" spans="1:8" s="20" customFormat="1" ht="13.5" customHeight="1">
      <c r="A525" s="17"/>
      <c r="B525" s="17"/>
      <c r="C525" s="60" t="s">
        <v>553</v>
      </c>
      <c r="D525" s="60"/>
      <c r="E525" s="60"/>
      <c r="F525" s="60"/>
      <c r="G525" s="60"/>
      <c r="H525" s="60"/>
    </row>
    <row r="526" spans="1:8" s="20" customFormat="1" ht="18" customHeight="1">
      <c r="A526" s="17"/>
      <c r="B526" s="17"/>
      <c r="C526" s="60" t="s">
        <v>600</v>
      </c>
      <c r="D526" s="60"/>
      <c r="E526" s="60"/>
      <c r="F526" s="60"/>
      <c r="G526" s="60"/>
      <c r="H526" s="60"/>
    </row>
    <row r="527" spans="1:8" s="20" customFormat="1" ht="28.5" customHeight="1">
      <c r="A527" s="17"/>
      <c r="B527" s="17"/>
      <c r="C527" s="60" t="s">
        <v>622</v>
      </c>
      <c r="D527" s="60"/>
      <c r="E527" s="60"/>
      <c r="F527" s="60"/>
      <c r="G527" s="60"/>
      <c r="H527" s="60"/>
    </row>
    <row r="528" spans="1:8" s="20" customFormat="1" ht="27.75" customHeight="1">
      <c r="A528" s="17"/>
      <c r="B528" s="17"/>
      <c r="C528" s="60" t="s">
        <v>599</v>
      </c>
      <c r="D528" s="60"/>
      <c r="E528" s="60"/>
      <c r="F528" s="60"/>
      <c r="G528" s="60"/>
      <c r="H528" s="60"/>
    </row>
    <row r="529" spans="1:8" s="20" customFormat="1" ht="29.25" customHeight="1">
      <c r="A529" s="17"/>
      <c r="B529" s="17"/>
      <c r="C529" s="9" t="s">
        <v>387</v>
      </c>
      <c r="D529" s="9"/>
      <c r="E529" s="9"/>
      <c r="F529" s="9"/>
      <c r="G529" s="9"/>
      <c r="H529" s="9"/>
    </row>
    <row r="530" spans="1:8" s="20" customFormat="1" ht="13.5" customHeight="1">
      <c r="A530" s="17"/>
      <c r="B530" s="17"/>
      <c r="C530" s="9" t="s">
        <v>388</v>
      </c>
      <c r="D530" s="9"/>
      <c r="E530" s="9"/>
      <c r="F530" s="9"/>
      <c r="G530" s="9"/>
      <c r="H530" s="9"/>
    </row>
    <row r="531" spans="1:8" s="20" customFormat="1" ht="26.25" customHeight="1">
      <c r="A531" s="17"/>
      <c r="B531" s="17"/>
      <c r="C531" s="9" t="s">
        <v>390</v>
      </c>
      <c r="D531" s="9"/>
      <c r="E531" s="9"/>
      <c r="F531" s="9"/>
      <c r="G531" s="9"/>
      <c r="H531" s="9"/>
    </row>
    <row r="532" spans="1:8" s="20" customFormat="1" ht="26.25" customHeight="1">
      <c r="A532" s="17"/>
      <c r="B532" s="17"/>
      <c r="C532" s="9" t="s">
        <v>391</v>
      </c>
      <c r="D532" s="9"/>
      <c r="E532" s="9"/>
      <c r="F532" s="9"/>
      <c r="G532" s="9"/>
      <c r="H532" s="9"/>
    </row>
    <row r="533" spans="1:8" s="20" customFormat="1" ht="17.25" customHeight="1">
      <c r="A533" s="17"/>
      <c r="B533" s="17"/>
      <c r="C533" s="42" t="s">
        <v>601</v>
      </c>
      <c r="D533" s="42"/>
      <c r="E533" s="42"/>
      <c r="F533" s="42"/>
      <c r="G533" s="42"/>
      <c r="H533" s="42"/>
    </row>
    <row r="534" spans="1:8" s="20" customFormat="1" ht="26.25" customHeight="1">
      <c r="A534" s="17"/>
      <c r="B534" s="17"/>
      <c r="C534" s="9" t="s">
        <v>389</v>
      </c>
      <c r="D534" s="9"/>
      <c r="E534" s="9"/>
      <c r="F534" s="9"/>
      <c r="G534" s="9"/>
      <c r="H534" s="9"/>
    </row>
    <row r="535" spans="1:8" s="20" customFormat="1" ht="26.25" customHeight="1">
      <c r="A535" s="17"/>
      <c r="B535" s="17"/>
      <c r="C535" s="9" t="s">
        <v>554</v>
      </c>
      <c r="D535" s="9"/>
      <c r="E535" s="9"/>
      <c r="F535" s="9"/>
      <c r="G535" s="9"/>
      <c r="H535" s="9"/>
    </row>
    <row r="536" spans="1:8" s="20" customFormat="1" ht="3.75" customHeight="1">
      <c r="A536" s="17"/>
      <c r="B536" s="17"/>
      <c r="C536" s="40"/>
      <c r="D536" s="40"/>
      <c r="E536" s="40"/>
      <c r="F536" s="40"/>
      <c r="G536" s="40"/>
      <c r="H536" s="40"/>
    </row>
    <row r="537" spans="1:8" s="77" customFormat="1" ht="24" customHeight="1">
      <c r="A537" s="29"/>
      <c r="B537" s="29">
        <v>853</v>
      </c>
      <c r="C537" s="30" t="s">
        <v>36</v>
      </c>
      <c r="D537" s="32">
        <v>19651529</v>
      </c>
      <c r="E537" s="32">
        <f>E541+E553+E543+E538</f>
        <v>287805</v>
      </c>
      <c r="F537" s="32">
        <f>F541+F553+F543+F538</f>
        <v>1856954</v>
      </c>
      <c r="G537" s="32">
        <f>G541+G553+G543+G538</f>
        <v>4400</v>
      </c>
      <c r="H537" s="32">
        <f>D537+E537-F537</f>
        <v>18082380</v>
      </c>
    </row>
    <row r="538" spans="1:8" s="20" customFormat="1" ht="29.25" customHeight="1">
      <c r="A538" s="17"/>
      <c r="B538" s="54">
        <v>85311</v>
      </c>
      <c r="C538" s="79" t="s">
        <v>225</v>
      </c>
      <c r="D538" s="56">
        <v>444000</v>
      </c>
      <c r="E538" s="56">
        <v>18179</v>
      </c>
      <c r="F538" s="56">
        <v>236444</v>
      </c>
      <c r="G538" s="56">
        <v>0</v>
      </c>
      <c r="H538" s="56">
        <f>D538+E538-F538</f>
        <v>225735</v>
      </c>
    </row>
    <row r="539" spans="1:8" s="77" customFormat="1" ht="41.25" customHeight="1">
      <c r="A539" s="41"/>
      <c r="B539" s="41"/>
      <c r="C539" s="7" t="s">
        <v>555</v>
      </c>
      <c r="D539" s="7"/>
      <c r="E539" s="7"/>
      <c r="F539" s="7"/>
      <c r="G539" s="7"/>
      <c r="H539" s="7"/>
    </row>
    <row r="540" spans="1:8" s="77" customFormat="1" ht="27.75" customHeight="1">
      <c r="A540" s="41"/>
      <c r="B540" s="41"/>
      <c r="C540" s="7" t="s">
        <v>556</v>
      </c>
      <c r="D540" s="7"/>
      <c r="E540" s="7"/>
      <c r="F540" s="7"/>
      <c r="G540" s="7"/>
      <c r="H540" s="7"/>
    </row>
    <row r="541" spans="1:8" s="20" customFormat="1" ht="29.25" customHeight="1">
      <c r="A541" s="17"/>
      <c r="B541" s="54">
        <v>85324</v>
      </c>
      <c r="C541" s="38" t="s">
        <v>72</v>
      </c>
      <c r="D541" s="56">
        <v>1989781</v>
      </c>
      <c r="E541" s="56">
        <v>0</v>
      </c>
      <c r="F541" s="56">
        <v>665</v>
      </c>
      <c r="G541" s="56">
        <v>0</v>
      </c>
      <c r="H541" s="56">
        <f>D541+E541-F541</f>
        <v>1989116</v>
      </c>
    </row>
    <row r="542" spans="1:8" s="20" customFormat="1" ht="55.5" customHeight="1">
      <c r="A542" s="17"/>
      <c r="B542" s="17"/>
      <c r="C542" s="7" t="s">
        <v>191</v>
      </c>
      <c r="D542" s="7"/>
      <c r="E542" s="7"/>
      <c r="F542" s="7"/>
      <c r="G542" s="7"/>
      <c r="H542" s="7"/>
    </row>
    <row r="543" spans="1:8" s="20" customFormat="1" ht="21" customHeight="1">
      <c r="A543" s="17"/>
      <c r="B543" s="17">
        <v>85332</v>
      </c>
      <c r="C543" s="38" t="s">
        <v>111</v>
      </c>
      <c r="D543" s="39">
        <v>12879470</v>
      </c>
      <c r="E543" s="39">
        <v>44030</v>
      </c>
      <c r="F543" s="39">
        <v>44030</v>
      </c>
      <c r="G543" s="39">
        <v>4400</v>
      </c>
      <c r="H543" s="39">
        <f>D543+E543-F543</f>
        <v>12879470</v>
      </c>
    </row>
    <row r="544" spans="1:8" s="20" customFormat="1" ht="47.25" customHeight="1">
      <c r="A544" s="17"/>
      <c r="B544" s="17"/>
      <c r="C544" s="7" t="s">
        <v>557</v>
      </c>
      <c r="D544" s="7"/>
      <c r="E544" s="7"/>
      <c r="F544" s="7"/>
      <c r="G544" s="7"/>
      <c r="H544" s="7"/>
    </row>
    <row r="545" spans="1:8" s="20" customFormat="1" ht="30.75" customHeight="1">
      <c r="A545" s="17"/>
      <c r="B545" s="17"/>
      <c r="C545" s="117" t="s">
        <v>434</v>
      </c>
      <c r="D545" s="117"/>
      <c r="E545" s="117"/>
      <c r="F545" s="117"/>
      <c r="G545" s="117"/>
      <c r="H545" s="117"/>
    </row>
    <row r="546" spans="1:8" s="20" customFormat="1" ht="14.25" customHeight="1">
      <c r="A546" s="17"/>
      <c r="B546" s="17"/>
      <c r="C546" s="118" t="s">
        <v>380</v>
      </c>
      <c r="D546" s="118"/>
      <c r="E546" s="118"/>
      <c r="F546" s="118"/>
      <c r="G546" s="118"/>
      <c r="H546" s="118"/>
    </row>
    <row r="547" spans="1:8" s="20" customFormat="1" ht="14.25" customHeight="1">
      <c r="A547" s="17"/>
      <c r="B547" s="17"/>
      <c r="C547" s="118" t="s">
        <v>382</v>
      </c>
      <c r="D547" s="118"/>
      <c r="E547" s="118"/>
      <c r="F547" s="118"/>
      <c r="G547" s="118"/>
      <c r="H547" s="118"/>
    </row>
    <row r="548" spans="1:8" s="20" customFormat="1" ht="14.25" customHeight="1">
      <c r="A548" s="17"/>
      <c r="B548" s="17"/>
      <c r="C548" s="118" t="s">
        <v>383</v>
      </c>
      <c r="D548" s="118"/>
      <c r="E548" s="118"/>
      <c r="F548" s="118"/>
      <c r="G548" s="118"/>
      <c r="H548" s="118"/>
    </row>
    <row r="549" spans="1:8" s="20" customFormat="1" ht="14.25" customHeight="1">
      <c r="A549" s="17"/>
      <c r="B549" s="17"/>
      <c r="C549" s="118" t="s">
        <v>381</v>
      </c>
      <c r="D549" s="118"/>
      <c r="E549" s="118"/>
      <c r="F549" s="118"/>
      <c r="G549" s="118"/>
      <c r="H549" s="118"/>
    </row>
    <row r="550" spans="1:8" s="20" customFormat="1" ht="14.25" customHeight="1">
      <c r="A550" s="17"/>
      <c r="B550" s="17"/>
      <c r="C550" s="118" t="s">
        <v>384</v>
      </c>
      <c r="D550" s="118"/>
      <c r="E550" s="118"/>
      <c r="F550" s="118"/>
      <c r="G550" s="118"/>
      <c r="H550" s="118"/>
    </row>
    <row r="551" spans="1:8" s="20" customFormat="1" ht="14.25" customHeight="1">
      <c r="A551" s="17"/>
      <c r="B551" s="17"/>
      <c r="C551" s="118" t="s">
        <v>385</v>
      </c>
      <c r="D551" s="118"/>
      <c r="E551" s="118"/>
      <c r="F551" s="118"/>
      <c r="G551" s="118"/>
      <c r="H551" s="118"/>
    </row>
    <row r="552" spans="1:8" s="20" customFormat="1" ht="14.25" customHeight="1">
      <c r="A552" s="17"/>
      <c r="B552" s="17"/>
      <c r="C552" s="118" t="s">
        <v>386</v>
      </c>
      <c r="D552" s="118"/>
      <c r="E552" s="118"/>
      <c r="F552" s="118"/>
      <c r="G552" s="118"/>
      <c r="H552" s="118"/>
    </row>
    <row r="553" spans="1:8" s="20" customFormat="1" ht="23.25" customHeight="1">
      <c r="A553" s="17"/>
      <c r="B553" s="17">
        <v>85395</v>
      </c>
      <c r="C553" s="38" t="s">
        <v>21</v>
      </c>
      <c r="D553" s="39">
        <v>3150278</v>
      </c>
      <c r="E553" s="39">
        <v>225596</v>
      </c>
      <c r="F553" s="39">
        <v>1575815</v>
      </c>
      <c r="G553" s="39">
        <v>0</v>
      </c>
      <c r="H553" s="39">
        <f>D553+E553-F553</f>
        <v>1800059</v>
      </c>
    </row>
    <row r="554" spans="1:8" s="20" customFormat="1" ht="38.25" customHeight="1">
      <c r="A554" s="17"/>
      <c r="B554" s="17"/>
      <c r="C554" s="53" t="s">
        <v>336</v>
      </c>
      <c r="D554" s="53"/>
      <c r="E554" s="53"/>
      <c r="F554" s="53"/>
      <c r="G554" s="53"/>
      <c r="H554" s="53"/>
    </row>
    <row r="555" spans="1:8" s="20" customFormat="1" ht="27" customHeight="1">
      <c r="A555" s="17"/>
      <c r="B555" s="17"/>
      <c r="C555" s="42" t="s">
        <v>375</v>
      </c>
      <c r="D555" s="42"/>
      <c r="E555" s="42"/>
      <c r="F555" s="42"/>
      <c r="G555" s="42"/>
      <c r="H555" s="42"/>
    </row>
    <row r="556" spans="1:8" s="20" customFormat="1" ht="13.5" customHeight="1">
      <c r="A556" s="17"/>
      <c r="B556" s="17"/>
      <c r="C556" s="60" t="s">
        <v>373</v>
      </c>
      <c r="D556" s="60"/>
      <c r="E556" s="60"/>
      <c r="F556" s="60"/>
      <c r="G556" s="60"/>
      <c r="H556" s="60"/>
    </row>
    <row r="557" spans="1:8" s="20" customFormat="1" ht="13.5" customHeight="1">
      <c r="A557" s="17"/>
      <c r="B557" s="17"/>
      <c r="C557" s="60" t="s">
        <v>374</v>
      </c>
      <c r="D557" s="60"/>
      <c r="E557" s="60"/>
      <c r="F557" s="60"/>
      <c r="G557" s="60"/>
      <c r="H557" s="60"/>
    </row>
    <row r="558" spans="1:8" s="35" customFormat="1" ht="13.5" customHeight="1">
      <c r="A558" s="34"/>
      <c r="B558" s="104"/>
      <c r="C558" s="60" t="s">
        <v>558</v>
      </c>
      <c r="D558" s="60"/>
      <c r="E558" s="60"/>
      <c r="F558" s="60"/>
      <c r="G558" s="60"/>
      <c r="H558" s="60"/>
    </row>
    <row r="559" spans="1:8" s="20" customFormat="1" ht="16.5" customHeight="1">
      <c r="A559" s="17"/>
      <c r="B559" s="17"/>
      <c r="C559" s="53" t="s">
        <v>97</v>
      </c>
      <c r="D559" s="53"/>
      <c r="E559" s="53"/>
      <c r="F559" s="53"/>
      <c r="G559" s="53"/>
      <c r="H559" s="53"/>
    </row>
    <row r="560" spans="1:8" s="20" customFormat="1" ht="16.5" customHeight="1">
      <c r="A560" s="17"/>
      <c r="B560" s="17"/>
      <c r="C560" s="53" t="s">
        <v>378</v>
      </c>
      <c r="D560" s="53"/>
      <c r="E560" s="53"/>
      <c r="F560" s="53"/>
      <c r="G560" s="53"/>
      <c r="H560" s="53"/>
    </row>
    <row r="561" spans="1:8" s="20" customFormat="1" ht="27" customHeight="1">
      <c r="A561" s="17"/>
      <c r="B561" s="17"/>
      <c r="C561" s="7" t="s">
        <v>376</v>
      </c>
      <c r="D561" s="7"/>
      <c r="E561" s="7"/>
      <c r="F561" s="7"/>
      <c r="G561" s="7"/>
      <c r="H561" s="7"/>
    </row>
    <row r="562" spans="1:8" s="20" customFormat="1" ht="27" customHeight="1">
      <c r="A562" s="17"/>
      <c r="B562" s="17"/>
      <c r="C562" s="7" t="s">
        <v>377</v>
      </c>
      <c r="D562" s="7"/>
      <c r="E562" s="7"/>
      <c r="F562" s="7"/>
      <c r="G562" s="7"/>
      <c r="H562" s="7"/>
    </row>
    <row r="563" spans="1:8" s="33" customFormat="1" ht="34.5" customHeight="1">
      <c r="A563" s="41"/>
      <c r="B563" s="17"/>
      <c r="C563" s="7" t="s">
        <v>379</v>
      </c>
      <c r="D563" s="7"/>
      <c r="E563" s="7"/>
      <c r="F563" s="7"/>
      <c r="G563" s="7"/>
      <c r="H563" s="7"/>
    </row>
    <row r="564" spans="1:8" s="20" customFormat="1" ht="3.75" customHeight="1">
      <c r="A564" s="17"/>
      <c r="B564" s="17"/>
      <c r="C564" s="8"/>
      <c r="D564" s="8"/>
      <c r="E564" s="8"/>
      <c r="F564" s="8"/>
      <c r="G564" s="8"/>
      <c r="H564" s="44"/>
    </row>
    <row r="565" spans="1:8" s="33" customFormat="1" ht="25.5" customHeight="1">
      <c r="A565" s="29"/>
      <c r="B565" s="29">
        <v>854</v>
      </c>
      <c r="C565" s="30" t="s">
        <v>37</v>
      </c>
      <c r="D565" s="32">
        <v>32286359</v>
      </c>
      <c r="E565" s="32">
        <f>E566+E577+E584+E588+E591</f>
        <v>477279</v>
      </c>
      <c r="F565" s="32">
        <f>F566+F577+F584+F588+F591</f>
        <v>1221390</v>
      </c>
      <c r="G565" s="32">
        <f>G566+G577+G584+G588+G591</f>
        <v>3436</v>
      </c>
      <c r="H565" s="32">
        <f>D565+E565-F565</f>
        <v>31542248</v>
      </c>
    </row>
    <row r="566" spans="1:8" s="20" customFormat="1" ht="21.75" customHeight="1">
      <c r="A566" s="17"/>
      <c r="B566" s="17">
        <v>85403</v>
      </c>
      <c r="C566" s="38" t="s">
        <v>65</v>
      </c>
      <c r="D566" s="39">
        <v>18652531</v>
      </c>
      <c r="E566" s="39">
        <v>379583</v>
      </c>
      <c r="F566" s="39">
        <v>130940</v>
      </c>
      <c r="G566" s="39">
        <v>0</v>
      </c>
      <c r="H566" s="39">
        <f>D566+E566-F566</f>
        <v>18901174</v>
      </c>
    </row>
    <row r="567" spans="1:8" s="20" customFormat="1" ht="29.25" customHeight="1">
      <c r="A567" s="17"/>
      <c r="B567" s="17"/>
      <c r="C567" s="53" t="s">
        <v>147</v>
      </c>
      <c r="D567" s="53"/>
      <c r="E567" s="53"/>
      <c r="F567" s="53"/>
      <c r="G567" s="53"/>
      <c r="H567" s="53"/>
    </row>
    <row r="568" spans="1:8" s="20" customFormat="1" ht="29.25" customHeight="1">
      <c r="A568" s="17"/>
      <c r="B568" s="17"/>
      <c r="C568" s="9" t="s">
        <v>192</v>
      </c>
      <c r="D568" s="9"/>
      <c r="E568" s="9"/>
      <c r="F568" s="9"/>
      <c r="G568" s="9"/>
      <c r="H568" s="9"/>
    </row>
    <row r="569" spans="1:8" s="20" customFormat="1" ht="29.25" customHeight="1">
      <c r="A569" s="17"/>
      <c r="B569" s="17"/>
      <c r="C569" s="9" t="s">
        <v>183</v>
      </c>
      <c r="D569" s="9"/>
      <c r="E569" s="9"/>
      <c r="F569" s="9"/>
      <c r="G569" s="9"/>
      <c r="H569" s="9"/>
    </row>
    <row r="570" spans="1:8" s="20" customFormat="1" ht="29.25" customHeight="1">
      <c r="A570" s="17"/>
      <c r="B570" s="17"/>
      <c r="C570" s="9" t="s">
        <v>184</v>
      </c>
      <c r="D570" s="9"/>
      <c r="E570" s="9"/>
      <c r="F570" s="9"/>
      <c r="G570" s="9"/>
      <c r="H570" s="9"/>
    </row>
    <row r="571" spans="1:8" s="20" customFormat="1" ht="68.25" customHeight="1">
      <c r="A571" s="17"/>
      <c r="B571" s="112"/>
      <c r="C571" s="9" t="s">
        <v>559</v>
      </c>
      <c r="D571" s="9"/>
      <c r="E571" s="9"/>
      <c r="F571" s="9"/>
      <c r="G571" s="9"/>
      <c r="H571" s="9"/>
    </row>
    <row r="572" spans="1:8" s="20" customFormat="1" ht="14.25" customHeight="1">
      <c r="A572" s="17"/>
      <c r="B572" s="17"/>
      <c r="C572" s="53" t="s">
        <v>114</v>
      </c>
      <c r="D572" s="53"/>
      <c r="E572" s="53"/>
      <c r="F572" s="53"/>
      <c r="G572" s="53"/>
      <c r="H572" s="53"/>
    </row>
    <row r="573" spans="1:8" s="20" customFormat="1" ht="55.5" customHeight="1">
      <c r="A573" s="17"/>
      <c r="B573" s="17"/>
      <c r="C573" s="7" t="s">
        <v>435</v>
      </c>
      <c r="D573" s="7"/>
      <c r="E573" s="7"/>
      <c r="F573" s="7"/>
      <c r="G573" s="7"/>
      <c r="H573" s="7"/>
    </row>
    <row r="574" spans="1:8" s="20" customFormat="1" ht="55.5" customHeight="1">
      <c r="A574" s="17"/>
      <c r="B574" s="17"/>
      <c r="C574" s="7" t="s">
        <v>561</v>
      </c>
      <c r="D574" s="7"/>
      <c r="E574" s="7"/>
      <c r="F574" s="7"/>
      <c r="G574" s="7"/>
      <c r="H574" s="7"/>
    </row>
    <row r="575" spans="1:8" s="20" customFormat="1" ht="47.25" customHeight="1">
      <c r="A575" s="17"/>
      <c r="B575" s="17"/>
      <c r="C575" s="7" t="s">
        <v>562</v>
      </c>
      <c r="D575" s="7"/>
      <c r="E575" s="7"/>
      <c r="F575" s="7"/>
      <c r="G575" s="7"/>
      <c r="H575" s="7"/>
    </row>
    <row r="576" spans="1:8" s="35" customFormat="1" ht="56.25" customHeight="1">
      <c r="A576" s="34"/>
      <c r="B576" s="34"/>
      <c r="C576" s="7" t="s">
        <v>436</v>
      </c>
      <c r="D576" s="7"/>
      <c r="E576" s="7"/>
      <c r="F576" s="7"/>
      <c r="G576" s="7"/>
      <c r="H576" s="7"/>
    </row>
    <row r="577" spans="1:8" s="20" customFormat="1" ht="19.5" customHeight="1">
      <c r="A577" s="17"/>
      <c r="B577" s="17">
        <v>85404</v>
      </c>
      <c r="C577" s="38" t="s">
        <v>142</v>
      </c>
      <c r="D577" s="39">
        <v>1319481</v>
      </c>
      <c r="E577" s="39">
        <v>12969</v>
      </c>
      <c r="F577" s="39">
        <v>419324</v>
      </c>
      <c r="G577" s="39">
        <v>0</v>
      </c>
      <c r="H577" s="39">
        <f>D577+E577-F577</f>
        <v>913126</v>
      </c>
    </row>
    <row r="578" spans="1:8" s="20" customFormat="1" ht="21.75" customHeight="1">
      <c r="A578" s="17"/>
      <c r="B578" s="17"/>
      <c r="C578" s="53" t="s">
        <v>185</v>
      </c>
      <c r="D578" s="53"/>
      <c r="E578" s="53"/>
      <c r="F578" s="53"/>
      <c r="G578" s="53"/>
      <c r="H578" s="53"/>
    </row>
    <row r="579" spans="1:8" s="20" customFormat="1" ht="15" customHeight="1">
      <c r="A579" s="17"/>
      <c r="B579" s="17"/>
      <c r="C579" s="7" t="s">
        <v>186</v>
      </c>
      <c r="D579" s="7"/>
      <c r="E579" s="7"/>
      <c r="F579" s="7"/>
      <c r="G579" s="7"/>
      <c r="H579" s="7"/>
    </row>
    <row r="580" spans="1:8" s="20" customFormat="1" ht="15" customHeight="1">
      <c r="A580" s="17"/>
      <c r="B580" s="17"/>
      <c r="C580" s="7" t="s">
        <v>437</v>
      </c>
      <c r="D580" s="7"/>
      <c r="E580" s="7"/>
      <c r="F580" s="7"/>
      <c r="G580" s="7"/>
      <c r="H580" s="7"/>
    </row>
    <row r="581" spans="1:8" s="20" customFormat="1" ht="15" customHeight="1">
      <c r="A581" s="17"/>
      <c r="B581" s="17"/>
      <c r="C581" s="7" t="s">
        <v>438</v>
      </c>
      <c r="D581" s="7"/>
      <c r="E581" s="7"/>
      <c r="F581" s="7"/>
      <c r="G581" s="7"/>
      <c r="H581" s="7"/>
    </row>
    <row r="582" spans="1:8" s="20" customFormat="1" ht="15" customHeight="1">
      <c r="A582" s="17"/>
      <c r="B582" s="17"/>
      <c r="C582" s="7" t="s">
        <v>187</v>
      </c>
      <c r="D582" s="7"/>
      <c r="E582" s="7"/>
      <c r="F582" s="7"/>
      <c r="G582" s="7"/>
      <c r="H582" s="7"/>
    </row>
    <row r="583" spans="1:8" s="20" customFormat="1" ht="55.5" customHeight="1">
      <c r="A583" s="17"/>
      <c r="B583" s="17"/>
      <c r="C583" s="9" t="s">
        <v>439</v>
      </c>
      <c r="D583" s="9"/>
      <c r="E583" s="9"/>
      <c r="F583" s="9"/>
      <c r="G583" s="9"/>
      <c r="H583" s="9"/>
    </row>
    <row r="584" spans="1:8" s="20" customFormat="1" ht="19.5" customHeight="1">
      <c r="A584" s="17"/>
      <c r="B584" s="17">
        <v>85407</v>
      </c>
      <c r="C584" s="38" t="s">
        <v>143</v>
      </c>
      <c r="D584" s="39">
        <v>3511745</v>
      </c>
      <c r="E584" s="39">
        <v>0</v>
      </c>
      <c r="F584" s="39">
        <v>35540</v>
      </c>
      <c r="G584" s="39">
        <v>3436</v>
      </c>
      <c r="H584" s="39">
        <f>D584+E584-F584</f>
        <v>3476205</v>
      </c>
    </row>
    <row r="585" spans="1:8" s="20" customFormat="1" ht="29.25" customHeight="1">
      <c r="A585" s="17"/>
      <c r="B585" s="17"/>
      <c r="C585" s="53" t="s">
        <v>147</v>
      </c>
      <c r="D585" s="53"/>
      <c r="E585" s="53"/>
      <c r="F585" s="53"/>
      <c r="G585" s="53"/>
      <c r="H585" s="53"/>
    </row>
    <row r="586" spans="1:8" s="20" customFormat="1" ht="16.5" customHeight="1">
      <c r="A586" s="17"/>
      <c r="B586" s="17"/>
      <c r="C586" s="9" t="s">
        <v>188</v>
      </c>
      <c r="D586" s="9"/>
      <c r="E586" s="9"/>
      <c r="F586" s="9"/>
      <c r="G586" s="9"/>
      <c r="H586" s="9"/>
    </row>
    <row r="587" spans="1:8" s="20" customFormat="1" ht="29.25" customHeight="1">
      <c r="A587" s="17"/>
      <c r="B587" s="17"/>
      <c r="C587" s="9" t="s">
        <v>189</v>
      </c>
      <c r="D587" s="9"/>
      <c r="E587" s="9"/>
      <c r="F587" s="9"/>
      <c r="G587" s="9"/>
      <c r="H587" s="9"/>
    </row>
    <row r="588" spans="1:8" s="20" customFormat="1" ht="21.75" customHeight="1">
      <c r="A588" s="17"/>
      <c r="B588" s="17">
        <v>85410</v>
      </c>
      <c r="C588" s="38" t="s">
        <v>144</v>
      </c>
      <c r="D588" s="39">
        <v>1306842</v>
      </c>
      <c r="E588" s="39">
        <v>84727</v>
      </c>
      <c r="F588" s="39">
        <v>1306</v>
      </c>
      <c r="G588" s="39">
        <v>0</v>
      </c>
      <c r="H588" s="39">
        <f>D588+E588-F588</f>
        <v>1390263</v>
      </c>
    </row>
    <row r="589" spans="1:8" s="20" customFormat="1" ht="54" customHeight="1">
      <c r="A589" s="17"/>
      <c r="B589" s="17"/>
      <c r="C589" s="7" t="s">
        <v>563</v>
      </c>
      <c r="D589" s="7"/>
      <c r="E589" s="7"/>
      <c r="F589" s="7"/>
      <c r="G589" s="7"/>
      <c r="H589" s="7"/>
    </row>
    <row r="590" spans="1:8" s="20" customFormat="1" ht="42.75" customHeight="1">
      <c r="A590" s="17"/>
      <c r="B590" s="17"/>
      <c r="C590" s="7" t="s">
        <v>440</v>
      </c>
      <c r="D590" s="7"/>
      <c r="E590" s="7"/>
      <c r="F590" s="7"/>
      <c r="G590" s="7"/>
      <c r="H590" s="7"/>
    </row>
    <row r="591" spans="1:8" s="20" customFormat="1" ht="24.75" customHeight="1">
      <c r="A591" s="17"/>
      <c r="B591" s="54">
        <v>85416</v>
      </c>
      <c r="C591" s="55" t="s">
        <v>372</v>
      </c>
      <c r="D591" s="56">
        <v>6399880</v>
      </c>
      <c r="E591" s="56">
        <v>0</v>
      </c>
      <c r="F591" s="56">
        <v>634280</v>
      </c>
      <c r="G591" s="56">
        <v>0</v>
      </c>
      <c r="H591" s="56">
        <f>D591+E591-F591</f>
        <v>5765600</v>
      </c>
    </row>
    <row r="592" spans="1:8" s="20" customFormat="1" ht="45" customHeight="1">
      <c r="A592" s="17"/>
      <c r="B592" s="112"/>
      <c r="C592" s="7" t="s">
        <v>602</v>
      </c>
      <c r="D592" s="7"/>
      <c r="E592" s="7"/>
      <c r="F592" s="7"/>
      <c r="G592" s="7"/>
      <c r="H592" s="7"/>
    </row>
    <row r="593" spans="1:8" s="20" customFormat="1" ht="3.75" customHeight="1">
      <c r="A593" s="17"/>
      <c r="B593" s="17"/>
      <c r="C593" s="8"/>
      <c r="D593" s="8"/>
      <c r="E593" s="8"/>
      <c r="F593" s="8"/>
      <c r="G593" s="8"/>
      <c r="H593" s="44"/>
    </row>
    <row r="594" spans="1:8" s="33" customFormat="1" ht="26.25" customHeight="1">
      <c r="A594" s="29"/>
      <c r="B594" s="29">
        <v>855</v>
      </c>
      <c r="C594" s="30" t="s">
        <v>136</v>
      </c>
      <c r="D594" s="32">
        <v>3776480</v>
      </c>
      <c r="E594" s="32">
        <f>E595</f>
        <v>200000</v>
      </c>
      <c r="F594" s="32">
        <f>F595</f>
        <v>0</v>
      </c>
      <c r="G594" s="32">
        <f>G595</f>
        <v>0</v>
      </c>
      <c r="H594" s="32">
        <f>D594+E594-F594</f>
        <v>3976480</v>
      </c>
    </row>
    <row r="595" spans="1:8" s="20" customFormat="1" ht="20.25" customHeight="1">
      <c r="A595" s="17"/>
      <c r="B595" s="17">
        <v>85509</v>
      </c>
      <c r="C595" s="38" t="s">
        <v>135</v>
      </c>
      <c r="D595" s="39">
        <v>1880000</v>
      </c>
      <c r="E595" s="39">
        <v>200000</v>
      </c>
      <c r="F595" s="39">
        <v>0</v>
      </c>
      <c r="G595" s="39">
        <v>0</v>
      </c>
      <c r="H595" s="39">
        <f>D595+E595-F595</f>
        <v>2080000</v>
      </c>
    </row>
    <row r="596" spans="1:8" s="20" customFormat="1" ht="42" customHeight="1">
      <c r="A596" s="17"/>
      <c r="B596" s="17"/>
      <c r="C596" s="7" t="s">
        <v>240</v>
      </c>
      <c r="D596" s="7"/>
      <c r="E596" s="7"/>
      <c r="F596" s="7"/>
      <c r="G596" s="7"/>
      <c r="H596" s="7"/>
    </row>
    <row r="597" spans="1:8" s="20" customFormat="1" ht="4.5" customHeight="1">
      <c r="A597" s="51"/>
      <c r="B597" s="51"/>
      <c r="C597" s="8"/>
      <c r="D597" s="8"/>
      <c r="E597" s="8"/>
      <c r="F597" s="8"/>
      <c r="G597" s="8"/>
      <c r="H597" s="8"/>
    </row>
    <row r="598" spans="1:8" s="77" customFormat="1" ht="23.25" customHeight="1">
      <c r="A598" s="29"/>
      <c r="B598" s="29">
        <v>900</v>
      </c>
      <c r="C598" s="30" t="s">
        <v>59</v>
      </c>
      <c r="D598" s="32">
        <v>6282153</v>
      </c>
      <c r="E598" s="32">
        <f>E616+E599+E612+E614</f>
        <v>54100</v>
      </c>
      <c r="F598" s="32">
        <f>F616+F599+F612+F614</f>
        <v>461981</v>
      </c>
      <c r="G598" s="32">
        <f>G616+G599+G612+G614</f>
        <v>0</v>
      </c>
      <c r="H598" s="32">
        <f>D598+E598-F598</f>
        <v>5874272</v>
      </c>
    </row>
    <row r="599" spans="1:8" s="20" customFormat="1" ht="18" customHeight="1">
      <c r="A599" s="17"/>
      <c r="B599" s="37" t="s">
        <v>341</v>
      </c>
      <c r="C599" s="38" t="s">
        <v>342</v>
      </c>
      <c r="D599" s="39">
        <v>134532</v>
      </c>
      <c r="E599" s="39">
        <v>0</v>
      </c>
      <c r="F599" s="39">
        <v>18801</v>
      </c>
      <c r="G599" s="39">
        <v>0</v>
      </c>
      <c r="H599" s="39">
        <f>D599+E599-F599</f>
        <v>115731</v>
      </c>
    </row>
    <row r="600" spans="1:8" s="20" customFormat="1" ht="67.5" customHeight="1">
      <c r="A600" s="17"/>
      <c r="B600" s="37"/>
      <c r="C600" s="7" t="s">
        <v>603</v>
      </c>
      <c r="D600" s="7"/>
      <c r="E600" s="7"/>
      <c r="F600" s="7"/>
      <c r="G600" s="7"/>
      <c r="H600" s="7"/>
    </row>
    <row r="601" spans="1:8" s="20" customFormat="1" ht="47.25" customHeight="1">
      <c r="A601" s="17"/>
      <c r="B601" s="37"/>
      <c r="C601" s="8"/>
      <c r="D601" s="8"/>
      <c r="E601" s="8"/>
      <c r="F601" s="8"/>
      <c r="G601" s="8"/>
      <c r="H601" s="8"/>
    </row>
    <row r="602" spans="2:8" s="17" customFormat="1" ht="17.25" customHeight="1">
      <c r="B602" s="37"/>
      <c r="C602" s="91" t="s">
        <v>343</v>
      </c>
      <c r="D602" s="92" t="s">
        <v>344</v>
      </c>
      <c r="E602" s="92" t="s">
        <v>345</v>
      </c>
      <c r="F602" s="92" t="s">
        <v>346</v>
      </c>
      <c r="G602" s="92" t="s">
        <v>347</v>
      </c>
      <c r="H602" s="61"/>
    </row>
    <row r="603" spans="2:8" s="17" customFormat="1" ht="17.25" customHeight="1">
      <c r="B603" s="37"/>
      <c r="C603" s="93" t="s">
        <v>348</v>
      </c>
      <c r="D603" s="94"/>
      <c r="E603" s="94"/>
      <c r="F603" s="94"/>
      <c r="G603" s="94"/>
      <c r="H603" s="61"/>
    </row>
    <row r="604" spans="2:8" s="95" customFormat="1" ht="9.75" customHeight="1">
      <c r="B604" s="96"/>
      <c r="C604" s="97" t="s">
        <v>17</v>
      </c>
      <c r="D604" s="97" t="s">
        <v>18</v>
      </c>
      <c r="E604" s="97" t="s">
        <v>19</v>
      </c>
      <c r="F604" s="97" t="s">
        <v>27</v>
      </c>
      <c r="G604" s="97" t="s">
        <v>28</v>
      </c>
      <c r="H604" s="98"/>
    </row>
    <row r="605" spans="1:8" s="20" customFormat="1" ht="17.25" customHeight="1">
      <c r="A605" s="17"/>
      <c r="B605" s="37"/>
      <c r="C605" s="99" t="s">
        <v>349</v>
      </c>
      <c r="D605" s="100">
        <f>D606+D607</f>
        <v>100542.19</v>
      </c>
      <c r="E605" s="100">
        <f>E606+E607</f>
        <v>0</v>
      </c>
      <c r="F605" s="100">
        <f>F606+F607</f>
        <v>18800.579999999998</v>
      </c>
      <c r="G605" s="100">
        <f>G606+G607</f>
        <v>81741.61</v>
      </c>
      <c r="H605" s="129"/>
    </row>
    <row r="606" spans="1:8" s="20" customFormat="1" ht="29.25" customHeight="1">
      <c r="A606" s="17"/>
      <c r="B606" s="37"/>
      <c r="C606" s="101" t="s">
        <v>350</v>
      </c>
      <c r="D606" s="102">
        <v>96304.64</v>
      </c>
      <c r="E606" s="102"/>
      <c r="F606" s="102">
        <v>18008.19</v>
      </c>
      <c r="G606" s="102">
        <f>D606+E606-F606</f>
        <v>78296.45</v>
      </c>
      <c r="H606" s="40"/>
    </row>
    <row r="607" spans="1:8" s="20" customFormat="1" ht="28.5" customHeight="1">
      <c r="A607" s="17"/>
      <c r="B607" s="37"/>
      <c r="C607" s="101" t="s">
        <v>355</v>
      </c>
      <c r="D607" s="102">
        <v>4237.55</v>
      </c>
      <c r="E607" s="102"/>
      <c r="F607" s="102">
        <v>792.39</v>
      </c>
      <c r="G607" s="102">
        <f>D607+E607-F607</f>
        <v>3445.1600000000003</v>
      </c>
      <c r="H607" s="40"/>
    </row>
    <row r="608" spans="1:8" s="20" customFormat="1" ht="24" customHeight="1">
      <c r="A608" s="17"/>
      <c r="B608" s="37"/>
      <c r="C608" s="99" t="s">
        <v>351</v>
      </c>
      <c r="D608" s="100">
        <f>D609</f>
        <v>2088.38</v>
      </c>
      <c r="E608" s="100">
        <f>E609</f>
        <v>0</v>
      </c>
      <c r="F608" s="100">
        <f>F609</f>
        <v>0</v>
      </c>
      <c r="G608" s="100">
        <f>G609</f>
        <v>2088.38</v>
      </c>
      <c r="H608" s="129"/>
    </row>
    <row r="609" spans="1:8" s="20" customFormat="1" ht="27.75" customHeight="1">
      <c r="A609" s="17"/>
      <c r="B609" s="37"/>
      <c r="C609" s="101" t="s">
        <v>352</v>
      </c>
      <c r="D609" s="102">
        <v>2088.38</v>
      </c>
      <c r="E609" s="102"/>
      <c r="F609" s="102"/>
      <c r="G609" s="102">
        <f>D609+E609-F609</f>
        <v>2088.38</v>
      </c>
      <c r="H609" s="129"/>
    </row>
    <row r="610" spans="1:8" s="20" customFormat="1" ht="16.5" customHeight="1">
      <c r="A610" s="17"/>
      <c r="B610" s="37"/>
      <c r="C610" s="91" t="s">
        <v>353</v>
      </c>
      <c r="D610" s="100">
        <f>D605+D608</f>
        <v>102630.57</v>
      </c>
      <c r="E610" s="100">
        <f>E605+E608</f>
        <v>0</v>
      </c>
      <c r="F610" s="100">
        <f>F605+F608</f>
        <v>18800.579999999998</v>
      </c>
      <c r="G610" s="100">
        <f>G605+G608</f>
        <v>83829.99</v>
      </c>
      <c r="H610" s="8"/>
    </row>
    <row r="611" spans="1:8" s="20" customFormat="1" ht="30" customHeight="1">
      <c r="A611" s="17"/>
      <c r="B611" s="37"/>
      <c r="C611" s="7" t="s">
        <v>354</v>
      </c>
      <c r="D611" s="7"/>
      <c r="E611" s="7"/>
      <c r="F611" s="7"/>
      <c r="G611" s="7"/>
      <c r="H611" s="7"/>
    </row>
    <row r="612" spans="1:8" s="20" customFormat="1" ht="29.25" customHeight="1">
      <c r="A612" s="17"/>
      <c r="B612" s="54">
        <v>90019</v>
      </c>
      <c r="C612" s="38" t="s">
        <v>164</v>
      </c>
      <c r="D612" s="56">
        <v>1809841</v>
      </c>
      <c r="E612" s="56">
        <v>0</v>
      </c>
      <c r="F612" s="56">
        <v>70095</v>
      </c>
      <c r="G612" s="56">
        <v>0</v>
      </c>
      <c r="H612" s="56">
        <f>D612+E612-F612</f>
        <v>1739746</v>
      </c>
    </row>
    <row r="613" spans="1:8" s="35" customFormat="1" ht="51" customHeight="1">
      <c r="A613" s="34"/>
      <c r="B613" s="34"/>
      <c r="C613" s="7" t="s">
        <v>166</v>
      </c>
      <c r="D613" s="7"/>
      <c r="E613" s="7"/>
      <c r="F613" s="7"/>
      <c r="G613" s="7"/>
      <c r="H613" s="7"/>
    </row>
    <row r="614" spans="1:8" s="20" customFormat="1" ht="27" customHeight="1">
      <c r="A614" s="17"/>
      <c r="B614" s="54">
        <v>90020</v>
      </c>
      <c r="C614" s="55" t="s">
        <v>165</v>
      </c>
      <c r="D614" s="56">
        <v>7555</v>
      </c>
      <c r="E614" s="56">
        <v>0</v>
      </c>
      <c r="F614" s="56">
        <v>1355</v>
      </c>
      <c r="G614" s="56">
        <v>0</v>
      </c>
      <c r="H614" s="56">
        <f>D614+E614-F614</f>
        <v>6200</v>
      </c>
    </row>
    <row r="615" spans="1:8" s="35" customFormat="1" ht="50.25" customHeight="1">
      <c r="A615" s="34"/>
      <c r="B615" s="34"/>
      <c r="C615" s="7" t="s">
        <v>167</v>
      </c>
      <c r="D615" s="7"/>
      <c r="E615" s="7"/>
      <c r="F615" s="7"/>
      <c r="G615" s="7"/>
      <c r="H615" s="7"/>
    </row>
    <row r="616" spans="1:8" s="20" customFormat="1" ht="21.75" customHeight="1">
      <c r="A616" s="17"/>
      <c r="B616" s="17">
        <v>90095</v>
      </c>
      <c r="C616" s="79" t="s">
        <v>21</v>
      </c>
      <c r="D616" s="39">
        <v>4090523</v>
      </c>
      <c r="E616" s="39">
        <v>54100</v>
      </c>
      <c r="F616" s="39">
        <v>371730</v>
      </c>
      <c r="G616" s="39">
        <v>0</v>
      </c>
      <c r="H616" s="39">
        <f>D616+E616-F616</f>
        <v>3772893</v>
      </c>
    </row>
    <row r="617" spans="1:8" s="35" customFormat="1" ht="33" customHeight="1">
      <c r="A617" s="34"/>
      <c r="B617" s="34"/>
      <c r="C617" s="53" t="s">
        <v>338</v>
      </c>
      <c r="D617" s="53"/>
      <c r="E617" s="53"/>
      <c r="F617" s="53"/>
      <c r="G617" s="53"/>
      <c r="H617" s="53"/>
    </row>
    <row r="618" spans="1:8" s="33" customFormat="1" ht="30" customHeight="1">
      <c r="A618" s="41"/>
      <c r="B618" s="41"/>
      <c r="C618" s="7" t="s">
        <v>339</v>
      </c>
      <c r="D618" s="7"/>
      <c r="E618" s="7"/>
      <c r="F618" s="7"/>
      <c r="G618" s="7"/>
      <c r="H618" s="7"/>
    </row>
    <row r="619" spans="1:8" s="33" customFormat="1" ht="18" customHeight="1">
      <c r="A619" s="41"/>
      <c r="B619" s="41"/>
      <c r="C619" s="7" t="s">
        <v>340</v>
      </c>
      <c r="D619" s="7"/>
      <c r="E619" s="7"/>
      <c r="F619" s="7"/>
      <c r="G619" s="7"/>
      <c r="H619" s="7"/>
    </row>
    <row r="620" spans="1:8" s="20" customFormat="1" ht="28.5" customHeight="1">
      <c r="A620" s="17"/>
      <c r="B620" s="17"/>
      <c r="C620" s="9" t="s">
        <v>441</v>
      </c>
      <c r="D620" s="9"/>
      <c r="E620" s="9"/>
      <c r="F620" s="9"/>
      <c r="G620" s="9"/>
      <c r="H620" s="9"/>
    </row>
    <row r="621" spans="1:8" s="20" customFormat="1" ht="4.5" customHeight="1">
      <c r="A621" s="17"/>
      <c r="B621" s="17"/>
      <c r="C621" s="8"/>
      <c r="D621" s="8"/>
      <c r="E621" s="8"/>
      <c r="F621" s="8"/>
      <c r="G621" s="8"/>
      <c r="H621" s="8"/>
    </row>
    <row r="622" spans="1:8" s="77" customFormat="1" ht="22.5" customHeight="1">
      <c r="A622" s="130"/>
      <c r="B622" s="130">
        <v>921</v>
      </c>
      <c r="C622" s="131" t="s">
        <v>38</v>
      </c>
      <c r="D622" s="132">
        <v>98404006</v>
      </c>
      <c r="E622" s="132">
        <f>E623+E639+E650+E632+E637+E646+E648</f>
        <v>10605285</v>
      </c>
      <c r="F622" s="132">
        <f>F623+F639+F650+F632+F637+F646+F648</f>
        <v>61541</v>
      </c>
      <c r="G622" s="132">
        <f>G623+G639+G650+G632+G637+G646+G648</f>
        <v>0</v>
      </c>
      <c r="H622" s="132">
        <f>D622+E622-F622</f>
        <v>108947750</v>
      </c>
    </row>
    <row r="623" spans="1:8" s="20" customFormat="1" ht="20.25" customHeight="1">
      <c r="A623" s="17"/>
      <c r="B623" s="17">
        <v>92106</v>
      </c>
      <c r="C623" s="38" t="s">
        <v>58</v>
      </c>
      <c r="D623" s="39">
        <v>28381225</v>
      </c>
      <c r="E623" s="39">
        <v>323830</v>
      </c>
      <c r="F623" s="39">
        <v>4549</v>
      </c>
      <c r="G623" s="39">
        <v>0</v>
      </c>
      <c r="H623" s="39">
        <f>D623+E623-F623</f>
        <v>28700506</v>
      </c>
    </row>
    <row r="624" spans="1:8" s="20" customFormat="1" ht="42" customHeight="1">
      <c r="A624" s="17"/>
      <c r="B624" s="17"/>
      <c r="C624" s="9" t="s">
        <v>207</v>
      </c>
      <c r="D624" s="9"/>
      <c r="E624" s="9"/>
      <c r="F624" s="9"/>
      <c r="G624" s="9"/>
      <c r="H624" s="9"/>
    </row>
    <row r="625" spans="1:8" s="20" customFormat="1" ht="31.5" customHeight="1">
      <c r="A625" s="17"/>
      <c r="B625" s="17"/>
      <c r="C625" s="7" t="s">
        <v>208</v>
      </c>
      <c r="D625" s="7"/>
      <c r="E625" s="7"/>
      <c r="F625" s="7"/>
      <c r="G625" s="7"/>
      <c r="H625" s="7"/>
    </row>
    <row r="626" spans="1:8" s="20" customFormat="1" ht="25.5" customHeight="1">
      <c r="A626" s="17"/>
      <c r="B626" s="17"/>
      <c r="C626" s="53" t="s">
        <v>564</v>
      </c>
      <c r="D626" s="53"/>
      <c r="E626" s="53"/>
      <c r="F626" s="53"/>
      <c r="G626" s="53"/>
      <c r="H626" s="53"/>
    </row>
    <row r="627" spans="1:8" s="35" customFormat="1" ht="29.25" customHeight="1">
      <c r="A627" s="34"/>
      <c r="B627" s="34"/>
      <c r="C627" s="7" t="s">
        <v>442</v>
      </c>
      <c r="D627" s="7"/>
      <c r="E627" s="7"/>
      <c r="F627" s="7"/>
      <c r="G627" s="7"/>
      <c r="H627" s="7"/>
    </row>
    <row r="628" spans="1:8" s="35" customFormat="1" ht="26.25" customHeight="1">
      <c r="A628" s="34"/>
      <c r="B628" s="34"/>
      <c r="C628" s="7" t="s">
        <v>209</v>
      </c>
      <c r="D628" s="7"/>
      <c r="E628" s="7"/>
      <c r="F628" s="7"/>
      <c r="G628" s="7"/>
      <c r="H628" s="7"/>
    </row>
    <row r="629" spans="1:8" s="35" customFormat="1" ht="15.75" customHeight="1">
      <c r="A629" s="34"/>
      <c r="B629" s="34"/>
      <c r="C629" s="7" t="s">
        <v>210</v>
      </c>
      <c r="D629" s="7"/>
      <c r="E629" s="7"/>
      <c r="F629" s="7"/>
      <c r="G629" s="7"/>
      <c r="H629" s="7"/>
    </row>
    <row r="630" spans="1:8" s="20" customFormat="1" ht="57.75" customHeight="1">
      <c r="A630" s="17"/>
      <c r="B630" s="17"/>
      <c r="C630" s="7" t="s">
        <v>565</v>
      </c>
      <c r="D630" s="7"/>
      <c r="E630" s="7"/>
      <c r="F630" s="7"/>
      <c r="G630" s="7"/>
      <c r="H630" s="7"/>
    </row>
    <row r="631" spans="1:8" s="20" customFormat="1" ht="25.5" customHeight="1">
      <c r="A631" s="17"/>
      <c r="B631" s="17"/>
      <c r="C631" s="8"/>
      <c r="D631" s="8"/>
      <c r="E631" s="8"/>
      <c r="F631" s="8"/>
      <c r="G631" s="8"/>
      <c r="H631" s="8"/>
    </row>
    <row r="632" spans="1:8" s="20" customFormat="1" ht="20.25" customHeight="1">
      <c r="A632" s="17"/>
      <c r="B632" s="17">
        <v>92109</v>
      </c>
      <c r="C632" s="38" t="s">
        <v>102</v>
      </c>
      <c r="D632" s="39">
        <v>6605839</v>
      </c>
      <c r="E632" s="39">
        <v>170370</v>
      </c>
      <c r="F632" s="39">
        <v>0</v>
      </c>
      <c r="G632" s="39">
        <v>0</v>
      </c>
      <c r="H632" s="39">
        <f>D632+E632-F632</f>
        <v>6776209</v>
      </c>
    </row>
    <row r="633" spans="1:8" s="20" customFormat="1" ht="60" customHeight="1">
      <c r="A633" s="17"/>
      <c r="B633" s="17"/>
      <c r="C633" s="9" t="s">
        <v>566</v>
      </c>
      <c r="D633" s="9"/>
      <c r="E633" s="9"/>
      <c r="F633" s="9"/>
      <c r="G633" s="9"/>
      <c r="H633" s="9"/>
    </row>
    <row r="634" spans="1:8" s="20" customFormat="1" ht="17.25" customHeight="1">
      <c r="A634" s="17"/>
      <c r="B634" s="17"/>
      <c r="C634" s="53" t="s">
        <v>137</v>
      </c>
      <c r="D634" s="53"/>
      <c r="E634" s="53"/>
      <c r="F634" s="53"/>
      <c r="G634" s="53"/>
      <c r="H634" s="53"/>
    </row>
    <row r="635" spans="1:8" s="20" customFormat="1" ht="17.25" customHeight="1">
      <c r="A635" s="17"/>
      <c r="B635" s="17"/>
      <c r="C635" s="7" t="s">
        <v>211</v>
      </c>
      <c r="D635" s="7"/>
      <c r="E635" s="7"/>
      <c r="F635" s="7"/>
      <c r="G635" s="7"/>
      <c r="H635" s="7"/>
    </row>
    <row r="636" spans="1:8" s="20" customFormat="1" ht="24.75" customHeight="1">
      <c r="A636" s="17"/>
      <c r="B636" s="17"/>
      <c r="C636" s="7" t="s">
        <v>443</v>
      </c>
      <c r="D636" s="7"/>
      <c r="E636" s="7"/>
      <c r="F636" s="7"/>
      <c r="G636" s="7"/>
      <c r="H636" s="7"/>
    </row>
    <row r="637" spans="1:8" s="20" customFormat="1" ht="20.25" customHeight="1">
      <c r="A637" s="17"/>
      <c r="B637" s="17">
        <v>92110</v>
      </c>
      <c r="C637" s="38" t="s">
        <v>103</v>
      </c>
      <c r="D637" s="39">
        <v>2297450</v>
      </c>
      <c r="E637" s="39">
        <v>15222</v>
      </c>
      <c r="F637" s="39">
        <v>0</v>
      </c>
      <c r="G637" s="39">
        <v>0</v>
      </c>
      <c r="H637" s="39">
        <f>D637+E637-F637</f>
        <v>2312672</v>
      </c>
    </row>
    <row r="638" spans="1:8" s="20" customFormat="1" ht="37.5" customHeight="1">
      <c r="A638" s="17"/>
      <c r="B638" s="17"/>
      <c r="C638" s="9" t="s">
        <v>567</v>
      </c>
      <c r="D638" s="9"/>
      <c r="E638" s="9"/>
      <c r="F638" s="9"/>
      <c r="G638" s="9"/>
      <c r="H638" s="9"/>
    </row>
    <row r="639" spans="1:8" s="20" customFormat="1" ht="20.25" customHeight="1">
      <c r="A639" s="17"/>
      <c r="B639" s="17">
        <v>92116</v>
      </c>
      <c r="C639" s="38" t="s">
        <v>56</v>
      </c>
      <c r="D639" s="39">
        <v>18532778</v>
      </c>
      <c r="E639" s="39">
        <v>131403</v>
      </c>
      <c r="F639" s="39">
        <v>0</v>
      </c>
      <c r="G639" s="39">
        <v>0</v>
      </c>
      <c r="H639" s="39">
        <f>D639+E639-F639</f>
        <v>18664181</v>
      </c>
    </row>
    <row r="640" spans="1:8" s="20" customFormat="1" ht="33.75" customHeight="1">
      <c r="A640" s="17"/>
      <c r="B640" s="17"/>
      <c r="C640" s="9" t="s">
        <v>568</v>
      </c>
      <c r="D640" s="9"/>
      <c r="E640" s="9"/>
      <c r="F640" s="9"/>
      <c r="G640" s="9"/>
      <c r="H640" s="9"/>
    </row>
    <row r="641" spans="1:8" s="20" customFormat="1" ht="14.25" customHeight="1">
      <c r="A641" s="17"/>
      <c r="B641" s="17"/>
      <c r="C641" s="53" t="s">
        <v>212</v>
      </c>
      <c r="D641" s="53"/>
      <c r="E641" s="53"/>
      <c r="F641" s="53"/>
      <c r="G641" s="53"/>
      <c r="H641" s="53"/>
    </row>
    <row r="642" spans="1:8" s="20" customFormat="1" ht="69" customHeight="1">
      <c r="A642" s="17"/>
      <c r="B642" s="17"/>
      <c r="C642" s="7" t="s">
        <v>444</v>
      </c>
      <c r="D642" s="7"/>
      <c r="E642" s="7"/>
      <c r="F642" s="7"/>
      <c r="G642" s="7"/>
      <c r="H642" s="7"/>
    </row>
    <row r="643" spans="1:8" s="20" customFormat="1" ht="16.5" customHeight="1">
      <c r="A643" s="17"/>
      <c r="B643" s="17"/>
      <c r="C643" s="7" t="s">
        <v>213</v>
      </c>
      <c r="D643" s="7"/>
      <c r="E643" s="7"/>
      <c r="F643" s="7"/>
      <c r="G643" s="7"/>
      <c r="H643" s="7"/>
    </row>
    <row r="644" spans="1:8" s="20" customFormat="1" ht="77.25" customHeight="1">
      <c r="A644" s="17"/>
      <c r="B644" s="17"/>
      <c r="C644" s="7" t="s">
        <v>445</v>
      </c>
      <c r="D644" s="7"/>
      <c r="E644" s="7"/>
      <c r="F644" s="7"/>
      <c r="G644" s="7"/>
      <c r="H644" s="7"/>
    </row>
    <row r="645" spans="1:8" s="20" customFormat="1" ht="39" customHeight="1">
      <c r="A645" s="17"/>
      <c r="B645" s="17"/>
      <c r="C645" s="7" t="s">
        <v>569</v>
      </c>
      <c r="D645" s="7"/>
      <c r="E645" s="7"/>
      <c r="F645" s="7"/>
      <c r="G645" s="7"/>
      <c r="H645" s="7"/>
    </row>
    <row r="646" spans="1:8" s="20" customFormat="1" ht="22.5" customHeight="1">
      <c r="A646" s="17"/>
      <c r="B646" s="17">
        <v>92118</v>
      </c>
      <c r="C646" s="38" t="s">
        <v>104</v>
      </c>
      <c r="D646" s="39">
        <v>12589829</v>
      </c>
      <c r="E646" s="39">
        <v>15000</v>
      </c>
      <c r="F646" s="39">
        <v>0</v>
      </c>
      <c r="G646" s="39">
        <v>0</v>
      </c>
      <c r="H646" s="39">
        <f>D646+E646-F646</f>
        <v>12604829</v>
      </c>
    </row>
    <row r="647" spans="1:8" s="20" customFormat="1" ht="44.25" customHeight="1">
      <c r="A647" s="17"/>
      <c r="B647" s="17"/>
      <c r="C647" s="9" t="s">
        <v>570</v>
      </c>
      <c r="D647" s="9"/>
      <c r="E647" s="9"/>
      <c r="F647" s="9"/>
      <c r="G647" s="9"/>
      <c r="H647" s="9"/>
    </row>
    <row r="648" spans="1:8" s="20" customFormat="1" ht="20.25" customHeight="1">
      <c r="A648" s="17"/>
      <c r="B648" s="17">
        <v>92120</v>
      </c>
      <c r="C648" s="38" t="s">
        <v>206</v>
      </c>
      <c r="D648" s="39">
        <v>4095864</v>
      </c>
      <c r="E648" s="39">
        <v>8949460</v>
      </c>
      <c r="F648" s="39">
        <v>0</v>
      </c>
      <c r="G648" s="39">
        <v>0</v>
      </c>
      <c r="H648" s="39">
        <f>D648+E648-F648</f>
        <v>13045324</v>
      </c>
    </row>
    <row r="649" spans="1:8" s="20" customFormat="1" ht="69" customHeight="1">
      <c r="A649" s="17"/>
      <c r="B649" s="112"/>
      <c r="C649" s="7" t="s">
        <v>604</v>
      </c>
      <c r="D649" s="7"/>
      <c r="E649" s="7"/>
      <c r="F649" s="7"/>
      <c r="G649" s="7"/>
      <c r="H649" s="7"/>
    </row>
    <row r="650" spans="1:8" s="20" customFormat="1" ht="20.25" customHeight="1">
      <c r="A650" s="17"/>
      <c r="B650" s="17">
        <v>92195</v>
      </c>
      <c r="C650" s="38" t="s">
        <v>21</v>
      </c>
      <c r="D650" s="39">
        <v>15346671</v>
      </c>
      <c r="E650" s="39">
        <v>1000000</v>
      </c>
      <c r="F650" s="39">
        <v>56992</v>
      </c>
      <c r="G650" s="39">
        <v>0</v>
      </c>
      <c r="H650" s="39">
        <f>D650+E650-F650</f>
        <v>16289679</v>
      </c>
    </row>
    <row r="651" spans="1:8" s="20" customFormat="1" ht="42" customHeight="1">
      <c r="A651" s="17"/>
      <c r="B651" s="112"/>
      <c r="C651" s="7" t="s">
        <v>214</v>
      </c>
      <c r="D651" s="7"/>
      <c r="E651" s="7"/>
      <c r="F651" s="7"/>
      <c r="G651" s="7"/>
      <c r="H651" s="7"/>
    </row>
    <row r="652" spans="1:8" s="20" customFormat="1" ht="42" customHeight="1">
      <c r="A652" s="17"/>
      <c r="B652" s="17"/>
      <c r="C652" s="9" t="s">
        <v>222</v>
      </c>
      <c r="D652" s="9"/>
      <c r="E652" s="9"/>
      <c r="F652" s="9"/>
      <c r="G652" s="9"/>
      <c r="H652" s="9"/>
    </row>
    <row r="653" spans="1:8" s="20" customFormat="1" ht="81.75" customHeight="1">
      <c r="A653" s="17"/>
      <c r="B653" s="17"/>
      <c r="C653" s="8"/>
      <c r="D653" s="8"/>
      <c r="E653" s="8"/>
      <c r="F653" s="8"/>
      <c r="G653" s="8"/>
      <c r="H653" s="44"/>
    </row>
    <row r="654" spans="1:8" s="20" customFormat="1" ht="14.25" customHeight="1">
      <c r="A654" s="17"/>
      <c r="B654" s="17"/>
      <c r="C654" s="8"/>
      <c r="D654" s="8"/>
      <c r="E654" s="8"/>
      <c r="F654" s="8"/>
      <c r="G654" s="8"/>
      <c r="H654" s="44"/>
    </row>
    <row r="655" spans="1:8" s="33" customFormat="1" ht="30" customHeight="1">
      <c r="A655" s="29"/>
      <c r="B655" s="45">
        <v>925</v>
      </c>
      <c r="C655" s="80" t="s">
        <v>54</v>
      </c>
      <c r="D655" s="46">
        <v>7483629</v>
      </c>
      <c r="E655" s="46">
        <f>E656</f>
        <v>19600</v>
      </c>
      <c r="F655" s="46">
        <f>F656</f>
        <v>843906</v>
      </c>
      <c r="G655" s="46">
        <f>G656</f>
        <v>12490</v>
      </c>
      <c r="H655" s="46">
        <f>D655+E655-F655</f>
        <v>6659323</v>
      </c>
    </row>
    <row r="656" spans="1:8" s="20" customFormat="1" ht="21.75" customHeight="1">
      <c r="A656" s="17"/>
      <c r="B656" s="17">
        <v>92502</v>
      </c>
      <c r="C656" s="38" t="s">
        <v>55</v>
      </c>
      <c r="D656" s="39">
        <v>7483629</v>
      </c>
      <c r="E656" s="39">
        <v>19600</v>
      </c>
      <c r="F656" s="39">
        <v>843906</v>
      </c>
      <c r="G656" s="39">
        <v>12490</v>
      </c>
      <c r="H656" s="39">
        <f>D656+E656-F656</f>
        <v>6659323</v>
      </c>
    </row>
    <row r="657" spans="1:8" s="20" customFormat="1" ht="14.25" customHeight="1">
      <c r="A657" s="17"/>
      <c r="B657" s="17"/>
      <c r="C657" s="53" t="s">
        <v>571</v>
      </c>
      <c r="D657" s="53"/>
      <c r="E657" s="53"/>
      <c r="F657" s="53"/>
      <c r="G657" s="53"/>
      <c r="H657" s="53"/>
    </row>
    <row r="658" spans="1:8" s="20" customFormat="1" ht="14.25" customHeight="1">
      <c r="A658" s="17"/>
      <c r="B658" s="17"/>
      <c r="C658" s="9" t="s">
        <v>170</v>
      </c>
      <c r="D658" s="9"/>
      <c r="E658" s="9"/>
      <c r="F658" s="9"/>
      <c r="G658" s="9"/>
      <c r="H658" s="9"/>
    </row>
    <row r="659" spans="1:8" s="20" customFormat="1" ht="42" customHeight="1">
      <c r="A659" s="17"/>
      <c r="B659" s="17"/>
      <c r="C659" s="9" t="s">
        <v>171</v>
      </c>
      <c r="D659" s="9"/>
      <c r="E659" s="9"/>
      <c r="F659" s="9"/>
      <c r="G659" s="9"/>
      <c r="H659" s="9"/>
    </row>
    <row r="660" spans="1:8" s="20" customFormat="1" ht="15.75" customHeight="1">
      <c r="A660" s="17"/>
      <c r="B660" s="17"/>
      <c r="C660" s="9" t="s">
        <v>176</v>
      </c>
      <c r="D660" s="9"/>
      <c r="E660" s="9"/>
      <c r="F660" s="9"/>
      <c r="G660" s="9"/>
      <c r="H660" s="9"/>
    </row>
    <row r="661" spans="1:8" s="20" customFormat="1" ht="57" customHeight="1">
      <c r="A661" s="17"/>
      <c r="B661" s="17"/>
      <c r="C661" s="7" t="s">
        <v>446</v>
      </c>
      <c r="D661" s="7"/>
      <c r="E661" s="7"/>
      <c r="F661" s="7"/>
      <c r="G661" s="7"/>
      <c r="H661" s="7"/>
    </row>
    <row r="662" spans="1:8" s="20" customFormat="1" ht="43.5" customHeight="1">
      <c r="A662" s="17"/>
      <c r="B662" s="17"/>
      <c r="C662" s="7" t="s">
        <v>447</v>
      </c>
      <c r="D662" s="7"/>
      <c r="E662" s="7"/>
      <c r="F662" s="7"/>
      <c r="G662" s="7"/>
      <c r="H662" s="7"/>
    </row>
    <row r="663" spans="1:8" s="20" customFormat="1" ht="26.25" customHeight="1">
      <c r="A663" s="17"/>
      <c r="B663" s="17"/>
      <c r="C663" s="42" t="s">
        <v>623</v>
      </c>
      <c r="D663" s="42"/>
      <c r="E663" s="42"/>
      <c r="F663" s="42"/>
      <c r="G663" s="42"/>
      <c r="H663" s="42"/>
    </row>
    <row r="664" spans="1:8" s="20" customFormat="1" ht="51.75" customHeight="1">
      <c r="A664" s="17"/>
      <c r="B664" s="17"/>
      <c r="C664" s="9" t="s">
        <v>174</v>
      </c>
      <c r="D664" s="9"/>
      <c r="E664" s="9"/>
      <c r="F664" s="9"/>
      <c r="G664" s="9"/>
      <c r="H664" s="9"/>
    </row>
    <row r="665" spans="1:8" s="20" customFormat="1" ht="54" customHeight="1">
      <c r="A665" s="17"/>
      <c r="B665" s="17"/>
      <c r="C665" s="9" t="s">
        <v>175</v>
      </c>
      <c r="D665" s="9"/>
      <c r="E665" s="9"/>
      <c r="F665" s="9"/>
      <c r="G665" s="9"/>
      <c r="H665" s="9"/>
    </row>
    <row r="666" spans="1:8" s="20" customFormat="1" ht="18" customHeight="1">
      <c r="A666" s="17"/>
      <c r="B666" s="17"/>
      <c r="C666" s="9" t="s">
        <v>448</v>
      </c>
      <c r="D666" s="9"/>
      <c r="E666" s="9"/>
      <c r="F666" s="9"/>
      <c r="G666" s="9"/>
      <c r="H666" s="9"/>
    </row>
    <row r="667" spans="1:8" s="20" customFormat="1" ht="30.75" customHeight="1">
      <c r="A667" s="17"/>
      <c r="B667" s="17"/>
      <c r="C667" s="133" t="s">
        <v>605</v>
      </c>
      <c r="D667" s="42"/>
      <c r="E667" s="42"/>
      <c r="F667" s="42"/>
      <c r="G667" s="42"/>
      <c r="H667" s="42"/>
    </row>
    <row r="668" spans="1:8" s="20" customFormat="1" ht="25.5" customHeight="1">
      <c r="A668" s="17"/>
      <c r="B668" s="17"/>
      <c r="C668" s="9" t="s">
        <v>449</v>
      </c>
      <c r="D668" s="9"/>
      <c r="E668" s="9"/>
      <c r="F668" s="9"/>
      <c r="G668" s="9"/>
      <c r="H668" s="9"/>
    </row>
    <row r="669" spans="1:8" s="20" customFormat="1" ht="15" customHeight="1">
      <c r="A669" s="17"/>
      <c r="B669" s="17"/>
      <c r="C669" s="9" t="s">
        <v>180</v>
      </c>
      <c r="D669" s="9"/>
      <c r="E669" s="9"/>
      <c r="F669" s="9"/>
      <c r="G669" s="9"/>
      <c r="H669" s="9"/>
    </row>
    <row r="670" spans="1:8" s="20" customFormat="1" ht="27" customHeight="1">
      <c r="A670" s="17"/>
      <c r="B670" s="17"/>
      <c r="C670" s="9" t="s">
        <v>606</v>
      </c>
      <c r="D670" s="9"/>
      <c r="E670" s="9"/>
      <c r="F670" s="9"/>
      <c r="G670" s="9"/>
      <c r="H670" s="9"/>
    </row>
    <row r="671" spans="1:8" s="20" customFormat="1" ht="38.25" customHeight="1">
      <c r="A671" s="17"/>
      <c r="B671" s="17"/>
      <c r="C671" s="9" t="s">
        <v>450</v>
      </c>
      <c r="D671" s="9"/>
      <c r="E671" s="9"/>
      <c r="F671" s="9"/>
      <c r="G671" s="9"/>
      <c r="H671" s="9"/>
    </row>
    <row r="672" spans="1:8" s="20" customFormat="1" ht="78.75" customHeight="1">
      <c r="A672" s="17"/>
      <c r="B672" s="17"/>
      <c r="C672" s="9" t="s">
        <v>451</v>
      </c>
      <c r="D672" s="9"/>
      <c r="E672" s="9"/>
      <c r="F672" s="9"/>
      <c r="G672" s="9"/>
      <c r="H672" s="9"/>
    </row>
    <row r="673" spans="1:8" s="20" customFormat="1" ht="3.75" customHeight="1">
      <c r="A673" s="17"/>
      <c r="B673" s="17"/>
      <c r="C673" s="8"/>
      <c r="D673" s="8"/>
      <c r="E673" s="8"/>
      <c r="F673" s="8"/>
      <c r="G673" s="8"/>
      <c r="H673" s="8"/>
    </row>
    <row r="674" spans="1:8" s="77" customFormat="1" ht="24.75" customHeight="1">
      <c r="A674" s="29"/>
      <c r="B674" s="29">
        <v>926</v>
      </c>
      <c r="C674" s="30" t="s">
        <v>68</v>
      </c>
      <c r="D674" s="32">
        <v>5273264</v>
      </c>
      <c r="E674" s="32">
        <f>E675</f>
        <v>10000</v>
      </c>
      <c r="F674" s="32">
        <f>F675</f>
        <v>0</v>
      </c>
      <c r="G674" s="32">
        <f>G675</f>
        <v>0</v>
      </c>
      <c r="H674" s="32">
        <f>D674+E674-F674</f>
        <v>5283264</v>
      </c>
    </row>
    <row r="675" spans="1:8" s="20" customFormat="1" ht="22.5" customHeight="1">
      <c r="A675" s="17"/>
      <c r="B675" s="17">
        <v>92605</v>
      </c>
      <c r="C675" s="38" t="s">
        <v>119</v>
      </c>
      <c r="D675" s="39">
        <v>4703000</v>
      </c>
      <c r="E675" s="39">
        <v>10000</v>
      </c>
      <c r="F675" s="39">
        <v>0</v>
      </c>
      <c r="G675" s="39">
        <v>0</v>
      </c>
      <c r="H675" s="39">
        <f>D675+E675-F675</f>
        <v>4713000</v>
      </c>
    </row>
    <row r="676" spans="1:8" s="77" customFormat="1" ht="27" customHeight="1">
      <c r="A676" s="41"/>
      <c r="B676" s="41"/>
      <c r="C676" s="7" t="s">
        <v>452</v>
      </c>
      <c r="D676" s="7"/>
      <c r="E676" s="7"/>
      <c r="F676" s="7"/>
      <c r="G676" s="7"/>
      <c r="H676" s="7"/>
    </row>
    <row r="677" spans="1:8" s="10" customFormat="1" ht="20.25" customHeight="1">
      <c r="A677" s="11" t="s">
        <v>2</v>
      </c>
      <c r="B677" s="11"/>
      <c r="C677" s="11"/>
      <c r="D677" s="11"/>
      <c r="E677" s="11"/>
      <c r="F677" s="11"/>
      <c r="G677" s="11"/>
      <c r="H677" s="11"/>
    </row>
    <row r="678" spans="1:8" s="4" customFormat="1" ht="18.75" customHeight="1">
      <c r="A678" s="134" t="s">
        <v>9</v>
      </c>
      <c r="B678" s="135" t="s">
        <v>16</v>
      </c>
      <c r="C678" s="135"/>
      <c r="D678" s="136"/>
      <c r="E678" s="136"/>
      <c r="F678" s="136"/>
      <c r="G678" s="136"/>
      <c r="H678" s="136"/>
    </row>
    <row r="679" spans="1:8" s="142" customFormat="1" ht="26.25" customHeight="1">
      <c r="A679" s="137" t="s">
        <v>17</v>
      </c>
      <c r="B679" s="138" t="s">
        <v>25</v>
      </c>
      <c r="C679" s="139"/>
      <c r="D679" s="140">
        <v>824174013.95</v>
      </c>
      <c r="E679" s="141"/>
      <c r="F679" s="141">
        <v>22437700</v>
      </c>
      <c r="G679" s="141"/>
      <c r="H679" s="140">
        <f aca="true" t="shared" si="0" ref="H679:H685">D679+E679-F679</f>
        <v>801736313.95</v>
      </c>
    </row>
    <row r="680" spans="1:8" s="142" customFormat="1" ht="26.25" customHeight="1">
      <c r="A680" s="137" t="s">
        <v>18</v>
      </c>
      <c r="B680" s="143" t="s">
        <v>26</v>
      </c>
      <c r="C680" s="144"/>
      <c r="D680" s="140">
        <v>660671996.95</v>
      </c>
      <c r="E680" s="141">
        <f>F681-F679</f>
        <v>7013056</v>
      </c>
      <c r="F680" s="141"/>
      <c r="G680" s="141"/>
      <c r="H680" s="140">
        <f t="shared" si="0"/>
        <v>667685052.95</v>
      </c>
    </row>
    <row r="681" spans="1:8" s="35" customFormat="1" ht="27" customHeight="1">
      <c r="A681" s="137" t="s">
        <v>19</v>
      </c>
      <c r="B681" s="145" t="s">
        <v>47</v>
      </c>
      <c r="C681" s="146"/>
      <c r="D681" s="140">
        <v>163502017</v>
      </c>
      <c r="E681" s="141"/>
      <c r="F681" s="141">
        <v>29450756</v>
      </c>
      <c r="G681" s="141"/>
      <c r="H681" s="140">
        <f t="shared" si="0"/>
        <v>134051261</v>
      </c>
    </row>
    <row r="682" spans="1:8" s="142" customFormat="1" ht="26.25" customHeight="1">
      <c r="A682" s="137" t="s">
        <v>27</v>
      </c>
      <c r="B682" s="143" t="s">
        <v>53</v>
      </c>
      <c r="C682" s="144"/>
      <c r="D682" s="140">
        <v>857674013.95</v>
      </c>
      <c r="E682" s="141"/>
      <c r="F682" s="141">
        <v>22437700</v>
      </c>
      <c r="G682" s="141"/>
      <c r="H682" s="140">
        <f t="shared" si="0"/>
        <v>835236313.95</v>
      </c>
    </row>
    <row r="683" spans="1:8" s="10" customFormat="1" ht="26.25" customHeight="1">
      <c r="A683" s="137" t="s">
        <v>28</v>
      </c>
      <c r="B683" s="147" t="s">
        <v>51</v>
      </c>
      <c r="C683" s="148"/>
      <c r="D683" s="140">
        <v>594718809.95</v>
      </c>
      <c r="E683" s="141">
        <f>F684-F682</f>
        <v>3302907</v>
      </c>
      <c r="F683" s="141"/>
      <c r="G683" s="141"/>
      <c r="H683" s="140">
        <f t="shared" si="0"/>
        <v>598021716.95</v>
      </c>
    </row>
    <row r="684" spans="1:8" s="35" customFormat="1" ht="27" customHeight="1">
      <c r="A684" s="137" t="s">
        <v>29</v>
      </c>
      <c r="B684" s="145" t="s">
        <v>52</v>
      </c>
      <c r="C684" s="146"/>
      <c r="D684" s="140">
        <v>262955204</v>
      </c>
      <c r="E684" s="141"/>
      <c r="F684" s="141">
        <v>25740607</v>
      </c>
      <c r="G684" s="141"/>
      <c r="H684" s="140">
        <f t="shared" si="0"/>
        <v>237214597</v>
      </c>
    </row>
    <row r="685" spans="1:8" s="35" customFormat="1" ht="27" customHeight="1">
      <c r="A685" s="137" t="s">
        <v>30</v>
      </c>
      <c r="B685" s="149" t="s">
        <v>121</v>
      </c>
      <c r="C685" s="149"/>
      <c r="D685" s="140">
        <v>69680952</v>
      </c>
      <c r="E685" s="141">
        <v>7100000</v>
      </c>
      <c r="F685" s="141"/>
      <c r="G685" s="141"/>
      <c r="H685" s="140">
        <f t="shared" si="0"/>
        <v>76780952</v>
      </c>
    </row>
    <row r="686" spans="1:8" s="35" customFormat="1" ht="27" customHeight="1">
      <c r="A686" s="137" t="s">
        <v>40</v>
      </c>
      <c r="B686" s="149" t="s">
        <v>325</v>
      </c>
      <c r="C686" s="149"/>
      <c r="D686" s="140">
        <v>36180952</v>
      </c>
      <c r="E686" s="141">
        <v>7100000</v>
      </c>
      <c r="F686" s="141"/>
      <c r="G686" s="141"/>
      <c r="H686" s="140">
        <f>D686+E686-F686</f>
        <v>43280952</v>
      </c>
    </row>
    <row r="687" spans="1:8" s="35" customFormat="1" ht="42.75" customHeight="1">
      <c r="A687" s="137" t="s">
        <v>41</v>
      </c>
      <c r="B687" s="149" t="s">
        <v>115</v>
      </c>
      <c r="C687" s="149"/>
      <c r="D687" s="140">
        <v>15647865</v>
      </c>
      <c r="E687" s="141"/>
      <c r="F687" s="141">
        <v>7752780</v>
      </c>
      <c r="G687" s="141"/>
      <c r="H687" s="140">
        <f>D687+E687-F687</f>
        <v>7895085</v>
      </c>
    </row>
    <row r="688" spans="1:8" s="35" customFormat="1" ht="24.75" customHeight="1">
      <c r="A688" s="137" t="s">
        <v>42</v>
      </c>
      <c r="B688" s="150" t="s">
        <v>43</v>
      </c>
      <c r="C688" s="151"/>
      <c r="D688" s="140">
        <v>240279254</v>
      </c>
      <c r="E688" s="141">
        <f>E690-F689</f>
        <v>2860937</v>
      </c>
      <c r="F688" s="141"/>
      <c r="G688" s="141"/>
      <c r="H688" s="140">
        <f aca="true" t="shared" si="1" ref="H688:H693">D688+E688-F688</f>
        <v>243140191</v>
      </c>
    </row>
    <row r="689" spans="1:8" s="35" customFormat="1" ht="27" customHeight="1">
      <c r="A689" s="137" t="s">
        <v>46</v>
      </c>
      <c r="B689" s="150" t="s">
        <v>44</v>
      </c>
      <c r="C689" s="151"/>
      <c r="D689" s="140">
        <v>117484156</v>
      </c>
      <c r="E689" s="141"/>
      <c r="F689" s="141">
        <v>4526950</v>
      </c>
      <c r="G689" s="141"/>
      <c r="H689" s="140">
        <f t="shared" si="1"/>
        <v>112957206</v>
      </c>
    </row>
    <row r="690" spans="1:8" s="35" customFormat="1" ht="27" customHeight="1">
      <c r="A690" s="137" t="s">
        <v>48</v>
      </c>
      <c r="B690" s="150" t="s">
        <v>45</v>
      </c>
      <c r="C690" s="151"/>
      <c r="D690" s="140">
        <v>122795098</v>
      </c>
      <c r="E690" s="141">
        <v>7387887</v>
      </c>
      <c r="F690" s="141"/>
      <c r="G690" s="141"/>
      <c r="H690" s="140">
        <f t="shared" si="1"/>
        <v>130182985</v>
      </c>
    </row>
    <row r="691" spans="1:8" s="35" customFormat="1" ht="69" customHeight="1">
      <c r="A691" s="137" t="s">
        <v>69</v>
      </c>
      <c r="B691" s="150" t="s">
        <v>326</v>
      </c>
      <c r="C691" s="151"/>
      <c r="D691" s="140">
        <v>7555</v>
      </c>
      <c r="E691" s="141"/>
      <c r="F691" s="141">
        <v>1355</v>
      </c>
      <c r="G691" s="141"/>
      <c r="H691" s="140">
        <f t="shared" si="1"/>
        <v>6200</v>
      </c>
    </row>
    <row r="692" spans="1:8" s="35" customFormat="1" ht="84" customHeight="1">
      <c r="A692" s="137" t="s">
        <v>70</v>
      </c>
      <c r="B692" s="149" t="s">
        <v>453</v>
      </c>
      <c r="C692" s="149"/>
      <c r="D692" s="140">
        <v>1809841</v>
      </c>
      <c r="E692" s="141"/>
      <c r="F692" s="141">
        <v>70095</v>
      </c>
      <c r="G692" s="141"/>
      <c r="H692" s="140">
        <f t="shared" si="1"/>
        <v>1739746</v>
      </c>
    </row>
    <row r="693" spans="1:8" s="35" customFormat="1" ht="59.25" customHeight="1">
      <c r="A693" s="137" t="s">
        <v>126</v>
      </c>
      <c r="B693" s="149" t="s">
        <v>107</v>
      </c>
      <c r="C693" s="149"/>
      <c r="D693" s="140">
        <v>241096</v>
      </c>
      <c r="E693" s="141"/>
      <c r="F693" s="141">
        <v>665</v>
      </c>
      <c r="G693" s="141"/>
      <c r="H693" s="140">
        <f t="shared" si="1"/>
        <v>240431</v>
      </c>
    </row>
    <row r="694" spans="1:8" s="10" customFormat="1" ht="4.5" customHeight="1">
      <c r="A694" s="152"/>
      <c r="B694" s="153"/>
      <c r="C694" s="153"/>
      <c r="D694" s="154"/>
      <c r="E694" s="154"/>
      <c r="F694" s="154"/>
      <c r="G694" s="154"/>
      <c r="H694" s="154"/>
    </row>
    <row r="695" spans="1:8" s="4" customFormat="1" ht="18.75" customHeight="1">
      <c r="A695" s="82" t="s">
        <v>10</v>
      </c>
      <c r="B695" s="155" t="s">
        <v>11</v>
      </c>
      <c r="C695" s="155"/>
      <c r="D695" s="84"/>
      <c r="E695" s="84"/>
      <c r="F695" s="84"/>
      <c r="G695" s="84"/>
      <c r="H695" s="84"/>
    </row>
    <row r="696" spans="1:8" s="126" customFormat="1" ht="18.75" customHeight="1">
      <c r="A696" s="125" t="s">
        <v>17</v>
      </c>
      <c r="B696" s="5" t="s">
        <v>82</v>
      </c>
      <c r="C696" s="5"/>
      <c r="D696" s="5"/>
      <c r="E696" s="5"/>
      <c r="F696" s="5"/>
      <c r="G696" s="5"/>
      <c r="H696" s="5"/>
    </row>
    <row r="697" spans="1:8" s="126" customFormat="1" ht="18.75" customHeight="1">
      <c r="A697" s="125" t="s">
        <v>18</v>
      </c>
      <c r="B697" s="5" t="s">
        <v>76</v>
      </c>
      <c r="C697" s="5"/>
      <c r="D697" s="5"/>
      <c r="E697" s="5"/>
      <c r="F697" s="5"/>
      <c r="G697" s="5"/>
      <c r="H697" s="5"/>
    </row>
    <row r="698" spans="1:8" s="126" customFormat="1" ht="18.75" customHeight="1">
      <c r="A698" s="125" t="s">
        <v>19</v>
      </c>
      <c r="B698" s="5" t="s">
        <v>77</v>
      </c>
      <c r="C698" s="5"/>
      <c r="D698" s="5"/>
      <c r="E698" s="5"/>
      <c r="F698" s="5"/>
      <c r="G698" s="5"/>
      <c r="H698" s="5"/>
    </row>
    <row r="699" spans="1:8" s="126" customFormat="1" ht="18.75" customHeight="1">
      <c r="A699" s="125" t="s">
        <v>27</v>
      </c>
      <c r="B699" s="5" t="s">
        <v>78</v>
      </c>
      <c r="C699" s="5"/>
      <c r="D699" s="5"/>
      <c r="E699" s="5"/>
      <c r="F699" s="5"/>
      <c r="G699" s="5"/>
      <c r="H699" s="5"/>
    </row>
    <row r="700" spans="1:8" s="126" customFormat="1" ht="18.75" customHeight="1">
      <c r="A700" s="125" t="s">
        <v>28</v>
      </c>
      <c r="B700" s="5" t="s">
        <v>79</v>
      </c>
      <c r="C700" s="5"/>
      <c r="D700" s="5"/>
      <c r="E700" s="5"/>
      <c r="F700" s="5"/>
      <c r="G700" s="5"/>
      <c r="H700" s="5"/>
    </row>
    <row r="701" spans="1:8" s="126" customFormat="1" ht="26.25" customHeight="1">
      <c r="A701" s="125" t="s">
        <v>29</v>
      </c>
      <c r="B701" s="5" t="s">
        <v>84</v>
      </c>
      <c r="C701" s="5"/>
      <c r="D701" s="5"/>
      <c r="E701" s="5"/>
      <c r="F701" s="5"/>
      <c r="G701" s="5"/>
      <c r="H701" s="5"/>
    </row>
    <row r="702" spans="1:8" s="6" customFormat="1" ht="21" customHeight="1">
      <c r="A702" s="125" t="s">
        <v>30</v>
      </c>
      <c r="B702" s="5" t="s">
        <v>127</v>
      </c>
      <c r="C702" s="5"/>
      <c r="D702" s="5"/>
      <c r="E702" s="5"/>
      <c r="F702" s="5"/>
      <c r="G702" s="5"/>
      <c r="H702" s="5"/>
    </row>
    <row r="703" spans="1:8" s="126" customFormat="1" ht="21" customHeight="1">
      <c r="A703" s="125" t="s">
        <v>40</v>
      </c>
      <c r="B703" s="5" t="s">
        <v>85</v>
      </c>
      <c r="C703" s="5"/>
      <c r="D703" s="5"/>
      <c r="E703" s="5"/>
      <c r="F703" s="5"/>
      <c r="G703" s="5"/>
      <c r="H703" s="5"/>
    </row>
    <row r="704" spans="1:8" s="126" customFormat="1" ht="21" customHeight="1">
      <c r="A704" s="125" t="s">
        <v>41</v>
      </c>
      <c r="B704" s="5" t="s">
        <v>86</v>
      </c>
      <c r="C704" s="5"/>
      <c r="D704" s="5"/>
      <c r="E704" s="5"/>
      <c r="F704" s="5"/>
      <c r="G704" s="5"/>
      <c r="H704" s="5"/>
    </row>
    <row r="705" spans="1:8" s="126" customFormat="1" ht="21" customHeight="1">
      <c r="A705" s="125" t="s">
        <v>42</v>
      </c>
      <c r="B705" s="5" t="s">
        <v>87</v>
      </c>
      <c r="C705" s="5"/>
      <c r="D705" s="5"/>
      <c r="E705" s="5"/>
      <c r="F705" s="5"/>
      <c r="G705" s="5"/>
      <c r="H705" s="5"/>
    </row>
    <row r="706" spans="1:8" s="126" customFormat="1" ht="21" customHeight="1">
      <c r="A706" s="125" t="s">
        <v>46</v>
      </c>
      <c r="B706" s="5" t="s">
        <v>128</v>
      </c>
      <c r="C706" s="5"/>
      <c r="D706" s="5"/>
      <c r="E706" s="5"/>
      <c r="F706" s="5"/>
      <c r="G706" s="5"/>
      <c r="H706" s="5"/>
    </row>
    <row r="707" spans="1:8" s="126" customFormat="1" ht="21" customHeight="1">
      <c r="A707" s="125" t="s">
        <v>48</v>
      </c>
      <c r="B707" s="5" t="s">
        <v>486</v>
      </c>
      <c r="C707" s="5"/>
      <c r="D707" s="5"/>
      <c r="E707" s="5"/>
      <c r="F707" s="5"/>
      <c r="G707" s="5"/>
      <c r="H707" s="5"/>
    </row>
    <row r="708" spans="1:8" s="126" customFormat="1" ht="21" customHeight="1">
      <c r="A708" s="125" t="s">
        <v>69</v>
      </c>
      <c r="B708" s="5" t="s">
        <v>487</v>
      </c>
      <c r="C708" s="5"/>
      <c r="D708" s="5"/>
      <c r="E708" s="5"/>
      <c r="F708" s="5"/>
      <c r="G708" s="5"/>
      <c r="H708" s="5"/>
    </row>
    <row r="709" spans="1:8" s="126" customFormat="1" ht="21.75" customHeight="1">
      <c r="A709" s="125"/>
      <c r="B709" s="156"/>
      <c r="C709" s="156"/>
      <c r="D709" s="156"/>
      <c r="E709" s="156"/>
      <c r="F709" s="156"/>
      <c r="G709" s="156"/>
      <c r="H709" s="157"/>
    </row>
    <row r="710" spans="1:8" s="28" customFormat="1" ht="16.5" customHeight="1">
      <c r="A710" s="21" t="s">
        <v>20</v>
      </c>
      <c r="B710" s="158" t="s">
        <v>80</v>
      </c>
      <c r="C710" s="158"/>
      <c r="D710" s="159"/>
      <c r="E710" s="159"/>
      <c r="F710" s="159"/>
      <c r="G710" s="159"/>
      <c r="H710" s="159"/>
    </row>
    <row r="711" spans="1:8" s="28" customFormat="1" ht="4.5" customHeight="1">
      <c r="A711" s="25"/>
      <c r="B711" s="25"/>
      <c r="C711" s="160"/>
      <c r="D711" s="160"/>
      <c r="E711" s="160"/>
      <c r="F711" s="160"/>
      <c r="G711" s="160"/>
      <c r="H711" s="161"/>
    </row>
    <row r="712" spans="1:8" s="35" customFormat="1" ht="13.5" customHeight="1">
      <c r="A712" s="25"/>
      <c r="B712" s="60" t="s">
        <v>81</v>
      </c>
      <c r="C712" s="60"/>
      <c r="D712" s="60"/>
      <c r="E712" s="60"/>
      <c r="F712" s="60"/>
      <c r="G712" s="60"/>
      <c r="H712" s="60"/>
    </row>
    <row r="713" spans="1:8" s="35" customFormat="1" ht="14.25" customHeight="1">
      <c r="A713" s="34"/>
      <c r="B713" s="162" t="s">
        <v>31</v>
      </c>
      <c r="C713" s="60" t="s">
        <v>327</v>
      </c>
      <c r="D713" s="60"/>
      <c r="E713" s="60"/>
      <c r="F713" s="60"/>
      <c r="G713" s="60"/>
      <c r="H713" s="60"/>
    </row>
    <row r="714" spans="1:8" s="35" customFormat="1" ht="14.25" customHeight="1">
      <c r="A714" s="34"/>
      <c r="B714" s="162" t="s">
        <v>32</v>
      </c>
      <c r="C714" s="60" t="s">
        <v>328</v>
      </c>
      <c r="D714" s="60"/>
      <c r="E714" s="60"/>
      <c r="F714" s="60"/>
      <c r="G714" s="60"/>
      <c r="H714" s="60"/>
    </row>
    <row r="715" spans="1:8" s="35" customFormat="1" ht="27" customHeight="1">
      <c r="A715" s="34"/>
      <c r="B715" s="163" t="s">
        <v>129</v>
      </c>
      <c r="C715" s="65" t="s">
        <v>329</v>
      </c>
      <c r="D715" s="65"/>
      <c r="E715" s="65"/>
      <c r="F715" s="65"/>
      <c r="G715" s="65"/>
      <c r="H715" s="65"/>
    </row>
    <row r="716" spans="1:8" s="35" customFormat="1" ht="16.5" customHeight="1">
      <c r="A716" s="34"/>
      <c r="B716" s="163" t="s">
        <v>130</v>
      </c>
      <c r="C716" s="65" t="s">
        <v>331</v>
      </c>
      <c r="D716" s="65"/>
      <c r="E716" s="65"/>
      <c r="F716" s="65"/>
      <c r="G716" s="65"/>
      <c r="H716" s="65"/>
    </row>
    <row r="717" spans="1:8" s="28" customFormat="1" ht="14.25" customHeight="1">
      <c r="A717" s="34"/>
      <c r="B717" s="163"/>
      <c r="C717" s="60" t="s">
        <v>332</v>
      </c>
      <c r="D717" s="60"/>
      <c r="E717" s="60"/>
      <c r="F717" s="60"/>
      <c r="G717" s="60"/>
      <c r="H717" s="60"/>
    </row>
    <row r="718" spans="3:8" ht="14.25" customHeight="1">
      <c r="C718" s="60" t="s">
        <v>330</v>
      </c>
      <c r="D718" s="60"/>
      <c r="E718" s="60"/>
      <c r="F718" s="60"/>
      <c r="G718" s="60"/>
      <c r="H718" s="60"/>
    </row>
    <row r="719" spans="3:8" ht="14.25" customHeight="1">
      <c r="C719" s="60" t="s">
        <v>333</v>
      </c>
      <c r="D719" s="60"/>
      <c r="E719" s="60"/>
      <c r="F719" s="60"/>
      <c r="G719" s="60"/>
      <c r="H719" s="60"/>
    </row>
    <row r="720" spans="3:8" ht="14.25" customHeight="1">
      <c r="C720" s="60" t="s">
        <v>334</v>
      </c>
      <c r="D720" s="60"/>
      <c r="E720" s="60"/>
      <c r="F720" s="60"/>
      <c r="G720" s="60"/>
      <c r="H720" s="60"/>
    </row>
    <row r="721" spans="1:8" s="28" customFormat="1" ht="12.75">
      <c r="A721" s="25"/>
      <c r="B721" s="25"/>
      <c r="C721" s="160"/>
      <c r="D721" s="164"/>
      <c r="E721" s="164"/>
      <c r="F721" s="164"/>
      <c r="G721" s="164"/>
      <c r="H721" s="164"/>
    </row>
  </sheetData>
  <sheetProtection password="C25B" sheet="1"/>
  <mergeCells count="532">
    <mergeCell ref="C101:F101"/>
    <mergeCell ref="C102:F102"/>
    <mergeCell ref="C104:F104"/>
    <mergeCell ref="C108:F108"/>
    <mergeCell ref="C279:H279"/>
    <mergeCell ref="C109:F109"/>
    <mergeCell ref="C105:F105"/>
    <mergeCell ref="C141:F141"/>
    <mergeCell ref="C142:F142"/>
    <mergeCell ref="C143:F143"/>
    <mergeCell ref="C92:F92"/>
    <mergeCell ref="C93:F93"/>
    <mergeCell ref="C94:H94"/>
    <mergeCell ref="C96:F96"/>
    <mergeCell ref="C95:F95"/>
    <mergeCell ref="C97:F97"/>
    <mergeCell ref="C133:F133"/>
    <mergeCell ref="C81:F81"/>
    <mergeCell ref="C82:F82"/>
    <mergeCell ref="C83:F83"/>
    <mergeCell ref="C91:H91"/>
    <mergeCell ref="C106:F106"/>
    <mergeCell ref="C107:F107"/>
    <mergeCell ref="C90:H90"/>
    <mergeCell ref="C99:F99"/>
    <mergeCell ref="C100:F100"/>
    <mergeCell ref="C110:F110"/>
    <mergeCell ref="C111:F111"/>
    <mergeCell ref="C128:F128"/>
    <mergeCell ref="C127:F127"/>
    <mergeCell ref="C120:F120"/>
    <mergeCell ref="C121:F121"/>
    <mergeCell ref="C122:F122"/>
    <mergeCell ref="C124:F124"/>
    <mergeCell ref="C114:F114"/>
    <mergeCell ref="C116:H116"/>
    <mergeCell ref="C131:F131"/>
    <mergeCell ref="C134:F134"/>
    <mergeCell ref="C145:H145"/>
    <mergeCell ref="C135:H135"/>
    <mergeCell ref="C136:H136"/>
    <mergeCell ref="C140:F140"/>
    <mergeCell ref="C138:F138"/>
    <mergeCell ref="C144:F144"/>
    <mergeCell ref="C137:F137"/>
    <mergeCell ref="C139:F139"/>
    <mergeCell ref="C146:F146"/>
    <mergeCell ref="C150:F150"/>
    <mergeCell ref="C147:F147"/>
    <mergeCell ref="C148:F148"/>
    <mergeCell ref="C149:F149"/>
    <mergeCell ref="C158:F158"/>
    <mergeCell ref="C151:H151"/>
    <mergeCell ref="C152:H152"/>
    <mergeCell ref="C153:F153"/>
    <mergeCell ref="C154:F154"/>
    <mergeCell ref="C155:F155"/>
    <mergeCell ref="C161:F161"/>
    <mergeCell ref="C156:F156"/>
    <mergeCell ref="C157:F157"/>
    <mergeCell ref="C163:F163"/>
    <mergeCell ref="C164:F164"/>
    <mergeCell ref="C166:F166"/>
    <mergeCell ref="C60:H60"/>
    <mergeCell ref="C77:F77"/>
    <mergeCell ref="C78:F78"/>
    <mergeCell ref="C86:F86"/>
    <mergeCell ref="C84:H84"/>
    <mergeCell ref="C160:F160"/>
    <mergeCell ref="C159:F159"/>
    <mergeCell ref="C75:H75"/>
    <mergeCell ref="C162:H162"/>
    <mergeCell ref="C258:H258"/>
    <mergeCell ref="B686:C686"/>
    <mergeCell ref="C716:H716"/>
    <mergeCell ref="C213:H213"/>
    <mergeCell ref="C215:H215"/>
    <mergeCell ref="C216:H216"/>
    <mergeCell ref="C617:H617"/>
    <mergeCell ref="C619:H619"/>
    <mergeCell ref="G602:G603"/>
    <mergeCell ref="C611:H611"/>
    <mergeCell ref="C231:H231"/>
    <mergeCell ref="C717:H717"/>
    <mergeCell ref="C718:H718"/>
    <mergeCell ref="C719:H719"/>
    <mergeCell ref="C720:H720"/>
    <mergeCell ref="C20:H20"/>
    <mergeCell ref="C600:H600"/>
    <mergeCell ref="D602:D603"/>
    <mergeCell ref="E602:E603"/>
    <mergeCell ref="F602:F603"/>
    <mergeCell ref="D239:D240"/>
    <mergeCell ref="E239:E240"/>
    <mergeCell ref="F239:F240"/>
    <mergeCell ref="G239:G240"/>
    <mergeCell ref="C248:H248"/>
    <mergeCell ref="C226:H226"/>
    <mergeCell ref="C227:H227"/>
    <mergeCell ref="C228:H228"/>
    <mergeCell ref="C229:H229"/>
    <mergeCell ref="C230:H230"/>
    <mergeCell ref="C22:H22"/>
    <mergeCell ref="C23:H23"/>
    <mergeCell ref="C21:H21"/>
    <mergeCell ref="C232:H232"/>
    <mergeCell ref="C261:H261"/>
    <mergeCell ref="C262:H262"/>
    <mergeCell ref="C179:H179"/>
    <mergeCell ref="C54:H54"/>
    <mergeCell ref="C259:H259"/>
    <mergeCell ref="C260:H260"/>
    <mergeCell ref="C500:H500"/>
    <mergeCell ref="C401:H401"/>
    <mergeCell ref="C402:H402"/>
    <mergeCell ref="C403:H403"/>
    <mergeCell ref="C404:H404"/>
    <mergeCell ref="C405:H405"/>
    <mergeCell ref="C491:H491"/>
    <mergeCell ref="C492:H492"/>
    <mergeCell ref="C496:H496"/>
    <mergeCell ref="C497:H497"/>
    <mergeCell ref="C499:H499"/>
    <mergeCell ref="C493:H493"/>
    <mergeCell ref="C494:H494"/>
    <mergeCell ref="C495:H495"/>
    <mergeCell ref="C498:H498"/>
    <mergeCell ref="C665:H665"/>
    <mergeCell ref="C506:H506"/>
    <mergeCell ref="C555:H555"/>
    <mergeCell ref="C544:H544"/>
    <mergeCell ref="C557:H557"/>
    <mergeCell ref="C270:H270"/>
    <mergeCell ref="C666:H666"/>
    <mergeCell ref="C474:H474"/>
    <mergeCell ref="C477:H477"/>
    <mergeCell ref="C478:H478"/>
    <mergeCell ref="C479:H479"/>
    <mergeCell ref="C480:H480"/>
    <mergeCell ref="C483:H483"/>
    <mergeCell ref="C487:H487"/>
    <mergeCell ref="C488:H488"/>
    <mergeCell ref="C263:H263"/>
    <mergeCell ref="C210:H210"/>
    <mergeCell ref="C211:H211"/>
    <mergeCell ref="C212:H212"/>
    <mergeCell ref="C667:H667"/>
    <mergeCell ref="C662:H662"/>
    <mergeCell ref="C660:H660"/>
    <mergeCell ref="C561:H561"/>
    <mergeCell ref="C234:H234"/>
    <mergeCell ref="C338:H338"/>
    <mergeCell ref="C663:H663"/>
    <mergeCell ref="C664:H664"/>
    <mergeCell ref="C657:H657"/>
    <mergeCell ref="C658:H658"/>
    <mergeCell ref="C661:H661"/>
    <mergeCell ref="C613:H613"/>
    <mergeCell ref="C615:H615"/>
    <mergeCell ref="C659:H659"/>
    <mergeCell ref="C224:H224"/>
    <mergeCell ref="C185:H185"/>
    <mergeCell ref="C186:H186"/>
    <mergeCell ref="C187:H187"/>
    <mergeCell ref="C195:H195"/>
    <mergeCell ref="C197:H197"/>
    <mergeCell ref="C209:H209"/>
    <mergeCell ref="C207:H207"/>
    <mergeCell ref="C208:H208"/>
    <mergeCell ref="C233:H233"/>
    <mergeCell ref="C238:H238"/>
    <mergeCell ref="C29:H29"/>
    <mergeCell ref="C31:H31"/>
    <mergeCell ref="C35:H35"/>
    <mergeCell ref="C285:H285"/>
    <mergeCell ref="C45:H45"/>
    <mergeCell ref="C183:H183"/>
    <mergeCell ref="C125:F125"/>
    <mergeCell ref="C171:H171"/>
    <mergeCell ref="C235:H235"/>
    <mergeCell ref="C236:H236"/>
    <mergeCell ref="C180:H180"/>
    <mergeCell ref="C76:H76"/>
    <mergeCell ref="C112:H112"/>
    <mergeCell ref="C130:H130"/>
    <mergeCell ref="C87:F87"/>
    <mergeCell ref="C113:H113"/>
    <mergeCell ref="C80:H80"/>
    <mergeCell ref="C165:H165"/>
    <mergeCell ref="C366:H366"/>
    <mergeCell ref="C367:H367"/>
    <mergeCell ref="B687:C687"/>
    <mergeCell ref="C559:H559"/>
    <mergeCell ref="C449:H449"/>
    <mergeCell ref="C515:H515"/>
    <mergeCell ref="C522:H522"/>
    <mergeCell ref="C629:H629"/>
    <mergeCell ref="C626:H626"/>
    <mergeCell ref="A677:H677"/>
    <mergeCell ref="B682:C682"/>
    <mergeCell ref="C672:H672"/>
    <mergeCell ref="C668:H668"/>
    <mergeCell ref="C676:H676"/>
    <mergeCell ref="C669:H669"/>
    <mergeCell ref="C670:H670"/>
    <mergeCell ref="C671:H671"/>
    <mergeCell ref="B680:C680"/>
    <mergeCell ref="C129:H129"/>
    <mergeCell ref="C556:H556"/>
    <mergeCell ref="C546:H546"/>
    <mergeCell ref="C547:H547"/>
    <mergeCell ref="C548:H548"/>
    <mergeCell ref="C549:H549"/>
    <mergeCell ref="C264:H264"/>
    <mergeCell ref="C550:H550"/>
    <mergeCell ref="C524:H524"/>
    <mergeCell ref="C482:H482"/>
    <mergeCell ref="C558:H558"/>
    <mergeCell ref="C545:H545"/>
    <mergeCell ref="C551:H551"/>
    <mergeCell ref="C552:H552"/>
    <mergeCell ref="C525:H525"/>
    <mergeCell ref="C527:H527"/>
    <mergeCell ref="C532:H532"/>
    <mergeCell ref="C533:H533"/>
    <mergeCell ref="C534:H534"/>
    <mergeCell ref="C535:H535"/>
    <mergeCell ref="C518:H518"/>
    <mergeCell ref="C562:H562"/>
    <mergeCell ref="C634:H634"/>
    <mergeCell ref="C625:H625"/>
    <mergeCell ref="C563:H563"/>
    <mergeCell ref="C526:H526"/>
    <mergeCell ref="C528:H528"/>
    <mergeCell ref="C529:H529"/>
    <mergeCell ref="C520:H520"/>
    <mergeCell ref="C519:H519"/>
    <mergeCell ref="C400:H400"/>
    <mergeCell ref="C409:H409"/>
    <mergeCell ref="C484:H484"/>
    <mergeCell ref="C485:H485"/>
    <mergeCell ref="C447:H447"/>
    <mergeCell ref="C489:H489"/>
    <mergeCell ref="C435:H435"/>
    <mergeCell ref="C437:H437"/>
    <mergeCell ref="C438:H438"/>
    <mergeCell ref="C439:H439"/>
    <mergeCell ref="C374:H374"/>
    <mergeCell ref="C370:H370"/>
    <mergeCell ref="C371:H371"/>
    <mergeCell ref="C375:H375"/>
    <mergeCell ref="C514:H514"/>
    <mergeCell ref="C516:H516"/>
    <mergeCell ref="C412:H412"/>
    <mergeCell ref="C458:H458"/>
    <mergeCell ref="C461:H461"/>
    <mergeCell ref="C462:H462"/>
    <mergeCell ref="A9:H9"/>
    <mergeCell ref="B712:H712"/>
    <mergeCell ref="B689:C689"/>
    <mergeCell ref="B12:C12"/>
    <mergeCell ref="B683:C683"/>
    <mergeCell ref="C377:H377"/>
    <mergeCell ref="C378:H378"/>
    <mergeCell ref="C379:H379"/>
    <mergeCell ref="C339:H339"/>
    <mergeCell ref="C340:H340"/>
    <mergeCell ref="B704:H704"/>
    <mergeCell ref="B706:H706"/>
    <mergeCell ref="B691:C691"/>
    <mergeCell ref="B681:C681"/>
    <mergeCell ref="B679:C679"/>
    <mergeCell ref="B705:H705"/>
    <mergeCell ref="B701:H701"/>
    <mergeCell ref="B690:C690"/>
    <mergeCell ref="B692:C692"/>
    <mergeCell ref="B685:C685"/>
    <mergeCell ref="C715:H715"/>
    <mergeCell ref="C713:H713"/>
    <mergeCell ref="C119:H119"/>
    <mergeCell ref="C714:H714"/>
    <mergeCell ref="C283:H283"/>
    <mergeCell ref="B710:C710"/>
    <mergeCell ref="B697:H697"/>
    <mergeCell ref="B698:H698"/>
    <mergeCell ref="B700:H700"/>
    <mergeCell ref="B684:C684"/>
    <mergeCell ref="A1:H1"/>
    <mergeCell ref="A2:H2"/>
    <mergeCell ref="A3:H3"/>
    <mergeCell ref="A5:H5"/>
    <mergeCell ref="A10:H10"/>
    <mergeCell ref="A11:H11"/>
    <mergeCell ref="A4:H4"/>
    <mergeCell ref="A6:H6"/>
    <mergeCell ref="A8:H8"/>
    <mergeCell ref="A7:H7"/>
    <mergeCell ref="B703:H703"/>
    <mergeCell ref="B688:C688"/>
    <mergeCell ref="B693:C693"/>
    <mergeCell ref="B699:H699"/>
    <mergeCell ref="B696:H696"/>
    <mergeCell ref="B702:H702"/>
    <mergeCell ref="B695:C695"/>
    <mergeCell ref="B707:H707"/>
    <mergeCell ref="C341:H341"/>
    <mergeCell ref="C411:H411"/>
    <mergeCell ref="C413:H413"/>
    <mergeCell ref="C399:H399"/>
    <mergeCell ref="C463:H463"/>
    <mergeCell ref="C441:H441"/>
    <mergeCell ref="C542:H542"/>
    <mergeCell ref="C464:H464"/>
    <mergeCell ref="B678:C678"/>
    <mergeCell ref="C618:H618"/>
    <mergeCell ref="C85:F85"/>
    <mergeCell ref="C89:H89"/>
    <mergeCell ref="C115:F115"/>
    <mergeCell ref="C118:H118"/>
    <mergeCell ref="C424:H424"/>
    <mergeCell ref="C407:H407"/>
    <mergeCell ref="C398:H398"/>
    <mergeCell ref="C98:H98"/>
    <mergeCell ref="C268:H268"/>
    <mergeCell ref="C651:H651"/>
    <mergeCell ref="C408:H408"/>
    <mergeCell ref="C126:H126"/>
    <mergeCell ref="C123:F123"/>
    <mergeCell ref="C356:H356"/>
    <mergeCell ref="C267:H267"/>
    <mergeCell ref="C276:H276"/>
    <mergeCell ref="C277:H277"/>
    <mergeCell ref="C278:H278"/>
    <mergeCell ref="C423:H423"/>
    <mergeCell ref="C47:H47"/>
    <mergeCell ref="C67:H67"/>
    <mergeCell ref="C68:H68"/>
    <mergeCell ref="C214:H214"/>
    <mergeCell ref="C256:H256"/>
    <mergeCell ref="C361:H361"/>
    <mergeCell ref="C73:H73"/>
    <mergeCell ref="C269:H269"/>
    <mergeCell ref="C265:H265"/>
    <mergeCell ref="C58:H58"/>
    <mergeCell ref="C592:H592"/>
    <mergeCell ref="C445:H445"/>
    <mergeCell ref="C448:H448"/>
    <mergeCell ref="C508:H508"/>
    <mergeCell ref="C589:H589"/>
    <mergeCell ref="C79:H79"/>
    <mergeCell ref="C459:H459"/>
    <mergeCell ref="C452:H452"/>
    <mergeCell ref="C368:H368"/>
    <mergeCell ref="C369:H369"/>
    <mergeCell ref="C504:H504"/>
    <mergeCell ref="C574:H574"/>
    <mergeCell ref="C576:H576"/>
    <mergeCell ref="C586:H586"/>
    <mergeCell ref="C587:H587"/>
    <mergeCell ref="C580:H580"/>
    <mergeCell ref="C582:H582"/>
    <mergeCell ref="C560:H560"/>
    <mergeCell ref="C530:H530"/>
    <mergeCell ref="C531:H531"/>
    <mergeCell ref="C25:H25"/>
    <mergeCell ref="C251:H251"/>
    <mergeCell ref="C454:H454"/>
    <mergeCell ref="C455:H455"/>
    <mergeCell ref="C457:H457"/>
    <mergeCell ref="C66:H66"/>
    <mergeCell ref="C354:H354"/>
    <mergeCell ref="C355:H355"/>
    <mergeCell ref="C69:H69"/>
    <mergeCell ref="C62:H62"/>
    <mergeCell ref="C567:H567"/>
    <mergeCell ref="C568:H568"/>
    <mergeCell ref="C569:H569"/>
    <mergeCell ref="C570:H570"/>
    <mergeCell ref="C652:H652"/>
    <mergeCell ref="C358:H358"/>
    <mergeCell ref="C433:H433"/>
    <mergeCell ref="C647:H647"/>
    <mergeCell ref="C579:H579"/>
    <mergeCell ref="C635:H635"/>
    <mergeCell ref="C578:H578"/>
    <mergeCell ref="C581:H581"/>
    <mergeCell ref="C583:H583"/>
    <mergeCell ref="C585:H585"/>
    <mergeCell ref="C573:H573"/>
    <mergeCell ref="C571:H571"/>
    <mergeCell ref="C572:H572"/>
    <mergeCell ref="C575:H575"/>
    <mergeCell ref="C649:H649"/>
    <mergeCell ref="C624:H624"/>
    <mergeCell ref="C633:H633"/>
    <mergeCell ref="C636:H636"/>
    <mergeCell ref="C638:H638"/>
    <mergeCell ref="C630:H630"/>
    <mergeCell ref="C640:H640"/>
    <mergeCell ref="C641:H641"/>
    <mergeCell ref="C627:H627"/>
    <mergeCell ref="C628:H628"/>
    <mergeCell ref="C645:H645"/>
    <mergeCell ref="C642:H642"/>
    <mergeCell ref="C643:H643"/>
    <mergeCell ref="C644:H644"/>
    <mergeCell ref="C343:H343"/>
    <mergeCell ref="C344:H344"/>
    <mergeCell ref="C345:H345"/>
    <mergeCell ref="C346:H346"/>
    <mergeCell ref="C389:H389"/>
    <mergeCell ref="C590:H590"/>
    <mergeCell ref="C271:H271"/>
    <mergeCell ref="C272:H272"/>
    <mergeCell ref="C350:H350"/>
    <mergeCell ref="C620:H620"/>
    <mergeCell ref="C539:H539"/>
    <mergeCell ref="C540:H540"/>
    <mergeCell ref="C554:H554"/>
    <mergeCell ref="C440:H440"/>
    <mergeCell ref="C596:H596"/>
    <mergeCell ref="C442:H442"/>
    <mergeCell ref="C252:H252"/>
    <mergeCell ref="C396:H396"/>
    <mergeCell ref="C383:H383"/>
    <mergeCell ref="C384:H384"/>
    <mergeCell ref="C385:H385"/>
    <mergeCell ref="C432:H432"/>
    <mergeCell ref="C393:H393"/>
    <mergeCell ref="C394:H394"/>
    <mergeCell ref="C395:H395"/>
    <mergeCell ref="C390:H390"/>
    <mergeCell ref="C392:H392"/>
    <mergeCell ref="C391:H391"/>
    <mergeCell ref="C417:H417"/>
    <mergeCell ref="C421:H421"/>
    <mergeCell ref="C191:H191"/>
    <mergeCell ref="C427:H427"/>
    <mergeCell ref="C288:H288"/>
    <mergeCell ref="C297:H297"/>
    <mergeCell ref="C298:H298"/>
    <mergeCell ref="C299:H299"/>
    <mergeCell ref="C428:H428"/>
    <mergeCell ref="C429:H429"/>
    <mergeCell ref="C300:H300"/>
    <mergeCell ref="C302:H302"/>
    <mergeCell ref="C310:H310"/>
    <mergeCell ref="C303:H303"/>
    <mergeCell ref="C387:H387"/>
    <mergeCell ref="C388:H388"/>
    <mergeCell ref="C357:H357"/>
    <mergeCell ref="C372:H372"/>
    <mergeCell ref="C42:H42"/>
    <mergeCell ref="C43:H43"/>
    <mergeCell ref="C50:H50"/>
    <mergeCell ref="C287:H287"/>
    <mergeCell ref="C450:H450"/>
    <mergeCell ref="C430:H430"/>
    <mergeCell ref="C376:H376"/>
    <mergeCell ref="C373:H373"/>
    <mergeCell ref="C431:H431"/>
    <mergeCell ref="C444:H444"/>
    <mergeCell ref="C44:H44"/>
    <mergeCell ref="C316:H316"/>
    <mergeCell ref="C469:H469"/>
    <mergeCell ref="C460:H460"/>
    <mergeCell ref="C456:H456"/>
    <mergeCell ref="C48:H48"/>
    <mergeCell ref="C451:H451"/>
    <mergeCell ref="C466:H466"/>
    <mergeCell ref="C467:H467"/>
    <mergeCell ref="C468:H468"/>
    <mergeCell ref="C308:H308"/>
    <mergeCell ref="C309:H309"/>
    <mergeCell ref="C250:H250"/>
    <mergeCell ref="C386:H386"/>
    <mergeCell ref="C37:H37"/>
    <mergeCell ref="C39:H39"/>
    <mergeCell ref="C38:H38"/>
    <mergeCell ref="C40:H40"/>
    <mergeCell ref="C41:H41"/>
    <mergeCell ref="C46:H46"/>
    <mergeCell ref="C289:H289"/>
    <mergeCell ref="C291:H291"/>
    <mergeCell ref="C292:H292"/>
    <mergeCell ref="C290:H290"/>
    <mergeCell ref="C293:H293"/>
    <mergeCell ref="C315:H315"/>
    <mergeCell ref="C304:H304"/>
    <mergeCell ref="C305:H305"/>
    <mergeCell ref="C312:H312"/>
    <mergeCell ref="C295:H295"/>
    <mergeCell ref="C296:H296"/>
    <mergeCell ref="C294:H294"/>
    <mergeCell ref="C311:H311"/>
    <mergeCell ref="C313:H313"/>
    <mergeCell ref="C314:H314"/>
    <mergeCell ref="C318:H318"/>
    <mergeCell ref="C317:H317"/>
    <mergeCell ref="C301:H301"/>
    <mergeCell ref="C306:H306"/>
    <mergeCell ref="C307:H307"/>
    <mergeCell ref="C319:H319"/>
    <mergeCell ref="C322:H322"/>
    <mergeCell ref="C320:H320"/>
    <mergeCell ref="C321:H321"/>
    <mergeCell ref="C332:H332"/>
    <mergeCell ref="C331:H331"/>
    <mergeCell ref="C328:H328"/>
    <mergeCell ref="C329:H329"/>
    <mergeCell ref="C330:H330"/>
    <mergeCell ref="C325:H325"/>
    <mergeCell ref="C326:H326"/>
    <mergeCell ref="C333:H333"/>
    <mergeCell ref="C334:H334"/>
    <mergeCell ref="C167:H167"/>
    <mergeCell ref="B708:H708"/>
    <mergeCell ref="C470:H470"/>
    <mergeCell ref="C471:H471"/>
    <mergeCell ref="C472:H472"/>
    <mergeCell ref="C323:H323"/>
    <mergeCell ref="C324:H324"/>
    <mergeCell ref="C327:H327"/>
    <mergeCell ref="C335:H335"/>
    <mergeCell ref="C336:H336"/>
    <mergeCell ref="C509:H509"/>
    <mergeCell ref="C199:H199"/>
    <mergeCell ref="C175:H175"/>
    <mergeCell ref="C202:H202"/>
    <mergeCell ref="C200:H200"/>
    <mergeCell ref="C201:H201"/>
    <mergeCell ref="C443:H443"/>
  </mergeCells>
  <printOptions/>
  <pageMargins left="0.3937007874015748" right="0.35433070866141736" top="0.984251968503937" bottom="0.984251968503937" header="0.5118110236220472"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 w Toruniu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k.mach</dc:creator>
  <cp:keywords/>
  <dc:description/>
  <cp:lastModifiedBy>Krzysztof Ryszewski</cp:lastModifiedBy>
  <cp:lastPrinted>2017-09-21T06:30:03Z</cp:lastPrinted>
  <dcterms:created xsi:type="dcterms:W3CDTF">2008-01-28T10:43:05Z</dcterms:created>
  <dcterms:modified xsi:type="dcterms:W3CDTF">2017-09-21T07:27:49Z</dcterms:modified>
  <cp:category/>
  <cp:version/>
  <cp:contentType/>
  <cp:contentStatus/>
</cp:coreProperties>
</file>