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680" activeTab="1"/>
  </bookViews>
  <sheets>
    <sheet name="Uzasadnienie" sheetId="1" r:id="rId1"/>
    <sheet name="Tabela do uzasadnienia" sheetId="2" r:id="rId2"/>
    <sheet name="tab." sheetId="3" state="hidden" r:id="rId3"/>
  </sheets>
  <definedNames/>
  <calcPr fullCalcOnLoad="1" fullPrecision="0"/>
</workbook>
</file>

<file path=xl/sharedStrings.xml><?xml version="1.0" encoding="utf-8"?>
<sst xmlns="http://schemas.openxmlformats.org/spreadsheetml/2006/main" count="518" uniqueCount="339">
  <si>
    <t>3. Konsultacje wymagane przepisami prawa (łącznie z przepisami wewnętrznymi):</t>
  </si>
  <si>
    <t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</t>
  </si>
  <si>
    <t>12.7.1</t>
  </si>
  <si>
    <t>12.8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</si>
  <si>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</si>
  <si>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</si>
  <si>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>związane z umowami zaliczanymi do tytułów dłużnych wliczanych do państwowego długu publicznego</t>
  </si>
  <si>
    <t>Dane dotyczące emitowanych obligacji przychodowych</t>
  </si>
  <si>
    <t>15.1</t>
  </si>
  <si>
    <t>Środki z przedsięwzięcia gromadzone na rachunku bankowym</t>
  </si>
  <si>
    <t>15.1.1</t>
  </si>
  <si>
    <t>w tym środki na zaspokojenie roszczeń obligatariuszy</t>
  </si>
  <si>
    <t>15.2</t>
  </si>
  <si>
    <t>Wydatki bieżące z tytułu świadczenia emitenta należnego obligatoriuszom, uwzględniane w limicie spłaty zobowiązań, o którym mowa w art. 243 ustawy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</si>
  <si>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</si>
  <si>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łączna kwota przypadających na dany rok kwot ustawowych wyłączeń z limitu spłaty zobowiązań, o którym mowa w art. 243 ustawy, z tego:</t>
  </si>
  <si>
    <t xml:space="preserve">Zgodnie z obowiązującym stanem prawnym nie ma konieczności skierowania projektu uchwały do konsultacji. </t>
  </si>
  <si>
    <t>Informacja o spełnieniu wskaźnika spłaty zobowiązań określonego w art. 243 ustawy, po uwzględnieniu zobowiązań związku współtworzonego przez jednostkę samorządu terytorialnego oraz po uwzględnieniu ustawowych wyłączeń, obliczony w oparciu o plan 3 kwartałów roku poprzedzającego rok budżetowy</t>
  </si>
  <si>
    <t>Wydatki na wkład krajowy w związku z umową na realizację programu, projektu lub zadania finansowanego z udziałem środków, o których mowa w art. 5 ust. 1 pkt 2 ustawy bez względu na stopień finansowania tymi środkami</t>
  </si>
  <si>
    <t>16.1</t>
  </si>
  <si>
    <t>16.2</t>
  </si>
  <si>
    <t>16.3</t>
  </si>
  <si>
    <t>Stopnie niezachowania relacji określonych w art. 242-244 ustawy w przypadku określonym w art. 240a lub art. 240b ustawy</t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</si>
  <si>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</si>
  <si>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</si>
  <si>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</si>
  <si>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 xml:space="preserve">Wydatki na programy, projekty lub zadania związane z programami realizowanymi z udziałem środków, o których mowa w art. 5 ust. 1 pkt 2 i 3 ustawy z dnia 27 sierpnia 2009 r. o finansach publicznych 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</si>
  <si>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</si>
  <si>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>Przeznaczenie prognozowanej nadwyżki budżetowej, w tym na:</t>
  </si>
  <si>
    <t>Spłaty kredytów, pożyczek i wykup papierów wartościowych</t>
  </si>
  <si>
    <t>Informacje uzupełniające o wybranych rodzajach wydatków budżetowych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</si>
  <si>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</si>
  <si>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</si>
  <si>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</si>
  <si>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</si>
  <si>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</si>
  <si>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</si>
  <si>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</si>
  <si>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Finansowanie programów, projektów lub zadań realizowanych z udziałem środków, o których mowa w art. 5 ust. 1 pkt 2 i 3 ustawy</t>
  </si>
  <si>
    <t>Dochody bieżące  na programy, projekty lub zadania finansowane z udziałem środków, o których mowa w art. 5 ust. 1 pkt 2 i 3 ustawy, w tym:</t>
  </si>
  <si>
    <t>środki określone w art. 5 ust. 1 pkt 2 ustawy, w tym:</t>
  </si>
  <si>
    <t>środki określone w art. 5 ust. 1 pkt 2 ustawy wynikające wyłącznie z  zawartych umów na realizację programu, projektu lub zadania</t>
  </si>
  <si>
    <t>Dochody majątkowe  na programy, projekty lub zadania finansowane z udziałem środków, o których mowa w art. 5 ust. 1 pkt 2 i 3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</si>
  <si>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</si>
  <si>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</si>
  <si>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 tym finansowane środkami określonymi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</si>
  <si>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</si>
  <si>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</si>
  <si>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</si>
  <si>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</si>
  <si>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</si>
  <si>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>Kwota zobowiązań wynikających z przejęcia przez jednostkę samorządu terytorialnego zobowiązań po likwidowanych i przekształcanych samodzielnych zakładach opieki zdrowotnej</t>
  </si>
  <si>
    <t>Dochody budżetowe z tytułu dotacji celowej z budżetu państwa, o której mowa w art. 196 ustawy z  dnia 15 kwietnia 2011 r.  o działalności leczniczej (Dz.U. Nr 112, poz. 654, z późn. zm.)</t>
  </si>
  <si>
    <t>Wysokość zobowiązań podlegających umorzeniu, o którym mowa w art. 190 ustawy o działalności leczniczej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</si>
  <si>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</si>
  <si>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</si>
  <si>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</si>
  <si>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</si>
  <si>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Dane uzupełniające o długu i jego spłacie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</si>
  <si>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</si>
  <si>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</si>
  <si>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Wydatki zmniejszające dług, w tym:</t>
  </si>
  <si>
    <t>spłata zobowiązań wymagalnych z lat poprzednich, innych niż w pkt 14.3.1</t>
  </si>
  <si>
    <t>wypłaty z tytułu wymagalnych poręczeń i gwarancji</t>
  </si>
  <si>
    <t>Wynik operacji niekasowych wpływających na kwotę długu (m.in. umorzenia, różnice kursowe)</t>
  </si>
  <si>
    <t>Wyszczególnienie</t>
  </si>
  <si>
    <t>x</t>
  </si>
  <si>
    <t>Zmiana</t>
  </si>
  <si>
    <t>Plan po zmianach</t>
  </si>
  <si>
    <t>TAK</t>
  </si>
  <si>
    <t>2.</t>
  </si>
  <si>
    <t>3.</t>
  </si>
  <si>
    <t>Zmiany dochodów, wydatków, przychodów i rozchodów oraz wynik budżetowy i finansowy w latach 2011-2026</t>
  </si>
  <si>
    <t>Horyzont czasowy</t>
  </si>
  <si>
    <t>DOCHODY</t>
  </si>
  <si>
    <t>WYDATKI</t>
  </si>
  <si>
    <t>WYNIK BUDŻETOWY</t>
  </si>
  <si>
    <t>Plan 
przed zmianą</t>
  </si>
  <si>
    <t>zmiana (+/-)</t>
  </si>
  <si>
    <t>Plan 
po zmianie</t>
  </si>
  <si>
    <t>4.</t>
  </si>
  <si>
    <t>5.</t>
  </si>
  <si>
    <t>6.</t>
  </si>
  <si>
    <t>7.</t>
  </si>
  <si>
    <t>8.</t>
  </si>
  <si>
    <t>9.</t>
  </si>
  <si>
    <t>10.</t>
  </si>
  <si>
    <t>PRZYCHODY</t>
  </si>
  <si>
    <t>ROZCHODY</t>
  </si>
  <si>
    <t>WYNIK FINANSOWY</t>
  </si>
  <si>
    <t>11.</t>
  </si>
  <si>
    <t>12.</t>
  </si>
  <si>
    <t>13.</t>
  </si>
  <si>
    <t>Ocena skutków regulacji:</t>
  </si>
  <si>
    <t>Skutkiem uchwały jest zmiana wieloletniej prognozy finansowej Województwa Kujawsko-Pomorskiego na lata 2011-2026, zgodnie z załącznikami do niniejszej uchwały.</t>
  </si>
  <si>
    <t xml:space="preserve"> - z przeniesienia planowanych wydatków między latami realizacji zadań.</t>
  </si>
  <si>
    <t>Zmiany dotyczą niżej wymienionych przedsięwzięć:</t>
  </si>
  <si>
    <t>Wyszczególnienie (nazwa zadania i cel)</t>
  </si>
  <si>
    <t>Łączne nakłady finansowe</t>
  </si>
  <si>
    <t>Przed zmianą</t>
  </si>
  <si>
    <t>Zwiększenia</t>
  </si>
  <si>
    <t>Zmniejszenia</t>
  </si>
  <si>
    <t>Po zmianie</t>
  </si>
  <si>
    <t>Wydatki bieżące</t>
  </si>
  <si>
    <t xml:space="preserve">Wydatki na programy, projekty lub zadania pozostałe </t>
  </si>
  <si>
    <t>Pozostałe zmiany</t>
  </si>
  <si>
    <t>1.</t>
  </si>
  <si>
    <t>UZASADNIENIE</t>
  </si>
  <si>
    <t>1. Przedmiot regulacji:</t>
  </si>
  <si>
    <t>2. Omówienie podstawy prawnej:</t>
  </si>
  <si>
    <t>4. Uzasadnienie merytoryczne:</t>
  </si>
  <si>
    <t>Wydatki majątkowe</t>
  </si>
  <si>
    <t>Lp.</t>
  </si>
  <si>
    <t>1.1</t>
  </si>
  <si>
    <t>1.1.1</t>
  </si>
  <si>
    <t>1.1.2</t>
  </si>
  <si>
    <t>1.1.3</t>
  </si>
  <si>
    <t>1.1.3.1</t>
  </si>
  <si>
    <t>1.1.4</t>
  </si>
  <si>
    <t>1.1.5</t>
  </si>
  <si>
    <t>1.2</t>
  </si>
  <si>
    <t>1.2.1</t>
  </si>
  <si>
    <t>1.2.2</t>
  </si>
  <si>
    <t>2.1</t>
  </si>
  <si>
    <t>2.1.1</t>
  </si>
  <si>
    <t>2.1.1.1</t>
  </si>
  <si>
    <t>2.1.2</t>
  </si>
  <si>
    <t>2.1.3</t>
  </si>
  <si>
    <t>2.1.3.1</t>
  </si>
  <si>
    <t>2.2</t>
  </si>
  <si>
    <t>4.1</t>
  </si>
  <si>
    <t>4.1.1</t>
  </si>
  <si>
    <t>4.2</t>
  </si>
  <si>
    <t>4.2.1</t>
  </si>
  <si>
    <t>4.3</t>
  </si>
  <si>
    <t>4.3.1</t>
  </si>
  <si>
    <t>4.4</t>
  </si>
  <si>
    <t>4.4.1</t>
  </si>
  <si>
    <t>5.1</t>
  </si>
  <si>
    <t>5.1.1</t>
  </si>
  <si>
    <t>5.1.1.1</t>
  </si>
  <si>
    <t>5.2</t>
  </si>
  <si>
    <t>8.1</t>
  </si>
  <si>
    <t>8.2</t>
  </si>
  <si>
    <t>9.1</t>
  </si>
  <si>
    <t>9.2</t>
  </si>
  <si>
    <t>9.3</t>
  </si>
  <si>
    <t>9.4</t>
  </si>
  <si>
    <t>9.5</t>
  </si>
  <si>
    <t>9.6</t>
  </si>
  <si>
    <t>9.6.1</t>
  </si>
  <si>
    <t>9.7</t>
  </si>
  <si>
    <t>9.7.1</t>
  </si>
  <si>
    <t>10.1</t>
  </si>
  <si>
    <t>11.1</t>
  </si>
  <si>
    <t>11.2</t>
  </si>
  <si>
    <t>11.3</t>
  </si>
  <si>
    <t>11.3.1</t>
  </si>
  <si>
    <t>11.3.2</t>
  </si>
  <si>
    <t>11.4</t>
  </si>
  <si>
    <t>11.5</t>
  </si>
  <si>
    <t>11.6</t>
  </si>
  <si>
    <t>12.1</t>
  </si>
  <si>
    <t>12.1.1</t>
  </si>
  <si>
    <t>12.1.1.1</t>
  </si>
  <si>
    <t>12.2</t>
  </si>
  <si>
    <t>12.2.1</t>
  </si>
  <si>
    <t>12.2.1.1</t>
  </si>
  <si>
    <t>12.3</t>
  </si>
  <si>
    <t>12.3.1</t>
  </si>
  <si>
    <t>12.3.2</t>
  </si>
  <si>
    <t>12.4</t>
  </si>
  <si>
    <t>12.4.1</t>
  </si>
  <si>
    <t>12.4.2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</si>
  <si>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</si>
  <si>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</si>
  <si>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</si>
  <si>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</si>
  <si>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</si>
  <si>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</si>
  <si>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</si>
  <si>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</si>
  <si>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</si>
  <si>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</si>
  <si>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14.3.1</t>
  </si>
  <si>
    <t>14.3.2</t>
  </si>
  <si>
    <t>14.3.3</t>
  </si>
  <si>
    <t>14.4</t>
  </si>
  <si>
    <t>Dochody ogółem</t>
  </si>
  <si>
    <t>Dochody bieżące, w tym:</t>
  </si>
  <si>
    <t>dochody z tytułu udziału we wpływach z podatku dochodowego od osób fizycznych</t>
  </si>
  <si>
    <t>dochody z tytułu udziału we wpływach z podatku dochodowego od osób prawnych</t>
  </si>
  <si>
    <t>podatki i opłaty, w tym:</t>
  </si>
  <si>
    <t>z podatku od nieruchomości</t>
  </si>
  <si>
    <t>z subwencji ogólnej</t>
  </si>
  <si>
    <t>z tytułu dotacji i środków przeznaczonych na cele bieżące</t>
  </si>
  <si>
    <t>Dochody majątkowe, w tym:</t>
  </si>
  <si>
    <t>ze sprzedaży majątku</t>
  </si>
  <si>
    <t>z tytułu dotacji oraz środków przeznaczonych na inwestycje</t>
  </si>
  <si>
    <t>Wydatki ogółem</t>
  </si>
  <si>
    <t>Wydatki bieżące, w tym:</t>
  </si>
  <si>
    <t>z tytułu poręczeń i gwarancji,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</si>
  <si>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</si>
  <si>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wydatki na obsługę długu, w tym:</t>
  </si>
  <si>
    <t>Wynik budżetu</t>
  </si>
  <si>
    <t>Przychody budżetu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</si>
  <si>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</si>
  <si>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</si>
  <si>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</si>
  <si>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</si>
  <si>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</si>
  <si>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Rozchody budżetu</t>
  </si>
  <si>
    <t>Spłaty rat kapitałowych kredytów i pożyczek oraz wykup papierów wartościowych, w tym:</t>
  </si>
  <si>
    <t>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</si>
  <si>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</si>
  <si>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finansów publicznych</t>
  </si>
  <si>
    <t>Relacja zrównoważenia wydatków bieżących, o której mowa w art. 242 ustawy</t>
  </si>
  <si>
    <t>Różnica między dochodami bieżącymi a wydatkami bieżącymi</t>
  </si>
  <si>
    <t>Wskaźnik spłaty zobowiązań</t>
  </si>
  <si>
    <t xml:space="preserve">Kwota zobowiązań związku współtworzonego przez jednostkę samorządu terytorialnego przypadających do spłaty w danym roku budżetowym, podlegająca doliczeniu zgodnie z art. 244 ustawy </t>
  </si>
  <si>
    <t>gwarancje i poręczenia podlegające wyłączeniu z limitu spłaty zobowiązań, o których mowa w art. 243 ustawy</t>
  </si>
  <si>
    <t>odsetki i dyskonto określone w art. 243 ust. 1 ustawy, w tym:</t>
  </si>
  <si>
    <t>2.1.3.1.1</t>
  </si>
  <si>
    <t>2.1.3.1.2</t>
  </si>
  <si>
    <t>odsetki i dyskonto podlegające wyłączeniu z limitu spłaty zobowiązań, o których mowa w art. 243 ustawy, z tytułu zobowiązań zaciągniętych na wkład krajowy)</t>
  </si>
  <si>
    <t>kwota przypadających na dany rok kwot ustawowych wyłączeń określonych w art. 243 ust. 3 ustawy</t>
  </si>
  <si>
    <t>5.1.1.2</t>
  </si>
  <si>
    <t>kwota przypadających na dany rok kwot ustawowych wyłączeń określonych w art. 243 ust. 3a ustawy</t>
  </si>
  <si>
    <t>5.1.1.3</t>
  </si>
  <si>
    <t>kwota przypadających na dany rok kwot ustawowych wyłączeń innych niż określone w art. 243 ustawy</t>
  </si>
  <si>
    <t>Różnica między dochodami bieżącymi, skorygowanymi o środki a wydatkami bieżącymi pomniejszonymi o wydatki</t>
  </si>
  <si>
    <t>Wskaźnik planowanej łącznej spłaty zobowiązań, o której mowa w art. 243 ust. 1 ustawy do dochodów, bez uwzględnienia zobowiązań związku współtworzonego przez jednostkę samorządu terytorialnego i bez uwzględnienia ustawowych wyłączeń przypadających na dany rok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</si>
  <si>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</t>
  </si>
  <si>
    <t>Wskaźnik planowanej łącznej kwoty zobowiązań, o której mowa w art. 243 ust. 1 ustawy do dochodów, po uwzględnieniu zobowiązań związku współtworzonego przez jednostkę samorządu terytorialnego oraz po uwzględnieniu ustawowych wyłączeń przypadających na dany rok</t>
  </si>
  <si>
    <t>Wskaźnik dochodów bieżących powiększonych o dochody ze sprzedaży majątku oraz pomniejszonych o wydatki bieżące, do dochodów budżetu ustalony dla danego roku (wskaźnik jednoroczny)</t>
  </si>
  <si>
    <t>Dopuszczalny wskaźnik spłaty zobowiązań określony w art. 243 ustawy, po uwzględnieniu ustawowych wyłączeń, obliczony w oparciu o plan 3 kwartału roku poprzedzającego pierwszy rok prognozy (wskaźnik ustalony w oparciu o średnią arytmetyczną z 3 poprzednich lat)</t>
  </si>
  <si>
    <t>Informacja o spełnieniu wskaźnika spłaty zobowiązań określonego w art. 243 ustawy, po uwzględnieniu zobowiązań związku współtworzonego przez jednostkę samorządu terytorialnego oraz po uwzględnieniu wyłączeń, obliczonego w oparciu o wykonanie roku poprzedzającego rok budżetowy</t>
  </si>
  <si>
    <t>Wydatki objęte limitem, o którym mowa w art. 226 ust. 3 i 4 ustawy</t>
  </si>
  <si>
    <t>12.5</t>
  </si>
  <si>
    <t>12.6.1</t>
  </si>
  <si>
    <t>12.5.1</t>
  </si>
  <si>
    <t>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</si>
  <si>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</si>
  <si>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co najmniej 60% środkami, o których mowa w art. 5 ust. 1 pkt 2 ustawy</t>
  </si>
  <si>
    <t>12.7</t>
  </si>
  <si>
    <t xml:space="preserve"> - ze zmiany ogólnego kosztu zadań,</t>
  </si>
  <si>
    <t xml:space="preserve"> - ze zmian w planowanych przedsięwzięciach.;</t>
  </si>
  <si>
    <t>Ponadto dokonuje się zmian w załączniku nr 2 do wieloletniej prognozy finansowej "Wykaz przedsięwzięć wieloletnich" wynikających:</t>
  </si>
  <si>
    <t xml:space="preserve"> - z urealnienia poniesionych wydatków,</t>
  </si>
  <si>
    <t>Uchwała dotyczy zmiany wieloletniej prognozy finansowej Województwa Kujawsko-Pomorskiego na lata 2017-2038.</t>
  </si>
  <si>
    <t>Obowiązująca wieloletnia prognoza finansowa Województwa Kujawsko-Pomorskiego obejmuje lata 2017-2038.</t>
  </si>
  <si>
    <t>Dokonuje się zmiany w wieloletniej prognozie finansowej Województwa Kujawsko-Pomorskiego na lata 2017-2038. Zmiany wynikają:</t>
  </si>
  <si>
    <t xml:space="preserve"> - ze zmiany budżetu województwa na 2017 r.;</t>
  </si>
  <si>
    <t>Plan na 2017 rok
(przed zmianą)</t>
  </si>
  <si>
    <t xml:space="preserve"> - z aktualizacji wielkości dochodów i wydatków w poszczególnych latach.</t>
  </si>
  <si>
    <t>Skutkiem uchwały jest zmiana wieloletniej prognozy finansowej Województwa Kujawsko-Pomorskiego na lata 2017-2038, zgodnie z załącznikami do niniejszej uchwały.</t>
  </si>
  <si>
    <t>Zmiany dochodów, wydatków, przychodów i rozchodów oraz wynik budżetowy i finansowy w latach 2017-2038</t>
  </si>
  <si>
    <t>Zgodnie z art. 18 pkt 20 ustawy z dnia 5 czerwca 1998 r. o samorządzie województwa  (Dz. U. z 2016 r. poz. 486, z późn. zm.) do kompetencji sejmiku województwa należy podejmowanie uchwał w innych sprawach zastrzeżonych ustawami. Ustawa z dnia 27 sierpnia 2009 r. o finansach publicznych (Dz.U. z 2016 r. poz. 1870, z późn. zm.) w art. 231 uprawnia jedynie organ stanowiący do zmiany kwot wydatków na zaplanowane w wieloletniej prognozie finansowej przedsięwzięcia.</t>
  </si>
  <si>
    <t>Natomiast art. 226, 227 i 228 ustawy z dnia 27 sierpnia 2009 r. o finansach publicznych (Dz. U. z 2016 r. poz. 1870, z późn. zm.) określają szczegółowość wieloletniej prognozy finansowej jednostki samorządu terytorialnego, tj. minimalny zakres informacji i danych jakie powinny się w niej znaleźć.</t>
  </si>
  <si>
    <t>IZ - Konkurs dotacji na przygotowanie programów rewitalizacji z POPT 2014-2020 - Wsparcie gmin w aktualizacji i opracowaniu programów rewitalizacji</t>
  </si>
  <si>
    <t>Wieloletni program współpracy samorządu województwa kujawsko-pomorskiego z organizacjami pozarządowymi na lata 2016-2020 - Wsparcie działań realizowanych przez organizacje pożytku publicznego</t>
  </si>
  <si>
    <t>RPO 2020 - Dz. 4.1.1 - Przebudowa wału przeciwpowodziowego Sartowice-Nowe, odcinek od km 0+000 do km 10+600. Realizacja od km 7+075 do km 10+600 - Retencjonowanie wód</t>
  </si>
  <si>
    <t>RPO 2020 - Dz. 4.5 - Ochrona czynna i monitoring obszarów Natura 2000 zlokalizowanych w granicach Brodnickiego Parku Krajobrazowego - Ochrona i promocja zasobów przyrodniczych oraz podniesienie świadomości edukacji ekologiczno-przyrodniczej</t>
  </si>
  <si>
    <t>IW - Dokumentacje projektowe - Poprawa stanu technicznego nieruchomości będących w zasobie województwa</t>
  </si>
  <si>
    <t>(dokonuje się urealnienia poniesionych do końca 2016 r. wydatków oraz przeniesienia niewykorzystanej kwoty na lata następne przy zachowaniu niezmienionej ogólnej wartości projektu)</t>
  </si>
  <si>
    <t>RPO 2020 - RPO WKP 2014-2020 (współfinansowanie krajowe dla beneficjentów EFRR) - Ułatwienie absorpcji środków (Urząd Marszałkowski w Toruniu)</t>
  </si>
  <si>
    <t>RPO 2020 - RPO WKP 2014-2020 (współfinansowanie krajowe dla beneficjentów środków EFS) - Ułatwienie absorpcji środków (Urząd Marszałkowski w Toruniu)</t>
  </si>
  <si>
    <t>(dokonuje się przeniesienia planowanych wydatków między latami realizacji)</t>
  </si>
  <si>
    <t>2.2.2</t>
  </si>
  <si>
    <t xml:space="preserve"> - ze zmian w planowanych przedsięwzięciach;</t>
  </si>
  <si>
    <t>Szczegółowy zakres zmian budżetu województwa na 2017 r., które wpływają na załącznik nr 1 do wieloletniej prognozy finansowej przedstawia poniższa tabela:</t>
  </si>
  <si>
    <t>RPO 2020 - Dz. 10.2.3 - Szkoła zawodowców - Wzrost jakości szkolnictwa zawodowego poprzez zastosowanie innowacyjnych metod nauczania</t>
  </si>
  <si>
    <r>
      <t xml:space="preserve">W powyższej uchwale wprowadzone są zmiany ujęte w uchwałach Zarządu Województwa Kujawsko-Pomorskiego: Nr 16/696/17 z dnia 26 kwietnia 2017 r.,                    Nr 20/920/17 z dnia 24 maja 2017 r. </t>
    </r>
    <r>
      <rPr>
        <i/>
        <sz val="12"/>
        <color indexed="8"/>
        <rFont val="Times New Roman"/>
        <family val="1"/>
      </rPr>
      <t>zmieniających uchwałę w sprawie budżetu województwa na rok 2017</t>
    </r>
    <r>
      <rPr>
        <sz val="12"/>
        <color indexed="8"/>
        <rFont val="Times New Roman"/>
        <family val="1"/>
      </rPr>
      <t xml:space="preserve"> oraz zmiany ujęte w projekcie uchwały Sejmiku Województwa Kujawsko-Pomorskiego </t>
    </r>
    <r>
      <rPr>
        <i/>
        <sz val="12"/>
        <color indexed="8"/>
        <rFont val="Times New Roman"/>
        <family val="1"/>
      </rPr>
      <t xml:space="preserve">w sprawie zmiany budżetu województwa na rok 2017. </t>
    </r>
  </si>
  <si>
    <t>RPO, Dz. 3.1 - Rozbudowa bazy sportowej w województwie kujawsko-pomorskim - Poprawa i rozwój infrastruktury sportowej</t>
  </si>
  <si>
    <t>Program ochrony środowiska województwa kujawsko-pomorskiego na lata 2017-2020 z perspektywą na lata 2021-2024 - Realizacja polityki ochrony środowiska zbieżnej z założeniami najważniejszych dokumentów strategicznych i programowych</t>
  </si>
  <si>
    <t>Zakup sprzętu i wyposażenia dla Filharmonii Pomorskiej im. Ignacego Jana Paderewskiego w Bydgoszczy - Poprawa infrastruktury kulturalnej</t>
  </si>
  <si>
    <t>IW - Zakup sprzętu i wyposażenia dla Filharmonii Pomorskiej im. Ignacego Jana Paderewskiego w Bydgoszczy - Poprawa infrastruktury kulturalnej</t>
  </si>
  <si>
    <t>IW - SOSW Nr 2 w Bydgoszczy - Budowa windy dla osób niepełnosprawnych - Poprawa dostępności infrastruktury dla osób niepełnosprawnych</t>
  </si>
  <si>
    <t>IZ - Projekt HICAPS (INTERREG Europa Środkowa) - Ochrona zasobów dziedzictwa kulturowego i naturalnego w postaci historycznych parków i ogrodów położonych w otoczeniu obiektów zabytkowych</t>
  </si>
  <si>
    <t>RPO 2020 - Dz. 6.3.2 - zmiana z: Modernizacja warsztatów kształcenia zawodowego działających w ramach SOSW im. J. Korczaka w Toruniu na: Artyści w zawodzie - Modernizacja warsztatów kształcenia zawodowego działających w ramach SOSW im. J. Korczaka w Toruniu - Poprawa jakości usług edukacyjnych w zakresie szkolnictwa zawodowego</t>
  </si>
  <si>
    <t>(zmienia się okres realizacji projektu na lata 2017-2020, zwiększa się planowane na poszczególne lata wydatki w celu dostosowania do wniosku o dofinansowanie projektu, którego termin złożenia planowany jest na wrzesień 2017 r.)</t>
  </si>
  <si>
    <t>(zmienia się okres realizacji projektu na lata 2017-2020, przenosi się planowane wydatki między latami realizacji w celu dostosowania do wniosku o dofinansowanie projektu, którego termin złożenia planowany jest na wrzesień 2017 r.)</t>
  </si>
  <si>
    <t>RPO 2020 - Dz. 5.1-  Przebudowa i rozbudowa drogi wojewódzkiej Nr 559 na odcinku Lipno-Kamień Kotowy-granica województwa - Zwiększenie bezpieczeństwa ruchu drogowego</t>
  </si>
  <si>
    <t>IW - Rozbudowa budynku Urzędu Marszałkowskiego - Usprawnienie funkcjonowania Urzędu</t>
  </si>
  <si>
    <t>RPO 2020 - Dz. 3.3 - Podniesienie jakości usług zdrowotnych oraz zwiększenie dostępu do usług medycznych w Wojewódzkim Szpitalu Specjalistycznym im. Błogosławionego księdza Jerzego Popiełuszki we Włocławku - Poprawa gospodarki cieplnej w obiektach szpitala</t>
  </si>
  <si>
    <t>RPO 2020 - Dz. 5.1 - Przebudowa wraz z rozbudową drogi wojewódzkiej Nr 240 Chojnice-Świecie od km 23+190 do km 36+817 i od km 62+877 do km 65+718 - Zwiększenie bezpieczeństwa ruchu drogowego</t>
  </si>
  <si>
    <t>(dokonuje się zwiększenia planowanych wydatków w poszczególnych latach oraz ogólnej wartości projektu w celu dostosowania do wartości poprzetargowych robót drogowych)</t>
  </si>
  <si>
    <t>(dokonuje się zwiększenia planowanych na 2017 r. wydatków w związku ze zwiększeniem środków na przedsięwzięcia pn.: "Granty - Zadania w zakresie upowszechniania kultury fizycznej i sportu", "Granty - Programy Sportu Powszechnego" oraz "Współpraca województwa z organizacjami pozarządowymi oraz innymi podmiotami prowadzącymi działalność pożytku publicznego". Ogólna wartość zadania ulega zwiększeniu)</t>
  </si>
  <si>
    <t>RPO 2020 - Dz. 10.2.2 - Region Nauk Ścisłych II - edukacja przyszłości - Wzmocnienie kompetencji uczniów w zakresie przedmiotów ścisłych oraz umiejętności językowych a także wzrost kompetencji nauczycieli w zakresie zindywidualizowanego podejścia do ucznia</t>
  </si>
  <si>
    <t>RPO 2020 - Dz. 6.3.2 - "Usłyszeć potrzeby" - wzmocnienie pozycji uczniów słabosłyszących i niesłyszących w ramach rozbudowy warsztatów zawodowych Specjalnego Ośrodka Szkolno-Wychowawczego nr 2 w Bydgoszczy w kontekście zwiększenia szans na rynku pracy - Poprawa jakości usług edukacyjnych w zakresie szkolnictwa zawodowego</t>
  </si>
  <si>
    <t>RPO 2020 - Dz. 5.2 - Zakup taboru autobusowego - Rozwój pozamiejskiego transportu publicznego</t>
  </si>
  <si>
    <t>(dokonuje się przeniesienia planowanych wydatków między latami realizacji przy zachowaniu niezmienionej ogólnej wartości projektu)</t>
  </si>
  <si>
    <t>Dokonuje się zmian w zakresie planowanych dochodów, wydatków oraz przychodów w kolejnych latach. Zmiany te wynikają przede wszystkim:</t>
  </si>
  <si>
    <t xml:space="preserve"> - z aktualizacji planowanych przychodów.</t>
  </si>
  <si>
    <t>Zestawienie zmian w planowanych dochodach, wydatkach oraz przychodach w latach 2017-2038 przedstawia załączona tabela.</t>
  </si>
  <si>
    <t>(dokonuje się zmiany planowanych na poszczególne lata wydatków oraz zmniejszenia ogólnej wartości projektu w związku z oszczędnościami powstałymi po rozstrzygnięciu dwóch edycji konkursu dla gmin na opracowanie programów rewitalizacji)</t>
  </si>
  <si>
    <t>IZ - Projekt SURFACE (INTERREG Europa Środkowa) - Poprawa zarządzania środowiskiem oraz jakości życia na terenach miejskich</t>
  </si>
  <si>
    <t>(wydłuża się okres realizacji projektu do 2020 roku oraz przenosi się wydatki między latami realizacji w celu dostosowania do wniosku o dofinansowanie projektu, którego termin złożenia planowany jest na wrzesień 2017 r.)</t>
  </si>
  <si>
    <t>RPO 2020 - Dz. 4.5 - zmiana z: Budowa ścieżki ornitologicznej oraz parku dendrologicznego przy terenowym ośrodku edukacji przyrodniczej i promocji Rezerwatu Biosfery Bory Tucholskie w m. Piła Młyn na: Budowa ścieżki ornitologicznej oraz parku dendrologicznego przy terenowym ośrodku edukacji przyrodniczej i promocji Rezerwatu Biosfery Bory Tucholskie w m. Piła - Ochrona i promocja zasobów przyrodniczych oraz podniesienie świadomości edukacji ekologiczno-przyrodniczej</t>
  </si>
  <si>
    <t>(dokonuje się urealnienia poniesionych do końca 2016 r. oraz zmniejszenia ogólnej wartości projektu w celu dostosowania do wniosku o dofinansowanie projektu)</t>
  </si>
  <si>
    <t>(dokonuje się urealnienia poniesionych do końca 2016 r. wydatków, przenosi się niewykorzystaną kwotę na lata następne oraz dokonuje się zwiększenia planowanych wydatków w poszczególnych latach w celu dostosowania do wniosku o dofinansowanie projektu, którego termin złożenia planowany jest na wrzesień 2017 r.)</t>
  </si>
  <si>
    <t>1.1.6</t>
  </si>
  <si>
    <t>1.1.7</t>
  </si>
  <si>
    <t>1.1.8</t>
  </si>
  <si>
    <t>1.1.9</t>
  </si>
  <si>
    <t>1.1.10</t>
  </si>
  <si>
    <t>1.1.11</t>
  </si>
  <si>
    <t>1.1.12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</si>
  <si>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</si>
  <si>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</si>
  <si>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</si>
  <si>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</si>
  <si>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</si>
  <si>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</si>
  <si>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</si>
  <si>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</si>
  <si>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</si>
  <si>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2.2.1</t>
  </si>
  <si>
    <t>2.2.3</t>
  </si>
  <si>
    <t>2.2.4</t>
  </si>
  <si>
    <t>2.2.5</t>
  </si>
  <si>
    <t>(dokonuje się przeniesienia części planowanych wydatków z roku 2018 do roku 2017 oraz części planowanych wydatków bieżących do wydatków inwestycyjnych w związku z aktualizacją wydatków na zarządzanie projektem i działania edukacyjne)</t>
  </si>
  <si>
    <t>(dokonuje się zwiększenia planowanych wydatków w wyniku przesunięcia oszczędności z projektów własnych współfinansowanych dotacją z budżetu państwa)</t>
  </si>
  <si>
    <t>(wprowadza się projekt zrealizowany w latach poprzednich w związku z końcowym rozliczeniem projektu z partnerami)</t>
  </si>
  <si>
    <t>(wprowadza się nowy projekt przewidziany do realizacji w latach 2017-2020 w związku z zaakceptowaniem projektu do realizacji przez Komitet Monitorujący Program)</t>
  </si>
  <si>
    <t>(dokonuje się przeniesienia planowanych wydatków między latami realizacji oraz przeniesienia części planowanych wydatków bieżących do wydatków inwestycyjnych w związku z aktualizacją wydatków na zarządzanie projektem i działania edukacyjne)</t>
  </si>
  <si>
    <t>(dokonuje się przeniesienia części planowanych wydatków z roku 2017 na lata następne oraz przeniesienia części planowanych wydatków bieżących do wydatków inwestycyjnych w związku z przesunięciem terminu naboru wniosków w ogłoszonym konkursie i brakiem możliwości realizacji wszystkich planowanych na 2017 r. działań)</t>
  </si>
  <si>
    <t>(dokonuje się przeniesienia części planowanych wydatków z roku 2017 do roku 2018 oraz przeniesienia części planowanych wydatków bieżących do wydatków inwestycyjnych w związku z przesunięciem terminu naboru wniosków w ogłoszonym konkursie i brakiem możliwości realizacji wszystkich planowanych na 2017 r. przedsięwzięć)</t>
  </si>
  <si>
    <t>(wprowadza się projekt zrealizowany w latach poprzednich z perspektywy finansowej 2007-2013 w związku z koniecznością wypłaty ostatniej transzy dla inwestycji Miasta Włocławek pn. "Modernizacja OSiRu" (rozliczenie projektu z partnerem))</t>
  </si>
  <si>
    <t xml:space="preserve">(dokonuje się zmniejszenia planowanych na 2017 r. wydatków oraz ogólnej wartości zadania w celu dostosowania do umowy zawartej z wykonawcą) </t>
  </si>
  <si>
    <t>(dokonuje się przeniesienia z roku 2016 do roku 2017 niemożliwej do wykorzystania w określonym terminie, tj. do dnia 30 czerwca 2017 r. kwoty ujętej w wykazie wydatków niewygasających z upływem 2016 r. Ogólna wartość zadania nie ulega zmianie)</t>
  </si>
  <si>
    <t>IW - Rozbudowa i remont Filharmonii Pomorskiej im. Ignacego Jana Paderewskiego w Bydgoszczy - I etap: Przebudowa i remont wraz z zakupem wyposażenia - Poprawa infrastruktury kulturalnej</t>
  </si>
  <si>
    <t>(wprowadza się nowe zadanie przewidziane do realizacji w latach 2017-2018 w związku z przesunięciem terminu sfinansowania windy na rok 2018)</t>
  </si>
  <si>
    <t>(dokonuje się przeniesienia części planowanych wydatków z roku 2018 do roku 2017 oraz zwiększenia ogólnej wartości projektu w celu dostosowania do wniosku o dofinansowanie projektu)</t>
  </si>
  <si>
    <t>(wprowadza się wydatki na lata 2017-2018 na wkład własny w projekcie przewidzianym do realizacji przez Szpital)</t>
  </si>
  <si>
    <t>(wprowadza się wydatki na lata 2017-2019 na wkład własny do projektu złożonego w ramach POIŚ (w części dotyczącej wydatków bieżących))</t>
  </si>
  <si>
    <t>(dokonuje się przeniesienia części planowanych wydatków bieżących do wydatków inwestycyjnych w celu dostosowania do harmonogramu rzeczowo-finansowego projektu. Ogólna wartość projektu nie ulega zmianie)</t>
  </si>
  <si>
    <t>(odstępuje się od zabezpieczenia środków na wkład własny do projektu planowanego do realizacji w ramach POIŚ w związku z niezłożeniem przez instytucję wniosku o dofinansowanie)</t>
  </si>
  <si>
    <t>(wprowadza się wydatki na lata 2017-2019 na wkład własny do projektu złożonego w ramach POIŚ (w części dotyczącej wydatków inwestycyjnych))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</si>
</sst>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[$€]* #,##0.00_);_([$€]* \(#,##0.00\);_([$€]* &quot;-&quot;??_);_(@_)"/>
    <numFmt numFmtId="165" formatCode="#,##0_ ;[Red]\-#,##0\ "/>
    <numFmt numFmtId="166" formatCode="0.0%"/>
    <numFmt numFmtId="167" formatCode="0##"/>
    <numFmt numFmtId="168" formatCode="[$-415]d\ mmmm\ yyyy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_ ;[Red]\-#,##0.00\ "/>
    <numFmt numFmtId="175" formatCode="0.00%;[Red]\-0.00%"/>
    <numFmt numFmtId="176" formatCode="0.0000%"/>
    <numFmt numFmtId="177" formatCode="#,##0.0"/>
    <numFmt numFmtId="178" formatCode="#,##0.000"/>
    <numFmt numFmtId="179" formatCode="#,##0.0000"/>
    <numFmt numFmtId="180" formatCode="0.000%"/>
  </numFmts>
  <fonts count="9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10"/>
      <name val="Arial P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2"/>
      <name val="Times New Roman"/>
      <family val="1"/>
    </font>
    <font>
      <b/>
      <sz val="11"/>
      <color indexed="8"/>
      <name val="Czcionka tekstu podstawowego"/>
      <family val="2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Czcionka tekstu podstawowego"/>
      <family val="2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Czcionka tekstu podstawowego"/>
      <family val="2"/>
    </font>
    <font>
      <b/>
      <i/>
      <sz val="12"/>
      <color indexed="8"/>
      <name val="Times New Roman"/>
      <family val="1"/>
    </font>
    <font>
      <b/>
      <i/>
      <sz val="10"/>
      <color indexed="8"/>
      <name val="Czcionka tekstu podstawowego"/>
      <family val="2"/>
    </font>
    <font>
      <i/>
      <sz val="12"/>
      <name val="Times New Roman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9.25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9.25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u val="single"/>
      <sz val="9.2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u val="single"/>
      <sz val="9.2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58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58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58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58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58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58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58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58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58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58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58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8" fillId="22" borderId="0" applyNumberFormat="0" applyBorder="0" applyAlignment="0" applyProtection="0"/>
    <xf numFmtId="0" fontId="59" fillId="24" borderId="0" applyNumberFormat="0" applyBorder="0" applyAlignment="0" applyProtection="0"/>
    <xf numFmtId="0" fontId="26" fillId="25" borderId="0" applyNumberFormat="0" applyBorder="0" applyAlignment="0" applyProtection="0"/>
    <xf numFmtId="0" fontId="60" fillId="24" borderId="0" applyNumberFormat="0" applyBorder="0" applyAlignment="0" applyProtection="0"/>
    <xf numFmtId="0" fontId="59" fillId="26" borderId="0" applyNumberFormat="0" applyBorder="0" applyAlignment="0" applyProtection="0"/>
    <xf numFmtId="0" fontId="26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27" borderId="0" applyNumberFormat="0" applyBorder="0" applyAlignment="0" applyProtection="0"/>
    <xf numFmtId="0" fontId="26" fillId="19" borderId="0" applyNumberFormat="0" applyBorder="0" applyAlignment="0" applyProtection="0"/>
    <xf numFmtId="0" fontId="60" fillId="27" borderId="0" applyNumberFormat="0" applyBorder="0" applyAlignment="0" applyProtection="0"/>
    <xf numFmtId="0" fontId="59" fillId="28" borderId="0" applyNumberFormat="0" applyBorder="0" applyAlignment="0" applyProtection="0"/>
    <xf numFmtId="0" fontId="26" fillId="29" borderId="0" applyNumberFormat="0" applyBorder="0" applyAlignment="0" applyProtection="0"/>
    <xf numFmtId="0" fontId="60" fillId="28" borderId="0" applyNumberFormat="0" applyBorder="0" applyAlignment="0" applyProtection="0"/>
    <xf numFmtId="0" fontId="59" fillId="30" borderId="0" applyNumberFormat="0" applyBorder="0" applyAlignment="0" applyProtection="0"/>
    <xf numFmtId="0" fontId="26" fillId="31" borderId="0" applyNumberFormat="0" applyBorder="0" applyAlignment="0" applyProtection="0"/>
    <xf numFmtId="0" fontId="60" fillId="30" borderId="0" applyNumberFormat="0" applyBorder="0" applyAlignment="0" applyProtection="0"/>
    <xf numFmtId="0" fontId="59" fillId="32" borderId="0" applyNumberFormat="0" applyBorder="0" applyAlignment="0" applyProtection="0"/>
    <xf numFmtId="0" fontId="26" fillId="33" borderId="0" applyNumberFormat="0" applyBorder="0" applyAlignment="0" applyProtection="0"/>
    <xf numFmtId="0" fontId="60" fillId="32" borderId="0" applyNumberFormat="0" applyBorder="0" applyAlignment="0" applyProtection="0"/>
    <xf numFmtId="0" fontId="59" fillId="34" borderId="0" applyNumberFormat="0" applyBorder="0" applyAlignment="0" applyProtection="0"/>
    <xf numFmtId="0" fontId="26" fillId="35" borderId="0" applyNumberFormat="0" applyBorder="0" applyAlignment="0" applyProtection="0"/>
    <xf numFmtId="0" fontId="60" fillId="34" borderId="0" applyNumberFormat="0" applyBorder="0" applyAlignment="0" applyProtection="0"/>
    <xf numFmtId="0" fontId="59" fillId="36" borderId="0" applyNumberFormat="0" applyBorder="0" applyAlignment="0" applyProtection="0"/>
    <xf numFmtId="0" fontId="26" fillId="37" borderId="0" applyNumberFormat="0" applyBorder="0" applyAlignment="0" applyProtection="0"/>
    <xf numFmtId="0" fontId="60" fillId="36" borderId="0" applyNumberFormat="0" applyBorder="0" applyAlignment="0" applyProtection="0"/>
    <xf numFmtId="0" fontId="59" fillId="38" borderId="0" applyNumberFormat="0" applyBorder="0" applyAlignment="0" applyProtection="0"/>
    <xf numFmtId="0" fontId="26" fillId="39" borderId="0" applyNumberFormat="0" applyBorder="0" applyAlignment="0" applyProtection="0"/>
    <xf numFmtId="0" fontId="60" fillId="38" borderId="0" applyNumberFormat="0" applyBorder="0" applyAlignment="0" applyProtection="0"/>
    <xf numFmtId="0" fontId="59" fillId="40" borderId="0" applyNumberFormat="0" applyBorder="0" applyAlignment="0" applyProtection="0"/>
    <xf numFmtId="0" fontId="26" fillId="29" borderId="0" applyNumberFormat="0" applyBorder="0" applyAlignment="0" applyProtection="0"/>
    <xf numFmtId="0" fontId="60" fillId="40" borderId="0" applyNumberFormat="0" applyBorder="0" applyAlignment="0" applyProtection="0"/>
    <xf numFmtId="0" fontId="59" fillId="41" borderId="0" applyNumberFormat="0" applyBorder="0" applyAlignment="0" applyProtection="0"/>
    <xf numFmtId="0" fontId="26" fillId="31" borderId="0" applyNumberFormat="0" applyBorder="0" applyAlignment="0" applyProtection="0"/>
    <xf numFmtId="0" fontId="60" fillId="41" borderId="0" applyNumberFormat="0" applyBorder="0" applyAlignment="0" applyProtection="0"/>
    <xf numFmtId="0" fontId="59" fillId="42" borderId="0" applyNumberFormat="0" applyBorder="0" applyAlignment="0" applyProtection="0"/>
    <xf numFmtId="0" fontId="26" fillId="43" borderId="0" applyNumberFormat="0" applyBorder="0" applyAlignment="0" applyProtection="0"/>
    <xf numFmtId="0" fontId="60" fillId="42" borderId="0" applyNumberFormat="0" applyBorder="0" applyAlignment="0" applyProtection="0"/>
    <xf numFmtId="0" fontId="61" fillId="44" borderId="1" applyNumberFormat="0" applyAlignment="0" applyProtection="0"/>
    <xf numFmtId="0" fontId="27" fillId="13" borderId="2" applyNumberFormat="0" applyAlignment="0" applyProtection="0"/>
    <xf numFmtId="0" fontId="62" fillId="44" borderId="1" applyNumberFormat="0" applyAlignment="0" applyProtection="0"/>
    <xf numFmtId="0" fontId="63" fillId="45" borderId="3" applyNumberFormat="0" applyAlignment="0" applyProtection="0"/>
    <xf numFmtId="0" fontId="28" fillId="46" borderId="4" applyNumberFormat="0" applyAlignment="0" applyProtection="0"/>
    <xf numFmtId="0" fontId="64" fillId="45" borderId="3" applyNumberFormat="0" applyAlignment="0" applyProtection="0"/>
    <xf numFmtId="0" fontId="29" fillId="7" borderId="0" applyNumberFormat="0" applyBorder="0" applyAlignment="0" applyProtection="0"/>
    <xf numFmtId="0" fontId="65" fillId="47" borderId="0" applyNumberFormat="0" applyBorder="0" applyAlignment="0" applyProtection="0"/>
    <xf numFmtId="0" fontId="66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30" fillId="0" borderId="6" applyNumberFormat="0" applyFill="0" applyAlignment="0" applyProtection="0"/>
    <xf numFmtId="0" fontId="69" fillId="0" borderId="5" applyNumberFormat="0" applyFill="0" applyAlignment="0" applyProtection="0"/>
    <xf numFmtId="0" fontId="70" fillId="48" borderId="7" applyNumberFormat="0" applyAlignment="0" applyProtection="0"/>
    <xf numFmtId="0" fontId="31" fillId="49" borderId="8" applyNumberFormat="0" applyAlignment="0" applyProtection="0"/>
    <xf numFmtId="0" fontId="71" fillId="48" borderId="7" applyNumberFormat="0" applyAlignment="0" applyProtection="0"/>
    <xf numFmtId="0" fontId="72" fillId="0" borderId="9" applyNumberFormat="0" applyFill="0" applyAlignment="0" applyProtection="0"/>
    <xf numFmtId="0" fontId="32" fillId="0" borderId="10" applyNumberFormat="0" applyFill="0" applyAlignment="0" applyProtection="0"/>
    <xf numFmtId="0" fontId="73" fillId="0" borderId="9" applyNumberFormat="0" applyFill="0" applyAlignment="0" applyProtection="0"/>
    <xf numFmtId="0" fontId="74" fillId="0" borderId="11" applyNumberFormat="0" applyFill="0" applyAlignment="0" applyProtection="0"/>
    <xf numFmtId="0" fontId="33" fillId="0" borderId="12" applyNumberFormat="0" applyFill="0" applyAlignment="0" applyProtection="0"/>
    <xf numFmtId="0" fontId="75" fillId="0" borderId="11" applyNumberFormat="0" applyFill="0" applyAlignment="0" applyProtection="0"/>
    <xf numFmtId="0" fontId="76" fillId="0" borderId="13" applyNumberFormat="0" applyFill="0" applyAlignment="0" applyProtection="0"/>
    <xf numFmtId="0" fontId="34" fillId="0" borderId="14" applyNumberFormat="0" applyFill="0" applyAlignment="0" applyProtection="0"/>
    <xf numFmtId="0" fontId="77" fillId="0" borderId="13" applyNumberFormat="0" applyFill="0" applyAlignment="0" applyProtection="0"/>
    <xf numFmtId="0" fontId="7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5" fillId="50" borderId="0" applyNumberFormat="0" applyBorder="0" applyAlignment="0" applyProtection="0"/>
    <xf numFmtId="0" fontId="78" fillId="51" borderId="0" applyNumberFormat="0" applyBorder="0" applyAlignment="0" applyProtection="0"/>
    <xf numFmtId="0" fontId="79" fillId="5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80" fillId="45" borderId="1" applyNumberFormat="0" applyAlignment="0" applyProtection="0"/>
    <xf numFmtId="0" fontId="36" fillId="46" borderId="2" applyNumberFormat="0" applyAlignment="0" applyProtection="0"/>
    <xf numFmtId="0" fontId="81" fillId="45" borderId="1" applyNumberFormat="0" applyAlignment="0" applyProtection="0"/>
    <xf numFmtId="0" fontId="82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alignment/>
      <protection/>
    </xf>
    <xf numFmtId="0" fontId="83" fillId="0" borderId="15" applyNumberFormat="0" applyFill="0" applyAlignment="0" applyProtection="0"/>
    <xf numFmtId="0" fontId="15" fillId="0" borderId="16" applyNumberFormat="0" applyFill="0" applyAlignment="0" applyProtection="0"/>
    <xf numFmtId="0" fontId="84" fillId="0" borderId="15" applyNumberFormat="0" applyFill="0" applyAlignment="0" applyProtection="0"/>
    <xf numFmtId="0" fontId="8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2" fillId="53" borderId="18" applyNumberFormat="0" applyFont="0" applyAlignment="0" applyProtection="0"/>
    <xf numFmtId="0" fontId="5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5" borderId="0" applyNumberFormat="0" applyBorder="0" applyAlignment="0" applyProtection="0"/>
    <xf numFmtId="0" fontId="90" fillId="54" borderId="0" applyNumberFormat="0" applyBorder="0" applyAlignment="0" applyProtection="0"/>
    <xf numFmtId="0" fontId="91" fillId="5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7" fillId="0" borderId="0" xfId="0" applyFont="1" applyFill="1" applyAlignment="1" applyProtection="1">
      <alignment horizontal="center" wrapText="1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8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9" fillId="0" borderId="26" xfId="0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3" fontId="9" fillId="0" borderId="29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31" xfId="0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vertical="center"/>
    </xf>
    <xf numFmtId="3" fontId="9" fillId="0" borderId="33" xfId="0" applyNumberFormat="1" applyFont="1" applyFill="1" applyBorder="1" applyAlignment="1">
      <alignment vertical="center"/>
    </xf>
    <xf numFmtId="3" fontId="9" fillId="0" borderId="34" xfId="0" applyNumberFormat="1" applyFont="1" applyFill="1" applyBorder="1" applyAlignment="1">
      <alignment vertical="center"/>
    </xf>
    <xf numFmtId="3" fontId="9" fillId="0" borderId="35" xfId="0" applyNumberFormat="1" applyFont="1" applyFill="1" applyBorder="1" applyAlignment="1">
      <alignment vertical="center"/>
    </xf>
    <xf numFmtId="0" fontId="9" fillId="0" borderId="36" xfId="0" applyFont="1" applyFill="1" applyBorder="1" applyAlignment="1">
      <alignment horizontal="center" vertical="center"/>
    </xf>
    <xf numFmtId="3" fontId="9" fillId="0" borderId="37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/>
    </xf>
    <xf numFmtId="0" fontId="9" fillId="0" borderId="38" xfId="0" applyFont="1" applyFill="1" applyBorder="1" applyAlignment="1">
      <alignment horizontal="center" vertical="center"/>
    </xf>
    <xf numFmtId="3" fontId="9" fillId="0" borderId="39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3" fontId="9" fillId="0" borderId="40" xfId="0" applyNumberFormat="1" applyFont="1" applyFill="1" applyBorder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3" fontId="9" fillId="0" borderId="41" xfId="0" applyNumberFormat="1" applyFont="1" applyFill="1" applyBorder="1" applyAlignment="1">
      <alignment vertical="center"/>
    </xf>
    <xf numFmtId="0" fontId="13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>
      <alignment wrapText="1"/>
    </xf>
    <xf numFmtId="0" fontId="8" fillId="0" borderId="0" xfId="0" applyFont="1" applyFill="1" applyAlignment="1" applyProtection="1">
      <alignment vertical="center" wrapText="1"/>
      <protection/>
    </xf>
    <xf numFmtId="0" fontId="16" fillId="0" borderId="33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42" xfId="0" applyFont="1" applyFill="1" applyBorder="1" applyAlignment="1" applyProtection="1">
      <alignment horizontal="left" vertical="center" wrapText="1"/>
      <protection/>
    </xf>
    <xf numFmtId="0" fontId="10" fillId="0" borderId="33" xfId="0" applyFont="1" applyFill="1" applyBorder="1" applyAlignment="1" applyProtection="1">
      <alignment horizontal="left" vertical="center"/>
      <protection/>
    </xf>
    <xf numFmtId="0" fontId="10" fillId="0" borderId="42" xfId="0" applyFont="1" applyFill="1" applyBorder="1" applyAlignment="1" applyProtection="1">
      <alignment vertical="center" wrapText="1"/>
      <protection/>
    </xf>
    <xf numFmtId="0" fontId="11" fillId="0" borderId="0" xfId="0" applyFont="1" applyFill="1" applyAlignment="1">
      <alignment wrapText="1"/>
    </xf>
    <xf numFmtId="0" fontId="1" fillId="0" borderId="0" xfId="0" applyFont="1" applyFill="1" applyAlignment="1" applyProtection="1">
      <alignment vertical="center" wrapText="1"/>
      <protection/>
    </xf>
    <xf numFmtId="0" fontId="10" fillId="0" borderId="40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horizontal="left" vertical="center"/>
      <protection/>
    </xf>
    <xf numFmtId="0" fontId="7" fillId="0" borderId="40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Alignment="1">
      <alignment wrapText="1"/>
    </xf>
    <xf numFmtId="0" fontId="15" fillId="0" borderId="0" xfId="0" applyFont="1" applyFill="1" applyAlignment="1" applyProtection="1">
      <alignment vertical="center" wrapText="1"/>
      <protection/>
    </xf>
    <xf numFmtId="0" fontId="7" fillId="0" borderId="4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42" xfId="0" applyFont="1" applyFill="1" applyBorder="1" applyAlignment="1" applyProtection="1">
      <alignment horizontal="left" vertical="center" wrapText="1"/>
      <protection/>
    </xf>
    <xf numFmtId="0" fontId="7" fillId="0" borderId="42" xfId="0" applyFont="1" applyFill="1" applyBorder="1" applyAlignment="1" applyProtection="1">
      <alignment vertical="center" wrapText="1"/>
      <protection/>
    </xf>
    <xf numFmtId="0" fontId="18" fillId="0" borderId="43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21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14" fillId="0" borderId="0" xfId="0" applyFont="1" applyFill="1" applyAlignment="1">
      <alignment wrapText="1"/>
    </xf>
    <xf numFmtId="0" fontId="11" fillId="0" borderId="0" xfId="0" applyFont="1" applyFill="1" applyAlignment="1" applyProtection="1">
      <alignment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3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right" vertical="center" wrapText="1"/>
      <protection/>
    </xf>
    <xf numFmtId="0" fontId="18" fillId="0" borderId="46" xfId="0" applyFont="1" applyFill="1" applyBorder="1" applyAlignment="1">
      <alignment horizontal="center"/>
    </xf>
    <xf numFmtId="2" fontId="6" fillId="0" borderId="47" xfId="0" applyNumberFormat="1" applyFont="1" applyFill="1" applyBorder="1" applyAlignment="1">
      <alignment horizontal="center" vertical="center" wrapText="1"/>
    </xf>
    <xf numFmtId="2" fontId="6" fillId="0" borderId="48" xfId="0" applyNumberFormat="1" applyFont="1" applyFill="1" applyBorder="1" applyAlignment="1">
      <alignment horizontal="center" vertical="center" wrapText="1"/>
    </xf>
    <xf numFmtId="2" fontId="6" fillId="0" borderId="49" xfId="0" applyNumberFormat="1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/>
    </xf>
    <xf numFmtId="4" fontId="9" fillId="0" borderId="0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 vertical="center"/>
    </xf>
    <xf numFmtId="3" fontId="9" fillId="0" borderId="49" xfId="0" applyNumberFormat="1" applyFont="1" applyFill="1" applyBorder="1" applyAlignment="1">
      <alignment vertical="center"/>
    </xf>
    <xf numFmtId="2" fontId="6" fillId="0" borderId="51" xfId="0" applyNumberFormat="1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13" fillId="0" borderId="0" xfId="0" applyFont="1" applyFill="1" applyAlignment="1" applyProtection="1">
      <alignment wrapText="1"/>
      <protection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justify" wrapText="1"/>
    </xf>
    <xf numFmtId="4" fontId="7" fillId="0" borderId="33" xfId="0" applyNumberFormat="1" applyFont="1" applyFill="1" applyBorder="1" applyAlignment="1" applyProtection="1">
      <alignment horizontal="right" vertical="center" wrapText="1"/>
      <protection/>
    </xf>
    <xf numFmtId="4" fontId="10" fillId="0" borderId="33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Alignment="1">
      <alignment/>
    </xf>
    <xf numFmtId="0" fontId="22" fillId="0" borderId="0" xfId="0" applyFont="1" applyFill="1" applyAlignment="1" applyProtection="1">
      <alignment vertical="center" wrapText="1"/>
      <protection/>
    </xf>
    <xf numFmtId="3" fontId="16" fillId="0" borderId="33" xfId="0" applyNumberFormat="1" applyFont="1" applyFill="1" applyBorder="1" applyAlignment="1" applyProtection="1">
      <alignment horizontal="center" vertical="center" wrapText="1"/>
      <protection/>
    </xf>
    <xf numFmtId="10" fontId="10" fillId="0" borderId="33" xfId="0" applyNumberFormat="1" applyFont="1" applyFill="1" applyBorder="1" applyAlignment="1" applyProtection="1">
      <alignment horizontal="right" vertical="center" wrapText="1"/>
      <protection/>
    </xf>
    <xf numFmtId="3" fontId="7" fillId="0" borderId="33" xfId="0" applyNumberFormat="1" applyFont="1" applyFill="1" applyBorder="1" applyAlignment="1" applyProtection="1">
      <alignment horizontal="right" vertical="center" wrapText="1"/>
      <protection/>
    </xf>
    <xf numFmtId="3" fontId="10" fillId="0" borderId="33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horizontal="justify" wrapText="1"/>
    </xf>
    <xf numFmtId="0" fontId="10" fillId="0" borderId="0" xfId="0" applyFont="1" applyFill="1" applyBorder="1" applyAlignment="1">
      <alignment horizontal="justify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20" fillId="0" borderId="0" xfId="0" applyFont="1" applyFill="1" applyAlignment="1">
      <alignment horizontal="center" vertical="top"/>
    </xf>
    <xf numFmtId="0" fontId="20" fillId="0" borderId="0" xfId="0" applyFont="1" applyFill="1" applyBorder="1" applyAlignment="1">
      <alignment wrapText="1"/>
    </xf>
    <xf numFmtId="3" fontId="20" fillId="0" borderId="0" xfId="0" applyNumberFormat="1" applyFont="1" applyFill="1" applyAlignment="1">
      <alignment/>
    </xf>
    <xf numFmtId="0" fontId="25" fillId="0" borderId="0" xfId="136" applyFont="1" applyFill="1" applyBorder="1" applyAlignment="1">
      <alignment horizontal="left" wrapText="1"/>
      <protection/>
    </xf>
    <xf numFmtId="0" fontId="23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justify" wrapText="1"/>
    </xf>
    <xf numFmtId="0" fontId="24" fillId="0" borderId="0" xfId="0" applyFont="1" applyFill="1" applyAlignment="1" applyProtection="1">
      <alignment vertical="center" wrapText="1"/>
      <protection/>
    </xf>
    <xf numFmtId="0" fontId="23" fillId="0" borderId="0" xfId="0" applyFont="1" applyFill="1" applyBorder="1" applyAlignment="1">
      <alignment wrapText="1"/>
    </xf>
    <xf numFmtId="3" fontId="23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54" xfId="0" applyFont="1" applyFill="1" applyBorder="1" applyAlignment="1">
      <alignment horizontal="center"/>
    </xf>
    <xf numFmtId="0" fontId="10" fillId="0" borderId="0" xfId="0" applyFont="1" applyFill="1" applyAlignment="1">
      <alignment horizontal="justify" wrapText="1"/>
    </xf>
    <xf numFmtId="0" fontId="21" fillId="0" borderId="0" xfId="0" applyFont="1" applyFill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justify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justify" wrapText="1"/>
      <protection/>
    </xf>
    <xf numFmtId="0" fontId="10" fillId="0" borderId="0" xfId="0" applyFont="1" applyFill="1" applyAlignment="1" applyProtection="1">
      <alignment horizontal="left" wrapText="1"/>
      <protection/>
    </xf>
    <xf numFmtId="0" fontId="14" fillId="0" borderId="0" xfId="0" applyFont="1" applyFill="1" applyAlignment="1">
      <alignment horizontal="left" wrapText="1"/>
    </xf>
    <xf numFmtId="3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left"/>
    </xf>
    <xf numFmtId="0" fontId="17" fillId="0" borderId="55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left" wrapText="1"/>
      <protection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</cellXfs>
  <cellStyles count="155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Dziesiętny 2" xfId="98"/>
    <cellStyle name="Hyperlink" xfId="99"/>
    <cellStyle name="Komórka połączona" xfId="100"/>
    <cellStyle name="Komórka połączona 2" xfId="101"/>
    <cellStyle name="Komórka połączona 3" xfId="102"/>
    <cellStyle name="Komórka zaznaczona" xfId="103"/>
    <cellStyle name="Komórka zaznaczona 2" xfId="104"/>
    <cellStyle name="Komórka zaznaczona 3" xfId="105"/>
    <cellStyle name="Nagłówek 1" xfId="106"/>
    <cellStyle name="Nagłówek 1 2" xfId="107"/>
    <cellStyle name="Nagłówek 1 3" xfId="108"/>
    <cellStyle name="Nagłówek 2" xfId="109"/>
    <cellStyle name="Nagłówek 2 2" xfId="110"/>
    <cellStyle name="Nagłówek 2 3" xfId="111"/>
    <cellStyle name="Nagłówek 3" xfId="112"/>
    <cellStyle name="Nagłówek 3 2" xfId="113"/>
    <cellStyle name="Nagłówek 3 3" xfId="114"/>
    <cellStyle name="Nagłówek 4" xfId="115"/>
    <cellStyle name="Nagłówek 4 2" xfId="116"/>
    <cellStyle name="Nagłówek 4 3" xfId="117"/>
    <cellStyle name="Neutralne 2" xfId="118"/>
    <cellStyle name="Neutralne 3" xfId="119"/>
    <cellStyle name="Neutralny" xfId="120"/>
    <cellStyle name="Normalny 2" xfId="121"/>
    <cellStyle name="Normalny 2 2" xfId="122"/>
    <cellStyle name="Normalny 2 3" xfId="123"/>
    <cellStyle name="Normalny 2 4" xfId="124"/>
    <cellStyle name="Normalny 2 5" xfId="125"/>
    <cellStyle name="Normalny 2 6" xfId="126"/>
    <cellStyle name="Normalny 2 7" xfId="127"/>
    <cellStyle name="Normalny 3" xfId="128"/>
    <cellStyle name="Normalny 4" xfId="129"/>
    <cellStyle name="Normalny 5" xfId="130"/>
    <cellStyle name="Normalny 6" xfId="131"/>
    <cellStyle name="Normalny 6 2" xfId="132"/>
    <cellStyle name="Normalny 7" xfId="133"/>
    <cellStyle name="Normalny 7 2" xfId="134"/>
    <cellStyle name="Normalny 8" xfId="135"/>
    <cellStyle name="Normalny_Załącznik nr 10 IZ na 2010" xfId="136"/>
    <cellStyle name="Obliczenia" xfId="137"/>
    <cellStyle name="Obliczenia 2" xfId="138"/>
    <cellStyle name="Obliczenia 3" xfId="139"/>
    <cellStyle name="Followed Hyperlink" xfId="140"/>
    <cellStyle name="Percent" xfId="141"/>
    <cellStyle name="Procentowy 2" xfId="142"/>
    <cellStyle name="Procentowy 2 2" xfId="143"/>
    <cellStyle name="Procentowy 2 3" xfId="144"/>
    <cellStyle name="Procentowy 3" xfId="145"/>
    <cellStyle name="Procentowy 3 2" xfId="146"/>
    <cellStyle name="Procentowy 4" xfId="147"/>
    <cellStyle name="Procentowy 5" xfId="148"/>
    <cellStyle name="Styl 1" xfId="149"/>
    <cellStyle name="Suma" xfId="150"/>
    <cellStyle name="Suma 2" xfId="151"/>
    <cellStyle name="Suma 3" xfId="152"/>
    <cellStyle name="Tekst objaśnienia" xfId="153"/>
    <cellStyle name="Tekst objaśnienia 2" xfId="154"/>
    <cellStyle name="Tekst objaśnienia 3" xfId="155"/>
    <cellStyle name="Tekst ostrzeżenia" xfId="156"/>
    <cellStyle name="Tekst ostrzeżenia 2" xfId="157"/>
    <cellStyle name="Tekst ostrzeżenia 3" xfId="158"/>
    <cellStyle name="Tytuł" xfId="159"/>
    <cellStyle name="Tytuł 2" xfId="160"/>
    <cellStyle name="Uwaga" xfId="161"/>
    <cellStyle name="Uwaga 2" xfId="162"/>
    <cellStyle name="Uwaga 3" xfId="163"/>
    <cellStyle name="Currency" xfId="164"/>
    <cellStyle name="Currency [0]" xfId="165"/>
    <cellStyle name="Złe 2" xfId="166"/>
    <cellStyle name="Złe 3" xfId="167"/>
    <cellStyle name="Zły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7"/>
  <sheetViews>
    <sheetView view="pageBreakPreview" zoomScaleSheetLayoutView="100" workbookViewId="0" topLeftCell="A1">
      <selection activeCell="A1" sqref="A1:IV16384"/>
    </sheetView>
  </sheetViews>
  <sheetFormatPr defaultColWidth="8.796875" defaultRowHeight="21.75" customHeight="1"/>
  <cols>
    <col min="1" max="1" width="7.5" style="75" customWidth="1"/>
    <col min="2" max="2" width="60.19921875" style="41" customWidth="1"/>
    <col min="3" max="3" width="15" style="76" customWidth="1"/>
    <col min="4" max="4" width="15.3984375" style="76" customWidth="1"/>
    <col min="5" max="5" width="16.59765625" style="76" customWidth="1"/>
    <col min="6" max="6" width="11.59765625" style="41" customWidth="1"/>
    <col min="7" max="16384" width="9" style="41" customWidth="1"/>
  </cols>
  <sheetData>
    <row r="1" spans="1:6" ht="25.5" customHeight="1">
      <c r="A1" s="126" t="s">
        <v>107</v>
      </c>
      <c r="B1" s="126"/>
      <c r="C1" s="126"/>
      <c r="D1" s="126"/>
      <c r="E1" s="126"/>
      <c r="F1" s="126"/>
    </row>
    <row r="2" spans="1:6" ht="3" customHeight="1">
      <c r="A2" s="65"/>
      <c r="B2" s="65"/>
      <c r="C2" s="65"/>
      <c r="D2" s="65"/>
      <c r="E2" s="65"/>
      <c r="F2" s="66"/>
    </row>
    <row r="3" spans="1:6" s="67" customFormat="1" ht="15.75">
      <c r="A3" s="129" t="s">
        <v>108</v>
      </c>
      <c r="B3" s="129"/>
      <c r="C3" s="129"/>
      <c r="D3" s="129"/>
      <c r="E3" s="129"/>
      <c r="F3" s="129"/>
    </row>
    <row r="4" spans="1:6" s="68" customFormat="1" ht="21" customHeight="1">
      <c r="A4" s="127" t="s">
        <v>249</v>
      </c>
      <c r="B4" s="127"/>
      <c r="C4" s="127"/>
      <c r="D4" s="127"/>
      <c r="E4" s="127"/>
      <c r="F4" s="127"/>
    </row>
    <row r="5" spans="1:6" s="67" customFormat="1" ht="17.25" customHeight="1">
      <c r="A5" s="129" t="s">
        <v>109</v>
      </c>
      <c r="B5" s="129"/>
      <c r="C5" s="129"/>
      <c r="D5" s="129"/>
      <c r="E5" s="129"/>
      <c r="F5" s="129"/>
    </row>
    <row r="6" spans="1:6" s="68" customFormat="1" ht="74.25" customHeight="1">
      <c r="A6" s="127" t="s">
        <v>257</v>
      </c>
      <c r="B6" s="127"/>
      <c r="C6" s="127"/>
      <c r="D6" s="127"/>
      <c r="E6" s="127"/>
      <c r="F6" s="127"/>
    </row>
    <row r="7" spans="1:6" s="68" customFormat="1" ht="36" customHeight="1">
      <c r="A7" s="127" t="s">
        <v>258</v>
      </c>
      <c r="B7" s="127"/>
      <c r="C7" s="127"/>
      <c r="D7" s="127"/>
      <c r="E7" s="127"/>
      <c r="F7" s="127"/>
    </row>
    <row r="8" spans="1:6" s="67" customFormat="1" ht="24.75" customHeight="1">
      <c r="A8" s="129" t="s">
        <v>0</v>
      </c>
      <c r="B8" s="129"/>
      <c r="C8" s="129"/>
      <c r="D8" s="129"/>
      <c r="E8" s="129"/>
      <c r="F8" s="129"/>
    </row>
    <row r="9" spans="1:8" s="70" customFormat="1" ht="15.75">
      <c r="A9" s="131" t="s">
        <v>16</v>
      </c>
      <c r="B9" s="131"/>
      <c r="C9" s="131"/>
      <c r="D9" s="131"/>
      <c r="E9" s="131"/>
      <c r="F9" s="131"/>
      <c r="G9" s="69"/>
      <c r="H9" s="69"/>
    </row>
    <row r="10" spans="1:6" s="67" customFormat="1" ht="24" customHeight="1">
      <c r="A10" s="129" t="s">
        <v>110</v>
      </c>
      <c r="B10" s="129"/>
      <c r="C10" s="129"/>
      <c r="D10" s="129"/>
      <c r="E10" s="129"/>
      <c r="F10" s="129"/>
    </row>
    <row r="11" spans="1:6" s="70" customFormat="1" ht="15.75">
      <c r="A11" s="127" t="s">
        <v>250</v>
      </c>
      <c r="B11" s="127"/>
      <c r="C11" s="127"/>
      <c r="D11" s="127"/>
      <c r="E11" s="127"/>
      <c r="F11" s="127"/>
    </row>
    <row r="12" spans="1:6" s="70" customFormat="1" ht="50.25" customHeight="1">
      <c r="A12" s="127" t="s">
        <v>272</v>
      </c>
      <c r="B12" s="127"/>
      <c r="C12" s="127"/>
      <c r="D12" s="127"/>
      <c r="E12" s="127"/>
      <c r="F12" s="127"/>
    </row>
    <row r="13" spans="1:6" s="90" customFormat="1" ht="22.5" customHeight="1">
      <c r="A13" s="130" t="s">
        <v>251</v>
      </c>
      <c r="B13" s="130"/>
      <c r="C13" s="130"/>
      <c r="D13" s="130"/>
      <c r="E13" s="130"/>
      <c r="F13" s="89"/>
    </row>
    <row r="14" spans="1:6" s="90" customFormat="1" ht="15.75">
      <c r="A14" s="130" t="s">
        <v>252</v>
      </c>
      <c r="B14" s="130"/>
      <c r="C14" s="130"/>
      <c r="D14" s="130"/>
      <c r="E14" s="130"/>
      <c r="F14" s="112"/>
    </row>
    <row r="15" spans="1:6" s="90" customFormat="1" ht="15.75">
      <c r="A15" s="130" t="s">
        <v>246</v>
      </c>
      <c r="B15" s="130"/>
      <c r="C15" s="130"/>
      <c r="D15" s="130"/>
      <c r="E15" s="130"/>
      <c r="F15" s="112"/>
    </row>
    <row r="16" spans="1:6" s="90" customFormat="1" ht="15.75">
      <c r="A16" s="130" t="s">
        <v>254</v>
      </c>
      <c r="B16" s="130"/>
      <c r="C16" s="130"/>
      <c r="D16" s="130"/>
      <c r="E16" s="130"/>
      <c r="F16" s="112"/>
    </row>
    <row r="17" spans="1:6" s="90" customFormat="1" ht="39" customHeight="1">
      <c r="A17" s="130" t="s">
        <v>270</v>
      </c>
      <c r="B17" s="130"/>
      <c r="C17" s="130"/>
      <c r="D17" s="130"/>
      <c r="E17" s="130"/>
      <c r="F17" s="89"/>
    </row>
    <row r="18" spans="1:6" ht="25.5" customHeight="1">
      <c r="A18" s="71"/>
      <c r="B18" s="71"/>
      <c r="C18" s="71"/>
      <c r="D18" s="71"/>
      <c r="E18" s="71"/>
      <c r="F18" s="51"/>
    </row>
    <row r="19" spans="1:6" s="43" customFormat="1" ht="18.75" customHeight="1">
      <c r="A19" s="128" t="s">
        <v>112</v>
      </c>
      <c r="B19" s="128" t="s">
        <v>65</v>
      </c>
      <c r="C19" s="128" t="s">
        <v>253</v>
      </c>
      <c r="D19" s="128" t="s">
        <v>67</v>
      </c>
      <c r="E19" s="128" t="s">
        <v>68</v>
      </c>
      <c r="F19" s="42"/>
    </row>
    <row r="20" spans="1:6" s="43" customFormat="1" ht="18.75" customHeight="1">
      <c r="A20" s="128"/>
      <c r="B20" s="128"/>
      <c r="C20" s="128"/>
      <c r="D20" s="128"/>
      <c r="E20" s="128"/>
      <c r="F20" s="42"/>
    </row>
    <row r="21" spans="1:6" s="46" customFormat="1" ht="15">
      <c r="A21" s="44">
        <v>1</v>
      </c>
      <c r="B21" s="44">
        <v>2</v>
      </c>
      <c r="C21" s="44">
        <v>3</v>
      </c>
      <c r="D21" s="44">
        <v>4</v>
      </c>
      <c r="E21" s="44">
        <v>5</v>
      </c>
      <c r="F21" s="45"/>
    </row>
    <row r="22" spans="1:6" s="43" customFormat="1" ht="18" customHeight="1">
      <c r="A22" s="47">
        <v>1</v>
      </c>
      <c r="B22" s="48" t="s">
        <v>188</v>
      </c>
      <c r="C22" s="106">
        <f>C23+C30</f>
        <v>808740326</v>
      </c>
      <c r="D22" s="106">
        <f>D23+D30</f>
        <v>13866748</v>
      </c>
      <c r="E22" s="106">
        <f>E23+E30</f>
        <v>822607074</v>
      </c>
      <c r="F22" s="42"/>
    </row>
    <row r="23" spans="1:6" s="52" customFormat="1" ht="18" customHeight="1">
      <c r="A23" s="49" t="s">
        <v>113</v>
      </c>
      <c r="B23" s="50" t="s">
        <v>189</v>
      </c>
      <c r="C23" s="107">
        <v>652110828</v>
      </c>
      <c r="D23" s="107">
        <f>E23-C23</f>
        <v>7772750</v>
      </c>
      <c r="E23" s="107">
        <v>659883578</v>
      </c>
      <c r="F23" s="51"/>
    </row>
    <row r="24" spans="1:6" s="52" customFormat="1" ht="31.5">
      <c r="A24" s="49" t="s">
        <v>114</v>
      </c>
      <c r="B24" s="53" t="s">
        <v>190</v>
      </c>
      <c r="C24" s="107">
        <v>63924410</v>
      </c>
      <c r="D24" s="107">
        <f aca="true" t="shared" si="0" ref="D24:D32">E24-C24</f>
        <v>0</v>
      </c>
      <c r="E24" s="107">
        <v>63924410</v>
      </c>
      <c r="F24" s="51"/>
    </row>
    <row r="25" spans="1:6" s="52" customFormat="1" ht="31.5">
      <c r="A25" s="49" t="s">
        <v>115</v>
      </c>
      <c r="B25" s="53" t="s">
        <v>191</v>
      </c>
      <c r="C25" s="107">
        <v>199500000</v>
      </c>
      <c r="D25" s="107">
        <f t="shared" si="0"/>
        <v>0</v>
      </c>
      <c r="E25" s="107">
        <v>199500000</v>
      </c>
      <c r="F25" s="51"/>
    </row>
    <row r="26" spans="1:6" s="52" customFormat="1" ht="17.25" customHeight="1">
      <c r="A26" s="49" t="s">
        <v>116</v>
      </c>
      <c r="B26" s="53" t="s">
        <v>192</v>
      </c>
      <c r="C26" s="107">
        <v>15279366</v>
      </c>
      <c r="D26" s="107">
        <f>E26-C26</f>
        <v>-5</v>
      </c>
      <c r="E26" s="107">
        <v>15279361</v>
      </c>
      <c r="F26" s="51"/>
    </row>
    <row r="27" spans="1:6" s="52" customFormat="1" ht="17.25" customHeight="1">
      <c r="A27" s="49" t="s">
        <v>117</v>
      </c>
      <c r="B27" s="53" t="s">
        <v>193</v>
      </c>
      <c r="C27" s="107">
        <v>0</v>
      </c>
      <c r="D27" s="107">
        <f t="shared" si="0"/>
        <v>0</v>
      </c>
      <c r="E27" s="107">
        <v>0</v>
      </c>
      <c r="F27" s="51"/>
    </row>
    <row r="28" spans="1:6" s="52" customFormat="1" ht="17.25" customHeight="1">
      <c r="A28" s="49" t="s">
        <v>118</v>
      </c>
      <c r="B28" s="53" t="s">
        <v>194</v>
      </c>
      <c r="C28" s="107">
        <v>186058365</v>
      </c>
      <c r="D28" s="107">
        <f t="shared" si="0"/>
        <v>0</v>
      </c>
      <c r="E28" s="107">
        <v>186058365</v>
      </c>
      <c r="F28" s="51"/>
    </row>
    <row r="29" spans="1:6" s="52" customFormat="1" ht="17.25" customHeight="1">
      <c r="A29" s="49" t="s">
        <v>119</v>
      </c>
      <c r="B29" s="53" t="s">
        <v>195</v>
      </c>
      <c r="C29" s="107">
        <v>178859700</v>
      </c>
      <c r="D29" s="107">
        <f t="shared" si="0"/>
        <v>7657909</v>
      </c>
      <c r="E29" s="107">
        <v>186517609</v>
      </c>
      <c r="F29" s="51"/>
    </row>
    <row r="30" spans="1:6" s="52" customFormat="1" ht="17.25" customHeight="1">
      <c r="A30" s="49" t="s">
        <v>120</v>
      </c>
      <c r="B30" s="53" t="s">
        <v>196</v>
      </c>
      <c r="C30" s="107">
        <v>156629498</v>
      </c>
      <c r="D30" s="107">
        <f t="shared" si="0"/>
        <v>6093998</v>
      </c>
      <c r="E30" s="107">
        <v>162723496</v>
      </c>
      <c r="F30" s="51"/>
    </row>
    <row r="31" spans="1:6" s="52" customFormat="1" ht="17.25" customHeight="1">
      <c r="A31" s="49" t="s">
        <v>121</v>
      </c>
      <c r="B31" s="53" t="s">
        <v>197</v>
      </c>
      <c r="C31" s="107">
        <v>3810000</v>
      </c>
      <c r="D31" s="107">
        <f t="shared" si="0"/>
        <v>0</v>
      </c>
      <c r="E31" s="107">
        <v>3810000</v>
      </c>
      <c r="F31" s="51"/>
    </row>
    <row r="32" spans="1:6" s="52" customFormat="1" ht="17.25" customHeight="1">
      <c r="A32" s="49" t="s">
        <v>122</v>
      </c>
      <c r="B32" s="53" t="s">
        <v>198</v>
      </c>
      <c r="C32" s="107">
        <v>151819498</v>
      </c>
      <c r="D32" s="107">
        <f t="shared" si="0"/>
        <v>5043711</v>
      </c>
      <c r="E32" s="107">
        <v>156863209</v>
      </c>
      <c r="F32" s="51"/>
    </row>
    <row r="33" spans="1:6" s="57" customFormat="1" ht="15.75">
      <c r="A33" s="54">
        <v>2</v>
      </c>
      <c r="B33" s="55" t="s">
        <v>199</v>
      </c>
      <c r="C33" s="106">
        <f>C34+C42</f>
        <v>833740326</v>
      </c>
      <c r="D33" s="106">
        <f>D34+D42</f>
        <v>22366748</v>
      </c>
      <c r="E33" s="106">
        <f>E34+E42</f>
        <v>856107074</v>
      </c>
      <c r="F33" s="56"/>
    </row>
    <row r="34" spans="1:6" s="52" customFormat="1" ht="17.25" customHeight="1">
      <c r="A34" s="49" t="s">
        <v>123</v>
      </c>
      <c r="B34" s="50" t="s">
        <v>200</v>
      </c>
      <c r="C34" s="107">
        <v>580255327</v>
      </c>
      <c r="D34" s="107">
        <f>E34-C34</f>
        <v>13675064</v>
      </c>
      <c r="E34" s="107">
        <v>593930391</v>
      </c>
      <c r="F34" s="51"/>
    </row>
    <row r="35" spans="1:6" s="52" customFormat="1" ht="17.25" customHeight="1">
      <c r="A35" s="49" t="s">
        <v>124</v>
      </c>
      <c r="B35" s="53" t="s">
        <v>201</v>
      </c>
      <c r="C35" s="107">
        <v>15647865</v>
      </c>
      <c r="D35" s="107">
        <f aca="true" t="shared" si="1" ref="D35:D42">E35-C35</f>
        <v>0</v>
      </c>
      <c r="E35" s="107">
        <v>15647865</v>
      </c>
      <c r="F35" s="51"/>
    </row>
    <row r="36" spans="1:6" s="52" customFormat="1" ht="31.5">
      <c r="A36" s="49" t="s">
        <v>125</v>
      </c>
      <c r="B36" s="53" t="s">
        <v>220</v>
      </c>
      <c r="C36" s="107">
        <v>0</v>
      </c>
      <c r="D36" s="107">
        <f t="shared" si="1"/>
        <v>0</v>
      </c>
      <c r="E36" s="107">
        <v>0</v>
      </c>
      <c r="F36" s="51"/>
    </row>
    <row r="37" spans="1:6" s="52" customFormat="1" ht="63">
      <c r="A37" s="49" t="s">
        <v>126</v>
      </c>
      <c r="B37" s="53" t="s">
        <v>202</v>
      </c>
      <c r="C37" s="107">
        <v>0</v>
      </c>
      <c r="D37" s="107">
        <f t="shared" si="1"/>
        <v>0</v>
      </c>
      <c r="E37" s="107">
        <v>0</v>
      </c>
      <c r="F37" s="51"/>
    </row>
    <row r="38" spans="1:6" s="52" customFormat="1" ht="15.75">
      <c r="A38" s="49" t="s">
        <v>127</v>
      </c>
      <c r="B38" s="53" t="s">
        <v>203</v>
      </c>
      <c r="C38" s="107">
        <v>8344640</v>
      </c>
      <c r="D38" s="107">
        <f t="shared" si="1"/>
        <v>0</v>
      </c>
      <c r="E38" s="107">
        <v>8344640</v>
      </c>
      <c r="F38" s="51"/>
    </row>
    <row r="39" spans="1:6" s="52" customFormat="1" ht="15.75">
      <c r="A39" s="49" t="s">
        <v>128</v>
      </c>
      <c r="B39" s="53" t="s">
        <v>221</v>
      </c>
      <c r="C39" s="107">
        <v>8344640</v>
      </c>
      <c r="D39" s="107">
        <f t="shared" si="1"/>
        <v>0</v>
      </c>
      <c r="E39" s="107">
        <v>8344640</v>
      </c>
      <c r="F39" s="51"/>
    </row>
    <row r="40" spans="1:6" s="52" customFormat="1" ht="63">
      <c r="A40" s="49" t="s">
        <v>222</v>
      </c>
      <c r="B40" s="50" t="s">
        <v>14</v>
      </c>
      <c r="C40" s="107">
        <v>0</v>
      </c>
      <c r="D40" s="107">
        <f t="shared" si="1"/>
        <v>0</v>
      </c>
      <c r="E40" s="107">
        <v>0</v>
      </c>
      <c r="F40" s="51"/>
    </row>
    <row r="41" spans="1:6" s="52" customFormat="1" ht="47.25">
      <c r="A41" s="49" t="s">
        <v>223</v>
      </c>
      <c r="B41" s="50" t="s">
        <v>224</v>
      </c>
      <c r="C41" s="107">
        <v>0</v>
      </c>
      <c r="D41" s="107">
        <f t="shared" si="1"/>
        <v>0</v>
      </c>
      <c r="E41" s="107">
        <v>0</v>
      </c>
      <c r="F41" s="51"/>
    </row>
    <row r="42" spans="1:6" s="52" customFormat="1" ht="15.75">
      <c r="A42" s="49" t="s">
        <v>129</v>
      </c>
      <c r="B42" s="50" t="s">
        <v>111</v>
      </c>
      <c r="C42" s="107">
        <v>253484999</v>
      </c>
      <c r="D42" s="107">
        <f t="shared" si="1"/>
        <v>8691684</v>
      </c>
      <c r="E42" s="107">
        <v>262176683</v>
      </c>
      <c r="F42" s="51"/>
    </row>
    <row r="43" spans="1:6" s="52" customFormat="1" ht="18.75" customHeight="1">
      <c r="A43" s="54">
        <v>3</v>
      </c>
      <c r="B43" s="58" t="s">
        <v>204</v>
      </c>
      <c r="C43" s="106">
        <f>C22-C33</f>
        <v>-25000000</v>
      </c>
      <c r="D43" s="106">
        <f>D22-D33</f>
        <v>-8500000</v>
      </c>
      <c r="E43" s="106">
        <f>E22-E33</f>
        <v>-33500000</v>
      </c>
      <c r="F43" s="51"/>
    </row>
    <row r="44" spans="1:6" s="52" customFormat="1" ht="15.75">
      <c r="A44" s="54">
        <v>4</v>
      </c>
      <c r="B44" s="58" t="s">
        <v>205</v>
      </c>
      <c r="C44" s="106">
        <f>C45+C47+C49+C54</f>
        <v>61180952</v>
      </c>
      <c r="D44" s="106">
        <f>D45+D47+D49+D54</f>
        <v>8500000</v>
      </c>
      <c r="E44" s="106">
        <f>E45+E47+E49+E54</f>
        <v>69680952</v>
      </c>
      <c r="F44" s="51"/>
    </row>
    <row r="45" spans="1:6" s="52" customFormat="1" ht="17.25" customHeight="1">
      <c r="A45" s="49" t="s">
        <v>130</v>
      </c>
      <c r="B45" s="53" t="s">
        <v>206</v>
      </c>
      <c r="C45" s="107">
        <v>0</v>
      </c>
      <c r="D45" s="107">
        <f>E45-C45</f>
        <v>0</v>
      </c>
      <c r="E45" s="107">
        <v>0</v>
      </c>
      <c r="F45" s="51"/>
    </row>
    <row r="46" spans="1:6" s="52" customFormat="1" ht="15.75">
      <c r="A46" s="49" t="s">
        <v>131</v>
      </c>
      <c r="B46" s="50" t="s">
        <v>207</v>
      </c>
      <c r="C46" s="107">
        <v>0</v>
      </c>
      <c r="D46" s="107">
        <f>E46-C46</f>
        <v>0</v>
      </c>
      <c r="E46" s="107">
        <v>0</v>
      </c>
      <c r="F46" s="51"/>
    </row>
    <row r="47" spans="1:6" s="52" customFormat="1" ht="15.75">
      <c r="A47" s="49" t="s">
        <v>132</v>
      </c>
      <c r="B47" s="53" t="s">
        <v>208</v>
      </c>
      <c r="C47" s="107">
        <v>44044422</v>
      </c>
      <c r="D47" s="107">
        <f aca="true" t="shared" si="2" ref="D47:D55">E47-C47</f>
        <v>8500000</v>
      </c>
      <c r="E47" s="107">
        <v>52544422</v>
      </c>
      <c r="F47" s="51"/>
    </row>
    <row r="48" spans="1:6" s="52" customFormat="1" ht="15.75">
      <c r="A48" s="49" t="s">
        <v>133</v>
      </c>
      <c r="B48" s="53" t="s">
        <v>207</v>
      </c>
      <c r="C48" s="107">
        <v>25000000</v>
      </c>
      <c r="D48" s="107">
        <f t="shared" si="2"/>
        <v>8500000</v>
      </c>
      <c r="E48" s="107">
        <v>33500000</v>
      </c>
      <c r="F48" s="51"/>
    </row>
    <row r="49" spans="1:6" s="52" customFormat="1" ht="15.75">
      <c r="A49" s="49" t="s">
        <v>134</v>
      </c>
      <c r="B49" s="53" t="s">
        <v>209</v>
      </c>
      <c r="C49" s="107">
        <v>17136530</v>
      </c>
      <c r="D49" s="107">
        <f t="shared" si="2"/>
        <v>0</v>
      </c>
      <c r="E49" s="107">
        <v>17136530</v>
      </c>
      <c r="F49" s="51"/>
    </row>
    <row r="50" spans="1:6" s="52" customFormat="1" ht="24" customHeight="1">
      <c r="A50" s="49" t="s">
        <v>135</v>
      </c>
      <c r="B50" s="53" t="s">
        <v>207</v>
      </c>
      <c r="C50" s="107">
        <v>0</v>
      </c>
      <c r="D50" s="107">
        <f t="shared" si="2"/>
        <v>0</v>
      </c>
      <c r="E50" s="107">
        <v>0</v>
      </c>
      <c r="F50" s="51"/>
    </row>
    <row r="51" spans="1:6" s="43" customFormat="1" ht="15" customHeight="1">
      <c r="A51" s="128" t="s">
        <v>112</v>
      </c>
      <c r="B51" s="128" t="s">
        <v>65</v>
      </c>
      <c r="C51" s="132" t="s">
        <v>68</v>
      </c>
      <c r="D51" s="132" t="s">
        <v>67</v>
      </c>
      <c r="E51" s="132" t="s">
        <v>68</v>
      </c>
      <c r="F51" s="42"/>
    </row>
    <row r="52" spans="1:6" s="43" customFormat="1" ht="15.75">
      <c r="A52" s="128"/>
      <c r="B52" s="128"/>
      <c r="C52" s="132"/>
      <c r="D52" s="132"/>
      <c r="E52" s="132"/>
      <c r="F52" s="42"/>
    </row>
    <row r="53" spans="1:6" s="46" customFormat="1" ht="15">
      <c r="A53" s="44">
        <v>1</v>
      </c>
      <c r="B53" s="44">
        <v>2</v>
      </c>
      <c r="C53" s="104">
        <v>5</v>
      </c>
      <c r="D53" s="104">
        <v>4</v>
      </c>
      <c r="E53" s="104">
        <v>5</v>
      </c>
      <c r="F53" s="45"/>
    </row>
    <row r="54" spans="1:6" s="52" customFormat="1" ht="17.25" customHeight="1">
      <c r="A54" s="49" t="s">
        <v>136</v>
      </c>
      <c r="B54" s="50" t="s">
        <v>210</v>
      </c>
      <c r="C54" s="107">
        <v>0</v>
      </c>
      <c r="D54" s="107">
        <f t="shared" si="2"/>
        <v>0</v>
      </c>
      <c r="E54" s="107">
        <v>0</v>
      </c>
      <c r="F54" s="51"/>
    </row>
    <row r="55" spans="1:6" s="52" customFormat="1" ht="15.75">
      <c r="A55" s="49" t="s">
        <v>137</v>
      </c>
      <c r="B55" s="53" t="s">
        <v>207</v>
      </c>
      <c r="C55" s="107">
        <v>0</v>
      </c>
      <c r="D55" s="107">
        <f t="shared" si="2"/>
        <v>0</v>
      </c>
      <c r="E55" s="107">
        <v>0</v>
      </c>
      <c r="F55" s="51"/>
    </row>
    <row r="56" spans="1:6" s="52" customFormat="1" ht="17.25" customHeight="1">
      <c r="A56" s="54">
        <v>5</v>
      </c>
      <c r="B56" s="58" t="s">
        <v>211</v>
      </c>
      <c r="C56" s="106">
        <f>C57+C62</f>
        <v>36180952</v>
      </c>
      <c r="D56" s="106">
        <f>D57+D62</f>
        <v>0</v>
      </c>
      <c r="E56" s="106">
        <f>E57+E62</f>
        <v>36180952</v>
      </c>
      <c r="F56" s="51"/>
    </row>
    <row r="57" spans="1:6" s="52" customFormat="1" ht="33.75" customHeight="1">
      <c r="A57" s="49" t="s">
        <v>138</v>
      </c>
      <c r="B57" s="53" t="s">
        <v>212</v>
      </c>
      <c r="C57" s="107">
        <v>36180952</v>
      </c>
      <c r="D57" s="107">
        <f aca="true" t="shared" si="3" ref="D57:D64">E57-C57</f>
        <v>0</v>
      </c>
      <c r="E57" s="107">
        <v>36180952</v>
      </c>
      <c r="F57" s="51"/>
    </row>
    <row r="58" spans="1:6" s="52" customFormat="1" ht="31.5">
      <c r="A58" s="49" t="s">
        <v>139</v>
      </c>
      <c r="B58" s="53" t="s">
        <v>15</v>
      </c>
      <c r="C58" s="107">
        <v>0</v>
      </c>
      <c r="D58" s="107">
        <f t="shared" si="3"/>
        <v>0</v>
      </c>
      <c r="E58" s="107">
        <v>0</v>
      </c>
      <c r="F58" s="51"/>
    </row>
    <row r="59" spans="1:6" s="52" customFormat="1" ht="31.5">
      <c r="A59" s="49" t="s">
        <v>140</v>
      </c>
      <c r="B59" s="53" t="s">
        <v>225</v>
      </c>
      <c r="C59" s="107">
        <v>0</v>
      </c>
      <c r="D59" s="107">
        <f t="shared" si="3"/>
        <v>0</v>
      </c>
      <c r="E59" s="107">
        <v>0</v>
      </c>
      <c r="F59" s="51"/>
    </row>
    <row r="60" spans="1:6" s="52" customFormat="1" ht="31.5">
      <c r="A60" s="49" t="s">
        <v>226</v>
      </c>
      <c r="B60" s="50" t="s">
        <v>227</v>
      </c>
      <c r="C60" s="107">
        <v>0</v>
      </c>
      <c r="D60" s="107">
        <f t="shared" si="3"/>
        <v>0</v>
      </c>
      <c r="E60" s="107">
        <v>0</v>
      </c>
      <c r="F60" s="51"/>
    </row>
    <row r="61" spans="1:6" s="52" customFormat="1" ht="31.5">
      <c r="A61" s="49" t="s">
        <v>228</v>
      </c>
      <c r="B61" s="50" t="s">
        <v>229</v>
      </c>
      <c r="C61" s="107">
        <v>0</v>
      </c>
      <c r="D61" s="107">
        <f t="shared" si="3"/>
        <v>0</v>
      </c>
      <c r="E61" s="107">
        <v>0</v>
      </c>
      <c r="F61" s="51"/>
    </row>
    <row r="62" spans="1:6" s="52" customFormat="1" ht="15.75">
      <c r="A62" s="49" t="s">
        <v>141</v>
      </c>
      <c r="B62" s="50" t="s">
        <v>213</v>
      </c>
      <c r="C62" s="107">
        <v>0</v>
      </c>
      <c r="D62" s="107">
        <f t="shared" si="3"/>
        <v>0</v>
      </c>
      <c r="E62" s="107">
        <v>0</v>
      </c>
      <c r="F62" s="51"/>
    </row>
    <row r="63" spans="1:6" s="52" customFormat="1" ht="15.75">
      <c r="A63" s="54">
        <v>6</v>
      </c>
      <c r="B63" s="58" t="s">
        <v>214</v>
      </c>
      <c r="C63" s="106">
        <v>279581873</v>
      </c>
      <c r="D63" s="106">
        <f t="shared" si="3"/>
        <v>0</v>
      </c>
      <c r="E63" s="106">
        <v>279581873</v>
      </c>
      <c r="F63" s="51"/>
    </row>
    <row r="64" spans="1:6" s="52" customFormat="1" ht="63">
      <c r="A64" s="54">
        <v>7</v>
      </c>
      <c r="B64" s="58" t="s">
        <v>215</v>
      </c>
      <c r="C64" s="106">
        <v>0</v>
      </c>
      <c r="D64" s="106">
        <f t="shared" si="3"/>
        <v>0</v>
      </c>
      <c r="E64" s="106">
        <v>0</v>
      </c>
      <c r="F64" s="51"/>
    </row>
    <row r="65" spans="1:6" s="52" customFormat="1" ht="31.5">
      <c r="A65" s="54">
        <v>8</v>
      </c>
      <c r="B65" s="58" t="s">
        <v>216</v>
      </c>
      <c r="C65" s="106" t="s">
        <v>66</v>
      </c>
      <c r="D65" s="106" t="s">
        <v>66</v>
      </c>
      <c r="E65" s="106" t="s">
        <v>66</v>
      </c>
      <c r="F65" s="51"/>
    </row>
    <row r="66" spans="1:6" s="52" customFormat="1" ht="15.75">
      <c r="A66" s="49" t="s">
        <v>142</v>
      </c>
      <c r="B66" s="53" t="s">
        <v>217</v>
      </c>
      <c r="C66" s="107">
        <v>71855501</v>
      </c>
      <c r="D66" s="107">
        <f>E66-C66</f>
        <v>-5902314</v>
      </c>
      <c r="E66" s="107">
        <v>65953187</v>
      </c>
      <c r="F66" s="51"/>
    </row>
    <row r="67" spans="1:6" s="52" customFormat="1" ht="31.5">
      <c r="A67" s="49" t="s">
        <v>143</v>
      </c>
      <c r="B67" s="53" t="s">
        <v>230</v>
      </c>
      <c r="C67" s="107">
        <v>115899923</v>
      </c>
      <c r="D67" s="107">
        <f>E67-C67</f>
        <v>2597686</v>
      </c>
      <c r="E67" s="107">
        <v>118497609</v>
      </c>
      <c r="F67" s="51"/>
    </row>
    <row r="68" spans="1:6" s="52" customFormat="1" ht="15.75">
      <c r="A68" s="54">
        <v>9</v>
      </c>
      <c r="B68" s="58" t="s">
        <v>218</v>
      </c>
      <c r="C68" s="106" t="s">
        <v>66</v>
      </c>
      <c r="D68" s="106" t="s">
        <v>66</v>
      </c>
      <c r="E68" s="106" t="s">
        <v>66</v>
      </c>
      <c r="F68" s="51"/>
    </row>
    <row r="69" spans="1:6" s="52" customFormat="1" ht="63">
      <c r="A69" s="49" t="s">
        <v>144</v>
      </c>
      <c r="B69" s="53" t="s">
        <v>231</v>
      </c>
      <c r="C69" s="105">
        <v>0.0744</v>
      </c>
      <c r="D69" s="105">
        <f>E69-C69</f>
        <v>-0.0013</v>
      </c>
      <c r="E69" s="105">
        <v>0.0731</v>
      </c>
      <c r="F69" s="51"/>
    </row>
    <row r="70" spans="1:6" s="52" customFormat="1" ht="63">
      <c r="A70" s="49" t="s">
        <v>145</v>
      </c>
      <c r="B70" s="53" t="s">
        <v>232</v>
      </c>
      <c r="C70" s="105">
        <v>0.0744</v>
      </c>
      <c r="D70" s="105">
        <f aca="true" t="shared" si="4" ref="D70:D75">E70-C70</f>
        <v>-0.0013</v>
      </c>
      <c r="E70" s="105">
        <v>0.0731</v>
      </c>
      <c r="F70" s="51"/>
    </row>
    <row r="71" spans="1:6" s="52" customFormat="1" ht="55.5" customHeight="1">
      <c r="A71" s="49" t="s">
        <v>146</v>
      </c>
      <c r="B71" s="53" t="s">
        <v>219</v>
      </c>
      <c r="C71" s="105">
        <v>0</v>
      </c>
      <c r="D71" s="105">
        <f t="shared" si="4"/>
        <v>0</v>
      </c>
      <c r="E71" s="105">
        <v>0</v>
      </c>
      <c r="F71" s="51"/>
    </row>
    <row r="72" spans="1:6" s="52" customFormat="1" ht="68.25" customHeight="1">
      <c r="A72" s="49" t="s">
        <v>147</v>
      </c>
      <c r="B72" s="53" t="s">
        <v>233</v>
      </c>
      <c r="C72" s="105">
        <v>0.0744</v>
      </c>
      <c r="D72" s="105">
        <f t="shared" si="4"/>
        <v>-0.0013</v>
      </c>
      <c r="E72" s="105">
        <v>0.0731</v>
      </c>
      <c r="F72" s="51"/>
    </row>
    <row r="73" spans="1:6" s="52" customFormat="1" ht="52.5" customHeight="1">
      <c r="A73" s="49" t="s">
        <v>148</v>
      </c>
      <c r="B73" s="59" t="s">
        <v>234</v>
      </c>
      <c r="C73" s="105">
        <v>0.0936</v>
      </c>
      <c r="D73" s="105">
        <f t="shared" si="4"/>
        <v>-0.0088</v>
      </c>
      <c r="E73" s="105">
        <v>0.0848</v>
      </c>
      <c r="F73" s="51"/>
    </row>
    <row r="74" spans="1:6" s="52" customFormat="1" ht="66.75" customHeight="1">
      <c r="A74" s="49" t="s">
        <v>149</v>
      </c>
      <c r="B74" s="53" t="s">
        <v>235</v>
      </c>
      <c r="C74" s="105">
        <v>0.0932</v>
      </c>
      <c r="D74" s="105">
        <f t="shared" si="4"/>
        <v>0</v>
      </c>
      <c r="E74" s="105">
        <v>0.0932</v>
      </c>
      <c r="F74" s="51"/>
    </row>
    <row r="75" spans="1:6" s="52" customFormat="1" ht="75.75" customHeight="1">
      <c r="A75" s="49" t="s">
        <v>150</v>
      </c>
      <c r="B75" s="53" t="s">
        <v>27</v>
      </c>
      <c r="C75" s="105">
        <v>0.104</v>
      </c>
      <c r="D75" s="105">
        <f t="shared" si="4"/>
        <v>0</v>
      </c>
      <c r="E75" s="105">
        <v>0.104</v>
      </c>
      <c r="F75" s="51"/>
    </row>
    <row r="76" spans="1:6" s="52" customFormat="1" ht="81" customHeight="1">
      <c r="A76" s="49" t="s">
        <v>151</v>
      </c>
      <c r="B76" s="53" t="s">
        <v>17</v>
      </c>
      <c r="C76" s="107" t="s">
        <v>69</v>
      </c>
      <c r="D76" s="107"/>
      <c r="E76" s="107" t="s">
        <v>69</v>
      </c>
      <c r="F76" s="51"/>
    </row>
    <row r="77" spans="1:6" s="52" customFormat="1" ht="65.25" customHeight="1">
      <c r="A77" s="49" t="s">
        <v>152</v>
      </c>
      <c r="B77" s="53" t="s">
        <v>236</v>
      </c>
      <c r="C77" s="107" t="s">
        <v>69</v>
      </c>
      <c r="D77" s="107"/>
      <c r="E77" s="107" t="s">
        <v>69</v>
      </c>
      <c r="F77" s="51"/>
    </row>
    <row r="78" spans="1:6" s="52" customFormat="1" ht="15.75">
      <c r="A78" s="54">
        <v>10</v>
      </c>
      <c r="B78" s="58" t="s">
        <v>28</v>
      </c>
      <c r="C78" s="106">
        <v>0</v>
      </c>
      <c r="D78" s="106">
        <f>E78-C78</f>
        <v>0</v>
      </c>
      <c r="E78" s="106">
        <v>0</v>
      </c>
      <c r="F78" s="51"/>
    </row>
    <row r="79" spans="1:6" s="52" customFormat="1" ht="15.75">
      <c r="A79" s="49" t="s">
        <v>153</v>
      </c>
      <c r="B79" s="53" t="s">
        <v>29</v>
      </c>
      <c r="C79" s="107">
        <v>0</v>
      </c>
      <c r="D79" s="107">
        <f>E79-C79</f>
        <v>0</v>
      </c>
      <c r="E79" s="107">
        <v>0</v>
      </c>
      <c r="F79" s="51"/>
    </row>
    <row r="80" spans="1:6" s="52" customFormat="1" ht="39" customHeight="1">
      <c r="A80" s="54">
        <v>11</v>
      </c>
      <c r="B80" s="58" t="s">
        <v>30</v>
      </c>
      <c r="C80" s="106" t="s">
        <v>66</v>
      </c>
      <c r="D80" s="106" t="s">
        <v>66</v>
      </c>
      <c r="E80" s="106" t="s">
        <v>66</v>
      </c>
      <c r="F80" s="51"/>
    </row>
    <row r="81" spans="1:6" s="52" customFormat="1" ht="21" customHeight="1">
      <c r="A81" s="49" t="s">
        <v>154</v>
      </c>
      <c r="B81" s="53" t="s">
        <v>31</v>
      </c>
      <c r="C81" s="107">
        <v>180743691</v>
      </c>
      <c r="D81" s="107">
        <f>E81-C81</f>
        <v>1468911</v>
      </c>
      <c r="E81" s="107">
        <v>182212602</v>
      </c>
      <c r="F81" s="51"/>
    </row>
    <row r="82" spans="1:6" s="52" customFormat="1" ht="39" customHeight="1">
      <c r="A82" s="49" t="s">
        <v>155</v>
      </c>
      <c r="B82" s="53" t="s">
        <v>32</v>
      </c>
      <c r="C82" s="107">
        <v>76508721</v>
      </c>
      <c r="D82" s="107">
        <f aca="true" t="shared" si="5" ref="D82:D91">E82-C82</f>
        <v>256482</v>
      </c>
      <c r="E82" s="107">
        <v>76765203</v>
      </c>
      <c r="F82" s="51"/>
    </row>
    <row r="83" spans="1:6" s="43" customFormat="1" ht="18.75" customHeight="1">
      <c r="A83" s="128" t="s">
        <v>112</v>
      </c>
      <c r="B83" s="128" t="s">
        <v>65</v>
      </c>
      <c r="C83" s="132" t="s">
        <v>68</v>
      </c>
      <c r="D83" s="132" t="s">
        <v>67</v>
      </c>
      <c r="E83" s="132" t="s">
        <v>68</v>
      </c>
      <c r="F83" s="42"/>
    </row>
    <row r="84" spans="1:6" s="43" customFormat="1" ht="18.75" customHeight="1">
      <c r="A84" s="128"/>
      <c r="B84" s="128"/>
      <c r="C84" s="132"/>
      <c r="D84" s="132"/>
      <c r="E84" s="132"/>
      <c r="F84" s="42"/>
    </row>
    <row r="85" spans="1:6" s="46" customFormat="1" ht="15">
      <c r="A85" s="44">
        <v>1</v>
      </c>
      <c r="B85" s="44">
        <v>2</v>
      </c>
      <c r="C85" s="104">
        <v>5</v>
      </c>
      <c r="D85" s="104">
        <v>4</v>
      </c>
      <c r="E85" s="104">
        <v>5</v>
      </c>
      <c r="F85" s="45"/>
    </row>
    <row r="86" spans="1:6" s="52" customFormat="1" ht="15.75">
      <c r="A86" s="49" t="s">
        <v>156</v>
      </c>
      <c r="B86" s="53" t="s">
        <v>237</v>
      </c>
      <c r="C86" s="107">
        <v>392354554</v>
      </c>
      <c r="D86" s="107">
        <f t="shared" si="5"/>
        <v>3701913</v>
      </c>
      <c r="E86" s="107">
        <v>396056467</v>
      </c>
      <c r="F86" s="51"/>
    </row>
    <row r="87" spans="1:6" s="52" customFormat="1" ht="15.75">
      <c r="A87" s="49" t="s">
        <v>157</v>
      </c>
      <c r="B87" s="53" t="s">
        <v>33</v>
      </c>
      <c r="C87" s="107">
        <v>222770871</v>
      </c>
      <c r="D87" s="107">
        <f t="shared" si="5"/>
        <v>-1274268</v>
      </c>
      <c r="E87" s="107">
        <v>221496603</v>
      </c>
      <c r="F87" s="51"/>
    </row>
    <row r="88" spans="1:6" s="52" customFormat="1" ht="15.75">
      <c r="A88" s="49" t="s">
        <v>158</v>
      </c>
      <c r="B88" s="53" t="s">
        <v>34</v>
      </c>
      <c r="C88" s="107">
        <v>169583683</v>
      </c>
      <c r="D88" s="107">
        <f t="shared" si="5"/>
        <v>4976181</v>
      </c>
      <c r="E88" s="107">
        <v>174559864</v>
      </c>
      <c r="F88" s="51"/>
    </row>
    <row r="89" spans="1:6" s="52" customFormat="1" ht="15.75">
      <c r="A89" s="49" t="s">
        <v>159</v>
      </c>
      <c r="B89" s="50" t="s">
        <v>35</v>
      </c>
      <c r="C89" s="107">
        <v>101136221</v>
      </c>
      <c r="D89" s="107">
        <f t="shared" si="5"/>
        <v>10156714</v>
      </c>
      <c r="E89" s="107">
        <v>111292935</v>
      </c>
      <c r="F89" s="51"/>
    </row>
    <row r="90" spans="1:6" s="52" customFormat="1" ht="15.75">
      <c r="A90" s="49" t="s">
        <v>160</v>
      </c>
      <c r="B90" s="50" t="s">
        <v>36</v>
      </c>
      <c r="C90" s="107">
        <v>101933594</v>
      </c>
      <c r="D90" s="107">
        <f t="shared" si="5"/>
        <v>685409</v>
      </c>
      <c r="E90" s="107">
        <v>102619003</v>
      </c>
      <c r="F90" s="51"/>
    </row>
    <row r="91" spans="1:6" s="52" customFormat="1" ht="15.75">
      <c r="A91" s="49" t="s">
        <v>161</v>
      </c>
      <c r="B91" s="50" t="s">
        <v>37</v>
      </c>
      <c r="C91" s="107">
        <v>25362149</v>
      </c>
      <c r="D91" s="107">
        <f t="shared" si="5"/>
        <v>-3352772</v>
      </c>
      <c r="E91" s="107">
        <v>22009377</v>
      </c>
      <c r="F91" s="51"/>
    </row>
    <row r="92" spans="1:6" s="52" customFormat="1" ht="31.5">
      <c r="A92" s="54">
        <v>12</v>
      </c>
      <c r="B92" s="58" t="s">
        <v>38</v>
      </c>
      <c r="C92" s="106" t="s">
        <v>66</v>
      </c>
      <c r="D92" s="106" t="s">
        <v>66</v>
      </c>
      <c r="E92" s="106" t="s">
        <v>66</v>
      </c>
      <c r="F92" s="51"/>
    </row>
    <row r="93" spans="1:6" s="52" customFormat="1" ht="35.25" customHeight="1">
      <c r="A93" s="49" t="s">
        <v>162</v>
      </c>
      <c r="B93" s="50" t="s">
        <v>39</v>
      </c>
      <c r="C93" s="107">
        <v>104263155</v>
      </c>
      <c r="D93" s="107">
        <f>E93-C93</f>
        <v>-1729423</v>
      </c>
      <c r="E93" s="107">
        <v>102533732</v>
      </c>
      <c r="F93" s="51"/>
    </row>
    <row r="94" spans="1:6" s="52" customFormat="1" ht="23.25" customHeight="1">
      <c r="A94" s="49" t="s">
        <v>163</v>
      </c>
      <c r="B94" s="50" t="s">
        <v>40</v>
      </c>
      <c r="C94" s="107">
        <v>90822945</v>
      </c>
      <c r="D94" s="107">
        <f aca="true" t="shared" si="6" ref="D94:D112">E94-C94</f>
        <v>-1708444</v>
      </c>
      <c r="E94" s="107">
        <v>89114501</v>
      </c>
      <c r="F94" s="51"/>
    </row>
    <row r="95" spans="1:6" s="52" customFormat="1" ht="31.5">
      <c r="A95" s="49" t="s">
        <v>164</v>
      </c>
      <c r="B95" s="60" t="s">
        <v>41</v>
      </c>
      <c r="C95" s="107">
        <v>70122655</v>
      </c>
      <c r="D95" s="107">
        <f t="shared" si="6"/>
        <v>-200174</v>
      </c>
      <c r="E95" s="107">
        <v>69922481</v>
      </c>
      <c r="F95" s="51"/>
    </row>
    <row r="96" spans="1:6" s="52" customFormat="1" ht="31.5">
      <c r="A96" s="49" t="s">
        <v>165</v>
      </c>
      <c r="B96" s="50" t="s">
        <v>42</v>
      </c>
      <c r="C96" s="107">
        <v>124141292</v>
      </c>
      <c r="D96" s="107">
        <f t="shared" si="6"/>
        <v>3657989</v>
      </c>
      <c r="E96" s="107">
        <v>127799281</v>
      </c>
      <c r="F96" s="51"/>
    </row>
    <row r="97" spans="1:6" s="52" customFormat="1" ht="17.25" customHeight="1">
      <c r="A97" s="49" t="s">
        <v>166</v>
      </c>
      <c r="B97" s="50" t="s">
        <v>40</v>
      </c>
      <c r="C97" s="107">
        <v>110455732</v>
      </c>
      <c r="D97" s="107">
        <f t="shared" si="6"/>
        <v>6930299</v>
      </c>
      <c r="E97" s="107">
        <v>117386031</v>
      </c>
      <c r="F97" s="51"/>
    </row>
    <row r="98" spans="1:6" s="52" customFormat="1" ht="42" customHeight="1">
      <c r="A98" s="49" t="s">
        <v>167</v>
      </c>
      <c r="B98" s="50" t="s">
        <v>43</v>
      </c>
      <c r="C98" s="107">
        <v>54067862</v>
      </c>
      <c r="D98" s="107">
        <f>E98-C98</f>
        <v>14939914</v>
      </c>
      <c r="E98" s="107">
        <v>69007776</v>
      </c>
      <c r="F98" s="51"/>
    </row>
    <row r="99" spans="1:6" s="52" customFormat="1" ht="38.25" customHeight="1">
      <c r="A99" s="49" t="s">
        <v>168</v>
      </c>
      <c r="B99" s="50" t="s">
        <v>44</v>
      </c>
      <c r="C99" s="107">
        <v>113139453</v>
      </c>
      <c r="D99" s="107">
        <f t="shared" si="6"/>
        <v>-1503158</v>
      </c>
      <c r="E99" s="107">
        <v>111636295</v>
      </c>
      <c r="F99" s="51"/>
    </row>
    <row r="100" spans="1:6" s="52" customFormat="1" ht="18.75" customHeight="1">
      <c r="A100" s="49" t="s">
        <v>169</v>
      </c>
      <c r="B100" s="50" t="s">
        <v>45</v>
      </c>
      <c r="C100" s="107">
        <v>91777871</v>
      </c>
      <c r="D100" s="107">
        <f t="shared" si="6"/>
        <v>-1479342</v>
      </c>
      <c r="E100" s="107">
        <v>90298529</v>
      </c>
      <c r="F100" s="51"/>
    </row>
    <row r="101" spans="1:6" s="52" customFormat="1" ht="54.75" customHeight="1">
      <c r="A101" s="49" t="s">
        <v>170</v>
      </c>
      <c r="B101" s="50" t="s">
        <v>46</v>
      </c>
      <c r="C101" s="107">
        <v>89571981</v>
      </c>
      <c r="D101" s="107">
        <f t="shared" si="6"/>
        <v>-83112</v>
      </c>
      <c r="E101" s="107">
        <v>89488869</v>
      </c>
      <c r="F101" s="51"/>
    </row>
    <row r="102" spans="1:6" s="52" customFormat="1" ht="42" customHeight="1">
      <c r="A102" s="49" t="s">
        <v>171</v>
      </c>
      <c r="B102" s="50" t="s">
        <v>47</v>
      </c>
      <c r="C102" s="107">
        <v>139298823</v>
      </c>
      <c r="D102" s="107">
        <f t="shared" si="6"/>
        <v>5538832</v>
      </c>
      <c r="E102" s="107">
        <v>144837655</v>
      </c>
      <c r="F102" s="51"/>
    </row>
    <row r="103" spans="1:6" s="52" customFormat="1" ht="22.5" customHeight="1">
      <c r="A103" s="49" t="s">
        <v>172</v>
      </c>
      <c r="B103" s="50" t="s">
        <v>48</v>
      </c>
      <c r="C103" s="107">
        <v>110468482</v>
      </c>
      <c r="D103" s="107">
        <f t="shared" si="6"/>
        <v>6930299</v>
      </c>
      <c r="E103" s="107">
        <v>117398781</v>
      </c>
      <c r="F103" s="51"/>
    </row>
    <row r="104" spans="1:6" s="52" customFormat="1" ht="52.5" customHeight="1">
      <c r="A104" s="49" t="s">
        <v>173</v>
      </c>
      <c r="B104" s="50" t="s">
        <v>49</v>
      </c>
      <c r="C104" s="107">
        <v>70031879</v>
      </c>
      <c r="D104" s="107">
        <f t="shared" si="6"/>
        <v>13345485</v>
      </c>
      <c r="E104" s="107">
        <v>83377364</v>
      </c>
      <c r="F104" s="51"/>
    </row>
    <row r="105" spans="1:6" s="52" customFormat="1" ht="63">
      <c r="A105" s="49" t="s">
        <v>238</v>
      </c>
      <c r="B105" s="50" t="s">
        <v>18</v>
      </c>
      <c r="C105" s="107">
        <v>12772497</v>
      </c>
      <c r="D105" s="107">
        <f t="shared" si="6"/>
        <v>1386276</v>
      </c>
      <c r="E105" s="107">
        <v>14158773</v>
      </c>
      <c r="F105" s="51"/>
    </row>
    <row r="106" spans="1:6" s="52" customFormat="1" ht="31.5">
      <c r="A106" s="49" t="s">
        <v>240</v>
      </c>
      <c r="B106" s="50" t="s">
        <v>241</v>
      </c>
      <c r="C106" s="107">
        <v>12772497</v>
      </c>
      <c r="D106" s="107">
        <f t="shared" si="6"/>
        <v>1386276</v>
      </c>
      <c r="E106" s="107">
        <v>14158773</v>
      </c>
      <c r="F106" s="51"/>
    </row>
    <row r="107" spans="1:6" s="52" customFormat="1" ht="53.25" customHeight="1">
      <c r="A107" s="49" t="s">
        <v>242</v>
      </c>
      <c r="B107" s="50" t="s">
        <v>243</v>
      </c>
      <c r="C107" s="107">
        <v>12772497</v>
      </c>
      <c r="D107" s="107">
        <f t="shared" si="6"/>
        <v>1386276</v>
      </c>
      <c r="E107" s="107">
        <v>14158773</v>
      </c>
      <c r="F107" s="51"/>
    </row>
    <row r="108" spans="1:6" s="52" customFormat="1" ht="39" customHeight="1">
      <c r="A108" s="49" t="s">
        <v>239</v>
      </c>
      <c r="B108" s="50" t="s">
        <v>241</v>
      </c>
      <c r="C108" s="107">
        <v>12772497</v>
      </c>
      <c r="D108" s="107">
        <f t="shared" si="6"/>
        <v>1386276</v>
      </c>
      <c r="E108" s="107">
        <v>14158773</v>
      </c>
      <c r="F108" s="51"/>
    </row>
    <row r="109" spans="1:6" s="52" customFormat="1" ht="70.5" customHeight="1">
      <c r="A109" s="49" t="s">
        <v>244</v>
      </c>
      <c r="B109" s="50" t="s">
        <v>1</v>
      </c>
      <c r="C109" s="107">
        <v>0</v>
      </c>
      <c r="D109" s="107">
        <f t="shared" si="6"/>
        <v>0</v>
      </c>
      <c r="E109" s="107">
        <v>0</v>
      </c>
      <c r="F109" s="51"/>
    </row>
    <row r="110" spans="1:6" s="52" customFormat="1" ht="35.25" customHeight="1">
      <c r="A110" s="49" t="s">
        <v>2</v>
      </c>
      <c r="B110" s="50" t="s">
        <v>241</v>
      </c>
      <c r="C110" s="107">
        <v>0</v>
      </c>
      <c r="D110" s="107">
        <f t="shared" si="6"/>
        <v>0</v>
      </c>
      <c r="E110" s="107">
        <v>0</v>
      </c>
      <c r="F110" s="51"/>
    </row>
    <row r="111" spans="1:6" s="52" customFormat="1" ht="69" customHeight="1">
      <c r="A111" s="49" t="s">
        <v>3</v>
      </c>
      <c r="B111" s="50" t="s">
        <v>4</v>
      </c>
      <c r="C111" s="107">
        <v>0</v>
      </c>
      <c r="D111" s="107">
        <f t="shared" si="6"/>
        <v>0</v>
      </c>
      <c r="E111" s="107">
        <v>0</v>
      </c>
      <c r="F111" s="51"/>
    </row>
    <row r="112" spans="1:6" s="52" customFormat="1" ht="43.5" customHeight="1">
      <c r="A112" s="49" t="s">
        <v>5</v>
      </c>
      <c r="B112" s="50" t="s">
        <v>241</v>
      </c>
      <c r="C112" s="107">
        <v>0</v>
      </c>
      <c r="D112" s="107">
        <f t="shared" si="6"/>
        <v>0</v>
      </c>
      <c r="E112" s="107">
        <v>0</v>
      </c>
      <c r="F112" s="51"/>
    </row>
    <row r="113" spans="1:6" s="52" customFormat="1" ht="57" customHeight="1">
      <c r="A113" s="54">
        <v>13</v>
      </c>
      <c r="B113" s="58" t="s">
        <v>50</v>
      </c>
      <c r="C113" s="106" t="s">
        <v>66</v>
      </c>
      <c r="D113" s="106" t="s">
        <v>66</v>
      </c>
      <c r="E113" s="106" t="s">
        <v>66</v>
      </c>
      <c r="F113" s="51"/>
    </row>
    <row r="114" spans="1:6" s="52" customFormat="1" ht="60" customHeight="1">
      <c r="A114" s="49" t="s">
        <v>174</v>
      </c>
      <c r="B114" s="50" t="s">
        <v>51</v>
      </c>
      <c r="C114" s="107">
        <v>0</v>
      </c>
      <c r="D114" s="107">
        <f>E114-C114</f>
        <v>0</v>
      </c>
      <c r="E114" s="107">
        <v>0</v>
      </c>
      <c r="F114" s="51"/>
    </row>
    <row r="115" spans="1:6" s="52" customFormat="1" ht="59.25" customHeight="1">
      <c r="A115" s="49" t="s">
        <v>175</v>
      </c>
      <c r="B115" s="50" t="s">
        <v>52</v>
      </c>
      <c r="C115" s="107">
        <v>0</v>
      </c>
      <c r="D115" s="107">
        <f aca="true" t="shared" si="7" ref="D115:D123">E115-C115</f>
        <v>0</v>
      </c>
      <c r="E115" s="107">
        <v>0</v>
      </c>
      <c r="F115" s="51"/>
    </row>
    <row r="116" spans="1:6" s="43" customFormat="1" ht="15" customHeight="1">
      <c r="A116" s="128" t="s">
        <v>112</v>
      </c>
      <c r="B116" s="128" t="s">
        <v>65</v>
      </c>
      <c r="C116" s="132" t="s">
        <v>68</v>
      </c>
      <c r="D116" s="132" t="s">
        <v>67</v>
      </c>
      <c r="E116" s="132" t="s">
        <v>68</v>
      </c>
      <c r="F116" s="42"/>
    </row>
    <row r="117" spans="1:6" s="43" customFormat="1" ht="15.75">
      <c r="A117" s="128"/>
      <c r="B117" s="128"/>
      <c r="C117" s="132"/>
      <c r="D117" s="132"/>
      <c r="E117" s="132"/>
      <c r="F117" s="42"/>
    </row>
    <row r="118" spans="1:6" s="46" customFormat="1" ht="15">
      <c r="A118" s="44">
        <v>1</v>
      </c>
      <c r="B118" s="44">
        <v>2</v>
      </c>
      <c r="C118" s="104">
        <v>5</v>
      </c>
      <c r="D118" s="104">
        <v>4</v>
      </c>
      <c r="E118" s="104">
        <v>5</v>
      </c>
      <c r="F118" s="45"/>
    </row>
    <row r="119" spans="1:6" s="52" customFormat="1" ht="37.5" customHeight="1">
      <c r="A119" s="49" t="s">
        <v>176</v>
      </c>
      <c r="B119" s="50" t="s">
        <v>53</v>
      </c>
      <c r="C119" s="107">
        <v>0</v>
      </c>
      <c r="D119" s="107">
        <f t="shared" si="7"/>
        <v>0</v>
      </c>
      <c r="E119" s="107">
        <v>0</v>
      </c>
      <c r="F119" s="51"/>
    </row>
    <row r="120" spans="1:6" s="52" customFormat="1" ht="51" customHeight="1">
      <c r="A120" s="49" t="s">
        <v>177</v>
      </c>
      <c r="B120" s="50" t="s">
        <v>54</v>
      </c>
      <c r="C120" s="107">
        <v>0</v>
      </c>
      <c r="D120" s="107">
        <f t="shared" si="7"/>
        <v>0</v>
      </c>
      <c r="E120" s="107">
        <v>0</v>
      </c>
      <c r="F120" s="51"/>
    </row>
    <row r="121" spans="1:6" s="52" customFormat="1" ht="56.25" customHeight="1">
      <c r="A121" s="49" t="s">
        <v>178</v>
      </c>
      <c r="B121" s="50" t="s">
        <v>55</v>
      </c>
      <c r="C121" s="107">
        <v>0</v>
      </c>
      <c r="D121" s="107">
        <f t="shared" si="7"/>
        <v>0</v>
      </c>
      <c r="E121" s="107">
        <v>0</v>
      </c>
      <c r="F121" s="51"/>
    </row>
    <row r="122" spans="1:6" s="52" customFormat="1" ht="47.25">
      <c r="A122" s="49" t="s">
        <v>179</v>
      </c>
      <c r="B122" s="50" t="s">
        <v>56</v>
      </c>
      <c r="C122" s="107">
        <v>0</v>
      </c>
      <c r="D122" s="107">
        <f t="shared" si="7"/>
        <v>0</v>
      </c>
      <c r="E122" s="107">
        <v>0</v>
      </c>
      <c r="F122" s="51"/>
    </row>
    <row r="123" spans="1:6" s="52" customFormat="1" ht="31.5">
      <c r="A123" s="49" t="s">
        <v>180</v>
      </c>
      <c r="B123" s="50" t="s">
        <v>57</v>
      </c>
      <c r="C123" s="107">
        <v>0</v>
      </c>
      <c r="D123" s="107">
        <f t="shared" si="7"/>
        <v>0</v>
      </c>
      <c r="E123" s="107">
        <v>0</v>
      </c>
      <c r="F123" s="51"/>
    </row>
    <row r="124" spans="1:6" s="52" customFormat="1" ht="20.25" customHeight="1">
      <c r="A124" s="54">
        <v>14</v>
      </c>
      <c r="B124" s="58" t="s">
        <v>58</v>
      </c>
      <c r="C124" s="106" t="s">
        <v>66</v>
      </c>
      <c r="D124" s="106" t="s">
        <v>66</v>
      </c>
      <c r="E124" s="106" t="s">
        <v>66</v>
      </c>
      <c r="F124" s="51"/>
    </row>
    <row r="125" spans="1:6" s="52" customFormat="1" ht="47.25">
      <c r="A125" s="49" t="s">
        <v>181</v>
      </c>
      <c r="B125" s="50" t="s">
        <v>59</v>
      </c>
      <c r="C125" s="107">
        <v>36180952</v>
      </c>
      <c r="D125" s="107">
        <f>E125-C125</f>
        <v>0</v>
      </c>
      <c r="E125" s="107">
        <v>36180952</v>
      </c>
      <c r="F125" s="51"/>
    </row>
    <row r="126" spans="1:6" s="52" customFormat="1" ht="15.75">
      <c r="A126" s="49" t="s">
        <v>182</v>
      </c>
      <c r="B126" s="50" t="s">
        <v>60</v>
      </c>
      <c r="C126" s="107">
        <v>509260</v>
      </c>
      <c r="D126" s="107">
        <f aca="true" t="shared" si="8" ref="D126:D131">E126-C126</f>
        <v>0</v>
      </c>
      <c r="E126" s="107">
        <v>509260</v>
      </c>
      <c r="F126" s="51"/>
    </row>
    <row r="127" spans="1:6" s="52" customFormat="1" ht="15.75">
      <c r="A127" s="49" t="s">
        <v>183</v>
      </c>
      <c r="B127" s="50" t="s">
        <v>61</v>
      </c>
      <c r="C127" s="107">
        <v>496265</v>
      </c>
      <c r="D127" s="107">
        <f t="shared" si="8"/>
        <v>0</v>
      </c>
      <c r="E127" s="107">
        <v>496265</v>
      </c>
      <c r="F127" s="51"/>
    </row>
    <row r="128" spans="1:6" s="52" customFormat="1" ht="21.75" customHeight="1">
      <c r="A128" s="49" t="s">
        <v>184</v>
      </c>
      <c r="B128" s="50" t="s">
        <v>62</v>
      </c>
      <c r="C128" s="107">
        <v>0</v>
      </c>
      <c r="D128" s="107">
        <f t="shared" si="8"/>
        <v>0</v>
      </c>
      <c r="E128" s="107">
        <v>0</v>
      </c>
      <c r="F128" s="51"/>
    </row>
    <row r="129" spans="1:6" s="52" customFormat="1" ht="31.5">
      <c r="A129" s="49" t="s">
        <v>185</v>
      </c>
      <c r="B129" s="50" t="s">
        <v>6</v>
      </c>
      <c r="C129" s="107">
        <v>496265</v>
      </c>
      <c r="D129" s="107">
        <f t="shared" si="8"/>
        <v>0</v>
      </c>
      <c r="E129" s="107">
        <v>496265</v>
      </c>
      <c r="F129" s="51"/>
    </row>
    <row r="130" spans="1:6" s="52" customFormat="1" ht="15.75">
      <c r="A130" s="49" t="s">
        <v>186</v>
      </c>
      <c r="B130" s="50" t="s">
        <v>63</v>
      </c>
      <c r="C130" s="107">
        <v>0</v>
      </c>
      <c r="D130" s="107">
        <f t="shared" si="8"/>
        <v>0</v>
      </c>
      <c r="E130" s="107">
        <v>0</v>
      </c>
      <c r="F130" s="51"/>
    </row>
    <row r="131" spans="1:6" s="52" customFormat="1" ht="31.5">
      <c r="A131" s="49" t="s">
        <v>187</v>
      </c>
      <c r="B131" s="50" t="s">
        <v>64</v>
      </c>
      <c r="C131" s="107">
        <v>0</v>
      </c>
      <c r="D131" s="107">
        <f t="shared" si="8"/>
        <v>0</v>
      </c>
      <c r="E131" s="107">
        <v>0</v>
      </c>
      <c r="F131" s="51"/>
    </row>
    <row r="132" spans="1:6" s="57" customFormat="1" ht="15.75">
      <c r="A132" s="54">
        <v>15</v>
      </c>
      <c r="B132" s="61" t="s">
        <v>7</v>
      </c>
      <c r="C132" s="106" t="s">
        <v>66</v>
      </c>
      <c r="D132" s="106" t="s">
        <v>66</v>
      </c>
      <c r="E132" s="106" t="s">
        <v>66</v>
      </c>
      <c r="F132" s="56"/>
    </row>
    <row r="133" spans="1:6" s="52" customFormat="1" ht="15.75">
      <c r="A133" s="49" t="s">
        <v>8</v>
      </c>
      <c r="B133" s="50" t="s">
        <v>9</v>
      </c>
      <c r="C133" s="107">
        <v>0</v>
      </c>
      <c r="D133" s="107">
        <f>E133-C133</f>
        <v>0</v>
      </c>
      <c r="E133" s="107">
        <v>0</v>
      </c>
      <c r="F133" s="51"/>
    </row>
    <row r="134" spans="1:6" s="52" customFormat="1" ht="15.75">
      <c r="A134" s="49" t="s">
        <v>10</v>
      </c>
      <c r="B134" s="50" t="s">
        <v>11</v>
      </c>
      <c r="C134" s="107">
        <v>0</v>
      </c>
      <c r="D134" s="107">
        <f>E134-C134</f>
        <v>0</v>
      </c>
      <c r="E134" s="107">
        <v>0</v>
      </c>
      <c r="F134" s="51"/>
    </row>
    <row r="135" spans="1:6" s="52" customFormat="1" ht="47.25">
      <c r="A135" s="49" t="s">
        <v>12</v>
      </c>
      <c r="B135" s="50" t="s">
        <v>13</v>
      </c>
      <c r="C135" s="107">
        <v>0</v>
      </c>
      <c r="D135" s="107">
        <f>E135-C135</f>
        <v>0</v>
      </c>
      <c r="E135" s="107">
        <v>0</v>
      </c>
      <c r="F135" s="51"/>
    </row>
    <row r="136" spans="1:6" s="57" customFormat="1" ht="31.5">
      <c r="A136" s="54">
        <v>16</v>
      </c>
      <c r="B136" s="61" t="s">
        <v>22</v>
      </c>
      <c r="C136" s="93" t="s">
        <v>66</v>
      </c>
      <c r="D136" s="93" t="s">
        <v>66</v>
      </c>
      <c r="E136" s="93" t="s">
        <v>66</v>
      </c>
      <c r="F136" s="56"/>
    </row>
    <row r="137" spans="1:6" s="52" customFormat="1" ht="31.5">
      <c r="A137" s="49" t="s">
        <v>19</v>
      </c>
      <c r="B137" s="50" t="s">
        <v>23</v>
      </c>
      <c r="C137" s="94" t="s">
        <v>66</v>
      </c>
      <c r="D137" s="94" t="s">
        <v>66</v>
      </c>
      <c r="E137" s="94" t="s">
        <v>66</v>
      </c>
      <c r="F137" s="51"/>
    </row>
    <row r="138" spans="1:6" s="52" customFormat="1" ht="31.5">
      <c r="A138" s="49" t="s">
        <v>20</v>
      </c>
      <c r="B138" s="50" t="s">
        <v>24</v>
      </c>
      <c r="C138" s="94" t="s">
        <v>66</v>
      </c>
      <c r="D138" s="94" t="s">
        <v>66</v>
      </c>
      <c r="E138" s="94" t="s">
        <v>66</v>
      </c>
      <c r="F138" s="51"/>
    </row>
    <row r="139" spans="1:6" s="52" customFormat="1" ht="31.5">
      <c r="A139" s="49" t="s">
        <v>21</v>
      </c>
      <c r="B139" s="50" t="s">
        <v>25</v>
      </c>
      <c r="C139" s="94" t="s">
        <v>66</v>
      </c>
      <c r="D139" s="94" t="s">
        <v>66</v>
      </c>
      <c r="E139" s="94" t="s">
        <v>66</v>
      </c>
      <c r="F139" s="51"/>
    </row>
    <row r="140" spans="1:6" s="52" customFormat="1" ht="6" customHeight="1">
      <c r="A140" s="72"/>
      <c r="B140" s="73"/>
      <c r="C140" s="74"/>
      <c r="D140" s="74"/>
      <c r="E140" s="74"/>
      <c r="F140" s="51"/>
    </row>
    <row r="141" spans="1:6" ht="15.75">
      <c r="A141" s="127" t="s">
        <v>247</v>
      </c>
      <c r="B141" s="127"/>
      <c r="C141" s="127"/>
      <c r="D141" s="127"/>
      <c r="E141" s="127"/>
      <c r="F141" s="68"/>
    </row>
    <row r="142" spans="1:6" ht="15.75">
      <c r="A142" s="95"/>
      <c r="B142" s="96" t="s">
        <v>245</v>
      </c>
      <c r="C142" s="96"/>
      <c r="D142" s="96"/>
      <c r="E142" s="96"/>
      <c r="F142" s="96"/>
    </row>
    <row r="143" spans="1:6" ht="15.75">
      <c r="A143" s="95"/>
      <c r="B143" s="96" t="s">
        <v>248</v>
      </c>
      <c r="C143" s="96"/>
      <c r="D143" s="96"/>
      <c r="E143" s="96"/>
      <c r="F143" s="96"/>
    </row>
    <row r="144" spans="1:6" ht="15.75">
      <c r="A144" s="95"/>
      <c r="B144" s="96" t="s">
        <v>95</v>
      </c>
      <c r="C144" s="96"/>
      <c r="D144" s="96"/>
      <c r="E144" s="96"/>
      <c r="F144" s="96"/>
    </row>
    <row r="145" spans="1:6" ht="15.75">
      <c r="A145" s="133" t="s">
        <v>96</v>
      </c>
      <c r="B145" s="133"/>
      <c r="C145" s="133"/>
      <c r="D145" s="133"/>
      <c r="E145" s="133"/>
      <c r="F145" s="133"/>
    </row>
    <row r="146" spans="1:6" ht="6" customHeight="1">
      <c r="A146" s="97"/>
      <c r="B146" s="97"/>
      <c r="C146" s="97"/>
      <c r="D146" s="97"/>
      <c r="E146" s="97"/>
      <c r="F146" s="97"/>
    </row>
    <row r="147" spans="1:6" ht="17.25" customHeight="1">
      <c r="A147" s="123" t="s">
        <v>112</v>
      </c>
      <c r="B147" s="123" t="s">
        <v>97</v>
      </c>
      <c r="C147" s="124" t="s">
        <v>98</v>
      </c>
      <c r="D147" s="124"/>
      <c r="E147" s="124"/>
      <c r="F147" s="124"/>
    </row>
    <row r="148" spans="1:6" ht="15.75">
      <c r="A148" s="123"/>
      <c r="B148" s="123"/>
      <c r="C148" s="98" t="s">
        <v>99</v>
      </c>
      <c r="D148" s="98" t="s">
        <v>100</v>
      </c>
      <c r="E148" s="98" t="s">
        <v>101</v>
      </c>
      <c r="F148" s="98" t="s">
        <v>102</v>
      </c>
    </row>
    <row r="149" spans="1:6" ht="6" customHeight="1">
      <c r="A149" s="98"/>
      <c r="B149" s="99"/>
      <c r="C149" s="98"/>
      <c r="D149" s="98"/>
      <c r="E149" s="98"/>
      <c r="F149" s="98"/>
    </row>
    <row r="150" spans="1:6" s="103" customFormat="1" ht="47.25">
      <c r="A150" s="100" t="s">
        <v>106</v>
      </c>
      <c r="B150" s="101" t="s">
        <v>26</v>
      </c>
      <c r="C150" s="102"/>
      <c r="D150" s="102"/>
      <c r="E150" s="102"/>
      <c r="F150" s="102"/>
    </row>
    <row r="151" spans="1:6" ht="7.5" customHeight="1">
      <c r="A151" s="91"/>
      <c r="B151" s="125"/>
      <c r="C151" s="125"/>
      <c r="D151" s="125"/>
      <c r="E151" s="125"/>
      <c r="F151" s="125"/>
    </row>
    <row r="152" spans="1:6" s="119" customFormat="1" ht="15.75">
      <c r="A152" s="117" t="s">
        <v>113</v>
      </c>
      <c r="B152" s="118" t="s">
        <v>103</v>
      </c>
      <c r="C152" s="118"/>
      <c r="D152" s="118"/>
      <c r="E152" s="118"/>
      <c r="F152" s="118"/>
    </row>
    <row r="153" spans="1:6" ht="7.5" customHeight="1">
      <c r="A153" s="91"/>
      <c r="B153" s="92"/>
      <c r="C153" s="92"/>
      <c r="D153" s="92"/>
      <c r="E153" s="92"/>
      <c r="F153" s="92"/>
    </row>
    <row r="154" spans="1:6" ht="47.25">
      <c r="A154" s="113" t="s">
        <v>114</v>
      </c>
      <c r="B154" s="116" t="s">
        <v>259</v>
      </c>
      <c r="C154" s="115">
        <v>5145731</v>
      </c>
      <c r="D154" s="115">
        <v>0</v>
      </c>
      <c r="E154" s="115">
        <v>676415</v>
      </c>
      <c r="F154" s="115">
        <f>C154+D154-E154</f>
        <v>4469316</v>
      </c>
    </row>
    <row r="155" spans="1:6" ht="33" customHeight="1">
      <c r="A155" s="91"/>
      <c r="B155" s="125" t="s">
        <v>295</v>
      </c>
      <c r="C155" s="125"/>
      <c r="D155" s="125"/>
      <c r="E155" s="125"/>
      <c r="F155" s="125"/>
    </row>
    <row r="156" spans="1:6" ht="3" customHeight="1">
      <c r="A156" s="91"/>
      <c r="B156" s="92"/>
      <c r="C156" s="92"/>
      <c r="D156" s="92"/>
      <c r="E156" s="92"/>
      <c r="F156" s="92"/>
    </row>
    <row r="157" spans="1:6" ht="63.75" customHeight="1">
      <c r="A157" s="113" t="s">
        <v>115</v>
      </c>
      <c r="B157" s="114" t="s">
        <v>288</v>
      </c>
      <c r="C157" s="115">
        <v>8550000</v>
      </c>
      <c r="D157" s="115">
        <v>0</v>
      </c>
      <c r="E157" s="115">
        <v>0</v>
      </c>
      <c r="F157" s="115">
        <f>C157+D157-E157</f>
        <v>8550000</v>
      </c>
    </row>
    <row r="158" spans="1:6" ht="34.5" customHeight="1">
      <c r="A158" s="91"/>
      <c r="B158" s="125" t="s">
        <v>264</v>
      </c>
      <c r="C158" s="125"/>
      <c r="D158" s="125"/>
      <c r="E158" s="125"/>
      <c r="F158" s="125"/>
    </row>
    <row r="159" spans="1:6" ht="5.25" customHeight="1">
      <c r="A159" s="91"/>
      <c r="B159" s="92"/>
      <c r="C159" s="92"/>
      <c r="D159" s="92"/>
      <c r="E159" s="92"/>
      <c r="F159" s="92"/>
    </row>
    <row r="160" spans="1:6" ht="39.75" customHeight="1">
      <c r="A160" s="113" t="s">
        <v>116</v>
      </c>
      <c r="B160" s="114" t="s">
        <v>271</v>
      </c>
      <c r="C160" s="115">
        <v>5405120</v>
      </c>
      <c r="D160" s="115">
        <v>0</v>
      </c>
      <c r="E160" s="115">
        <v>986082</v>
      </c>
      <c r="F160" s="115">
        <f>C160+D160-E160</f>
        <v>4419038</v>
      </c>
    </row>
    <row r="161" spans="1:6" ht="40.5" customHeight="1">
      <c r="A161" s="91"/>
      <c r="B161" s="125" t="s">
        <v>299</v>
      </c>
      <c r="C161" s="125"/>
      <c r="D161" s="125"/>
      <c r="E161" s="125"/>
      <c r="F161" s="125"/>
    </row>
    <row r="162" spans="1:6" ht="17.25" customHeight="1">
      <c r="A162" s="123" t="s">
        <v>112</v>
      </c>
      <c r="B162" s="123" t="s">
        <v>97</v>
      </c>
      <c r="C162" s="124" t="s">
        <v>98</v>
      </c>
      <c r="D162" s="124"/>
      <c r="E162" s="124"/>
      <c r="F162" s="124"/>
    </row>
    <row r="163" spans="1:6" ht="15.75">
      <c r="A163" s="123"/>
      <c r="B163" s="123"/>
      <c r="C163" s="98" t="s">
        <v>99</v>
      </c>
      <c r="D163" s="98" t="s">
        <v>100</v>
      </c>
      <c r="E163" s="98" t="s">
        <v>101</v>
      </c>
      <c r="F163" s="98" t="s">
        <v>102</v>
      </c>
    </row>
    <row r="164" spans="1:6" ht="7.5" customHeight="1">
      <c r="A164" s="91"/>
      <c r="B164" s="92"/>
      <c r="C164" s="92"/>
      <c r="D164" s="92"/>
      <c r="E164" s="92"/>
      <c r="F164" s="92"/>
    </row>
    <row r="165" spans="1:6" ht="48" customHeight="1">
      <c r="A165" s="113" t="s">
        <v>118</v>
      </c>
      <c r="B165" s="114" t="s">
        <v>261</v>
      </c>
      <c r="C165" s="115">
        <v>703206</v>
      </c>
      <c r="D165" s="115">
        <v>0</v>
      </c>
      <c r="E165" s="115">
        <v>10498</v>
      </c>
      <c r="F165" s="115">
        <f>C165+D165-E165</f>
        <v>692708</v>
      </c>
    </row>
    <row r="166" spans="1:6" ht="30.75" customHeight="1">
      <c r="A166" s="91"/>
      <c r="B166" s="125" t="s">
        <v>321</v>
      </c>
      <c r="C166" s="125"/>
      <c r="D166" s="125"/>
      <c r="E166" s="125"/>
      <c r="F166" s="125"/>
    </row>
    <row r="167" spans="1:6" ht="7.5" customHeight="1">
      <c r="A167" s="91"/>
      <c r="B167" s="92"/>
      <c r="C167" s="92"/>
      <c r="D167" s="92"/>
      <c r="E167" s="92"/>
      <c r="F167" s="92"/>
    </row>
    <row r="168" spans="1:6" ht="48" customHeight="1">
      <c r="A168" s="113" t="s">
        <v>119</v>
      </c>
      <c r="B168" s="114" t="s">
        <v>266</v>
      </c>
      <c r="C168" s="115">
        <v>86317575</v>
      </c>
      <c r="D168" s="115">
        <v>103819</v>
      </c>
      <c r="E168" s="115">
        <v>0</v>
      </c>
      <c r="F168" s="115">
        <f>C168+D168-E168</f>
        <v>86421394</v>
      </c>
    </row>
    <row r="169" spans="1:6" ht="30" customHeight="1">
      <c r="A169" s="91"/>
      <c r="B169" s="125" t="s">
        <v>322</v>
      </c>
      <c r="C169" s="125"/>
      <c r="D169" s="125"/>
      <c r="E169" s="125"/>
      <c r="F169" s="125"/>
    </row>
    <row r="170" spans="1:6" ht="8.25" customHeight="1">
      <c r="A170" s="91"/>
      <c r="B170" s="92"/>
      <c r="C170" s="92"/>
      <c r="D170" s="92"/>
      <c r="E170" s="92"/>
      <c r="F170" s="92"/>
    </row>
    <row r="171" spans="1:6" ht="80.25" customHeight="1">
      <c r="A171" s="113" t="s">
        <v>301</v>
      </c>
      <c r="B171" s="114" t="s">
        <v>289</v>
      </c>
      <c r="C171" s="115">
        <v>636935</v>
      </c>
      <c r="D171" s="115">
        <v>185316</v>
      </c>
      <c r="E171" s="115">
        <v>0</v>
      </c>
      <c r="F171" s="115">
        <f>C171+D171-E171</f>
        <v>822251</v>
      </c>
    </row>
    <row r="172" spans="1:6" ht="33" customHeight="1">
      <c r="A172" s="91"/>
      <c r="B172" s="125" t="s">
        <v>297</v>
      </c>
      <c r="C172" s="125"/>
      <c r="D172" s="125"/>
      <c r="E172" s="125"/>
      <c r="F172" s="125"/>
    </row>
    <row r="173" spans="1:6" ht="4.5" customHeight="1">
      <c r="A173" s="91"/>
      <c r="B173" s="92"/>
      <c r="C173" s="92"/>
      <c r="D173" s="92"/>
      <c r="E173" s="92"/>
      <c r="F173" s="92"/>
    </row>
    <row r="174" spans="1:6" ht="78" customHeight="1">
      <c r="A174" s="113" t="s">
        <v>302</v>
      </c>
      <c r="B174" s="114" t="s">
        <v>279</v>
      </c>
      <c r="C174" s="115">
        <v>774731</v>
      </c>
      <c r="D174" s="115">
        <v>230388</v>
      </c>
      <c r="E174" s="115">
        <v>0</v>
      </c>
      <c r="F174" s="115">
        <f>C174+D174-E174</f>
        <v>1005119</v>
      </c>
    </row>
    <row r="175" spans="1:6" ht="33" customHeight="1">
      <c r="A175" s="91"/>
      <c r="B175" s="125" t="s">
        <v>280</v>
      </c>
      <c r="C175" s="125"/>
      <c r="D175" s="125"/>
      <c r="E175" s="125"/>
      <c r="F175" s="125"/>
    </row>
    <row r="176" spans="1:6" ht="6" customHeight="1">
      <c r="A176" s="91"/>
      <c r="B176" s="92"/>
      <c r="C176" s="92"/>
      <c r="D176" s="92"/>
      <c r="E176" s="92"/>
      <c r="F176" s="92"/>
    </row>
    <row r="177" spans="1:6" ht="63">
      <c r="A177" s="113" t="s">
        <v>303</v>
      </c>
      <c r="B177" s="114" t="s">
        <v>262</v>
      </c>
      <c r="C177" s="115">
        <v>700740</v>
      </c>
      <c r="D177" s="115">
        <v>0</v>
      </c>
      <c r="E177" s="115">
        <v>1240</v>
      </c>
      <c r="F177" s="115">
        <f>C177+D177-E177</f>
        <v>699500</v>
      </c>
    </row>
    <row r="178" spans="1:6" ht="48" customHeight="1">
      <c r="A178" s="91"/>
      <c r="B178" s="125" t="s">
        <v>326</v>
      </c>
      <c r="C178" s="125"/>
      <c r="D178" s="125"/>
      <c r="E178" s="125"/>
      <c r="F178" s="125"/>
    </row>
    <row r="179" spans="1:6" ht="6" customHeight="1">
      <c r="A179" s="91"/>
      <c r="B179" s="92"/>
      <c r="C179" s="92"/>
      <c r="D179" s="92"/>
      <c r="E179" s="92"/>
      <c r="F179" s="92"/>
    </row>
    <row r="180" spans="1:6" ht="110.25" customHeight="1">
      <c r="A180" s="113" t="s">
        <v>304</v>
      </c>
      <c r="B180" s="114" t="s">
        <v>298</v>
      </c>
      <c r="C180" s="115">
        <v>942600</v>
      </c>
      <c r="D180" s="115">
        <v>0</v>
      </c>
      <c r="E180" s="115">
        <v>95153</v>
      </c>
      <c r="F180" s="115">
        <f>C180+D180-E180</f>
        <v>847447</v>
      </c>
    </row>
    <row r="181" spans="1:6" ht="33.75" customHeight="1">
      <c r="A181" s="91"/>
      <c r="B181" s="125" t="s">
        <v>336</v>
      </c>
      <c r="C181" s="125"/>
      <c r="D181" s="125"/>
      <c r="E181" s="125"/>
      <c r="F181" s="125"/>
    </row>
    <row r="182" spans="1:6" ht="4.5" customHeight="1">
      <c r="A182" s="91"/>
      <c r="B182" s="92"/>
      <c r="C182" s="92"/>
      <c r="D182" s="92"/>
      <c r="E182" s="92"/>
      <c r="F182" s="92"/>
    </row>
    <row r="183" spans="1:6" ht="31.5">
      <c r="A183" s="113" t="s">
        <v>305</v>
      </c>
      <c r="B183" s="114" t="s">
        <v>273</v>
      </c>
      <c r="C183" s="115">
        <v>0</v>
      </c>
      <c r="D183" s="115">
        <v>100739</v>
      </c>
      <c r="E183" s="115">
        <v>0</v>
      </c>
      <c r="F183" s="115">
        <f>C183+D183-E183</f>
        <v>100739</v>
      </c>
    </row>
    <row r="184" spans="1:6" ht="15.75">
      <c r="A184" s="91"/>
      <c r="B184" s="125" t="s">
        <v>323</v>
      </c>
      <c r="C184" s="125"/>
      <c r="D184" s="125"/>
      <c r="E184" s="125"/>
      <c r="F184" s="125"/>
    </row>
    <row r="185" spans="1:6" ht="5.25" customHeight="1">
      <c r="A185" s="91"/>
      <c r="B185" s="92"/>
      <c r="C185" s="92"/>
      <c r="D185" s="92"/>
      <c r="E185" s="92"/>
      <c r="F185" s="92"/>
    </row>
    <row r="186" spans="1:6" ht="31.5">
      <c r="A186" s="113" t="s">
        <v>306</v>
      </c>
      <c r="B186" s="116" t="s">
        <v>296</v>
      </c>
      <c r="C186" s="115">
        <v>0</v>
      </c>
      <c r="D186" s="115">
        <v>763665</v>
      </c>
      <c r="E186" s="115">
        <v>0</v>
      </c>
      <c r="F186" s="115">
        <f>C186+D186-E186</f>
        <v>763665</v>
      </c>
    </row>
    <row r="187" spans="1:6" ht="33" customHeight="1">
      <c r="A187" s="91"/>
      <c r="B187" s="125" t="s">
        <v>324</v>
      </c>
      <c r="C187" s="125"/>
      <c r="D187" s="125"/>
      <c r="E187" s="125"/>
      <c r="F187" s="125"/>
    </row>
    <row r="188" spans="1:6" ht="6" customHeight="1">
      <c r="A188" s="91"/>
      <c r="B188" s="92"/>
      <c r="C188" s="92"/>
      <c r="D188" s="92"/>
      <c r="E188" s="92"/>
      <c r="F188" s="92"/>
    </row>
    <row r="189" spans="1:6" ht="48.75" customHeight="1">
      <c r="A189" s="113" t="s">
        <v>307</v>
      </c>
      <c r="B189" s="116" t="s">
        <v>278</v>
      </c>
      <c r="C189" s="115">
        <v>0</v>
      </c>
      <c r="D189" s="115">
        <v>698886</v>
      </c>
      <c r="E189" s="115">
        <v>0</v>
      </c>
      <c r="F189" s="115">
        <f>C189+D189-E189</f>
        <v>698886</v>
      </c>
    </row>
    <row r="190" spans="1:6" ht="31.5" customHeight="1">
      <c r="A190" s="91"/>
      <c r="B190" s="125" t="s">
        <v>324</v>
      </c>
      <c r="C190" s="125"/>
      <c r="D190" s="125"/>
      <c r="E190" s="125"/>
      <c r="F190" s="125"/>
    </row>
    <row r="191" spans="1:6" ht="5.25" customHeight="1">
      <c r="A191" s="91"/>
      <c r="B191" s="92"/>
      <c r="C191" s="92"/>
      <c r="D191" s="92"/>
      <c r="E191" s="92"/>
      <c r="F191" s="92"/>
    </row>
    <row r="192" spans="1:6" s="103" customFormat="1" ht="15.75">
      <c r="A192" s="117" t="s">
        <v>120</v>
      </c>
      <c r="B192" s="120" t="s">
        <v>111</v>
      </c>
      <c r="C192" s="121"/>
      <c r="D192" s="121"/>
      <c r="E192" s="121"/>
      <c r="F192" s="121"/>
    </row>
    <row r="193" spans="1:6" ht="6" customHeight="1">
      <c r="A193" s="91"/>
      <c r="B193" s="109"/>
      <c r="C193" s="109"/>
      <c r="D193" s="109"/>
      <c r="E193" s="109"/>
      <c r="F193" s="109"/>
    </row>
    <row r="194" spans="1:6" ht="48" customHeight="1">
      <c r="A194" s="113" t="s">
        <v>121</v>
      </c>
      <c r="B194" s="114" t="s">
        <v>261</v>
      </c>
      <c r="C194" s="115">
        <v>17423876</v>
      </c>
      <c r="D194" s="115">
        <v>20274</v>
      </c>
      <c r="E194" s="115">
        <v>0</v>
      </c>
      <c r="F194" s="115">
        <f>C194+D194-E194</f>
        <v>17444150</v>
      </c>
    </row>
    <row r="195" spans="1:6" ht="30.75" customHeight="1">
      <c r="A195" s="91"/>
      <c r="B195" s="125" t="s">
        <v>325</v>
      </c>
      <c r="C195" s="125"/>
      <c r="D195" s="125"/>
      <c r="E195" s="125"/>
      <c r="F195" s="125"/>
    </row>
    <row r="196" spans="1:6" ht="9.75" customHeight="1">
      <c r="A196" s="91"/>
      <c r="B196" s="92"/>
      <c r="C196" s="92"/>
      <c r="D196" s="92"/>
      <c r="E196" s="92"/>
      <c r="F196" s="92"/>
    </row>
    <row r="197" spans="1:6" ht="48" customHeight="1">
      <c r="A197" s="113" t="s">
        <v>122</v>
      </c>
      <c r="B197" s="114" t="s">
        <v>285</v>
      </c>
      <c r="C197" s="115">
        <v>25212240</v>
      </c>
      <c r="D197" s="115">
        <v>49851655</v>
      </c>
      <c r="E197" s="115">
        <v>0</v>
      </c>
      <c r="F197" s="115">
        <f>C197+D197-E197</f>
        <v>75063895</v>
      </c>
    </row>
    <row r="198" spans="1:6" ht="30.75" customHeight="1">
      <c r="A198" s="91"/>
      <c r="B198" s="125" t="s">
        <v>286</v>
      </c>
      <c r="C198" s="125"/>
      <c r="D198" s="125"/>
      <c r="E198" s="125"/>
      <c r="F198" s="125"/>
    </row>
    <row r="199" spans="1:6" ht="46.5" customHeight="1">
      <c r="A199" s="91"/>
      <c r="B199" s="92"/>
      <c r="C199" s="92"/>
      <c r="D199" s="92"/>
      <c r="E199" s="92"/>
      <c r="F199" s="92"/>
    </row>
    <row r="200" spans="1:6" ht="17.25" customHeight="1">
      <c r="A200" s="123" t="s">
        <v>112</v>
      </c>
      <c r="B200" s="123" t="s">
        <v>97</v>
      </c>
      <c r="C200" s="124" t="s">
        <v>98</v>
      </c>
      <c r="D200" s="124"/>
      <c r="E200" s="124"/>
      <c r="F200" s="124"/>
    </row>
    <row r="201" spans="1:6" ht="15.75">
      <c r="A201" s="123"/>
      <c r="B201" s="123"/>
      <c r="C201" s="98" t="s">
        <v>99</v>
      </c>
      <c r="D201" s="98" t="s">
        <v>100</v>
      </c>
      <c r="E201" s="98" t="s">
        <v>101</v>
      </c>
      <c r="F201" s="98" t="s">
        <v>102</v>
      </c>
    </row>
    <row r="202" spans="1:6" ht="10.5" customHeight="1">
      <c r="A202" s="122"/>
      <c r="B202" s="122"/>
      <c r="C202" s="98"/>
      <c r="D202" s="98"/>
      <c r="E202" s="98"/>
      <c r="F202" s="98"/>
    </row>
    <row r="203" spans="1:6" ht="47.25">
      <c r="A203" s="113" t="s">
        <v>308</v>
      </c>
      <c r="B203" s="114" t="s">
        <v>282</v>
      </c>
      <c r="C203" s="115">
        <v>65341750</v>
      </c>
      <c r="D203" s="115">
        <v>641547</v>
      </c>
      <c r="E203" s="115">
        <v>0</v>
      </c>
      <c r="F203" s="115">
        <f>C203+D203-E203</f>
        <v>65983297</v>
      </c>
    </row>
    <row r="204" spans="1:6" ht="30.75" customHeight="1">
      <c r="A204" s="91"/>
      <c r="B204" s="125" t="s">
        <v>333</v>
      </c>
      <c r="C204" s="125"/>
      <c r="D204" s="125"/>
      <c r="E204" s="125"/>
      <c r="F204" s="125"/>
    </row>
    <row r="205" spans="1:6" ht="12" customHeight="1">
      <c r="A205" s="91"/>
      <c r="B205" s="92"/>
      <c r="C205" s="92"/>
      <c r="D205" s="92"/>
      <c r="E205" s="92"/>
      <c r="F205" s="92"/>
    </row>
    <row r="206" spans="1:6" ht="31.5">
      <c r="A206" s="113" t="s">
        <v>309</v>
      </c>
      <c r="B206" s="114" t="s">
        <v>290</v>
      </c>
      <c r="C206" s="115">
        <v>70600000</v>
      </c>
      <c r="D206" s="115">
        <v>0</v>
      </c>
      <c r="E206" s="115">
        <v>0</v>
      </c>
      <c r="F206" s="115">
        <f>C206+D206-E206</f>
        <v>70600000</v>
      </c>
    </row>
    <row r="207" spans="1:6" ht="15.75">
      <c r="A207" s="91"/>
      <c r="B207" s="125" t="s">
        <v>291</v>
      </c>
      <c r="C207" s="125"/>
      <c r="D207" s="125"/>
      <c r="E207" s="125"/>
      <c r="F207" s="125"/>
    </row>
    <row r="208" spans="1:6" ht="9.75" customHeight="1">
      <c r="A208" s="91"/>
      <c r="B208" s="92"/>
      <c r="C208" s="92"/>
      <c r="D208" s="92"/>
      <c r="E208" s="92"/>
      <c r="F208" s="92"/>
    </row>
    <row r="209" spans="1:6" ht="47.25">
      <c r="A209" s="113" t="s">
        <v>310</v>
      </c>
      <c r="B209" s="114" t="s">
        <v>265</v>
      </c>
      <c r="C209" s="115">
        <v>143008344</v>
      </c>
      <c r="D209" s="115">
        <v>0</v>
      </c>
      <c r="E209" s="115">
        <v>0</v>
      </c>
      <c r="F209" s="115">
        <f>C209+D209-E209</f>
        <v>143008344</v>
      </c>
    </row>
    <row r="210" spans="1:6" ht="15.75">
      <c r="A210" s="91"/>
      <c r="B210" s="125" t="s">
        <v>267</v>
      </c>
      <c r="C210" s="125"/>
      <c r="D210" s="125"/>
      <c r="E210" s="125"/>
      <c r="F210" s="125"/>
    </row>
    <row r="211" spans="1:6" ht="9.75" customHeight="1">
      <c r="A211" s="91"/>
      <c r="B211" s="92"/>
      <c r="C211" s="92"/>
      <c r="D211" s="92"/>
      <c r="E211" s="92"/>
      <c r="F211" s="92"/>
    </row>
    <row r="212" spans="1:6" ht="78" customHeight="1">
      <c r="A212" s="113" t="s">
        <v>311</v>
      </c>
      <c r="B212" s="114" t="s">
        <v>289</v>
      </c>
      <c r="C212" s="115">
        <v>7354759</v>
      </c>
      <c r="D212" s="115">
        <v>114895</v>
      </c>
      <c r="E212" s="115">
        <v>0</v>
      </c>
      <c r="F212" s="115">
        <f>C212+D212-E212</f>
        <v>7469654</v>
      </c>
    </row>
    <row r="213" spans="1:6" ht="49.5" customHeight="1">
      <c r="A213" s="91"/>
      <c r="B213" s="125" t="s">
        <v>300</v>
      </c>
      <c r="C213" s="125"/>
      <c r="D213" s="125"/>
      <c r="E213" s="125"/>
      <c r="F213" s="125"/>
    </row>
    <row r="214" spans="1:6" ht="9.75" customHeight="1">
      <c r="A214" s="91"/>
      <c r="B214" s="92"/>
      <c r="C214" s="92"/>
      <c r="D214" s="92"/>
      <c r="E214" s="92"/>
      <c r="F214" s="92"/>
    </row>
    <row r="215" spans="1:6" ht="78" customHeight="1">
      <c r="A215" s="113" t="s">
        <v>312</v>
      </c>
      <c r="B215" s="114" t="s">
        <v>279</v>
      </c>
      <c r="C215" s="115">
        <v>18892128</v>
      </c>
      <c r="D215" s="115">
        <v>774231</v>
      </c>
      <c r="E215" s="115">
        <v>0</v>
      </c>
      <c r="F215" s="115">
        <f>C215+D215-E215</f>
        <v>19666359</v>
      </c>
    </row>
    <row r="216" spans="1:6" ht="33" customHeight="1">
      <c r="A216" s="91"/>
      <c r="B216" s="125" t="s">
        <v>281</v>
      </c>
      <c r="C216" s="125"/>
      <c r="D216" s="125"/>
      <c r="E216" s="125"/>
      <c r="F216" s="125"/>
    </row>
    <row r="217" spans="1:6" ht="9.75" customHeight="1">
      <c r="A217" s="91"/>
      <c r="B217" s="92"/>
      <c r="C217" s="92"/>
      <c r="D217" s="92"/>
      <c r="E217" s="92"/>
      <c r="F217" s="92"/>
    </row>
    <row r="218" spans="1:6" ht="63">
      <c r="A218" s="113" t="s">
        <v>313</v>
      </c>
      <c r="B218" s="114" t="s">
        <v>262</v>
      </c>
      <c r="C218" s="115">
        <v>744260</v>
      </c>
      <c r="D218" s="115">
        <v>1240</v>
      </c>
      <c r="E218" s="115">
        <v>0</v>
      </c>
      <c r="F218" s="115">
        <f>C218+D218-E218</f>
        <v>745500</v>
      </c>
    </row>
    <row r="219" spans="1:6" ht="48" customHeight="1">
      <c r="A219" s="91"/>
      <c r="B219" s="125" t="s">
        <v>327</v>
      </c>
      <c r="C219" s="125"/>
      <c r="D219" s="125"/>
      <c r="E219" s="125"/>
      <c r="F219" s="125"/>
    </row>
    <row r="220" spans="1:6" ht="9" customHeight="1">
      <c r="A220" s="91"/>
      <c r="B220" s="92"/>
      <c r="C220" s="92"/>
      <c r="D220" s="92"/>
      <c r="E220" s="92"/>
      <c r="F220" s="92"/>
    </row>
    <row r="221" spans="1:6" ht="111" customHeight="1">
      <c r="A221" s="113" t="s">
        <v>314</v>
      </c>
      <c r="B221" s="114" t="s">
        <v>298</v>
      </c>
      <c r="C221" s="115">
        <v>480000</v>
      </c>
      <c r="D221" s="115">
        <v>95153</v>
      </c>
      <c r="E221" s="115">
        <v>0</v>
      </c>
      <c r="F221" s="115">
        <f>C221+D221-E221</f>
        <v>575153</v>
      </c>
    </row>
    <row r="222" spans="1:6" ht="33.75" customHeight="1">
      <c r="A222" s="91"/>
      <c r="B222" s="125" t="s">
        <v>336</v>
      </c>
      <c r="C222" s="125"/>
      <c r="D222" s="125"/>
      <c r="E222" s="125"/>
      <c r="F222" s="125"/>
    </row>
    <row r="223" spans="1:6" ht="9" customHeight="1">
      <c r="A223" s="91"/>
      <c r="B223" s="92"/>
      <c r="C223" s="92"/>
      <c r="D223" s="92"/>
      <c r="E223" s="92"/>
      <c r="F223" s="92"/>
    </row>
    <row r="224" spans="1:6" ht="31.5">
      <c r="A224" s="113" t="s">
        <v>315</v>
      </c>
      <c r="B224" s="114" t="s">
        <v>273</v>
      </c>
      <c r="C224" s="115">
        <v>0</v>
      </c>
      <c r="D224" s="115">
        <v>24617258</v>
      </c>
      <c r="E224" s="115">
        <v>0</v>
      </c>
      <c r="F224" s="115">
        <f>C224+D224-E224</f>
        <v>24617258</v>
      </c>
    </row>
    <row r="225" spans="1:6" ht="35.25" customHeight="1">
      <c r="A225" s="91"/>
      <c r="B225" s="125" t="s">
        <v>328</v>
      </c>
      <c r="C225" s="125"/>
      <c r="D225" s="125"/>
      <c r="E225" s="125"/>
      <c r="F225" s="125"/>
    </row>
    <row r="226" spans="1:6" ht="11.25" customHeight="1">
      <c r="A226" s="91"/>
      <c r="B226" s="92"/>
      <c r="C226" s="92"/>
      <c r="D226" s="92"/>
      <c r="E226" s="92"/>
      <c r="F226" s="92"/>
    </row>
    <row r="227" spans="1:6" ht="63">
      <c r="A227" s="113" t="s">
        <v>316</v>
      </c>
      <c r="B227" s="114" t="s">
        <v>284</v>
      </c>
      <c r="C227" s="115">
        <v>0</v>
      </c>
      <c r="D227" s="115">
        <v>1000000</v>
      </c>
      <c r="E227" s="115">
        <v>0</v>
      </c>
      <c r="F227" s="115">
        <f>C227+D227-E227</f>
        <v>1000000</v>
      </c>
    </row>
    <row r="228" spans="1:6" ht="15.75">
      <c r="A228" s="91"/>
      <c r="B228" s="125" t="s">
        <v>334</v>
      </c>
      <c r="C228" s="125"/>
      <c r="D228" s="125"/>
      <c r="E228" s="125"/>
      <c r="F228" s="125"/>
    </row>
    <row r="229" spans="1:6" ht="15.75">
      <c r="A229" s="91"/>
      <c r="B229" s="92"/>
      <c r="C229" s="92"/>
      <c r="D229" s="92"/>
      <c r="E229" s="92"/>
      <c r="F229" s="92"/>
    </row>
    <row r="230" spans="1:6" s="103" customFormat="1" ht="15.75">
      <c r="A230" s="100">
        <v>2</v>
      </c>
      <c r="B230" s="108" t="s">
        <v>104</v>
      </c>
      <c r="C230" s="108"/>
      <c r="D230" s="108"/>
      <c r="E230" s="108"/>
      <c r="F230" s="108"/>
    </row>
    <row r="231" spans="1:6" s="103" customFormat="1" ht="12" customHeight="1">
      <c r="A231" s="100"/>
      <c r="B231" s="108"/>
      <c r="C231" s="108"/>
      <c r="D231" s="108"/>
      <c r="E231" s="108"/>
      <c r="F231" s="108"/>
    </row>
    <row r="232" spans="1:6" s="103" customFormat="1" ht="15.75">
      <c r="A232" s="117" t="s">
        <v>123</v>
      </c>
      <c r="B232" s="120" t="s">
        <v>103</v>
      </c>
      <c r="C232" s="121"/>
      <c r="D232" s="121"/>
      <c r="E232" s="121"/>
      <c r="F232" s="121"/>
    </row>
    <row r="233" spans="1:6" s="103" customFormat="1" ht="12.75" customHeight="1">
      <c r="A233" s="100"/>
      <c r="B233" s="108"/>
      <c r="C233" s="108"/>
      <c r="D233" s="108"/>
      <c r="E233" s="108"/>
      <c r="F233" s="108"/>
    </row>
    <row r="234" spans="1:6" ht="63">
      <c r="A234" s="113" t="s">
        <v>124</v>
      </c>
      <c r="B234" s="116" t="s">
        <v>274</v>
      </c>
      <c r="C234" s="115">
        <v>150000</v>
      </c>
      <c r="D234" s="115">
        <v>0</v>
      </c>
      <c r="E234" s="115">
        <v>90960</v>
      </c>
      <c r="F234" s="115">
        <f>C234+D234-E234</f>
        <v>59040</v>
      </c>
    </row>
    <row r="235" spans="1:6" ht="18" customHeight="1">
      <c r="A235" s="91"/>
      <c r="B235" s="125" t="s">
        <v>329</v>
      </c>
      <c r="C235" s="125"/>
      <c r="D235" s="125"/>
      <c r="E235" s="125"/>
      <c r="F235" s="125"/>
    </row>
    <row r="236" spans="1:6" ht="57.75" customHeight="1">
      <c r="A236" s="91"/>
      <c r="B236" s="92"/>
      <c r="C236" s="92"/>
      <c r="D236" s="92"/>
      <c r="E236" s="92"/>
      <c r="F236" s="92"/>
    </row>
    <row r="237" spans="1:6" ht="17.25" customHeight="1">
      <c r="A237" s="123" t="s">
        <v>112</v>
      </c>
      <c r="B237" s="123" t="s">
        <v>97</v>
      </c>
      <c r="C237" s="124" t="s">
        <v>98</v>
      </c>
      <c r="D237" s="124"/>
      <c r="E237" s="124"/>
      <c r="F237" s="124"/>
    </row>
    <row r="238" spans="1:6" ht="15.75">
      <c r="A238" s="123"/>
      <c r="B238" s="123"/>
      <c r="C238" s="98" t="s">
        <v>99</v>
      </c>
      <c r="D238" s="98" t="s">
        <v>100</v>
      </c>
      <c r="E238" s="98" t="s">
        <v>101</v>
      </c>
      <c r="F238" s="98" t="s">
        <v>102</v>
      </c>
    </row>
    <row r="239" spans="1:6" ht="3.75" customHeight="1">
      <c r="A239" s="122"/>
      <c r="B239" s="122"/>
      <c r="C239" s="98"/>
      <c r="D239" s="98"/>
      <c r="E239" s="98"/>
      <c r="F239" s="98"/>
    </row>
    <row r="240" spans="1:6" ht="45.75" customHeight="1">
      <c r="A240" s="113" t="s">
        <v>126</v>
      </c>
      <c r="B240" s="116" t="s">
        <v>260</v>
      </c>
      <c r="C240" s="115">
        <v>28973532</v>
      </c>
      <c r="D240" s="115">
        <v>300000</v>
      </c>
      <c r="E240" s="115">
        <v>0</v>
      </c>
      <c r="F240" s="115">
        <f>C240+D240-E240</f>
        <v>29273532</v>
      </c>
    </row>
    <row r="241" spans="1:6" ht="51" customHeight="1">
      <c r="A241" s="91"/>
      <c r="B241" s="125" t="s">
        <v>287</v>
      </c>
      <c r="C241" s="125"/>
      <c r="D241" s="125"/>
      <c r="E241" s="125"/>
      <c r="F241" s="125"/>
    </row>
    <row r="242" spans="1:6" ht="7.5" customHeight="1">
      <c r="A242" s="91"/>
      <c r="B242" s="92"/>
      <c r="C242" s="92"/>
      <c r="D242" s="92"/>
      <c r="E242" s="92"/>
      <c r="F242" s="92"/>
    </row>
    <row r="243" spans="1:6" ht="30" customHeight="1">
      <c r="A243" s="113" t="s">
        <v>127</v>
      </c>
      <c r="B243" s="116" t="s">
        <v>275</v>
      </c>
      <c r="C243" s="115">
        <v>0</v>
      </c>
      <c r="D243" s="115">
        <v>270650</v>
      </c>
      <c r="E243" s="115">
        <v>0</v>
      </c>
      <c r="F243" s="115">
        <f>C243+D243-E243</f>
        <v>270650</v>
      </c>
    </row>
    <row r="244" spans="1:6" ht="15.75">
      <c r="A244" s="91"/>
      <c r="B244" s="125" t="s">
        <v>335</v>
      </c>
      <c r="C244" s="125"/>
      <c r="D244" s="125"/>
      <c r="E244" s="125"/>
      <c r="F244" s="125"/>
    </row>
    <row r="245" spans="1:6" s="103" customFormat="1" ht="9" customHeight="1">
      <c r="A245" s="100"/>
      <c r="B245" s="108"/>
      <c r="C245" s="108"/>
      <c r="D245" s="108"/>
      <c r="E245" s="108"/>
      <c r="F245" s="108"/>
    </row>
    <row r="246" spans="1:6" s="103" customFormat="1" ht="15.75">
      <c r="A246" s="117" t="s">
        <v>129</v>
      </c>
      <c r="B246" s="120" t="s">
        <v>111</v>
      </c>
      <c r="C246" s="121"/>
      <c r="D246" s="121"/>
      <c r="E246" s="121"/>
      <c r="F246" s="121"/>
    </row>
    <row r="247" spans="1:6" ht="7.5" customHeight="1">
      <c r="A247" s="91"/>
      <c r="B247" s="92"/>
      <c r="C247" s="92"/>
      <c r="D247" s="92"/>
      <c r="E247" s="92"/>
      <c r="F247" s="92"/>
    </row>
    <row r="248" spans="1:6" ht="31.5">
      <c r="A248" s="113" t="s">
        <v>317</v>
      </c>
      <c r="B248" s="114" t="s">
        <v>263</v>
      </c>
      <c r="C248" s="115">
        <v>687498</v>
      </c>
      <c r="D248" s="115">
        <v>0</v>
      </c>
      <c r="E248" s="115">
        <v>0</v>
      </c>
      <c r="F248" s="115">
        <f>C248+D248-E248</f>
        <v>687498</v>
      </c>
    </row>
    <row r="249" spans="1:6" ht="31.5" customHeight="1">
      <c r="A249" s="91"/>
      <c r="B249" s="125" t="s">
        <v>330</v>
      </c>
      <c r="C249" s="125"/>
      <c r="D249" s="125"/>
      <c r="E249" s="125"/>
      <c r="F249" s="125"/>
    </row>
    <row r="250" spans="1:6" ht="6" customHeight="1">
      <c r="A250" s="91"/>
      <c r="B250" s="92"/>
      <c r="C250" s="92"/>
      <c r="D250" s="92"/>
      <c r="E250" s="92"/>
      <c r="F250" s="92"/>
    </row>
    <row r="251" spans="1:6" ht="31.5">
      <c r="A251" s="113" t="s">
        <v>268</v>
      </c>
      <c r="B251" s="114" t="s">
        <v>283</v>
      </c>
      <c r="C251" s="115">
        <v>2386822</v>
      </c>
      <c r="D251" s="115">
        <v>0</v>
      </c>
      <c r="E251" s="115">
        <v>0</v>
      </c>
      <c r="F251" s="115">
        <f>C251+D251-E251</f>
        <v>2386822</v>
      </c>
    </row>
    <row r="252" spans="1:6" ht="32.25" customHeight="1">
      <c r="A252" s="91"/>
      <c r="B252" s="125" t="s">
        <v>330</v>
      </c>
      <c r="C252" s="125"/>
      <c r="D252" s="125"/>
      <c r="E252" s="125"/>
      <c r="F252" s="125"/>
    </row>
    <row r="253" spans="1:6" ht="9" customHeight="1">
      <c r="A253" s="91"/>
      <c r="B253" s="92"/>
      <c r="C253" s="92"/>
      <c r="D253" s="92"/>
      <c r="E253" s="92"/>
      <c r="F253" s="92"/>
    </row>
    <row r="254" spans="1:6" ht="47.25">
      <c r="A254" s="113" t="s">
        <v>318</v>
      </c>
      <c r="B254" s="116" t="s">
        <v>331</v>
      </c>
      <c r="C254" s="115">
        <v>6734960</v>
      </c>
      <c r="D254" s="115">
        <v>0</v>
      </c>
      <c r="E254" s="115">
        <v>6734960</v>
      </c>
      <c r="F254" s="115">
        <f>C254+D254-E254</f>
        <v>0</v>
      </c>
    </row>
    <row r="255" spans="1:6" ht="33" customHeight="1">
      <c r="A255" s="91"/>
      <c r="B255" s="125" t="s">
        <v>337</v>
      </c>
      <c r="C255" s="125"/>
      <c r="D255" s="125"/>
      <c r="E255" s="125"/>
      <c r="F255" s="125"/>
    </row>
    <row r="256" spans="1:6" ht="9" customHeight="1">
      <c r="A256" s="91"/>
      <c r="B256" s="92"/>
      <c r="C256" s="92"/>
      <c r="D256" s="92"/>
      <c r="E256" s="92"/>
      <c r="F256" s="92"/>
    </row>
    <row r="257" spans="1:6" ht="47.25">
      <c r="A257" s="113" t="s">
        <v>319</v>
      </c>
      <c r="B257" s="116" t="s">
        <v>276</v>
      </c>
      <c r="C257" s="115">
        <v>0</v>
      </c>
      <c r="D257" s="115">
        <v>4470111</v>
      </c>
      <c r="E257" s="115">
        <v>0</v>
      </c>
      <c r="F257" s="115">
        <f>C257+D257-E257</f>
        <v>4470111</v>
      </c>
    </row>
    <row r="258" spans="1:6" ht="15.75">
      <c r="A258" s="91"/>
      <c r="B258" s="125" t="s">
        <v>338</v>
      </c>
      <c r="C258" s="125"/>
      <c r="D258" s="125"/>
      <c r="E258" s="125"/>
      <c r="F258" s="125"/>
    </row>
    <row r="259" spans="1:6" ht="8.25" customHeight="1">
      <c r="A259" s="91"/>
      <c r="B259" s="92"/>
      <c r="C259" s="92"/>
      <c r="D259" s="92"/>
      <c r="E259" s="92"/>
      <c r="F259" s="92"/>
    </row>
    <row r="260" spans="1:6" ht="47.25">
      <c r="A260" s="113" t="s">
        <v>320</v>
      </c>
      <c r="B260" s="116" t="s">
        <v>277</v>
      </c>
      <c r="C260" s="115">
        <v>0</v>
      </c>
      <c r="D260" s="115">
        <v>140000</v>
      </c>
      <c r="E260" s="115">
        <v>0</v>
      </c>
      <c r="F260" s="115">
        <f>C260+D260-E260</f>
        <v>140000</v>
      </c>
    </row>
    <row r="261" spans="1:6" ht="15.75">
      <c r="A261" s="91"/>
      <c r="B261" s="125" t="s">
        <v>332</v>
      </c>
      <c r="C261" s="125"/>
      <c r="D261" s="125"/>
      <c r="E261" s="125"/>
      <c r="F261" s="125"/>
    </row>
    <row r="262" spans="1:6" ht="8.25" customHeight="1">
      <c r="A262" s="91"/>
      <c r="B262" s="92"/>
      <c r="C262" s="92"/>
      <c r="D262" s="92"/>
      <c r="E262" s="92"/>
      <c r="F262" s="92"/>
    </row>
    <row r="263" spans="1:6" s="103" customFormat="1" ht="15.75">
      <c r="A263" s="110" t="s">
        <v>71</v>
      </c>
      <c r="B263" s="111" t="s">
        <v>105</v>
      </c>
      <c r="C263" s="111"/>
      <c r="D263" s="111"/>
      <c r="E263" s="111"/>
      <c r="F263" s="111"/>
    </row>
    <row r="264" spans="1:6" s="66" customFormat="1" ht="18" customHeight="1">
      <c r="A264" s="127" t="s">
        <v>292</v>
      </c>
      <c r="B264" s="127"/>
      <c r="C264" s="127"/>
      <c r="D264" s="127"/>
      <c r="E264" s="127"/>
      <c r="F264" s="127"/>
    </row>
    <row r="265" spans="1:6" s="66" customFormat="1" ht="18" customHeight="1">
      <c r="A265" s="127" t="s">
        <v>269</v>
      </c>
      <c r="B265" s="127"/>
      <c r="C265" s="127"/>
      <c r="D265" s="127"/>
      <c r="E265" s="127"/>
      <c r="F265" s="127"/>
    </row>
    <row r="266" spans="1:6" s="66" customFormat="1" ht="18" customHeight="1">
      <c r="A266" s="127" t="s">
        <v>293</v>
      </c>
      <c r="B266" s="127"/>
      <c r="C266" s="127"/>
      <c r="D266" s="127"/>
      <c r="E266" s="127"/>
      <c r="F266" s="127"/>
    </row>
    <row r="267" spans="1:6" ht="18" customHeight="1">
      <c r="A267" s="127" t="s">
        <v>294</v>
      </c>
      <c r="B267" s="127"/>
      <c r="C267" s="127"/>
      <c r="D267" s="127"/>
      <c r="E267" s="127"/>
      <c r="F267" s="127"/>
    </row>
  </sheetData>
  <sheetProtection password="C25B" sheet="1"/>
  <mergeCells count="86">
    <mergeCell ref="B158:F158"/>
    <mergeCell ref="E19:E20"/>
    <mergeCell ref="A17:E17"/>
    <mergeCell ref="C51:C52"/>
    <mergeCell ref="B155:F155"/>
    <mergeCell ref="E83:E84"/>
    <mergeCell ref="A141:E141"/>
    <mergeCell ref="B83:B84"/>
    <mergeCell ref="C83:C84"/>
    <mergeCell ref="B255:F255"/>
    <mergeCell ref="B151:F151"/>
    <mergeCell ref="A145:F145"/>
    <mergeCell ref="E51:E52"/>
    <mergeCell ref="B228:F228"/>
    <mergeCell ref="D83:D84"/>
    <mergeCell ref="C116:C117"/>
    <mergeCell ref="A51:A52"/>
    <mergeCell ref="A200:A201"/>
    <mergeCell ref="B216:F216"/>
    <mergeCell ref="A267:F267"/>
    <mergeCell ref="B184:F184"/>
    <mergeCell ref="B261:F261"/>
    <mergeCell ref="A264:F264"/>
    <mergeCell ref="B207:F207"/>
    <mergeCell ref="A266:F266"/>
    <mergeCell ref="A265:F265"/>
    <mergeCell ref="B190:F190"/>
    <mergeCell ref="B225:F225"/>
    <mergeCell ref="B258:F258"/>
    <mergeCell ref="A11:F11"/>
    <mergeCell ref="A13:E13"/>
    <mergeCell ref="A147:A148"/>
    <mergeCell ref="B51:B52"/>
    <mergeCell ref="D51:D52"/>
    <mergeCell ref="E116:E117"/>
    <mergeCell ref="D116:D117"/>
    <mergeCell ref="B116:B117"/>
    <mergeCell ref="A83:A84"/>
    <mergeCell ref="C147:F147"/>
    <mergeCell ref="A5:F5"/>
    <mergeCell ref="D19:D20"/>
    <mergeCell ref="B187:F187"/>
    <mergeCell ref="A116:A117"/>
    <mergeCell ref="B147:B148"/>
    <mergeCell ref="A14:E14"/>
    <mergeCell ref="A16:E16"/>
    <mergeCell ref="A6:F6"/>
    <mergeCell ref="A9:F9"/>
    <mergeCell ref="A15:E15"/>
    <mergeCell ref="A1:F1"/>
    <mergeCell ref="A7:F7"/>
    <mergeCell ref="B19:B20"/>
    <mergeCell ref="C19:C20"/>
    <mergeCell ref="A12:F12"/>
    <mergeCell ref="A4:F4"/>
    <mergeCell ref="A3:F3"/>
    <mergeCell ref="A8:F8"/>
    <mergeCell ref="A19:A20"/>
    <mergeCell ref="A10:F10"/>
    <mergeCell ref="B235:F235"/>
    <mergeCell ref="B252:F252"/>
    <mergeCell ref="B241:F241"/>
    <mergeCell ref="B219:F219"/>
    <mergeCell ref="B244:F244"/>
    <mergeCell ref="B222:F222"/>
    <mergeCell ref="B249:F249"/>
    <mergeCell ref="A162:A163"/>
    <mergeCell ref="B162:B163"/>
    <mergeCell ref="C162:F162"/>
    <mergeCell ref="B161:F161"/>
    <mergeCell ref="B213:F213"/>
    <mergeCell ref="B198:F198"/>
    <mergeCell ref="B195:F195"/>
    <mergeCell ref="B204:F204"/>
    <mergeCell ref="B210:F210"/>
    <mergeCell ref="B178:F178"/>
    <mergeCell ref="A237:A238"/>
    <mergeCell ref="B237:B238"/>
    <mergeCell ref="C237:F237"/>
    <mergeCell ref="B181:F181"/>
    <mergeCell ref="B169:F169"/>
    <mergeCell ref="B166:F166"/>
    <mergeCell ref="B172:F172"/>
    <mergeCell ref="B175:F175"/>
    <mergeCell ref="B200:B201"/>
    <mergeCell ref="C200:F200"/>
  </mergeCells>
  <printOptions horizontalCentered="1"/>
  <pageMargins left="0.5905511811023623" right="0.5905511811023623" top="0.7086614173228347" bottom="0.7086614173228347" header="0.11811023622047245" footer="0.11811023622047245"/>
  <pageSetup fitToHeight="2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8.796875" defaultRowHeight="14.25"/>
  <cols>
    <col min="1" max="1" width="8.19921875" style="3" customWidth="1"/>
    <col min="2" max="4" width="12.5" style="2" customWidth="1"/>
    <col min="5" max="7" width="14" style="2" customWidth="1"/>
    <col min="8" max="8" width="1.69921875" style="4" customWidth="1"/>
    <col min="9" max="11" width="13.09765625" style="2" customWidth="1"/>
    <col min="12" max="16384" width="9" style="2" customWidth="1"/>
  </cols>
  <sheetData>
    <row r="1" spans="1:11" ht="30" customHeight="1">
      <c r="A1" s="142" t="s">
        <v>256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5.75" thickBot="1"/>
    <row r="3" spans="1:11" s="6" customFormat="1" ht="27.75" customHeight="1">
      <c r="A3" s="143" t="s">
        <v>73</v>
      </c>
      <c r="B3" s="136" t="s">
        <v>74</v>
      </c>
      <c r="C3" s="137"/>
      <c r="D3" s="138"/>
      <c r="E3" s="139" t="s">
        <v>75</v>
      </c>
      <c r="F3" s="137"/>
      <c r="G3" s="138"/>
      <c r="H3" s="5"/>
      <c r="I3" s="136" t="s">
        <v>76</v>
      </c>
      <c r="J3" s="137"/>
      <c r="K3" s="138"/>
    </row>
    <row r="4" spans="1:11" s="11" customFormat="1" ht="31.5" customHeight="1" thickBot="1">
      <c r="A4" s="144"/>
      <c r="B4" s="78" t="s">
        <v>77</v>
      </c>
      <c r="C4" s="79" t="s">
        <v>78</v>
      </c>
      <c r="D4" s="80" t="s">
        <v>79</v>
      </c>
      <c r="E4" s="86" t="s">
        <v>77</v>
      </c>
      <c r="F4" s="79" t="s">
        <v>78</v>
      </c>
      <c r="G4" s="80" t="s">
        <v>79</v>
      </c>
      <c r="H4" s="10"/>
      <c r="I4" s="7" t="s">
        <v>77</v>
      </c>
      <c r="J4" s="8" t="s">
        <v>78</v>
      </c>
      <c r="K4" s="9" t="s">
        <v>79</v>
      </c>
    </row>
    <row r="5" spans="1:11" s="17" customFormat="1" ht="12" thickBot="1">
      <c r="A5" s="77" t="s">
        <v>106</v>
      </c>
      <c r="B5" s="62" t="s">
        <v>70</v>
      </c>
      <c r="C5" s="63" t="s">
        <v>71</v>
      </c>
      <c r="D5" s="64" t="s">
        <v>80</v>
      </c>
      <c r="E5" s="87" t="s">
        <v>81</v>
      </c>
      <c r="F5" s="63" t="s">
        <v>82</v>
      </c>
      <c r="G5" s="64" t="s">
        <v>83</v>
      </c>
      <c r="H5" s="16"/>
      <c r="I5" s="62" t="s">
        <v>84</v>
      </c>
      <c r="J5" s="63" t="s">
        <v>85</v>
      </c>
      <c r="K5" s="64" t="s">
        <v>86</v>
      </c>
    </row>
    <row r="6" spans="1:11" s="24" customFormat="1" ht="18" customHeight="1">
      <c r="A6" s="37">
        <v>2017</v>
      </c>
      <c r="B6" s="28">
        <v>808740326</v>
      </c>
      <c r="C6" s="27">
        <f aca="true" t="shared" si="0" ref="C6:C27">D6-B6</f>
        <v>13866748</v>
      </c>
      <c r="D6" s="28">
        <v>822607074</v>
      </c>
      <c r="E6" s="28">
        <v>833740326</v>
      </c>
      <c r="F6" s="27">
        <f aca="true" t="shared" si="1" ref="F6:F27">G6-E6</f>
        <v>22366748</v>
      </c>
      <c r="G6" s="28">
        <v>856107074</v>
      </c>
      <c r="H6" s="22"/>
      <c r="I6" s="29">
        <f aca="true" t="shared" si="2" ref="I6:I14">B6-E6</f>
        <v>-25000000</v>
      </c>
      <c r="J6" s="27">
        <f>K6-I6</f>
        <v>-8500000</v>
      </c>
      <c r="K6" s="28">
        <f>D6-G6</f>
        <v>-33500000</v>
      </c>
    </row>
    <row r="7" spans="1:11" s="24" customFormat="1" ht="18" customHeight="1">
      <c r="A7" s="37">
        <f aca="true" t="shared" si="3" ref="A7:A14">A6+1</f>
        <v>2018</v>
      </c>
      <c r="B7" s="28">
        <v>1136984679</v>
      </c>
      <c r="C7" s="27">
        <f t="shared" si="0"/>
        <v>21299429</v>
      </c>
      <c r="D7" s="28">
        <v>1158284108</v>
      </c>
      <c r="E7" s="28">
        <v>1140681337</v>
      </c>
      <c r="F7" s="27">
        <f t="shared" si="1"/>
        <v>31099429</v>
      </c>
      <c r="G7" s="28">
        <v>1171780766</v>
      </c>
      <c r="H7" s="22"/>
      <c r="I7" s="29">
        <f t="shared" si="2"/>
        <v>-3696658</v>
      </c>
      <c r="J7" s="27">
        <f>K7-I7</f>
        <v>-9800000</v>
      </c>
      <c r="K7" s="28">
        <f>D7-G7</f>
        <v>-13496658</v>
      </c>
    </row>
    <row r="8" spans="1:11" s="24" customFormat="1" ht="18" customHeight="1">
      <c r="A8" s="37">
        <f t="shared" si="3"/>
        <v>2019</v>
      </c>
      <c r="B8" s="28">
        <v>937446485</v>
      </c>
      <c r="C8" s="27">
        <f t="shared" si="0"/>
        <v>-3575800</v>
      </c>
      <c r="D8" s="28">
        <v>933870685</v>
      </c>
      <c r="E8" s="28">
        <v>923865533</v>
      </c>
      <c r="F8" s="27">
        <f t="shared" si="1"/>
        <v>-3575800</v>
      </c>
      <c r="G8" s="28">
        <v>920289733</v>
      </c>
      <c r="H8" s="22"/>
      <c r="I8" s="29">
        <f t="shared" si="2"/>
        <v>13580952</v>
      </c>
      <c r="J8" s="27">
        <f aca="true" t="shared" si="4" ref="J8:J14">K8-I8</f>
        <v>0</v>
      </c>
      <c r="K8" s="28">
        <f aca="true" t="shared" si="5" ref="K8:K14">D8-G8</f>
        <v>13580952</v>
      </c>
    </row>
    <row r="9" spans="1:11" s="24" customFormat="1" ht="18" customHeight="1">
      <c r="A9" s="37">
        <f t="shared" si="3"/>
        <v>2020</v>
      </c>
      <c r="B9" s="28">
        <v>857812810</v>
      </c>
      <c r="C9" s="27">
        <f t="shared" si="0"/>
        <v>17676764</v>
      </c>
      <c r="D9" s="28">
        <v>875489574</v>
      </c>
      <c r="E9" s="28">
        <v>814231858</v>
      </c>
      <c r="F9" s="27">
        <f t="shared" si="1"/>
        <v>17676764</v>
      </c>
      <c r="G9" s="28">
        <v>831908622</v>
      </c>
      <c r="H9" s="22"/>
      <c r="I9" s="29">
        <f t="shared" si="2"/>
        <v>43580952</v>
      </c>
      <c r="J9" s="27">
        <f t="shared" si="4"/>
        <v>0</v>
      </c>
      <c r="K9" s="28">
        <f t="shared" si="5"/>
        <v>43580952</v>
      </c>
    </row>
    <row r="10" spans="1:11" s="24" customFormat="1" ht="18" customHeight="1">
      <c r="A10" s="37">
        <f t="shared" si="3"/>
        <v>2021</v>
      </c>
      <c r="B10" s="28">
        <v>733864573</v>
      </c>
      <c r="C10" s="27">
        <f t="shared" si="0"/>
        <v>0</v>
      </c>
      <c r="D10" s="28">
        <v>733864573</v>
      </c>
      <c r="E10" s="28">
        <v>697320622</v>
      </c>
      <c r="F10" s="27">
        <f t="shared" si="1"/>
        <v>0</v>
      </c>
      <c r="G10" s="28">
        <v>697320622</v>
      </c>
      <c r="H10" s="22"/>
      <c r="I10" s="29">
        <f t="shared" si="2"/>
        <v>36543951</v>
      </c>
      <c r="J10" s="27">
        <f t="shared" si="4"/>
        <v>0</v>
      </c>
      <c r="K10" s="28">
        <f t="shared" si="5"/>
        <v>36543951</v>
      </c>
    </row>
    <row r="11" spans="1:11" s="24" customFormat="1" ht="18" customHeight="1">
      <c r="A11" s="37">
        <f t="shared" si="3"/>
        <v>2022</v>
      </c>
      <c r="B11" s="28">
        <v>704412740</v>
      </c>
      <c r="C11" s="27">
        <f t="shared" si="0"/>
        <v>0</v>
      </c>
      <c r="D11" s="28">
        <v>704412740</v>
      </c>
      <c r="E11" s="28">
        <v>684912740</v>
      </c>
      <c r="F11" s="27">
        <f t="shared" si="1"/>
        <v>0</v>
      </c>
      <c r="G11" s="28">
        <v>684912740</v>
      </c>
      <c r="H11" s="22"/>
      <c r="I11" s="29">
        <f t="shared" si="2"/>
        <v>19500000</v>
      </c>
      <c r="J11" s="27">
        <f t="shared" si="4"/>
        <v>0</v>
      </c>
      <c r="K11" s="28">
        <f t="shared" si="5"/>
        <v>19500000</v>
      </c>
    </row>
    <row r="12" spans="1:11" s="24" customFormat="1" ht="18" customHeight="1">
      <c r="A12" s="37">
        <f t="shared" si="3"/>
        <v>2023</v>
      </c>
      <c r="B12" s="28">
        <v>710968363</v>
      </c>
      <c r="C12" s="27">
        <f t="shared" si="0"/>
        <v>0</v>
      </c>
      <c r="D12" s="28">
        <v>710968363</v>
      </c>
      <c r="E12" s="28">
        <v>690968363</v>
      </c>
      <c r="F12" s="27">
        <f t="shared" si="1"/>
        <v>0</v>
      </c>
      <c r="G12" s="28">
        <v>690968363</v>
      </c>
      <c r="H12" s="22"/>
      <c r="I12" s="29">
        <f t="shared" si="2"/>
        <v>20000000</v>
      </c>
      <c r="J12" s="27">
        <f t="shared" si="4"/>
        <v>0</v>
      </c>
      <c r="K12" s="28">
        <f t="shared" si="5"/>
        <v>20000000</v>
      </c>
    </row>
    <row r="13" spans="1:11" s="24" customFormat="1" ht="18" customHeight="1">
      <c r="A13" s="37">
        <f t="shared" si="3"/>
        <v>2024</v>
      </c>
      <c r="B13" s="28">
        <v>655358819</v>
      </c>
      <c r="C13" s="27">
        <f t="shared" si="0"/>
        <v>0</v>
      </c>
      <c r="D13" s="28">
        <v>655358819</v>
      </c>
      <c r="E13" s="28">
        <v>634877867</v>
      </c>
      <c r="F13" s="27">
        <f t="shared" si="1"/>
        <v>0</v>
      </c>
      <c r="G13" s="28">
        <v>634877867</v>
      </c>
      <c r="H13" s="22"/>
      <c r="I13" s="29">
        <f t="shared" si="2"/>
        <v>20480952</v>
      </c>
      <c r="J13" s="27">
        <f t="shared" si="4"/>
        <v>0</v>
      </c>
      <c r="K13" s="28">
        <f t="shared" si="5"/>
        <v>20480952</v>
      </c>
    </row>
    <row r="14" spans="1:11" s="24" customFormat="1" ht="18" customHeight="1">
      <c r="A14" s="37">
        <f t="shared" si="3"/>
        <v>2025</v>
      </c>
      <c r="B14" s="28">
        <v>667792473</v>
      </c>
      <c r="C14" s="27">
        <f t="shared" si="0"/>
        <v>0</v>
      </c>
      <c r="D14" s="28">
        <v>667792473</v>
      </c>
      <c r="E14" s="28">
        <v>648292473</v>
      </c>
      <c r="F14" s="27">
        <f t="shared" si="1"/>
        <v>0</v>
      </c>
      <c r="G14" s="28">
        <v>648292473</v>
      </c>
      <c r="H14" s="22"/>
      <c r="I14" s="29">
        <f t="shared" si="2"/>
        <v>19500000</v>
      </c>
      <c r="J14" s="27">
        <f t="shared" si="4"/>
        <v>0</v>
      </c>
      <c r="K14" s="28">
        <f t="shared" si="5"/>
        <v>19500000</v>
      </c>
    </row>
    <row r="15" spans="1:11" s="24" customFormat="1" ht="18" customHeight="1">
      <c r="A15" s="81">
        <v>2026</v>
      </c>
      <c r="B15" s="85">
        <v>680361294</v>
      </c>
      <c r="C15" s="27">
        <f t="shared" si="0"/>
        <v>0</v>
      </c>
      <c r="D15" s="85">
        <v>680361294</v>
      </c>
      <c r="E15" s="85">
        <v>660561294</v>
      </c>
      <c r="F15" s="27">
        <f t="shared" si="1"/>
        <v>0</v>
      </c>
      <c r="G15" s="85">
        <v>660561294</v>
      </c>
      <c r="H15" s="22"/>
      <c r="I15" s="29">
        <f>B15-E15</f>
        <v>19800000</v>
      </c>
      <c r="J15" s="27">
        <f>K15-I15</f>
        <v>0</v>
      </c>
      <c r="K15" s="28">
        <f>D15-G15</f>
        <v>19800000</v>
      </c>
    </row>
    <row r="16" spans="1:11" s="24" customFormat="1" ht="18" customHeight="1">
      <c r="A16" s="81">
        <v>2027</v>
      </c>
      <c r="B16" s="85">
        <v>693065339</v>
      </c>
      <c r="C16" s="27">
        <f t="shared" si="0"/>
        <v>0</v>
      </c>
      <c r="D16" s="85">
        <v>693065339</v>
      </c>
      <c r="E16" s="85">
        <v>674397015</v>
      </c>
      <c r="F16" s="27">
        <f t="shared" si="1"/>
        <v>0</v>
      </c>
      <c r="G16" s="85">
        <v>674397015</v>
      </c>
      <c r="H16" s="22"/>
      <c r="I16" s="29">
        <f aca="true" t="shared" si="6" ref="I16:I27">B16-E16</f>
        <v>18668324</v>
      </c>
      <c r="J16" s="27">
        <f aca="true" t="shared" si="7" ref="J16:J27">K16-I16</f>
        <v>0</v>
      </c>
      <c r="K16" s="28">
        <f aca="true" t="shared" si="8" ref="K16:K27">D16-G16</f>
        <v>18668324</v>
      </c>
    </row>
    <row r="17" spans="1:11" s="24" customFormat="1" ht="18" customHeight="1">
      <c r="A17" s="81">
        <v>2028</v>
      </c>
      <c r="B17" s="85">
        <v>706035629</v>
      </c>
      <c r="C17" s="27">
        <f t="shared" si="0"/>
        <v>0</v>
      </c>
      <c r="D17" s="85">
        <v>706035629</v>
      </c>
      <c r="E17" s="85">
        <v>688699099</v>
      </c>
      <c r="F17" s="27">
        <f t="shared" si="1"/>
        <v>0</v>
      </c>
      <c r="G17" s="85">
        <v>688699099</v>
      </c>
      <c r="H17" s="22"/>
      <c r="I17" s="29">
        <f t="shared" si="6"/>
        <v>17336530</v>
      </c>
      <c r="J17" s="27">
        <f t="shared" si="7"/>
        <v>0</v>
      </c>
      <c r="K17" s="28">
        <f t="shared" si="8"/>
        <v>17336530</v>
      </c>
    </row>
    <row r="18" spans="1:11" s="24" customFormat="1" ht="18" customHeight="1">
      <c r="A18" s="81">
        <v>2029</v>
      </c>
      <c r="B18" s="85">
        <v>706035629</v>
      </c>
      <c r="C18" s="27">
        <f t="shared" si="0"/>
        <v>0</v>
      </c>
      <c r="D18" s="85">
        <v>706035629</v>
      </c>
      <c r="E18" s="85">
        <v>697035629</v>
      </c>
      <c r="F18" s="27">
        <f t="shared" si="1"/>
        <v>0</v>
      </c>
      <c r="G18" s="85">
        <v>697035629</v>
      </c>
      <c r="H18" s="22"/>
      <c r="I18" s="29">
        <f t="shared" si="6"/>
        <v>9000000</v>
      </c>
      <c r="J18" s="27">
        <f t="shared" si="7"/>
        <v>0</v>
      </c>
      <c r="K18" s="28">
        <f t="shared" si="8"/>
        <v>9000000</v>
      </c>
    </row>
    <row r="19" spans="1:11" s="24" customFormat="1" ht="18" customHeight="1">
      <c r="A19" s="81">
        <v>2030</v>
      </c>
      <c r="B19" s="85">
        <v>706035629</v>
      </c>
      <c r="C19" s="27">
        <f t="shared" si="0"/>
        <v>0</v>
      </c>
      <c r="D19" s="85">
        <v>706035629</v>
      </c>
      <c r="E19" s="85">
        <v>697035629</v>
      </c>
      <c r="F19" s="27">
        <f t="shared" si="1"/>
        <v>0</v>
      </c>
      <c r="G19" s="85">
        <v>697035629</v>
      </c>
      <c r="H19" s="22"/>
      <c r="I19" s="29">
        <f t="shared" si="6"/>
        <v>9000000</v>
      </c>
      <c r="J19" s="27">
        <f t="shared" si="7"/>
        <v>0</v>
      </c>
      <c r="K19" s="28">
        <f t="shared" si="8"/>
        <v>9000000</v>
      </c>
    </row>
    <row r="20" spans="1:11" s="24" customFormat="1" ht="18" customHeight="1">
      <c r="A20" s="81">
        <v>2031</v>
      </c>
      <c r="B20" s="85">
        <v>706035629</v>
      </c>
      <c r="C20" s="27">
        <f t="shared" si="0"/>
        <v>0</v>
      </c>
      <c r="D20" s="85">
        <v>706035629</v>
      </c>
      <c r="E20" s="85">
        <v>697035629</v>
      </c>
      <c r="F20" s="27">
        <f t="shared" si="1"/>
        <v>0</v>
      </c>
      <c r="G20" s="85">
        <v>697035629</v>
      </c>
      <c r="H20" s="22"/>
      <c r="I20" s="29">
        <f t="shared" si="6"/>
        <v>9000000</v>
      </c>
      <c r="J20" s="27">
        <f t="shared" si="7"/>
        <v>0</v>
      </c>
      <c r="K20" s="28">
        <f t="shared" si="8"/>
        <v>9000000</v>
      </c>
    </row>
    <row r="21" spans="1:11" s="24" customFormat="1" ht="18" customHeight="1">
      <c r="A21" s="81">
        <v>2032</v>
      </c>
      <c r="B21" s="85">
        <v>706035629</v>
      </c>
      <c r="C21" s="27">
        <f t="shared" si="0"/>
        <v>0</v>
      </c>
      <c r="D21" s="85">
        <v>706035629</v>
      </c>
      <c r="E21" s="85">
        <v>698035629</v>
      </c>
      <c r="F21" s="27">
        <f t="shared" si="1"/>
        <v>0</v>
      </c>
      <c r="G21" s="85">
        <v>698035629</v>
      </c>
      <c r="H21" s="22"/>
      <c r="I21" s="29">
        <f t="shared" si="6"/>
        <v>8000000</v>
      </c>
      <c r="J21" s="27">
        <f t="shared" si="7"/>
        <v>0</v>
      </c>
      <c r="K21" s="28">
        <f t="shared" si="8"/>
        <v>8000000</v>
      </c>
    </row>
    <row r="22" spans="1:11" s="24" customFormat="1" ht="18" customHeight="1">
      <c r="A22" s="81">
        <v>2033</v>
      </c>
      <c r="B22" s="85">
        <v>706035629</v>
      </c>
      <c r="C22" s="27">
        <f t="shared" si="0"/>
        <v>0</v>
      </c>
      <c r="D22" s="85">
        <v>706035629</v>
      </c>
      <c r="E22" s="85">
        <v>698035629</v>
      </c>
      <c r="F22" s="27">
        <f t="shared" si="1"/>
        <v>0</v>
      </c>
      <c r="G22" s="85">
        <v>698035629</v>
      </c>
      <c r="H22" s="22"/>
      <c r="I22" s="29">
        <f t="shared" si="6"/>
        <v>8000000</v>
      </c>
      <c r="J22" s="27">
        <f t="shared" si="7"/>
        <v>0</v>
      </c>
      <c r="K22" s="28">
        <f t="shared" si="8"/>
        <v>8000000</v>
      </c>
    </row>
    <row r="23" spans="1:11" s="24" customFormat="1" ht="18" customHeight="1">
      <c r="A23" s="81">
        <v>2034</v>
      </c>
      <c r="B23" s="85">
        <v>706035629</v>
      </c>
      <c r="C23" s="27">
        <f t="shared" si="0"/>
        <v>0</v>
      </c>
      <c r="D23" s="85">
        <v>706035629</v>
      </c>
      <c r="E23" s="85">
        <v>700535629</v>
      </c>
      <c r="F23" s="27">
        <f t="shared" si="1"/>
        <v>0</v>
      </c>
      <c r="G23" s="85">
        <v>700535629</v>
      </c>
      <c r="H23" s="22"/>
      <c r="I23" s="29">
        <f t="shared" si="6"/>
        <v>5500000</v>
      </c>
      <c r="J23" s="27">
        <f t="shared" si="7"/>
        <v>0</v>
      </c>
      <c r="K23" s="28">
        <f t="shared" si="8"/>
        <v>5500000</v>
      </c>
    </row>
    <row r="24" spans="1:11" s="24" customFormat="1" ht="18" customHeight="1">
      <c r="A24" s="81">
        <v>2035</v>
      </c>
      <c r="B24" s="85">
        <v>706035629</v>
      </c>
      <c r="C24" s="27">
        <f t="shared" si="0"/>
        <v>0</v>
      </c>
      <c r="D24" s="85">
        <v>706035629</v>
      </c>
      <c r="E24" s="85">
        <v>706035629</v>
      </c>
      <c r="F24" s="27">
        <f t="shared" si="1"/>
        <v>0</v>
      </c>
      <c r="G24" s="85">
        <v>706035629</v>
      </c>
      <c r="H24" s="22"/>
      <c r="I24" s="29">
        <f t="shared" si="6"/>
        <v>0</v>
      </c>
      <c r="J24" s="27">
        <f t="shared" si="7"/>
        <v>0</v>
      </c>
      <c r="K24" s="28">
        <f t="shared" si="8"/>
        <v>0</v>
      </c>
    </row>
    <row r="25" spans="1:11" s="24" customFormat="1" ht="18" customHeight="1">
      <c r="A25" s="81">
        <v>2036</v>
      </c>
      <c r="B25" s="85">
        <v>706035629</v>
      </c>
      <c r="C25" s="27">
        <f t="shared" si="0"/>
        <v>0</v>
      </c>
      <c r="D25" s="85">
        <v>706035629</v>
      </c>
      <c r="E25" s="85">
        <v>706035629</v>
      </c>
      <c r="F25" s="27">
        <f t="shared" si="1"/>
        <v>0</v>
      </c>
      <c r="G25" s="85">
        <v>706035629</v>
      </c>
      <c r="H25" s="22"/>
      <c r="I25" s="29">
        <f t="shared" si="6"/>
        <v>0</v>
      </c>
      <c r="J25" s="27">
        <f t="shared" si="7"/>
        <v>0</v>
      </c>
      <c r="K25" s="28">
        <f t="shared" si="8"/>
        <v>0</v>
      </c>
    </row>
    <row r="26" spans="1:11" s="24" customFormat="1" ht="18" customHeight="1">
      <c r="A26" s="81">
        <v>2037</v>
      </c>
      <c r="B26" s="85">
        <v>706035629</v>
      </c>
      <c r="C26" s="27">
        <f t="shared" si="0"/>
        <v>0</v>
      </c>
      <c r="D26" s="85">
        <v>706035629</v>
      </c>
      <c r="E26" s="85">
        <v>706035629</v>
      </c>
      <c r="F26" s="27">
        <f t="shared" si="1"/>
        <v>0</v>
      </c>
      <c r="G26" s="85">
        <v>706035629</v>
      </c>
      <c r="H26" s="22"/>
      <c r="I26" s="29">
        <f t="shared" si="6"/>
        <v>0</v>
      </c>
      <c r="J26" s="27">
        <f t="shared" si="7"/>
        <v>0</v>
      </c>
      <c r="K26" s="28">
        <f t="shared" si="8"/>
        <v>0</v>
      </c>
    </row>
    <row r="27" spans="1:11" s="24" customFormat="1" ht="18" customHeight="1" thickBot="1">
      <c r="A27" s="39">
        <v>2038</v>
      </c>
      <c r="B27" s="33">
        <v>706035629</v>
      </c>
      <c r="C27" s="32">
        <f t="shared" si="0"/>
        <v>0</v>
      </c>
      <c r="D27" s="33">
        <v>706035629</v>
      </c>
      <c r="E27" s="33">
        <v>706035629</v>
      </c>
      <c r="F27" s="32">
        <f t="shared" si="1"/>
        <v>0</v>
      </c>
      <c r="G27" s="33">
        <v>706035629</v>
      </c>
      <c r="H27" s="22"/>
      <c r="I27" s="34">
        <f t="shared" si="6"/>
        <v>0</v>
      </c>
      <c r="J27" s="32">
        <f t="shared" si="7"/>
        <v>0</v>
      </c>
      <c r="K27" s="33">
        <f t="shared" si="8"/>
        <v>0</v>
      </c>
    </row>
    <row r="28" spans="2:11" ht="15">
      <c r="B28" s="82"/>
      <c r="C28" s="82"/>
      <c r="D28" s="82"/>
      <c r="E28" s="82"/>
      <c r="F28" s="82"/>
      <c r="G28" s="82"/>
      <c r="H28" s="83"/>
      <c r="I28" s="82"/>
      <c r="J28" s="82"/>
      <c r="K28" s="82"/>
    </row>
    <row r="30" ht="15.75" thickBot="1"/>
    <row r="31" spans="1:11" s="6" customFormat="1" ht="27.75" customHeight="1">
      <c r="A31" s="134" t="s">
        <v>73</v>
      </c>
      <c r="B31" s="136" t="s">
        <v>87</v>
      </c>
      <c r="C31" s="137"/>
      <c r="D31" s="138"/>
      <c r="E31" s="139" t="s">
        <v>88</v>
      </c>
      <c r="F31" s="137"/>
      <c r="G31" s="138"/>
      <c r="H31" s="5"/>
      <c r="I31" s="136" t="s">
        <v>89</v>
      </c>
      <c r="J31" s="137"/>
      <c r="K31" s="138"/>
    </row>
    <row r="32" spans="1:11" s="11" customFormat="1" ht="31.5" customHeight="1" thickBot="1">
      <c r="A32" s="135"/>
      <c r="B32" s="78" t="s">
        <v>77</v>
      </c>
      <c r="C32" s="79" t="s">
        <v>78</v>
      </c>
      <c r="D32" s="80" t="s">
        <v>79</v>
      </c>
      <c r="E32" s="86" t="s">
        <v>77</v>
      </c>
      <c r="F32" s="79" t="s">
        <v>78</v>
      </c>
      <c r="G32" s="80" t="s">
        <v>79</v>
      </c>
      <c r="H32" s="10"/>
      <c r="I32" s="7" t="s">
        <v>77</v>
      </c>
      <c r="J32" s="8" t="s">
        <v>78</v>
      </c>
      <c r="K32" s="9" t="s">
        <v>79</v>
      </c>
    </row>
    <row r="33" spans="1:11" s="17" customFormat="1" ht="12" thickBot="1">
      <c r="A33" s="12" t="s">
        <v>106</v>
      </c>
      <c r="B33" s="62" t="s">
        <v>70</v>
      </c>
      <c r="C33" s="63" t="s">
        <v>71</v>
      </c>
      <c r="D33" s="64" t="s">
        <v>80</v>
      </c>
      <c r="E33" s="87" t="s">
        <v>81</v>
      </c>
      <c r="F33" s="63" t="s">
        <v>82</v>
      </c>
      <c r="G33" s="64" t="s">
        <v>83</v>
      </c>
      <c r="H33" s="16"/>
      <c r="I33" s="62" t="s">
        <v>84</v>
      </c>
      <c r="J33" s="63" t="s">
        <v>85</v>
      </c>
      <c r="K33" s="64" t="s">
        <v>86</v>
      </c>
    </row>
    <row r="34" spans="1:11" s="24" customFormat="1" ht="18" customHeight="1">
      <c r="A34" s="25">
        <v>2017</v>
      </c>
      <c r="B34" s="28">
        <v>61180952</v>
      </c>
      <c r="C34" s="27">
        <f aca="true" t="shared" si="9" ref="C34:C55">D34-B34</f>
        <v>8500000</v>
      </c>
      <c r="D34" s="28">
        <v>69680952</v>
      </c>
      <c r="E34" s="28">
        <v>36180952</v>
      </c>
      <c r="F34" s="27">
        <f aca="true" t="shared" si="10" ref="F34:F55">G34-E34</f>
        <v>0</v>
      </c>
      <c r="G34" s="28">
        <v>36180952</v>
      </c>
      <c r="H34" s="22"/>
      <c r="I34" s="29">
        <f aca="true" t="shared" si="11" ref="I34:I55">B6+B34-E6-E34</f>
        <v>0</v>
      </c>
      <c r="J34" s="27">
        <f aca="true" t="shared" si="12" ref="J34:J42">K34-I34</f>
        <v>0</v>
      </c>
      <c r="K34" s="28">
        <f aca="true" t="shared" si="13" ref="K34:K55">D6+D34-G6-G34</f>
        <v>0</v>
      </c>
    </row>
    <row r="35" spans="1:11" s="24" customFormat="1" ht="18" customHeight="1">
      <c r="A35" s="25">
        <f aca="true" t="shared" si="14" ref="A35:A42">A34+1</f>
        <v>2018</v>
      </c>
      <c r="B35" s="28">
        <v>45277610</v>
      </c>
      <c r="C35" s="27">
        <f t="shared" si="9"/>
        <v>9800000</v>
      </c>
      <c r="D35" s="28">
        <v>55077610</v>
      </c>
      <c r="E35" s="28">
        <v>41580952</v>
      </c>
      <c r="F35" s="27">
        <f t="shared" si="10"/>
        <v>0</v>
      </c>
      <c r="G35" s="28">
        <v>41580952</v>
      </c>
      <c r="H35" s="22"/>
      <c r="I35" s="29">
        <f t="shared" si="11"/>
        <v>0</v>
      </c>
      <c r="J35" s="27">
        <f t="shared" si="12"/>
        <v>0</v>
      </c>
      <c r="K35" s="28">
        <f t="shared" si="13"/>
        <v>0</v>
      </c>
    </row>
    <row r="36" spans="1:11" s="24" customFormat="1" ht="18" customHeight="1">
      <c r="A36" s="25">
        <f t="shared" si="14"/>
        <v>2019</v>
      </c>
      <c r="B36" s="28">
        <v>30000000</v>
      </c>
      <c r="C36" s="27">
        <f t="shared" si="9"/>
        <v>0</v>
      </c>
      <c r="D36" s="28">
        <v>30000000</v>
      </c>
      <c r="E36" s="28">
        <v>43580952</v>
      </c>
      <c r="F36" s="27">
        <f t="shared" si="10"/>
        <v>0</v>
      </c>
      <c r="G36" s="28">
        <v>43580952</v>
      </c>
      <c r="H36" s="22"/>
      <c r="I36" s="29">
        <f t="shared" si="11"/>
        <v>0</v>
      </c>
      <c r="J36" s="27">
        <f t="shared" si="12"/>
        <v>0</v>
      </c>
      <c r="K36" s="28">
        <f t="shared" si="13"/>
        <v>0</v>
      </c>
    </row>
    <row r="37" spans="1:11" s="24" customFormat="1" ht="18" customHeight="1">
      <c r="A37" s="25">
        <f t="shared" si="14"/>
        <v>2020</v>
      </c>
      <c r="B37" s="29">
        <v>0</v>
      </c>
      <c r="C37" s="27">
        <f t="shared" si="9"/>
        <v>0</v>
      </c>
      <c r="D37" s="28">
        <v>0</v>
      </c>
      <c r="E37" s="28">
        <v>43580952</v>
      </c>
      <c r="F37" s="27">
        <f t="shared" si="10"/>
        <v>0</v>
      </c>
      <c r="G37" s="28">
        <v>43580952</v>
      </c>
      <c r="H37" s="22"/>
      <c r="I37" s="29">
        <f t="shared" si="11"/>
        <v>0</v>
      </c>
      <c r="J37" s="27">
        <f t="shared" si="12"/>
        <v>0</v>
      </c>
      <c r="K37" s="28">
        <f t="shared" si="13"/>
        <v>0</v>
      </c>
    </row>
    <row r="38" spans="1:11" s="24" customFormat="1" ht="18" customHeight="1">
      <c r="A38" s="25">
        <f t="shared" si="14"/>
        <v>2021</v>
      </c>
      <c r="B38" s="29">
        <v>0</v>
      </c>
      <c r="C38" s="27">
        <f t="shared" si="9"/>
        <v>0</v>
      </c>
      <c r="D38" s="28">
        <v>0</v>
      </c>
      <c r="E38" s="28">
        <v>36543951</v>
      </c>
      <c r="F38" s="27">
        <f t="shared" si="10"/>
        <v>0</v>
      </c>
      <c r="G38" s="28">
        <v>36543951</v>
      </c>
      <c r="H38" s="22"/>
      <c r="I38" s="29">
        <f t="shared" si="11"/>
        <v>0</v>
      </c>
      <c r="J38" s="27">
        <f t="shared" si="12"/>
        <v>0</v>
      </c>
      <c r="K38" s="28">
        <f t="shared" si="13"/>
        <v>0</v>
      </c>
    </row>
    <row r="39" spans="1:11" s="24" customFormat="1" ht="18" customHeight="1">
      <c r="A39" s="25">
        <f t="shared" si="14"/>
        <v>2022</v>
      </c>
      <c r="B39" s="29">
        <v>0</v>
      </c>
      <c r="C39" s="27">
        <f t="shared" si="9"/>
        <v>0</v>
      </c>
      <c r="D39" s="28">
        <v>0</v>
      </c>
      <c r="E39" s="28">
        <v>19500000</v>
      </c>
      <c r="F39" s="27">
        <f t="shared" si="10"/>
        <v>0</v>
      </c>
      <c r="G39" s="28">
        <v>19500000</v>
      </c>
      <c r="H39" s="22"/>
      <c r="I39" s="29">
        <f t="shared" si="11"/>
        <v>0</v>
      </c>
      <c r="J39" s="27">
        <f t="shared" si="12"/>
        <v>0</v>
      </c>
      <c r="K39" s="28">
        <f t="shared" si="13"/>
        <v>0</v>
      </c>
    </row>
    <row r="40" spans="1:11" s="24" customFormat="1" ht="18" customHeight="1">
      <c r="A40" s="25">
        <f t="shared" si="14"/>
        <v>2023</v>
      </c>
      <c r="B40" s="29">
        <v>0</v>
      </c>
      <c r="C40" s="27">
        <f t="shared" si="9"/>
        <v>0</v>
      </c>
      <c r="D40" s="28">
        <v>0</v>
      </c>
      <c r="E40" s="28">
        <v>20000000</v>
      </c>
      <c r="F40" s="27">
        <f t="shared" si="10"/>
        <v>0</v>
      </c>
      <c r="G40" s="28">
        <v>20000000</v>
      </c>
      <c r="H40" s="22"/>
      <c r="I40" s="29">
        <f t="shared" si="11"/>
        <v>0</v>
      </c>
      <c r="J40" s="27">
        <f t="shared" si="12"/>
        <v>0</v>
      </c>
      <c r="K40" s="28">
        <f t="shared" si="13"/>
        <v>0</v>
      </c>
    </row>
    <row r="41" spans="1:11" s="24" customFormat="1" ht="18" customHeight="1">
      <c r="A41" s="25">
        <f t="shared" si="14"/>
        <v>2024</v>
      </c>
      <c r="B41" s="29">
        <v>0</v>
      </c>
      <c r="C41" s="27">
        <f t="shared" si="9"/>
        <v>0</v>
      </c>
      <c r="D41" s="28">
        <v>0</v>
      </c>
      <c r="E41" s="28">
        <v>20480952</v>
      </c>
      <c r="F41" s="27">
        <f t="shared" si="10"/>
        <v>0</v>
      </c>
      <c r="G41" s="28">
        <v>20480952</v>
      </c>
      <c r="H41" s="22"/>
      <c r="I41" s="29">
        <f t="shared" si="11"/>
        <v>0</v>
      </c>
      <c r="J41" s="27">
        <f t="shared" si="12"/>
        <v>0</v>
      </c>
      <c r="K41" s="28">
        <f t="shared" si="13"/>
        <v>0</v>
      </c>
    </row>
    <row r="42" spans="1:11" s="24" customFormat="1" ht="18" customHeight="1">
      <c r="A42" s="25">
        <f t="shared" si="14"/>
        <v>2025</v>
      </c>
      <c r="B42" s="29">
        <v>0</v>
      </c>
      <c r="C42" s="27">
        <f t="shared" si="9"/>
        <v>0</v>
      </c>
      <c r="D42" s="28">
        <v>0</v>
      </c>
      <c r="E42" s="28">
        <v>19500000</v>
      </c>
      <c r="F42" s="27">
        <f t="shared" si="10"/>
        <v>0</v>
      </c>
      <c r="G42" s="28">
        <v>19500000</v>
      </c>
      <c r="H42" s="22"/>
      <c r="I42" s="29">
        <f t="shared" si="11"/>
        <v>0</v>
      </c>
      <c r="J42" s="27">
        <f t="shared" si="12"/>
        <v>0</v>
      </c>
      <c r="K42" s="28">
        <f t="shared" si="13"/>
        <v>0</v>
      </c>
    </row>
    <row r="43" spans="1:11" s="24" customFormat="1" ht="18" customHeight="1">
      <c r="A43" s="88">
        <v>2026</v>
      </c>
      <c r="B43" s="84">
        <v>0</v>
      </c>
      <c r="C43" s="27">
        <f t="shared" si="9"/>
        <v>0</v>
      </c>
      <c r="D43" s="85">
        <v>0</v>
      </c>
      <c r="E43" s="85">
        <v>19800000</v>
      </c>
      <c r="F43" s="27">
        <f t="shared" si="10"/>
        <v>0</v>
      </c>
      <c r="G43" s="85">
        <v>19800000</v>
      </c>
      <c r="H43" s="22"/>
      <c r="I43" s="29">
        <f t="shared" si="11"/>
        <v>0</v>
      </c>
      <c r="J43" s="27">
        <f>K43-I43</f>
        <v>0</v>
      </c>
      <c r="K43" s="28">
        <f t="shared" si="13"/>
        <v>0</v>
      </c>
    </row>
    <row r="44" spans="1:11" s="24" customFormat="1" ht="18" customHeight="1">
      <c r="A44" s="88">
        <v>2027</v>
      </c>
      <c r="B44" s="84">
        <v>0</v>
      </c>
      <c r="C44" s="27">
        <f t="shared" si="9"/>
        <v>0</v>
      </c>
      <c r="D44" s="85">
        <v>0</v>
      </c>
      <c r="E44" s="85">
        <v>18668324</v>
      </c>
      <c r="F44" s="27">
        <f t="shared" si="10"/>
        <v>0</v>
      </c>
      <c r="G44" s="85">
        <v>18668324</v>
      </c>
      <c r="H44" s="22"/>
      <c r="I44" s="29">
        <f t="shared" si="11"/>
        <v>0</v>
      </c>
      <c r="J44" s="27">
        <f aca="true" t="shared" si="15" ref="J44:J55">K44-I44</f>
        <v>0</v>
      </c>
      <c r="K44" s="28">
        <f t="shared" si="13"/>
        <v>0</v>
      </c>
    </row>
    <row r="45" spans="1:11" s="24" customFormat="1" ht="18" customHeight="1">
      <c r="A45" s="88">
        <v>2028</v>
      </c>
      <c r="B45" s="84">
        <v>0</v>
      </c>
      <c r="C45" s="27">
        <f t="shared" si="9"/>
        <v>0</v>
      </c>
      <c r="D45" s="85">
        <v>0</v>
      </c>
      <c r="E45" s="85">
        <v>17336530</v>
      </c>
      <c r="F45" s="27">
        <f t="shared" si="10"/>
        <v>0</v>
      </c>
      <c r="G45" s="85">
        <v>17336530</v>
      </c>
      <c r="H45" s="22"/>
      <c r="I45" s="29">
        <f t="shared" si="11"/>
        <v>0</v>
      </c>
      <c r="J45" s="27">
        <f t="shared" si="15"/>
        <v>0</v>
      </c>
      <c r="K45" s="28">
        <f t="shared" si="13"/>
        <v>0</v>
      </c>
    </row>
    <row r="46" spans="1:11" s="24" customFormat="1" ht="18" customHeight="1">
      <c r="A46" s="88">
        <v>2029</v>
      </c>
      <c r="B46" s="84">
        <v>0</v>
      </c>
      <c r="C46" s="27">
        <f t="shared" si="9"/>
        <v>0</v>
      </c>
      <c r="D46" s="85">
        <v>0</v>
      </c>
      <c r="E46" s="85">
        <v>9000000</v>
      </c>
      <c r="F46" s="27">
        <f t="shared" si="10"/>
        <v>0</v>
      </c>
      <c r="G46" s="85">
        <v>9000000</v>
      </c>
      <c r="H46" s="22"/>
      <c r="I46" s="29">
        <f t="shared" si="11"/>
        <v>0</v>
      </c>
      <c r="J46" s="27">
        <f t="shared" si="15"/>
        <v>0</v>
      </c>
      <c r="K46" s="28">
        <f t="shared" si="13"/>
        <v>0</v>
      </c>
    </row>
    <row r="47" spans="1:11" s="24" customFormat="1" ht="18" customHeight="1">
      <c r="A47" s="88">
        <v>2030</v>
      </c>
      <c r="B47" s="84">
        <v>0</v>
      </c>
      <c r="C47" s="27">
        <f t="shared" si="9"/>
        <v>0</v>
      </c>
      <c r="D47" s="85">
        <v>0</v>
      </c>
      <c r="E47" s="85">
        <v>9000000</v>
      </c>
      <c r="F47" s="27">
        <f t="shared" si="10"/>
        <v>0</v>
      </c>
      <c r="G47" s="85">
        <v>9000000</v>
      </c>
      <c r="H47" s="22"/>
      <c r="I47" s="29">
        <f t="shared" si="11"/>
        <v>0</v>
      </c>
      <c r="J47" s="27">
        <f t="shared" si="15"/>
        <v>0</v>
      </c>
      <c r="K47" s="28">
        <f t="shared" si="13"/>
        <v>0</v>
      </c>
    </row>
    <row r="48" spans="1:11" s="24" customFormat="1" ht="18" customHeight="1">
      <c r="A48" s="88">
        <v>2031</v>
      </c>
      <c r="B48" s="84">
        <v>0</v>
      </c>
      <c r="C48" s="27">
        <f t="shared" si="9"/>
        <v>0</v>
      </c>
      <c r="D48" s="85">
        <v>0</v>
      </c>
      <c r="E48" s="85">
        <v>9000000</v>
      </c>
      <c r="F48" s="27">
        <f t="shared" si="10"/>
        <v>0</v>
      </c>
      <c r="G48" s="85">
        <v>9000000</v>
      </c>
      <c r="H48" s="22"/>
      <c r="I48" s="29">
        <f t="shared" si="11"/>
        <v>0</v>
      </c>
      <c r="J48" s="27">
        <f t="shared" si="15"/>
        <v>0</v>
      </c>
      <c r="K48" s="28">
        <f t="shared" si="13"/>
        <v>0</v>
      </c>
    </row>
    <row r="49" spans="1:11" s="24" customFormat="1" ht="18" customHeight="1">
      <c r="A49" s="88">
        <v>2032</v>
      </c>
      <c r="B49" s="84">
        <v>0</v>
      </c>
      <c r="C49" s="27">
        <f t="shared" si="9"/>
        <v>0</v>
      </c>
      <c r="D49" s="85">
        <v>0</v>
      </c>
      <c r="E49" s="85">
        <v>8000000</v>
      </c>
      <c r="F49" s="27">
        <f t="shared" si="10"/>
        <v>0</v>
      </c>
      <c r="G49" s="85">
        <v>8000000</v>
      </c>
      <c r="H49" s="22"/>
      <c r="I49" s="29">
        <f t="shared" si="11"/>
        <v>0</v>
      </c>
      <c r="J49" s="27">
        <f t="shared" si="15"/>
        <v>0</v>
      </c>
      <c r="K49" s="28">
        <f t="shared" si="13"/>
        <v>0</v>
      </c>
    </row>
    <row r="50" spans="1:11" s="24" customFormat="1" ht="18" customHeight="1">
      <c r="A50" s="88">
        <v>2033</v>
      </c>
      <c r="B50" s="84">
        <v>0</v>
      </c>
      <c r="C50" s="27">
        <f t="shared" si="9"/>
        <v>0</v>
      </c>
      <c r="D50" s="85">
        <v>0</v>
      </c>
      <c r="E50" s="85">
        <v>8000000</v>
      </c>
      <c r="F50" s="27">
        <f t="shared" si="10"/>
        <v>0</v>
      </c>
      <c r="G50" s="85">
        <v>8000000</v>
      </c>
      <c r="H50" s="22"/>
      <c r="I50" s="29">
        <f t="shared" si="11"/>
        <v>0</v>
      </c>
      <c r="J50" s="27">
        <f t="shared" si="15"/>
        <v>0</v>
      </c>
      <c r="K50" s="28">
        <f t="shared" si="13"/>
        <v>0</v>
      </c>
    </row>
    <row r="51" spans="1:11" s="24" customFormat="1" ht="18" customHeight="1">
      <c r="A51" s="88">
        <v>2034</v>
      </c>
      <c r="B51" s="84">
        <v>0</v>
      </c>
      <c r="C51" s="27">
        <f t="shared" si="9"/>
        <v>0</v>
      </c>
      <c r="D51" s="85">
        <v>0</v>
      </c>
      <c r="E51" s="85">
        <v>5500000</v>
      </c>
      <c r="F51" s="27">
        <f t="shared" si="10"/>
        <v>0</v>
      </c>
      <c r="G51" s="85">
        <v>5500000</v>
      </c>
      <c r="H51" s="22"/>
      <c r="I51" s="29">
        <f t="shared" si="11"/>
        <v>0</v>
      </c>
      <c r="J51" s="27">
        <f t="shared" si="15"/>
        <v>0</v>
      </c>
      <c r="K51" s="28">
        <f t="shared" si="13"/>
        <v>0</v>
      </c>
    </row>
    <row r="52" spans="1:11" s="24" customFormat="1" ht="18" customHeight="1">
      <c r="A52" s="88">
        <v>2035</v>
      </c>
      <c r="B52" s="84">
        <v>0</v>
      </c>
      <c r="C52" s="27">
        <f t="shared" si="9"/>
        <v>0</v>
      </c>
      <c r="D52" s="85">
        <v>0</v>
      </c>
      <c r="E52" s="85">
        <v>0</v>
      </c>
      <c r="F52" s="27">
        <f t="shared" si="10"/>
        <v>0</v>
      </c>
      <c r="G52" s="85">
        <v>0</v>
      </c>
      <c r="H52" s="22"/>
      <c r="I52" s="29">
        <f t="shared" si="11"/>
        <v>0</v>
      </c>
      <c r="J52" s="27">
        <f t="shared" si="15"/>
        <v>0</v>
      </c>
      <c r="K52" s="28">
        <f t="shared" si="13"/>
        <v>0</v>
      </c>
    </row>
    <row r="53" spans="1:11" s="24" customFormat="1" ht="18" customHeight="1">
      <c r="A53" s="88">
        <v>2036</v>
      </c>
      <c r="B53" s="84">
        <v>0</v>
      </c>
      <c r="C53" s="27">
        <f t="shared" si="9"/>
        <v>0</v>
      </c>
      <c r="D53" s="85">
        <v>0</v>
      </c>
      <c r="E53" s="85">
        <v>0</v>
      </c>
      <c r="F53" s="27">
        <f t="shared" si="10"/>
        <v>0</v>
      </c>
      <c r="G53" s="85">
        <v>0</v>
      </c>
      <c r="H53" s="22"/>
      <c r="I53" s="29">
        <f t="shared" si="11"/>
        <v>0</v>
      </c>
      <c r="J53" s="27">
        <f t="shared" si="15"/>
        <v>0</v>
      </c>
      <c r="K53" s="28">
        <f t="shared" si="13"/>
        <v>0</v>
      </c>
    </row>
    <row r="54" spans="1:11" s="24" customFormat="1" ht="18" customHeight="1">
      <c r="A54" s="88">
        <v>2037</v>
      </c>
      <c r="B54" s="84">
        <v>0</v>
      </c>
      <c r="C54" s="27">
        <f t="shared" si="9"/>
        <v>0</v>
      </c>
      <c r="D54" s="85">
        <v>0</v>
      </c>
      <c r="E54" s="85">
        <v>0</v>
      </c>
      <c r="F54" s="27">
        <f t="shared" si="10"/>
        <v>0</v>
      </c>
      <c r="G54" s="85">
        <v>0</v>
      </c>
      <c r="H54" s="22"/>
      <c r="I54" s="29">
        <f t="shared" si="11"/>
        <v>0</v>
      </c>
      <c r="J54" s="27">
        <f t="shared" si="15"/>
        <v>0</v>
      </c>
      <c r="K54" s="28">
        <f t="shared" si="13"/>
        <v>0</v>
      </c>
    </row>
    <row r="55" spans="1:11" s="24" customFormat="1" ht="18" customHeight="1" thickBot="1">
      <c r="A55" s="30">
        <v>2038</v>
      </c>
      <c r="B55" s="34">
        <v>0</v>
      </c>
      <c r="C55" s="32">
        <f t="shared" si="9"/>
        <v>0</v>
      </c>
      <c r="D55" s="33">
        <v>0</v>
      </c>
      <c r="E55" s="33">
        <v>0</v>
      </c>
      <c r="F55" s="32">
        <f t="shared" si="10"/>
        <v>0</v>
      </c>
      <c r="G55" s="33">
        <v>0</v>
      </c>
      <c r="H55" s="22"/>
      <c r="I55" s="34">
        <f t="shared" si="11"/>
        <v>0</v>
      </c>
      <c r="J55" s="32">
        <f t="shared" si="15"/>
        <v>0</v>
      </c>
      <c r="K55" s="33">
        <f t="shared" si="13"/>
        <v>0</v>
      </c>
    </row>
    <row r="58" spans="1:11" ht="15.75">
      <c r="A58" s="1" t="s">
        <v>81</v>
      </c>
      <c r="B58" s="140" t="s">
        <v>93</v>
      </c>
      <c r="C58" s="141"/>
      <c r="D58" s="141"/>
      <c r="E58" s="141"/>
      <c r="F58" s="141"/>
      <c r="G58" s="141"/>
      <c r="H58" s="141"/>
      <c r="I58" s="141"/>
      <c r="J58" s="141"/>
      <c r="K58" s="141"/>
    </row>
    <row r="59" spans="1:11" ht="33" customHeight="1">
      <c r="A59" s="127" t="s">
        <v>255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</row>
  </sheetData>
  <sheetProtection password="C25B" sheet="1"/>
  <mergeCells count="11">
    <mergeCell ref="A1:K1"/>
    <mergeCell ref="A3:A4"/>
    <mergeCell ref="B3:D3"/>
    <mergeCell ref="E3:G3"/>
    <mergeCell ref="I3:K3"/>
    <mergeCell ref="A59:K59"/>
    <mergeCell ref="A31:A32"/>
    <mergeCell ref="B31:D31"/>
    <mergeCell ref="E31:G31"/>
    <mergeCell ref="I31:K31"/>
    <mergeCell ref="B58:K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D21" sqref="D21"/>
    </sheetView>
  </sheetViews>
  <sheetFormatPr defaultColWidth="8.796875" defaultRowHeight="14.25"/>
  <cols>
    <col min="1" max="1" width="8.19921875" style="3" customWidth="1"/>
    <col min="2" max="2" width="11.19921875" style="2" customWidth="1"/>
    <col min="3" max="3" width="11.09765625" style="2" customWidth="1"/>
    <col min="4" max="5" width="11.19921875" style="2" customWidth="1"/>
    <col min="6" max="6" width="11.09765625" style="2" customWidth="1"/>
    <col min="7" max="7" width="11.19921875" style="2" customWidth="1"/>
    <col min="8" max="8" width="1.69921875" style="4" customWidth="1"/>
    <col min="9" max="9" width="11.19921875" style="2" customWidth="1"/>
    <col min="10" max="10" width="9.8984375" style="2" customWidth="1"/>
    <col min="11" max="11" width="11.19921875" style="2" customWidth="1"/>
    <col min="12" max="16384" width="9" style="2" customWidth="1"/>
  </cols>
  <sheetData>
    <row r="1" spans="1:11" ht="30" customHeight="1">
      <c r="A1" s="142" t="s">
        <v>72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5.75" thickBot="1"/>
    <row r="3" spans="1:11" s="6" customFormat="1" ht="27.75" customHeight="1">
      <c r="A3" s="134" t="s">
        <v>73</v>
      </c>
      <c r="B3" s="136" t="s">
        <v>74</v>
      </c>
      <c r="C3" s="137"/>
      <c r="D3" s="138"/>
      <c r="E3" s="136" t="s">
        <v>75</v>
      </c>
      <c r="F3" s="137"/>
      <c r="G3" s="138"/>
      <c r="H3" s="5"/>
      <c r="I3" s="136" t="s">
        <v>76</v>
      </c>
      <c r="J3" s="137"/>
      <c r="K3" s="138"/>
    </row>
    <row r="4" spans="1:11" s="11" customFormat="1" ht="31.5" customHeight="1" thickBot="1">
      <c r="A4" s="145"/>
      <c r="B4" s="7" t="s">
        <v>77</v>
      </c>
      <c r="C4" s="8" t="s">
        <v>78</v>
      </c>
      <c r="D4" s="9" t="s">
        <v>79</v>
      </c>
      <c r="E4" s="7" t="s">
        <v>77</v>
      </c>
      <c r="F4" s="8" t="s">
        <v>78</v>
      </c>
      <c r="G4" s="9" t="s">
        <v>79</v>
      </c>
      <c r="H4" s="10"/>
      <c r="I4" s="7" t="s">
        <v>77</v>
      </c>
      <c r="J4" s="8" t="s">
        <v>78</v>
      </c>
      <c r="K4" s="9" t="s">
        <v>79</v>
      </c>
    </row>
    <row r="5" spans="1:11" s="17" customFormat="1" ht="12" thickBot="1">
      <c r="A5" s="12" t="s">
        <v>106</v>
      </c>
      <c r="B5" s="13" t="s">
        <v>70</v>
      </c>
      <c r="C5" s="14" t="s">
        <v>71</v>
      </c>
      <c r="D5" s="15" t="s">
        <v>80</v>
      </c>
      <c r="E5" s="13" t="s">
        <v>81</v>
      </c>
      <c r="F5" s="14" t="s">
        <v>82</v>
      </c>
      <c r="G5" s="15" t="s">
        <v>83</v>
      </c>
      <c r="H5" s="16"/>
      <c r="I5" s="13" t="s">
        <v>84</v>
      </c>
      <c r="J5" s="14" t="s">
        <v>85</v>
      </c>
      <c r="K5" s="15" t="s">
        <v>86</v>
      </c>
    </row>
    <row r="6" spans="1:11" s="24" customFormat="1" ht="18" customHeight="1">
      <c r="A6" s="18">
        <v>2011</v>
      </c>
      <c r="B6" s="21">
        <v>736629732</v>
      </c>
      <c r="C6" s="20">
        <f>D6-B6</f>
        <v>0</v>
      </c>
      <c r="D6" s="21">
        <v>736629732</v>
      </c>
      <c r="E6" s="19">
        <v>774997440</v>
      </c>
      <c r="F6" s="20">
        <f>G6-E6</f>
        <v>0</v>
      </c>
      <c r="G6" s="21">
        <v>774997440</v>
      </c>
      <c r="H6" s="22"/>
      <c r="I6" s="23">
        <f>B6-E6</f>
        <v>-38367708</v>
      </c>
      <c r="J6" s="20">
        <f>K6-I6</f>
        <v>0</v>
      </c>
      <c r="K6" s="21">
        <f>D6-G6</f>
        <v>-38367708</v>
      </c>
    </row>
    <row r="7" spans="1:11" s="24" customFormat="1" ht="18" customHeight="1">
      <c r="A7" s="25">
        <f>A6+1</f>
        <v>2012</v>
      </c>
      <c r="B7" s="28">
        <v>759814698</v>
      </c>
      <c r="C7" s="27">
        <f aca="true" t="shared" si="0" ref="C7:C21">D7-B7</f>
        <v>0</v>
      </c>
      <c r="D7" s="28">
        <v>759814698</v>
      </c>
      <c r="E7" s="26">
        <v>766102070</v>
      </c>
      <c r="F7" s="27">
        <f aca="true" t="shared" si="1" ref="F7:F21">G7-E7</f>
        <v>0</v>
      </c>
      <c r="G7" s="28">
        <v>766102070</v>
      </c>
      <c r="H7" s="22"/>
      <c r="I7" s="29">
        <f aca="true" t="shared" si="2" ref="I7:I21">B7-E7</f>
        <v>-6287372</v>
      </c>
      <c r="J7" s="27">
        <f aca="true" t="shared" si="3" ref="J7:J21">K7-I7</f>
        <v>0</v>
      </c>
      <c r="K7" s="28">
        <f aca="true" t="shared" si="4" ref="K7:K21">D7-G7</f>
        <v>-6287372</v>
      </c>
    </row>
    <row r="8" spans="1:11" s="24" customFormat="1" ht="18" customHeight="1">
      <c r="A8" s="25">
        <f aca="true" t="shared" si="5" ref="A8:A21">A7+1</f>
        <v>2013</v>
      </c>
      <c r="B8" s="28">
        <v>828053919</v>
      </c>
      <c r="C8" s="27">
        <f t="shared" si="0"/>
        <v>12897522</v>
      </c>
      <c r="D8" s="28">
        <v>840951441</v>
      </c>
      <c r="E8" s="26">
        <v>868053919</v>
      </c>
      <c r="F8" s="27">
        <f t="shared" si="1"/>
        <v>12897522</v>
      </c>
      <c r="G8" s="28">
        <v>880951441</v>
      </c>
      <c r="H8" s="22"/>
      <c r="I8" s="29">
        <f t="shared" si="2"/>
        <v>-40000000</v>
      </c>
      <c r="J8" s="27">
        <f t="shared" si="3"/>
        <v>0</v>
      </c>
      <c r="K8" s="28">
        <f t="shared" si="4"/>
        <v>-40000000</v>
      </c>
    </row>
    <row r="9" spans="1:11" s="24" customFormat="1" ht="18" customHeight="1">
      <c r="A9" s="25">
        <f t="shared" si="5"/>
        <v>2014</v>
      </c>
      <c r="B9" s="28">
        <v>1008729660</v>
      </c>
      <c r="C9" s="27">
        <f t="shared" si="0"/>
        <v>31874934</v>
      </c>
      <c r="D9" s="28">
        <v>1040604594</v>
      </c>
      <c r="E9" s="26">
        <v>994661336</v>
      </c>
      <c r="F9" s="27">
        <f t="shared" si="1"/>
        <v>31874934</v>
      </c>
      <c r="G9" s="28">
        <v>1026536270</v>
      </c>
      <c r="H9" s="22"/>
      <c r="I9" s="29">
        <f t="shared" si="2"/>
        <v>14068324</v>
      </c>
      <c r="J9" s="27">
        <f t="shared" si="3"/>
        <v>0</v>
      </c>
      <c r="K9" s="28">
        <f t="shared" si="4"/>
        <v>14068324</v>
      </c>
    </row>
    <row r="10" spans="1:11" s="24" customFormat="1" ht="18" customHeight="1">
      <c r="A10" s="25">
        <f t="shared" si="5"/>
        <v>2015</v>
      </c>
      <c r="B10" s="28">
        <v>724373840</v>
      </c>
      <c r="C10" s="27">
        <f t="shared" si="0"/>
        <v>2641871</v>
      </c>
      <c r="D10" s="28">
        <v>727015711</v>
      </c>
      <c r="E10" s="26">
        <v>681792888</v>
      </c>
      <c r="F10" s="27">
        <f t="shared" si="1"/>
        <v>2641871</v>
      </c>
      <c r="G10" s="28">
        <v>684434759</v>
      </c>
      <c r="H10" s="22"/>
      <c r="I10" s="29">
        <f t="shared" si="2"/>
        <v>42580952</v>
      </c>
      <c r="J10" s="27">
        <f t="shared" si="3"/>
        <v>0</v>
      </c>
      <c r="K10" s="28">
        <f t="shared" si="4"/>
        <v>42580952</v>
      </c>
    </row>
    <row r="11" spans="1:11" s="24" customFormat="1" ht="18" customHeight="1">
      <c r="A11" s="25">
        <f t="shared" si="5"/>
        <v>2016</v>
      </c>
      <c r="B11" s="28">
        <v>569097963</v>
      </c>
      <c r="C11" s="27">
        <f t="shared" si="0"/>
        <v>1500000</v>
      </c>
      <c r="D11" s="28">
        <v>570597963</v>
      </c>
      <c r="E11" s="26">
        <v>524817011</v>
      </c>
      <c r="F11" s="27">
        <f t="shared" si="1"/>
        <v>1500000</v>
      </c>
      <c r="G11" s="28">
        <v>526317011</v>
      </c>
      <c r="H11" s="22"/>
      <c r="I11" s="29">
        <f>B11-E11</f>
        <v>44280952</v>
      </c>
      <c r="J11" s="27">
        <f t="shared" si="3"/>
        <v>0</v>
      </c>
      <c r="K11" s="28">
        <f t="shared" si="4"/>
        <v>44280952</v>
      </c>
    </row>
    <row r="12" spans="1:11" s="24" customFormat="1" ht="18" customHeight="1">
      <c r="A12" s="25">
        <f t="shared" si="5"/>
        <v>2017</v>
      </c>
      <c r="B12" s="28">
        <v>565060690</v>
      </c>
      <c r="C12" s="27">
        <f t="shared" si="0"/>
        <v>0</v>
      </c>
      <c r="D12" s="28">
        <v>565060690</v>
      </c>
      <c r="E12" s="26">
        <v>521479738</v>
      </c>
      <c r="F12" s="27">
        <f t="shared" si="1"/>
        <v>0</v>
      </c>
      <c r="G12" s="28">
        <v>521479738</v>
      </c>
      <c r="H12" s="22"/>
      <c r="I12" s="29">
        <f t="shared" si="2"/>
        <v>43580952</v>
      </c>
      <c r="J12" s="27">
        <f t="shared" si="3"/>
        <v>0</v>
      </c>
      <c r="K12" s="28">
        <f>D12-G12</f>
        <v>43580952</v>
      </c>
    </row>
    <row r="13" spans="1:11" s="24" customFormat="1" ht="18" customHeight="1">
      <c r="A13" s="25">
        <f t="shared" si="5"/>
        <v>2018</v>
      </c>
      <c r="B13" s="28">
        <v>572686089</v>
      </c>
      <c r="C13" s="27">
        <f t="shared" si="0"/>
        <v>0</v>
      </c>
      <c r="D13" s="28">
        <v>572686089</v>
      </c>
      <c r="E13" s="26">
        <v>528105137</v>
      </c>
      <c r="F13" s="27">
        <f t="shared" si="1"/>
        <v>0</v>
      </c>
      <c r="G13" s="28">
        <v>528105137</v>
      </c>
      <c r="H13" s="22"/>
      <c r="I13" s="29">
        <f t="shared" si="2"/>
        <v>44580952</v>
      </c>
      <c r="J13" s="27">
        <f t="shared" si="3"/>
        <v>0</v>
      </c>
      <c r="K13" s="28">
        <f t="shared" si="4"/>
        <v>44580952</v>
      </c>
    </row>
    <row r="14" spans="1:11" s="24" customFormat="1" ht="18" customHeight="1">
      <c r="A14" s="25">
        <f t="shared" si="5"/>
        <v>2019</v>
      </c>
      <c r="B14" s="28">
        <v>580923590</v>
      </c>
      <c r="C14" s="27">
        <f t="shared" si="0"/>
        <v>0</v>
      </c>
      <c r="D14" s="28">
        <v>580923590</v>
      </c>
      <c r="E14" s="26">
        <v>536342638</v>
      </c>
      <c r="F14" s="27">
        <f t="shared" si="1"/>
        <v>0</v>
      </c>
      <c r="G14" s="28">
        <v>536342638</v>
      </c>
      <c r="H14" s="22"/>
      <c r="I14" s="29">
        <f t="shared" si="2"/>
        <v>44580952</v>
      </c>
      <c r="J14" s="27">
        <f t="shared" si="3"/>
        <v>0</v>
      </c>
      <c r="K14" s="28">
        <f t="shared" si="4"/>
        <v>44580952</v>
      </c>
    </row>
    <row r="15" spans="1:11" s="24" customFormat="1" ht="18" customHeight="1">
      <c r="A15" s="25">
        <f t="shared" si="5"/>
        <v>2020</v>
      </c>
      <c r="B15" s="28">
        <v>587098279</v>
      </c>
      <c r="C15" s="27">
        <f t="shared" si="0"/>
        <v>0</v>
      </c>
      <c r="D15" s="28">
        <v>587098279</v>
      </c>
      <c r="E15" s="26">
        <v>549054329</v>
      </c>
      <c r="F15" s="27">
        <f t="shared" si="1"/>
        <v>0</v>
      </c>
      <c r="G15" s="28">
        <v>549054329</v>
      </c>
      <c r="H15" s="22"/>
      <c r="I15" s="29">
        <f t="shared" si="2"/>
        <v>38043950</v>
      </c>
      <c r="J15" s="27">
        <f t="shared" si="3"/>
        <v>0</v>
      </c>
      <c r="K15" s="28">
        <f t="shared" si="4"/>
        <v>38043950</v>
      </c>
    </row>
    <row r="16" spans="1:11" s="24" customFormat="1" ht="18" customHeight="1">
      <c r="A16" s="25">
        <f t="shared" si="5"/>
        <v>2021</v>
      </c>
      <c r="B16" s="28">
        <v>590579723</v>
      </c>
      <c r="C16" s="27">
        <f t="shared" si="0"/>
        <v>0</v>
      </c>
      <c r="D16" s="28">
        <v>590579723</v>
      </c>
      <c r="E16" s="26">
        <v>569579723</v>
      </c>
      <c r="F16" s="27">
        <f t="shared" si="1"/>
        <v>0</v>
      </c>
      <c r="G16" s="28">
        <v>569579723</v>
      </c>
      <c r="H16" s="22"/>
      <c r="I16" s="29">
        <f t="shared" si="2"/>
        <v>21000000</v>
      </c>
      <c r="J16" s="27">
        <f t="shared" si="3"/>
        <v>0</v>
      </c>
      <c r="K16" s="28">
        <f t="shared" si="4"/>
        <v>21000000</v>
      </c>
    </row>
    <row r="17" spans="1:11" s="24" customFormat="1" ht="18" customHeight="1">
      <c r="A17" s="25">
        <f t="shared" si="5"/>
        <v>2022</v>
      </c>
      <c r="B17" s="28">
        <v>597380286</v>
      </c>
      <c r="C17" s="27">
        <f t="shared" si="0"/>
        <v>0</v>
      </c>
      <c r="D17" s="28">
        <v>597380286</v>
      </c>
      <c r="E17" s="26">
        <v>576380286</v>
      </c>
      <c r="F17" s="27">
        <f t="shared" si="1"/>
        <v>0</v>
      </c>
      <c r="G17" s="28">
        <v>576380286</v>
      </c>
      <c r="H17" s="22"/>
      <c r="I17" s="29">
        <f t="shared" si="2"/>
        <v>21000000</v>
      </c>
      <c r="J17" s="27">
        <f t="shared" si="3"/>
        <v>0</v>
      </c>
      <c r="K17" s="28">
        <f t="shared" si="4"/>
        <v>21000000</v>
      </c>
    </row>
    <row r="18" spans="1:11" s="24" customFormat="1" ht="18" customHeight="1">
      <c r="A18" s="25">
        <f t="shared" si="5"/>
        <v>2023</v>
      </c>
      <c r="B18" s="28">
        <v>600752653</v>
      </c>
      <c r="C18" s="27">
        <f t="shared" si="0"/>
        <v>0</v>
      </c>
      <c r="D18" s="28">
        <v>600752653</v>
      </c>
      <c r="E18" s="26">
        <v>580771701</v>
      </c>
      <c r="F18" s="27">
        <f t="shared" si="1"/>
        <v>0</v>
      </c>
      <c r="G18" s="28">
        <v>580771701</v>
      </c>
      <c r="H18" s="22"/>
      <c r="I18" s="29">
        <f t="shared" si="2"/>
        <v>19980952</v>
      </c>
      <c r="J18" s="27">
        <f t="shared" si="3"/>
        <v>0</v>
      </c>
      <c r="K18" s="28">
        <f t="shared" si="4"/>
        <v>19980952</v>
      </c>
    </row>
    <row r="19" spans="1:11" s="24" customFormat="1" ht="18" customHeight="1">
      <c r="A19" s="25">
        <f t="shared" si="5"/>
        <v>2024</v>
      </c>
      <c r="B19" s="28">
        <v>607741610</v>
      </c>
      <c r="C19" s="27">
        <f t="shared" si="0"/>
        <v>0</v>
      </c>
      <c r="D19" s="28">
        <v>607741610</v>
      </c>
      <c r="E19" s="26">
        <v>595741610</v>
      </c>
      <c r="F19" s="27">
        <f t="shared" si="1"/>
        <v>0</v>
      </c>
      <c r="G19" s="28">
        <v>595741610</v>
      </c>
      <c r="H19" s="22"/>
      <c r="I19" s="29">
        <f t="shared" si="2"/>
        <v>12000000</v>
      </c>
      <c r="J19" s="27">
        <f t="shared" si="3"/>
        <v>0</v>
      </c>
      <c r="K19" s="28">
        <f t="shared" si="4"/>
        <v>12000000</v>
      </c>
    </row>
    <row r="20" spans="1:11" s="24" customFormat="1" ht="18" customHeight="1">
      <c r="A20" s="25">
        <f t="shared" si="5"/>
        <v>2025</v>
      </c>
      <c r="B20" s="28">
        <v>614638521</v>
      </c>
      <c r="C20" s="27">
        <f t="shared" si="0"/>
        <v>0</v>
      </c>
      <c r="D20" s="28">
        <v>614638521</v>
      </c>
      <c r="E20" s="26">
        <v>605167705</v>
      </c>
      <c r="F20" s="27">
        <f t="shared" si="1"/>
        <v>0</v>
      </c>
      <c r="G20" s="28">
        <v>605167705</v>
      </c>
      <c r="H20" s="22"/>
      <c r="I20" s="29">
        <f t="shared" si="2"/>
        <v>9470816</v>
      </c>
      <c r="J20" s="27">
        <f t="shared" si="3"/>
        <v>0</v>
      </c>
      <c r="K20" s="28">
        <f t="shared" si="4"/>
        <v>9470816</v>
      </c>
    </row>
    <row r="21" spans="1:11" s="24" customFormat="1" ht="18" customHeight="1" thickBot="1">
      <c r="A21" s="30">
        <f t="shared" si="5"/>
        <v>2026</v>
      </c>
      <c r="B21" s="33">
        <v>621858781</v>
      </c>
      <c r="C21" s="32">
        <f t="shared" si="0"/>
        <v>0</v>
      </c>
      <c r="D21" s="33">
        <v>621858781</v>
      </c>
      <c r="E21" s="31">
        <v>621858781</v>
      </c>
      <c r="F21" s="32">
        <f t="shared" si="1"/>
        <v>0</v>
      </c>
      <c r="G21" s="33">
        <v>621858781</v>
      </c>
      <c r="H21" s="22"/>
      <c r="I21" s="34">
        <f t="shared" si="2"/>
        <v>0</v>
      </c>
      <c r="J21" s="32">
        <f t="shared" si="3"/>
        <v>0</v>
      </c>
      <c r="K21" s="33">
        <f t="shared" si="4"/>
        <v>0</v>
      </c>
    </row>
    <row r="24" ht="15.75" thickBot="1"/>
    <row r="25" spans="1:11" s="6" customFormat="1" ht="27.75" customHeight="1">
      <c r="A25" s="134" t="s">
        <v>73</v>
      </c>
      <c r="B25" s="136" t="s">
        <v>87</v>
      </c>
      <c r="C25" s="137"/>
      <c r="D25" s="138"/>
      <c r="E25" s="136" t="s">
        <v>88</v>
      </c>
      <c r="F25" s="137"/>
      <c r="G25" s="138"/>
      <c r="H25" s="5"/>
      <c r="I25" s="136" t="s">
        <v>89</v>
      </c>
      <c r="J25" s="137"/>
      <c r="K25" s="138"/>
    </row>
    <row r="26" spans="1:11" s="11" customFormat="1" ht="31.5" customHeight="1" thickBot="1">
      <c r="A26" s="145"/>
      <c r="B26" s="7" t="s">
        <v>77</v>
      </c>
      <c r="C26" s="8" t="s">
        <v>78</v>
      </c>
      <c r="D26" s="9" t="s">
        <v>79</v>
      </c>
      <c r="E26" s="7" t="s">
        <v>77</v>
      </c>
      <c r="F26" s="8" t="s">
        <v>78</v>
      </c>
      <c r="G26" s="9" t="s">
        <v>79</v>
      </c>
      <c r="H26" s="10"/>
      <c r="I26" s="7" t="s">
        <v>77</v>
      </c>
      <c r="J26" s="8" t="s">
        <v>78</v>
      </c>
      <c r="K26" s="9" t="s">
        <v>79</v>
      </c>
    </row>
    <row r="27" spans="1:11" s="17" customFormat="1" ht="12" thickBot="1">
      <c r="A27" s="12" t="s">
        <v>106</v>
      </c>
      <c r="B27" s="13" t="s">
        <v>84</v>
      </c>
      <c r="C27" s="14" t="s">
        <v>85</v>
      </c>
      <c r="D27" s="15" t="s">
        <v>86</v>
      </c>
      <c r="E27" s="13" t="s">
        <v>90</v>
      </c>
      <c r="F27" s="14" t="s">
        <v>91</v>
      </c>
      <c r="G27" s="15" t="s">
        <v>92</v>
      </c>
      <c r="H27" s="16"/>
      <c r="I27" s="13" t="s">
        <v>84</v>
      </c>
      <c r="J27" s="14" t="s">
        <v>85</v>
      </c>
      <c r="K27" s="15" t="s">
        <v>86</v>
      </c>
    </row>
    <row r="28" spans="1:11" s="24" customFormat="1" ht="18" customHeight="1">
      <c r="A28" s="35">
        <v>2011</v>
      </c>
      <c r="B28" s="23">
        <v>133221710</v>
      </c>
      <c r="C28" s="20">
        <f>D28-B28</f>
        <v>0</v>
      </c>
      <c r="D28" s="36">
        <v>133221710</v>
      </c>
      <c r="E28" s="23">
        <v>31462914</v>
      </c>
      <c r="F28" s="20">
        <f>G28-E28</f>
        <v>0</v>
      </c>
      <c r="G28" s="21">
        <v>31462914</v>
      </c>
      <c r="H28" s="22"/>
      <c r="I28" s="23">
        <f>B6+B28-E6-E28</f>
        <v>63391088</v>
      </c>
      <c r="J28" s="20">
        <f>K28-I28</f>
        <v>0</v>
      </c>
      <c r="K28" s="21">
        <f>D6+D28-G6-G28</f>
        <v>63391088</v>
      </c>
    </row>
    <row r="29" spans="1:11" s="24" customFormat="1" ht="18" customHeight="1">
      <c r="A29" s="37">
        <f>A28+1</f>
        <v>2012</v>
      </c>
      <c r="B29" s="29">
        <v>104972040</v>
      </c>
      <c r="C29" s="27">
        <f aca="true" t="shared" si="6" ref="C29:C43">D29-B29</f>
        <v>0</v>
      </c>
      <c r="D29" s="38">
        <v>104972040</v>
      </c>
      <c r="E29" s="29">
        <v>31580952</v>
      </c>
      <c r="F29" s="27">
        <f aca="true" t="shared" si="7" ref="F29:F43">G29-E29</f>
        <v>0</v>
      </c>
      <c r="G29" s="28">
        <v>31580952</v>
      </c>
      <c r="H29" s="22"/>
      <c r="I29" s="29">
        <f aca="true" t="shared" si="8" ref="I29:I43">B7+B29-E7-E29</f>
        <v>67103716</v>
      </c>
      <c r="J29" s="27">
        <f aca="true" t="shared" si="9" ref="J29:J43">K29-I29</f>
        <v>0</v>
      </c>
      <c r="K29" s="28">
        <f aca="true" t="shared" si="10" ref="K29:K43">D7+D29-G7-G29</f>
        <v>67103716</v>
      </c>
    </row>
    <row r="30" spans="1:11" s="24" customFormat="1" ht="18" customHeight="1">
      <c r="A30" s="37">
        <f aca="true" t="shared" si="11" ref="A30:A43">A29+1</f>
        <v>2013</v>
      </c>
      <c r="B30" s="29">
        <v>74280952</v>
      </c>
      <c r="C30" s="27">
        <f t="shared" si="6"/>
        <v>0</v>
      </c>
      <c r="D30" s="38">
        <v>74280952</v>
      </c>
      <c r="E30" s="29">
        <v>34280952</v>
      </c>
      <c r="F30" s="27">
        <f t="shared" si="7"/>
        <v>0</v>
      </c>
      <c r="G30" s="28">
        <v>34280952</v>
      </c>
      <c r="H30" s="22"/>
      <c r="I30" s="29">
        <f t="shared" si="8"/>
        <v>0</v>
      </c>
      <c r="J30" s="27">
        <f t="shared" si="9"/>
        <v>0</v>
      </c>
      <c r="K30" s="28">
        <f t="shared" si="10"/>
        <v>0</v>
      </c>
    </row>
    <row r="31" spans="1:11" s="24" customFormat="1" ht="18" customHeight="1">
      <c r="A31" s="37">
        <f t="shared" si="11"/>
        <v>2014</v>
      </c>
      <c r="B31" s="29">
        <v>34280952</v>
      </c>
      <c r="C31" s="27">
        <f t="shared" si="6"/>
        <v>0</v>
      </c>
      <c r="D31" s="38">
        <v>34280952</v>
      </c>
      <c r="E31" s="29">
        <v>34280952</v>
      </c>
      <c r="F31" s="27">
        <f t="shared" si="7"/>
        <v>0</v>
      </c>
      <c r="G31" s="28">
        <v>34280952</v>
      </c>
      <c r="H31" s="22"/>
      <c r="I31" s="29">
        <f>B9+B31-E9-E31</f>
        <v>14068324</v>
      </c>
      <c r="J31" s="27">
        <f t="shared" si="9"/>
        <v>0</v>
      </c>
      <c r="K31" s="28">
        <f t="shared" si="10"/>
        <v>14068324</v>
      </c>
    </row>
    <row r="32" spans="1:11" s="24" customFormat="1" ht="18" customHeight="1">
      <c r="A32" s="37">
        <f t="shared" si="11"/>
        <v>2015</v>
      </c>
      <c r="B32" s="29">
        <v>42780952</v>
      </c>
      <c r="C32" s="27">
        <f t="shared" si="6"/>
        <v>0</v>
      </c>
      <c r="D32" s="38">
        <v>42780952</v>
      </c>
      <c r="E32" s="29">
        <v>42780952</v>
      </c>
      <c r="F32" s="27">
        <f t="shared" si="7"/>
        <v>0</v>
      </c>
      <c r="G32" s="28">
        <v>42780952</v>
      </c>
      <c r="H32" s="22"/>
      <c r="I32" s="29">
        <f t="shared" si="8"/>
        <v>42580952</v>
      </c>
      <c r="J32" s="27">
        <f t="shared" si="9"/>
        <v>0</v>
      </c>
      <c r="K32" s="28">
        <f t="shared" si="10"/>
        <v>42580952</v>
      </c>
    </row>
    <row r="33" spans="1:11" s="24" customFormat="1" ht="18" customHeight="1">
      <c r="A33" s="37">
        <f t="shared" si="11"/>
        <v>2016</v>
      </c>
      <c r="B33" s="29">
        <v>42580952</v>
      </c>
      <c r="C33" s="27">
        <f t="shared" si="6"/>
        <v>0</v>
      </c>
      <c r="D33" s="38">
        <v>42580952</v>
      </c>
      <c r="E33" s="29">
        <v>42580952</v>
      </c>
      <c r="F33" s="27">
        <f t="shared" si="7"/>
        <v>0</v>
      </c>
      <c r="G33" s="28">
        <v>42580952</v>
      </c>
      <c r="H33" s="22"/>
      <c r="I33" s="29">
        <f t="shared" si="8"/>
        <v>44280952</v>
      </c>
      <c r="J33" s="27">
        <f t="shared" si="9"/>
        <v>0</v>
      </c>
      <c r="K33" s="28">
        <f t="shared" si="10"/>
        <v>44280952</v>
      </c>
    </row>
    <row r="34" spans="1:11" s="24" customFormat="1" ht="18" customHeight="1">
      <c r="A34" s="37">
        <f t="shared" si="11"/>
        <v>2017</v>
      </c>
      <c r="B34" s="29">
        <v>44280952</v>
      </c>
      <c r="C34" s="27">
        <f t="shared" si="6"/>
        <v>0</v>
      </c>
      <c r="D34" s="38">
        <v>44280952</v>
      </c>
      <c r="E34" s="29">
        <v>44280952</v>
      </c>
      <c r="F34" s="27">
        <f t="shared" si="7"/>
        <v>0</v>
      </c>
      <c r="G34" s="28">
        <v>44280952</v>
      </c>
      <c r="H34" s="22"/>
      <c r="I34" s="29">
        <f t="shared" si="8"/>
        <v>43580952</v>
      </c>
      <c r="J34" s="27">
        <f t="shared" si="9"/>
        <v>0</v>
      </c>
      <c r="K34" s="28">
        <f t="shared" si="10"/>
        <v>43580952</v>
      </c>
    </row>
    <row r="35" spans="1:11" s="24" customFormat="1" ht="18" customHeight="1">
      <c r="A35" s="37">
        <f t="shared" si="11"/>
        <v>2018</v>
      </c>
      <c r="B35" s="29">
        <v>43580952</v>
      </c>
      <c r="C35" s="27">
        <f t="shared" si="6"/>
        <v>0</v>
      </c>
      <c r="D35" s="38">
        <v>43580952</v>
      </c>
      <c r="E35" s="29">
        <v>43580952</v>
      </c>
      <c r="F35" s="27">
        <f t="shared" si="7"/>
        <v>0</v>
      </c>
      <c r="G35" s="28">
        <v>43580952</v>
      </c>
      <c r="H35" s="22"/>
      <c r="I35" s="29">
        <f t="shared" si="8"/>
        <v>44580952</v>
      </c>
      <c r="J35" s="27">
        <f t="shared" si="9"/>
        <v>0</v>
      </c>
      <c r="K35" s="28">
        <f t="shared" si="10"/>
        <v>44580952</v>
      </c>
    </row>
    <row r="36" spans="1:11" s="24" customFormat="1" ht="18" customHeight="1">
      <c r="A36" s="37">
        <f t="shared" si="11"/>
        <v>2019</v>
      </c>
      <c r="B36" s="29">
        <v>44580952</v>
      </c>
      <c r="C36" s="27">
        <f t="shared" si="6"/>
        <v>0</v>
      </c>
      <c r="D36" s="38">
        <v>44580952</v>
      </c>
      <c r="E36" s="29">
        <v>44580952</v>
      </c>
      <c r="F36" s="27">
        <f t="shared" si="7"/>
        <v>0</v>
      </c>
      <c r="G36" s="28">
        <v>44580952</v>
      </c>
      <c r="H36" s="22"/>
      <c r="I36" s="29">
        <f t="shared" si="8"/>
        <v>44580952</v>
      </c>
      <c r="J36" s="27">
        <f t="shared" si="9"/>
        <v>0</v>
      </c>
      <c r="K36" s="28">
        <f t="shared" si="10"/>
        <v>44580952</v>
      </c>
    </row>
    <row r="37" spans="1:11" s="24" customFormat="1" ht="18" customHeight="1">
      <c r="A37" s="37">
        <f t="shared" si="11"/>
        <v>2020</v>
      </c>
      <c r="B37" s="29">
        <v>44580952</v>
      </c>
      <c r="C37" s="27">
        <f t="shared" si="6"/>
        <v>0</v>
      </c>
      <c r="D37" s="38">
        <v>44580952</v>
      </c>
      <c r="E37" s="29">
        <v>44580952</v>
      </c>
      <c r="F37" s="27">
        <f t="shared" si="7"/>
        <v>0</v>
      </c>
      <c r="G37" s="28">
        <v>44580952</v>
      </c>
      <c r="H37" s="22"/>
      <c r="I37" s="29">
        <f t="shared" si="8"/>
        <v>38043950</v>
      </c>
      <c r="J37" s="27">
        <f t="shared" si="9"/>
        <v>0</v>
      </c>
      <c r="K37" s="28">
        <f t="shared" si="10"/>
        <v>38043950</v>
      </c>
    </row>
    <row r="38" spans="1:11" s="24" customFormat="1" ht="18" customHeight="1">
      <c r="A38" s="37">
        <f t="shared" si="11"/>
        <v>2021</v>
      </c>
      <c r="B38" s="29">
        <v>38043950</v>
      </c>
      <c r="C38" s="27">
        <f t="shared" si="6"/>
        <v>0</v>
      </c>
      <c r="D38" s="38">
        <v>38043950</v>
      </c>
      <c r="E38" s="29">
        <v>38043950</v>
      </c>
      <c r="F38" s="27">
        <f t="shared" si="7"/>
        <v>0</v>
      </c>
      <c r="G38" s="28">
        <v>38043950</v>
      </c>
      <c r="H38" s="22"/>
      <c r="I38" s="29">
        <f t="shared" si="8"/>
        <v>21000000</v>
      </c>
      <c r="J38" s="27">
        <f t="shared" si="9"/>
        <v>0</v>
      </c>
      <c r="K38" s="28">
        <f t="shared" si="10"/>
        <v>21000000</v>
      </c>
    </row>
    <row r="39" spans="1:11" s="24" customFormat="1" ht="18" customHeight="1">
      <c r="A39" s="37">
        <f t="shared" si="11"/>
        <v>2022</v>
      </c>
      <c r="B39" s="29">
        <v>21000000</v>
      </c>
      <c r="C39" s="27">
        <f t="shared" si="6"/>
        <v>0</v>
      </c>
      <c r="D39" s="38">
        <v>21000000</v>
      </c>
      <c r="E39" s="29">
        <v>21000000</v>
      </c>
      <c r="F39" s="27">
        <f t="shared" si="7"/>
        <v>0</v>
      </c>
      <c r="G39" s="28">
        <v>21000000</v>
      </c>
      <c r="H39" s="22"/>
      <c r="I39" s="29">
        <f t="shared" si="8"/>
        <v>21000000</v>
      </c>
      <c r="J39" s="27">
        <f t="shared" si="9"/>
        <v>0</v>
      </c>
      <c r="K39" s="28">
        <f t="shared" si="10"/>
        <v>21000000</v>
      </c>
    </row>
    <row r="40" spans="1:11" s="24" customFormat="1" ht="18" customHeight="1">
      <c r="A40" s="37">
        <f t="shared" si="11"/>
        <v>2023</v>
      </c>
      <c r="B40" s="29">
        <v>21000000</v>
      </c>
      <c r="C40" s="27">
        <f t="shared" si="6"/>
        <v>0</v>
      </c>
      <c r="D40" s="38">
        <v>21000000</v>
      </c>
      <c r="E40" s="29">
        <v>21000000</v>
      </c>
      <c r="F40" s="27">
        <f t="shared" si="7"/>
        <v>0</v>
      </c>
      <c r="G40" s="28">
        <v>21000000</v>
      </c>
      <c r="H40" s="22"/>
      <c r="I40" s="29">
        <f t="shared" si="8"/>
        <v>19980952</v>
      </c>
      <c r="J40" s="27">
        <f t="shared" si="9"/>
        <v>0</v>
      </c>
      <c r="K40" s="28">
        <f t="shared" si="10"/>
        <v>19980952</v>
      </c>
    </row>
    <row r="41" spans="1:11" s="24" customFormat="1" ht="18" customHeight="1">
      <c r="A41" s="37">
        <f t="shared" si="11"/>
        <v>2024</v>
      </c>
      <c r="B41" s="29">
        <v>19980952</v>
      </c>
      <c r="C41" s="27">
        <f t="shared" si="6"/>
        <v>0</v>
      </c>
      <c r="D41" s="38">
        <v>19980952</v>
      </c>
      <c r="E41" s="29">
        <v>19980952</v>
      </c>
      <c r="F41" s="27">
        <f t="shared" si="7"/>
        <v>0</v>
      </c>
      <c r="G41" s="28">
        <v>19980952</v>
      </c>
      <c r="H41" s="22"/>
      <c r="I41" s="29">
        <f t="shared" si="8"/>
        <v>12000000</v>
      </c>
      <c r="J41" s="27">
        <f t="shared" si="9"/>
        <v>0</v>
      </c>
      <c r="K41" s="28">
        <f t="shared" si="10"/>
        <v>12000000</v>
      </c>
    </row>
    <row r="42" spans="1:11" s="24" customFormat="1" ht="18" customHeight="1">
      <c r="A42" s="37">
        <f t="shared" si="11"/>
        <v>2025</v>
      </c>
      <c r="B42" s="29">
        <v>12000000</v>
      </c>
      <c r="C42" s="27">
        <f t="shared" si="6"/>
        <v>0</v>
      </c>
      <c r="D42" s="38">
        <v>12000000</v>
      </c>
      <c r="E42" s="29">
        <v>12000000</v>
      </c>
      <c r="F42" s="27">
        <f t="shared" si="7"/>
        <v>0</v>
      </c>
      <c r="G42" s="28">
        <v>12000000</v>
      </c>
      <c r="H42" s="22"/>
      <c r="I42" s="29">
        <f>B20+B42-E20-E42</f>
        <v>9470816</v>
      </c>
      <c r="J42" s="27">
        <f t="shared" si="9"/>
        <v>0</v>
      </c>
      <c r="K42" s="28">
        <f t="shared" si="10"/>
        <v>9470816</v>
      </c>
    </row>
    <row r="43" spans="1:11" s="24" customFormat="1" ht="18" customHeight="1" thickBot="1">
      <c r="A43" s="39">
        <f t="shared" si="11"/>
        <v>2026</v>
      </c>
      <c r="B43" s="34">
        <v>9470816</v>
      </c>
      <c r="C43" s="32">
        <f t="shared" si="6"/>
        <v>0</v>
      </c>
      <c r="D43" s="40">
        <v>9470816</v>
      </c>
      <c r="E43" s="34">
        <v>9470816</v>
      </c>
      <c r="F43" s="32">
        <f t="shared" si="7"/>
        <v>0</v>
      </c>
      <c r="G43" s="33">
        <v>9470816</v>
      </c>
      <c r="H43" s="22"/>
      <c r="I43" s="34">
        <f t="shared" si="8"/>
        <v>0</v>
      </c>
      <c r="J43" s="32">
        <f t="shared" si="9"/>
        <v>0</v>
      </c>
      <c r="K43" s="33">
        <f t="shared" si="10"/>
        <v>0</v>
      </c>
    </row>
    <row r="46" spans="1:11" ht="15.75">
      <c r="A46" s="1" t="s">
        <v>80</v>
      </c>
      <c r="B46" s="140" t="s">
        <v>93</v>
      </c>
      <c r="C46" s="141"/>
      <c r="D46" s="141"/>
      <c r="E46" s="141"/>
      <c r="F46" s="141"/>
      <c r="G46" s="141"/>
      <c r="H46" s="141"/>
      <c r="I46" s="141"/>
      <c r="J46" s="141"/>
      <c r="K46" s="141"/>
    </row>
    <row r="47" spans="1:11" ht="33" customHeight="1">
      <c r="A47" s="127" t="s">
        <v>94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</row>
  </sheetData>
  <sheetProtection/>
  <mergeCells count="11">
    <mergeCell ref="A1:K1"/>
    <mergeCell ref="A3:A4"/>
    <mergeCell ref="B3:D3"/>
    <mergeCell ref="E3:G3"/>
    <mergeCell ref="I3:K3"/>
    <mergeCell ref="A47:K47"/>
    <mergeCell ref="A25:A26"/>
    <mergeCell ref="B25:D25"/>
    <mergeCell ref="E25:G25"/>
    <mergeCell ref="I25:K25"/>
    <mergeCell ref="B46:K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mszczubial</dc:creator>
  <cp:keywords/>
  <dc:description/>
  <cp:lastModifiedBy>Krzysztof Ryszewski</cp:lastModifiedBy>
  <cp:lastPrinted>2017-06-14T07:25:14Z</cp:lastPrinted>
  <dcterms:created xsi:type="dcterms:W3CDTF">2010-09-14T18:23:46Z</dcterms:created>
  <dcterms:modified xsi:type="dcterms:W3CDTF">2017-06-14T12:12:20Z</dcterms:modified>
  <cp:category/>
  <cp:version/>
  <cp:contentType/>
  <cp:contentStatus/>
</cp:coreProperties>
</file>