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975" yWindow="65296" windowWidth="12120" windowHeight="9120" activeTab="0"/>
  </bookViews>
  <sheets>
    <sheet name="Uzasadnienie" sheetId="1" r:id="rId1"/>
  </sheets>
  <definedNames>
    <definedName name="_xlfn.IFERROR" hidden="1">#NAME?</definedName>
    <definedName name="_xlnm.Print_Area" localSheetId="0">'Uzasadnienie'!$A$1:$H$470</definedName>
    <definedName name="_xlnm.Print_Titles" localSheetId="0">'Uzasadnienie'!$11:$11</definedName>
  </definedNames>
  <calcPr fullCalcOnLoad="1"/>
</workbook>
</file>

<file path=xl/sharedStrings.xml><?xml version="1.0" encoding="utf-8"?>
<sst xmlns="http://schemas.openxmlformats.org/spreadsheetml/2006/main" count="511" uniqueCount="418">
  <si>
    <t>1. Przedmiot regulacji</t>
  </si>
  <si>
    <t>2. Omówienie podstawy prawnej</t>
  </si>
  <si>
    <t>5. Ocena skutków regulacji:</t>
  </si>
  <si>
    <t xml:space="preserve">Zgodnie z istniejącym stanem prawnym nie ma konieczności skierowania projektu uchwały do konsultacji.  </t>
  </si>
  <si>
    <t>Treść</t>
  </si>
  <si>
    <t>Plan przed zmianą</t>
  </si>
  <si>
    <t>Zmniejszenia</t>
  </si>
  <si>
    <t>Plan po zmianach</t>
  </si>
  <si>
    <t>Zwiększenia</t>
  </si>
  <si>
    <t>I.</t>
  </si>
  <si>
    <t>II.</t>
  </si>
  <si>
    <t>Zmiany załączników do uchwały budżetowej:</t>
  </si>
  <si>
    <t>Wydatki</t>
  </si>
  <si>
    <t>Lp.</t>
  </si>
  <si>
    <t>Przeniesienia między zadaniami  w ramach tej samej klasyfikacji budżetowej</t>
  </si>
  <si>
    <t>OGÓŁEM</t>
  </si>
  <si>
    <t>Zmiany w treści uchwały:</t>
  </si>
  <si>
    <t>1.</t>
  </si>
  <si>
    <t>2.</t>
  </si>
  <si>
    <t>3.</t>
  </si>
  <si>
    <t>III.</t>
  </si>
  <si>
    <t>Pozostała działalność</t>
  </si>
  <si>
    <t>Oświata i wychowanie</t>
  </si>
  <si>
    <t>UZASADNIENIE</t>
  </si>
  <si>
    <t>Dochody</t>
  </si>
  <si>
    <t>§ 1 ust. 1 dotyczący dochodów budżetowych</t>
  </si>
  <si>
    <t>§ 1 ust. 1 pkt 1 dotyczący dochodów bieżących</t>
  </si>
  <si>
    <t>4.</t>
  </si>
  <si>
    <t>5.</t>
  </si>
  <si>
    <t>6.</t>
  </si>
  <si>
    <t>7.</t>
  </si>
  <si>
    <t>1)</t>
  </si>
  <si>
    <t>2)</t>
  </si>
  <si>
    <t>010</t>
  </si>
  <si>
    <t>Rolnictwo i łowiectwo</t>
  </si>
  <si>
    <t>Transport i łączność</t>
  </si>
  <si>
    <t>Pozostałe zadania w zakresie polityki społecznej</t>
  </si>
  <si>
    <t>Edukacyjna opieka wychowawcza</t>
  </si>
  <si>
    <t>Kultura i ochrona dziedzictwa narodowego</t>
  </si>
  <si>
    <t>3. Konsultacje wymagane przepisami prawa (łącznie z przepisami wewnętrznymi)</t>
  </si>
  <si>
    <t>8.</t>
  </si>
  <si>
    <t>9.</t>
  </si>
  <si>
    <t>10.</t>
  </si>
  <si>
    <t>§ 7 ust. 1 dotyczący dotacji udzielanych z budżetu województwa</t>
  </si>
  <si>
    <t>§ 7 ust. 1 pkt 1 dotyczący dotacji udzielanych z budżetu województwa jednostkom sektora finansów publicznych</t>
  </si>
  <si>
    <t>§ 7 ust. 1 pkt 2 dotyczący dotacji udzielanych z budżetu województwa jednostkom spoza sektora finansów publicznych</t>
  </si>
  <si>
    <t>11.</t>
  </si>
  <si>
    <t>§ 1 ust. 1 pkt 2 dotyczący dochodów majątkowych</t>
  </si>
  <si>
    <t>12.</t>
  </si>
  <si>
    <t xml:space="preserve">Różne rozliczenia </t>
  </si>
  <si>
    <t>Informatyka</t>
  </si>
  <si>
    <t>§ 2 ust. 1 pkt 1 dotyczący wydatków bieżących</t>
  </si>
  <si>
    <t>§ 2 ust. 1 pkt 2 dotyczący wydatków majątkowych</t>
  </si>
  <si>
    <t>§ 2 ust. 1 dotyczący wydatków budżetowych</t>
  </si>
  <si>
    <t>Ogrody botaniczne i zoologiczne oraz naturalne obszary i obiekty chronionej przyrody</t>
  </si>
  <si>
    <t>Parki krajobrazowe</t>
  </si>
  <si>
    <t>Biblioteki</t>
  </si>
  <si>
    <t xml:space="preserve">Parki krajobrazowe </t>
  </si>
  <si>
    <t>Teatry</t>
  </si>
  <si>
    <t>Gospodarka komunalna i ochrona środowiska</t>
  </si>
  <si>
    <t xml:space="preserve">o kwotę </t>
  </si>
  <si>
    <t>Drogi publiczne wojewódzkie</t>
  </si>
  <si>
    <t>60013</t>
  </si>
  <si>
    <t>Regionalne Programy Operacyjne 2014-2020 finansowane z udziałem środków Europejskiego Funduszu Rozwoju Regionalnego</t>
  </si>
  <si>
    <t xml:space="preserve">Szkoły zawodowe </t>
  </si>
  <si>
    <t>Specjalne ośrodki szkolno-wychowawcze</t>
  </si>
  <si>
    <t>§ 12 pkt 1 dotyczący dochodów gromadzonych na wydzielonych rachunkach przez jednostki budżetowe prowadzące działalność określoną w ustawie o systemie oświaty</t>
  </si>
  <si>
    <t>§ 12 pkt 2 dotyczący wydatków finansowanych dochodami gromadzonymi na wydzielonych rachunkach przez jednostki budżetowe prowadzące działalność określoną w ustawie o systemie oświaty</t>
  </si>
  <si>
    <t>Ponadto art. 211, 212, 214, 215, 219 ust. 3, 222, 235-237 i 258 ustawy z dnia 27 sierpnia 2009 r. o finansach publicznych określają zakres i wymogi, które musi spełniać uchwała budżetowa jednostki samorządu terytorialnego.</t>
  </si>
  <si>
    <t>Dokonuje się zmian w planowanych dochodach z tytułu dotacji celowych z budżetu państwa (budżet środków europejskich) przeznaczonych na projekty przewidziane do realizacji w ramach Regionalnego Programu Operacyjnego Województwa Kujawsko-Pomorskiego 2014-2020, poprzez:</t>
  </si>
  <si>
    <t xml:space="preserve">   1) na zadania bieżące w ramach:</t>
  </si>
  <si>
    <t xml:space="preserve">Kultura fizyczna </t>
  </si>
  <si>
    <t>13.</t>
  </si>
  <si>
    <t>14.</t>
  </si>
  <si>
    <t xml:space="preserve">   2) na zadania inwestycyjne w ramach:</t>
  </si>
  <si>
    <t xml:space="preserve">Zgodnie z art. 18 pkt 6 ustawy z dnia 5 czerwca 1998 r. o samorządzie województwa (Dz. U. z 2016 r. poz. 486, z późn. zm.)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2016 r. poz. 1870, z późn. zm.). </t>
  </si>
  <si>
    <t>4. Uzasadnienie merytoryczne - uzasadnienie do zmian w uchwale budżetowej na 2017 rok</t>
  </si>
  <si>
    <t>Załącznik nr 2 "Dochody budżetu Województwa Kujawsko-Pomorskiego wg klasyfikacji budżetowej. Plan na 2017 rok";</t>
  </si>
  <si>
    <t>Załącznik nr 3 "Wydatki budżetu Województwa Kujawsko-Pomorskiego wg grup wydatków. Plan na 2017 rok";</t>
  </si>
  <si>
    <t>Załącznik nr 4 "Wydatki budżetu Województwa Kujawsko-Pomorskiego wg klasyfikacji budżetowej. Plan na 2017 rok";</t>
  </si>
  <si>
    <t>Załącznik nr 5 "Wynik budżetowy i finansowy. Plan na 2017 rok";</t>
  </si>
  <si>
    <t>Wynik budżetowy i finansowy na 2017 rok</t>
  </si>
  <si>
    <t>Zmianie ulega załącznik nr 5 do uchwały budżetowej pn. "Wynik budżetowy i finansowy. Plan na 2017 rok" w związku ze:</t>
  </si>
  <si>
    <t>Załącznik nr 1 "Dochody budżetu Województwa Kujawsko-Pomorskiego wg źródeł pochodzenia. Plan na 2017 rok";</t>
  </si>
  <si>
    <t xml:space="preserve">       - Działania 5.1 Infrastruktura drogowa, na projekty:</t>
  </si>
  <si>
    <t>Załącznik nr 6 "Projekty i działania realizowane w ramach Regionalnego Programu Operacyjnego Województwa Kujawsko-Pomorskiego 2014-2020. Plan na 2017 rok";</t>
  </si>
  <si>
    <t>Załącznik nr 8 "Wydatki na zadania inwestycyjne. Plan na 2017 rok";</t>
  </si>
  <si>
    <t>Załącznik nr 9 "Dotacje udzielane z budżetu Województwa Kujawsko-Pomorskiego. Plan na 2017 rok";</t>
  </si>
  <si>
    <t>Załącznik nr 10 "Zadania z zakresu administracji rządowej zlecone ustawami Samorządowi Województwa. Plan na 2017 rok";</t>
  </si>
  <si>
    <t>Załącznik nr 12 "Dochody i wydatki na zadania realizowane w drodze umów i porozumień między jednostkami samorządu terytorialnego. Plan na 2017 rok";</t>
  </si>
  <si>
    <t>Załącznik nr 13 "Dochody gromadzone na wydzielonych rachunkach oraz wydatki nimi finansowane. Plan na 2017 rok".</t>
  </si>
  <si>
    <t>01095</t>
  </si>
  <si>
    <t>Administracja publiczna</t>
  </si>
  <si>
    <t>Regionalne Programy Operacyjne 2014-2020 finansowane z udziałem środków Europejskiego Funduszu Społecznego</t>
  </si>
  <si>
    <t xml:space="preserve">w kwocie </t>
  </si>
  <si>
    <t>Drogi publiczne gminne</t>
  </si>
  <si>
    <t>Urzędy marszałkowskie</t>
  </si>
  <si>
    <t>Promocja jednostek samorządu terytorialnego</t>
  </si>
  <si>
    <t>Zwiększa się wydatki:</t>
  </si>
  <si>
    <t>Pomoc społeczna</t>
  </si>
  <si>
    <t>Szkoły podstawowe specjalne</t>
  </si>
  <si>
    <t>01008</t>
  </si>
  <si>
    <t>Melioracje wodne</t>
  </si>
  <si>
    <t>Filharmonie, orkiestry, chóry i kapele</t>
  </si>
  <si>
    <t>Domy i ośrodki kultury, świetlice i kluby</t>
  </si>
  <si>
    <t>Galerie i biura wystaw artystycznych</t>
  </si>
  <si>
    <t>Muzea</t>
  </si>
  <si>
    <t>Ochrona zdrowia</t>
  </si>
  <si>
    <t>Dokonuje się zmian w zadaniach zleconych z zakresu administracji rządowej realizowanych przez Kujawsko-Pomorski Zarząd Melioracji i Urządzeń Wodnych we Włocławku:</t>
  </si>
  <si>
    <t>01006</t>
  </si>
  <si>
    <t>Zarządy melioracji i urządzeń wodnych</t>
  </si>
  <si>
    <t>Wojewódzkie urzędy pracy</t>
  </si>
  <si>
    <t>Przetwórstwo przemysłowe</t>
  </si>
  <si>
    <t>Rozwój przedsiębiorczości</t>
  </si>
  <si>
    <t>Określa się wydatki:</t>
  </si>
  <si>
    <t>Wprowadza się zmiany w projektach realizowanych w ramach RPO WK-P 2014-2020, Działania 4.5 Ochrona przyrody:</t>
  </si>
  <si>
    <t>Działalność informacyjna i kulturalna prowadzona za granicą</t>
  </si>
  <si>
    <t>Zmniejsza się wydatki:</t>
  </si>
  <si>
    <t>Zadania w zakresie kultury fizycznej</t>
  </si>
  <si>
    <t>Turystyka</t>
  </si>
  <si>
    <t>Zadania w zakresie upowszechniania turystyki</t>
  </si>
  <si>
    <t>§ 3 dotyczący deficytu budżetowego</t>
  </si>
  <si>
    <t>§ 3 dotyczący przychodów budżetowych</t>
  </si>
  <si>
    <r>
      <t xml:space="preserve">         pn. </t>
    </r>
    <r>
      <rPr>
        <i/>
        <sz val="10"/>
        <rFont val="Times New Roman"/>
        <family val="1"/>
      </rPr>
      <t>"Przebudowa wraz z rozbudową drogi wojewódzkiej Nr 240 Chojnice-Świecie od km 23+190 do 
         km 36+817 i od km 62+877 do km 65+718"</t>
    </r>
  </si>
  <si>
    <t>Dokonuje się zmian w planowanych dochodach bieżących z tytułu dotacji celowych z budżetu państwa (budżet środków krajowych) przeznaczonych na współfinansowanie projektów w ramach Regionalnego Programu Operacyjnego Województwa Kujawsko-Pomorskiego 2014-2020 poprzez:</t>
  </si>
  <si>
    <t>Dokonuje się zmian w planowanych dochodach bieżących z tytułu dotacji celowych z budżetu państwa (budżet środków europejskich) przeznaczonych na projekty przewidziane do realizacji w ramach Regionalnego Programu Operacyjnego Województwa Kujawsko-Pomorskiego 2014-2020, poprzez:</t>
  </si>
  <si>
    <t>15.</t>
  </si>
  <si>
    <t>Załącznik Nr 7 "Pozostałe projekty i działania realizowane ze środków zagranicznych. Plan na 2017 rok"";</t>
  </si>
  <si>
    <t>Załącznik Nr 11 "Dochody i wydatki na zadania wykonywane na mocy porozumień z organami administracji rządowej. Plan na 2017 rok";</t>
  </si>
  <si>
    <t>3)</t>
  </si>
  <si>
    <t>4)</t>
  </si>
  <si>
    <t>Powyższe zmiany dokonywane są w celu dostosowania planowanych dochodów do wielkości przewidywanych wpływów.</t>
  </si>
  <si>
    <t>Niniejszą uchwałą dokonuje się zmian w zakresie planowanych dochodów, wydatków, przychodów budżetu województwa, wyniku budżetowego oraz limitów wydatków na programy (projekty) finansowane ze środków zagranicznych. Ponadto dokonuje się zmian w planie dochodów gromadzonych na wydzielonych rachunkach przez jednostki budżetowe prowadzące działalność określoną w ustawie o systemie oświaty i wydatków nimi finansowanych.</t>
  </si>
  <si>
    <t>Gospodarka odpadami</t>
  </si>
  <si>
    <r>
      <t xml:space="preserve">Dokonuje się przeniesienia planowanych wydatków między podziałkami klasyfikacji budżetowej w kwocie 2.000 zł w zadaniu własnym pn. </t>
    </r>
    <r>
      <rPr>
        <i/>
        <sz val="10"/>
        <rFont val="Times New Roman"/>
        <family val="1"/>
      </rPr>
      <t xml:space="preserve">"Produkty regionalne i tradycyjne - wsparcie procesu rejestracji produktów" </t>
    </r>
    <r>
      <rPr>
        <sz val="10"/>
        <rFont val="Times New Roman"/>
        <family val="1"/>
      </rPr>
      <t>w celu zabezpieczenia środków na pokrycie kosztów związanych z prezentacją żywności wysokiej jakości oraz potencjału firm rolno-spożywczych na stoisku Województwa podczas Targów Smaki Regionów w Poznaniu.</t>
    </r>
  </si>
  <si>
    <r>
      <t xml:space="preserve">Określa się wydatki w kwocie 295 zł na zadanie własne pn. </t>
    </r>
    <r>
      <rPr>
        <i/>
        <sz val="10"/>
        <rFont val="Times New Roman"/>
        <family val="1"/>
      </rPr>
      <t xml:space="preserve">"Realizacja ustawy o zużytym sprzęcie elektrycznym i elektronicznym" </t>
    </r>
    <r>
      <rPr>
        <sz val="10"/>
        <rFont val="Times New Roman"/>
        <family val="1"/>
      </rPr>
      <t>z przeznaczeniem na pokrycie kosztów egzekucji należności stanowiących równowartość kwoty skalkulowanej na wykonanie obowiązku prowadzenia publicznych kampanii edukacyjnych oraz z tytułu opłaty produktowej i dodatkowej opłaty produktowej a także obsługę administracyjną  systemu tych środków i opłat.</t>
    </r>
  </si>
  <si>
    <t>Zwiększa się planowane dochody własne województwa o kwotę 202.138 zł w związku z otrzymaniem od Opery NOVA w Bydgoszczy środków stanowiących rozliczenie podatku VAT, który podlega zwrotowi w ramach rozliczenia przekazanych dotacji, tj.:</t>
  </si>
  <si>
    <t xml:space="preserve"> - z budżetu województwa na inne zadania inwestycyjne realizowane w latach 2009-2015 (189.487 zł).</t>
  </si>
  <si>
    <r>
      <t xml:space="preserve">Określa się planowane wydatki w kwocie 12.651 zł na nowe zadanie własne pn. </t>
    </r>
    <r>
      <rPr>
        <i/>
        <sz val="10"/>
        <rFont val="Times New Roman"/>
        <family val="1"/>
      </rPr>
      <t xml:space="preserve">"Zwrot dotacji - Budowa Opery NOVA w Bydgoszczy" </t>
    </r>
    <r>
      <rPr>
        <sz val="10"/>
        <rFont val="Times New Roman"/>
        <family val="1"/>
      </rPr>
      <t>z przeznaczeniem na zwrot środków dotacji otrzymanej z budżetu państwa na zadanie inwestycyjne pn. "Budowa obiektu Opery NOVA w Bydgoszczy" (2005-2007). Powyższa kwota stanowi rozliczenie podatku VAT, który podlega zwrotowi w ramach rozliczenia dotacji.</t>
    </r>
  </si>
  <si>
    <t>Różne rozliczenia finansowe</t>
  </si>
  <si>
    <t>Obiekty sportowe</t>
  </si>
  <si>
    <t>Regionalne Programy Operacyjne 2007-2013</t>
  </si>
  <si>
    <r>
      <t xml:space="preserve">Wprowadza się następujące zmiany w zadaniu własnym pn. </t>
    </r>
    <r>
      <rPr>
        <i/>
        <sz val="10"/>
        <rFont val="Times New Roman"/>
        <family val="1"/>
      </rPr>
      <t>"Popularyzacja i propagowanie działań w zakresie ochrony środowiska"</t>
    </r>
    <r>
      <rPr>
        <sz val="10"/>
        <rFont val="Times New Roman"/>
        <family val="1"/>
      </rPr>
      <t>:</t>
    </r>
  </si>
  <si>
    <t xml:space="preserve"> - przeniesienia planowanych wydatków między podziałkami klasyfikacji budżetowej poprzez zmniejszenie wydatków inwestycyjnych o kwotę 
   50.000 zł przy jednoczesnym zwiększeniu wydatków bieżących. Zmiana wynika z konieczności dostosowania planu wydatków do potrzeb 
   wynikających z realizowanych przedsięwzięć;</t>
  </si>
  <si>
    <t xml:space="preserve"> - zwiększenie wydatków łącznie o kwotę 162.500 zł, w tym finansowanych z dotacji z Wojewódzkiego Funduszu Ochrony Środowiska 
   i Gospodarki Wodnej w Toruniu o kwotę 130.000 zł oraz ze środków własnych województwa o kwotę 32.500 zł, w związku ze zwiększeniem 
   kwoty dofinansowania w Promesie udzielenia dotacji z WFOŚiGW w Toruniu.</t>
  </si>
  <si>
    <r>
      <t xml:space="preserve">Dokonuje się przeniesienia planowanych wydatków między podziałkami klasyfikacji budżetowej w kwocie 9.300 zł w projekcie pn. </t>
    </r>
    <r>
      <rPr>
        <i/>
        <sz val="10"/>
        <rFont val="Times New Roman"/>
        <family val="1"/>
      </rPr>
      <t>"Edukacja społeczności zamieszkujących obszary chronione województwa kujawsko-pomorskiego: Lubię tu być na zielonym!"</t>
    </r>
    <r>
      <rPr>
        <sz val="10"/>
        <rFont val="Times New Roman"/>
        <family val="1"/>
      </rPr>
      <t xml:space="preserve"> realizowanym w ramach POIiŚ, Działania 2.4 w celu zabezpieczenia środków na pokrycie kosztów szkolenia pracowników wdrażających projekt oraz na zakup materiałów biurowych.</t>
    </r>
  </si>
  <si>
    <t>1) zmniejszenie planowanych wydatków łącznie o kwotę 486.709 zł, w tym:</t>
  </si>
  <si>
    <t xml:space="preserve">    - w planie finansowym Urzędu Marszałkowskiego o kwotę 54.047 zł;</t>
  </si>
  <si>
    <t xml:space="preserve">    - w planie finansowym Kujawsko-Pomorskiego Centrum Edukacji Nauczycieli we Włocławku o kwotę 432.662 zł;</t>
  </si>
  <si>
    <t>2) przeniesienie planowanych wydatków między podziałkami klasyfikacji budżetowej łącznie w kwocie 42.126 zł, w tym"</t>
  </si>
  <si>
    <t xml:space="preserve">    - w planie finansowym Urzędu Marszałkowskiego w kwocie 6.393 zł;</t>
  </si>
  <si>
    <r>
      <t xml:space="preserve">Wprowadza się zmiany w projekcie pn. </t>
    </r>
    <r>
      <rPr>
        <i/>
        <sz val="10"/>
        <rFont val="Times New Roman"/>
        <family val="1"/>
      </rPr>
      <t>"Szkoła Zawodowców"</t>
    </r>
    <r>
      <rPr>
        <sz val="10"/>
        <rFont val="Times New Roman"/>
        <family val="1"/>
      </rPr>
      <t xml:space="preserve"> realizowanym w ramach RPO WK-P 2014-2020, Poddziałania 10.2.3:</t>
    </r>
  </si>
  <si>
    <t xml:space="preserve">    - w planie finansowym Kujawsko-Pomorskiego Centrum Edukacji Nauczycieli we Włocławku w kwocie 35.733 zł.</t>
  </si>
  <si>
    <t>Powyższe zmiany dokonywane są w celu dostosowania planu wydatków do wniosku o dofinansowanie projektu. Zmniejsza się ogólna wartość zadania.</t>
  </si>
  <si>
    <t>926</t>
  </si>
  <si>
    <t>92601</t>
  </si>
  <si>
    <t>Kultura fizyczna</t>
  </si>
  <si>
    <t>Zwiększa się łącznie o kwotę 11.863 zł planowane dochody własne województwa, w związku z uzyskaniem przez Wdecki Park Krajobrazowy wpływów z Agencji Restrukturyzacji i Modernizacji Rolnictwa z tytułu płatności w ramach systemu wsparcia bezpośredniego (1.765,83 zł), z tytułu płatności dla obszarów z ograniczeniami naturalnymi lub innymi szczególnymi ograniczeniami ONW (1.631,52 zł) oraz z tytułu płatności rolnośrodowiskowej (8.466,60 zł).</t>
  </si>
  <si>
    <t>Zwiększa się wydatki finansowane ze środków własnych województwa zaplanowane na bieżące utrzymanie Wdeckiego Parku Krajobrazowego o kwotę 11.863 zł z przeznaczeniem na pokrycie kosztów obsługi tramwaju wodnego, naprawy samochodu służbowego oraz na odpis na zakładowy fundusz świadczeń socjalnych.</t>
  </si>
  <si>
    <t>Działalność środków adopcyjnych</t>
  </si>
  <si>
    <t>Rodzina</t>
  </si>
  <si>
    <r>
      <t>W  zadaniu własnym pn.</t>
    </r>
    <r>
      <rPr>
        <i/>
        <sz val="10"/>
        <rFont val="Times New Roman"/>
        <family val="1"/>
      </rPr>
      <t xml:space="preserve"> "Parki krajobrazowe - pozostałe zadania z zakresu ochrony przyrody"</t>
    </r>
    <r>
      <rPr>
        <sz val="10"/>
        <rFont val="Times New Roman"/>
        <family val="1"/>
      </rPr>
      <t xml:space="preserve"> w części ujętej w planie finansowym Tucholskiego Parku Krajobrazowego dokonuje się przeniesienia planowanych wydatków między podziałkami klasyfikacji budżetowej poprzez zmniejszenie wydatków bieżących o kwotę 500 zł przy jednoczesnym zwiększeniu wydatków inwestycyjnych. Zmiana wynika z konieczności dostosowania planu wydatków na zakup sprzętu fotograficznego w ramach przedsięwzięcia pn. "Edukacja ekologiczna w Tucholskim Parku Krajobrazowym" do wartości wynikającej z przeprowadzonego zapytania ofertowego.</t>
    </r>
  </si>
  <si>
    <t>1. Wojewódzkiego Ośrodka Animacji Kultury:</t>
  </si>
  <si>
    <t>Określa się dotacje dla:</t>
  </si>
  <si>
    <t xml:space="preserve">    1) łącznie w kwocie 22.160 zł z przeznaczeniem na zabezpieczenie wkładu własnego w projektach współfinansowanych środkami pochodzącymi
       od Ministra Kultury i Dziedzictwa Narodowego, tj.:</t>
  </si>
  <si>
    <t>2. Ośrodka Chopinowskiego w Szafarni w kwocie 12.977 zł z przeznaczeniem na zakup sprzętu komputerowego z oprogramowaniem biurowym 
    i graficznym.</t>
  </si>
  <si>
    <t>Dokształcanie i doskonalenie nauczycieli</t>
  </si>
  <si>
    <t>Działalność usługowa</t>
  </si>
  <si>
    <t>Biura planowanie przestrzennego</t>
  </si>
  <si>
    <t>Plany zagospodarowania przestrzennego</t>
  </si>
  <si>
    <r>
      <t xml:space="preserve">Dokonuje się przeniesienia planowanych wydatków między podziałkami klasyfikacji budżetowej w kwocie 4.000 zł w zadaniu własnym pn. </t>
    </r>
    <r>
      <rPr>
        <i/>
        <sz val="10"/>
        <rFont val="Times New Roman"/>
        <family val="1"/>
      </rPr>
      <t>"Wojewódzka Komisja Urbanistyczno-Architektoniczna"</t>
    </r>
    <r>
      <rPr>
        <sz val="10"/>
        <rFont val="Times New Roman"/>
        <family val="1"/>
      </rPr>
      <t xml:space="preserve"> w celu zabezpieczenia środków na organizację posiedzeń Komisji związanych z końcową fazą opracowania projektu Planu zagospodarowania przestrzennego województwa kujawsko-pomorskiego.</t>
    </r>
  </si>
  <si>
    <t>Dokonuje się zmian w dochodach zaplanowanych z tytułu dotacji z funduszy celowych poprzez:</t>
  </si>
  <si>
    <t>Kolegia pracowników służb społecznych</t>
  </si>
  <si>
    <r>
      <t xml:space="preserve">Określa się wydatki w kwocie 700 zł na zadanie własne pn. </t>
    </r>
    <r>
      <rPr>
        <i/>
        <sz val="10"/>
        <rFont val="Times New Roman"/>
        <family val="1"/>
      </rPr>
      <t xml:space="preserve">"Zobowiązania zlikwidowanych jednostek" </t>
    </r>
    <r>
      <rPr>
        <sz val="10"/>
        <rFont val="Times New Roman"/>
        <family val="1"/>
      </rPr>
      <t>z przeznaczeniem na pokrycie zobowiązań po zlikwidowanym z dniem 30 września 2015 r. Kolegium Pracowników Służb Społecznych w Toruniu.</t>
    </r>
  </si>
  <si>
    <r>
      <t xml:space="preserve">1) pn. </t>
    </r>
    <r>
      <rPr>
        <i/>
        <sz val="10"/>
        <rFont val="Times New Roman"/>
        <family val="1"/>
      </rPr>
      <t>"Renaturyzacja rzek, kanałów i wałów przeciwpowodziowych oraz ochrona wód  i bezpieczeństwo przeciwpowodziowe" -</t>
    </r>
    <r>
      <rPr>
        <sz val="10"/>
        <rFont val="Times New Roman"/>
        <family val="1"/>
      </rPr>
      <t xml:space="preserve"> zmniejszenie 
    wydatków łącznie o kwotę 463.230 zł, w tym:</t>
    </r>
  </si>
  <si>
    <t xml:space="preserve">     - finansowanych z dotacji z Wojewódzkiego Funduszu Ochrony Środowiska i Gospodarki Wodnej w Toruniu o kwotę 280.000 zł;</t>
  </si>
  <si>
    <t xml:space="preserve">     - finansowanych z dotacji celowej z budżetu państwa o kwotę 183.230 zł;</t>
  </si>
  <si>
    <t xml:space="preserve">     w związku z oszczędnościami powstałymi po przeprowadzeniu postępowania przetargowego;</t>
  </si>
  <si>
    <r>
      <t>2) pn.</t>
    </r>
    <r>
      <rPr>
        <i/>
        <sz val="10"/>
        <rFont val="Times New Roman"/>
        <family val="1"/>
      </rPr>
      <t xml:space="preserve"> "Budowa i utrzymanie urządzeń melioracji wodnych" - </t>
    </r>
    <r>
      <rPr>
        <sz val="10"/>
        <rFont val="Times New Roman"/>
        <family val="1"/>
      </rPr>
      <t>zwiększenie wydatków finansowych z dotacji celowej z budżetu państwa o kwotę
    183.230 zł.</t>
    </r>
  </si>
  <si>
    <r>
      <t xml:space="preserve">Określa się wydatki w łącznej kwocie 350.000 zł, w tym finansowane z Wojewódzkiego Funduszu Ochrony Środowiska i Gospodarki Wodnej w Toruniu w kwocie 280.000 zł oraz ze środków własnych województwa w kwocie 70.000 zł na nowe przedsięwzięcie pn. </t>
    </r>
    <r>
      <rPr>
        <i/>
        <sz val="10"/>
        <rFont val="Times New Roman"/>
        <family val="1"/>
      </rPr>
      <t xml:space="preserve">"Zakup samochodów specjalistycznych oraz sprzętu wraz z oprogramowaniem dla realizacji zadań związanych z ochroną przeciwpowodziową, ewidencją obszarów wymagających ochrony środowiska oraz gospodarowania wodami na potrzeby rolnictwa" </t>
    </r>
    <r>
      <rPr>
        <sz val="10"/>
        <rFont val="Times New Roman"/>
        <family val="1"/>
      </rPr>
      <t xml:space="preserve">przewidziane do realizacji przez Kujawsko-Pomorski Zarząd Melioracji i Urządzeń Wodnych we Włocławku. W ramach zadania zakupione zostaną samochody terenowe, odbiorniki GNSS oraz kontrolery z oprogramowaniem. Zmiana wynika z otrzymanej z WFOŚiGW w Toruniu Promesy udzielenia dotacji na realizację zadania. </t>
    </r>
  </si>
  <si>
    <r>
      <t xml:space="preserve">  - Poddziałania 10.2.3 Kształcenie zawodowe, na projekt pn. </t>
    </r>
    <r>
      <rPr>
        <i/>
        <sz val="10"/>
        <rFont val="Times New Roman"/>
        <family val="1"/>
      </rPr>
      <t>"Szkoła Zawodowców"</t>
    </r>
  </si>
  <si>
    <r>
      <t xml:space="preserve">Dokonuje się przeniesienia planowanych wydatków między podziałkami klasyfikacji budżetowej w kwocie 180.929 zł w projekcie pn. </t>
    </r>
    <r>
      <rPr>
        <i/>
        <sz val="10"/>
        <rFont val="Times New Roman"/>
        <family val="1"/>
      </rPr>
      <t xml:space="preserve">"Trampolina" </t>
    </r>
    <r>
      <rPr>
        <sz val="10"/>
        <rFont val="Times New Roman"/>
        <family val="1"/>
      </rPr>
      <t>realizowanym przez Regionalny Ośrodek Polityki Społecznej w Toruniu w ramach RPO WK-P 2014-2020, Poddziałania 9.2.2 w celu dostosowania planu wydatków do zaktualizowanego wniosku o dofinansowanie.</t>
    </r>
  </si>
  <si>
    <r>
      <t xml:space="preserve">Zwiększa się o kwotę 1.920.000 zł wydatki zaplanowane na zadanie własne pn. </t>
    </r>
    <r>
      <rPr>
        <i/>
        <sz val="10"/>
        <rFont val="Times New Roman"/>
        <family val="1"/>
      </rPr>
      <t xml:space="preserve">"Organizacja wydarzeń kulturalnych na terenie województwa kujawsko-pomorskiego" </t>
    </r>
    <r>
      <rPr>
        <sz val="10"/>
        <rFont val="Times New Roman"/>
        <family val="1"/>
      </rPr>
      <t>z przeznaczeniem na realizację przedsięwzięć kulturalnych mających wpływ na wzmocnienie marki regionu i wzrost jego atrakcyjności.</t>
    </r>
  </si>
  <si>
    <t xml:space="preserve"> - przeniesienie planowanych wydatków między podziałkami klasyfikacji budżetowej w kwocie 34.198 zł w celu zabezpieczenia środków na 
   pokrycie kosztów oceny programów rewitalizacji przez ekspertów zewnętrznych;</t>
  </si>
  <si>
    <r>
      <t>Wprowadza się następujące zmiany w zadaniu własnym pn.</t>
    </r>
    <r>
      <rPr>
        <i/>
        <sz val="10"/>
        <rFont val="Times New Roman"/>
        <family val="1"/>
      </rPr>
      <t xml:space="preserve"> "Konkurs dotacji na przygotowanie programów rewitalizacji z PO PT 2014-2020" </t>
    </r>
    <r>
      <rPr>
        <sz val="10"/>
        <rFont val="Times New Roman"/>
        <family val="1"/>
      </rPr>
      <t>realizowanym w ramach Programu Operacyjnego Pomoc Techniczna:</t>
    </r>
  </si>
  <si>
    <t>Zwiększa planowane dochody z tytułu dotacji od jednostek samorządu terytorialnego:</t>
  </si>
  <si>
    <t>Uzupełnienie subwencji ogólnej dla jednostek samorządu terytorialnego</t>
  </si>
  <si>
    <t xml:space="preserve">    - o kwotę 146.280 zł w planie finansowym Specjalnego Ośrodka Szkolno-Wychowawczego w Toruniu;</t>
  </si>
  <si>
    <t xml:space="preserve">    - o kwotę 115.240 zł w planie finansowym Specjalnego Ośrodka Szkolno-Wychowawczego Nr 1 w Bydgoszczy;</t>
  </si>
  <si>
    <t xml:space="preserve">    - o kwotę 23.119 zł w planie finansowym Specjalnego Ośrodka Szkolno-Wychowawczego w Toruniu;</t>
  </si>
  <si>
    <t xml:space="preserve">    - o kwotę 22.639 zł w planie finansowym Specjalnego Ośrodka Szkolno-Wychowawczego Nr 1 w Bydgoszczy;</t>
  </si>
  <si>
    <r>
      <t>Zmniejsza się o kwotę 905.270 zł wydatki zaplanowane na jednoroczne zadanie inwestycyjne pn.</t>
    </r>
    <r>
      <rPr>
        <i/>
        <sz val="10"/>
        <rFont val="Times New Roman"/>
        <family val="1"/>
      </rPr>
      <t xml:space="preserve"> "Przebudowa mostu w ciągu drogi wojewódzkiej nr 538 w km 14+391 w m. Słup"</t>
    </r>
    <r>
      <rPr>
        <sz val="10"/>
        <rFont val="Times New Roman"/>
        <family val="1"/>
      </rPr>
      <t xml:space="preserve"> realizowane przez Zarząd Dróg Wojewódzkich w Bydgoszczy. Zmiana wynika z oszczędności po przeprowadzeniu procedur przetargowych.</t>
    </r>
  </si>
  <si>
    <r>
      <t xml:space="preserve">Zwiększa się o kwotę 48.746 zł wydatki zaplanowane na zadanie pn. </t>
    </r>
    <r>
      <rPr>
        <i/>
        <sz val="10"/>
        <rFont val="Times New Roman"/>
        <family val="1"/>
      </rPr>
      <t>"Specjalny Ośrodek Szkolno-Wychowawczy Nr 2 w Bydgoszczy - remont dachów"</t>
    </r>
    <r>
      <rPr>
        <sz val="10"/>
        <rFont val="Times New Roman"/>
        <family val="1"/>
      </rPr>
      <t xml:space="preserve"> w celu umożliwienia dokonania wyboru wykonawcy w przeprowadzonym postępowaniu w trybie przetargu nieograniczonego.</t>
    </r>
  </si>
  <si>
    <t>Wczesne wspomaganie rozwoju dziecka</t>
  </si>
  <si>
    <t>Placówki wychowania pozaszkolnego</t>
  </si>
  <si>
    <t>W związku z oszczędnościami powstałymi po wypłacie dodatkowego wynagrodzenia rocznego zmniejsza się wydatki zaplanowane na bieżące utrzymanie:</t>
  </si>
  <si>
    <t xml:space="preserve"> - Specjalnego Ośrodka Szkolno-Wychowawczego w Toruniu o kwotę 7.648 zł; </t>
  </si>
  <si>
    <t xml:space="preserve"> - Specjalnego Ośrodka Szkolno-Wychowawczego Nr 1 w Bydgoszczy o kwotę 6.619 zł; </t>
  </si>
  <si>
    <t xml:space="preserve"> - Zespołu Szkół Specjalnych Nr 1 w Ciechocinku o kwotę 1.828 zł.</t>
  </si>
  <si>
    <t xml:space="preserve"> - Zespołu Szkół Specjalnych Nr 1 w Ciechocinku o kwotę 6.314 zł.</t>
  </si>
  <si>
    <t xml:space="preserve"> - Zespołu Szkół Nr 33 Specjalnych w Bydgoszczy o kwotę 10.752 zł; </t>
  </si>
  <si>
    <t>Internaty i bursy szkolne</t>
  </si>
  <si>
    <r>
      <t xml:space="preserve"> - nazwa projektu otrzymuje brzmienie </t>
    </r>
    <r>
      <rPr>
        <i/>
        <sz val="10"/>
        <rFont val="Times New Roman"/>
        <family val="1"/>
      </rPr>
      <t>"Artyści w zawodzie - Modernizacja warsztatów kształcenia zawodowego działających w ramach  
   Specjalnego Ośrodka Szkolno-Wychowawczego im. J. Korczaka w Toruniu".</t>
    </r>
  </si>
  <si>
    <t xml:space="preserve"> - zwiększenie ogólnej wartości projektu oraz zmiana okresu realizacji inwestycji;</t>
  </si>
  <si>
    <t xml:space="preserve">Zwiększa się o kwotę 160.476 zł wydatki zaplanowane na działalność statutową Muzeum Etnograficznego w Toruniu w celu zabezpieczenia środków na pokrycie zwiększonych kosztów ochrony fizycznej i elektronicznej w obiektach Instytucji. </t>
  </si>
  <si>
    <t>Określa się dotacje dla Muzeum Etnograficznego w Toruniu:</t>
  </si>
  <si>
    <t>Określa się dotacje dla  Filharmonii Pomorskiej w Bydgoszczy:</t>
  </si>
  <si>
    <t xml:space="preserve"> - o kwotę 800 zł z tytułu opłat za przejazd pojazdów ponadnormatywnych;</t>
  </si>
  <si>
    <r>
      <t>W związku z otrzymaniem pisma od Ministra Rozwoju i Finansów Nr ST8.4751.5.2017 z dnia 13 maja 2017 r. r. o przyznaniu środków rezerwy subwencji ogólnej na dofinansowanie inwestycji drogowej pn.</t>
    </r>
    <r>
      <rPr>
        <i/>
        <sz val="10"/>
        <rFont val="Times New Roman"/>
        <family val="1"/>
      </rPr>
      <t xml:space="preserve"> "Przebudowa mostu w ciągu DW nr 538 w m. Słup"</t>
    </r>
    <r>
      <rPr>
        <sz val="10"/>
        <rFont val="Times New Roman"/>
        <family val="1"/>
      </rPr>
      <t>, zwiększa się planowane dochody własne województwa o kwotę 608.600 zł.</t>
    </r>
  </si>
  <si>
    <r>
      <t xml:space="preserve">1) zwiększenie planowanych dochodów z Wojewódzkiego Funduszu Ochrony Środowiska i Gospodarki Wodnej w Toruniu na zadanie 
    pn. </t>
    </r>
    <r>
      <rPr>
        <i/>
        <sz val="10"/>
        <rFont val="Times New Roman"/>
        <family val="1"/>
      </rPr>
      <t xml:space="preserve">"Popularyzacja i propagowanie działań z zakresu ochrony środowiska" </t>
    </r>
    <r>
      <rPr>
        <sz val="10"/>
        <rFont val="Times New Roman"/>
        <family val="1"/>
      </rPr>
      <t>o kwotę 130.000 zł, tj. do kwoty wynikającej z Promesy 
    udzielenia dotacji;</t>
    </r>
  </si>
  <si>
    <r>
      <t xml:space="preserve">3) przeniesienie między podziałkami klasyfikacji budżetowej dochodów zaplanowanych z  Wojewódzkiego Funduszu Ochrony Środowiska 
    i Gospodarki Wodnej w Toruniu poprzez zmniejszenie dotacji na zadania inwestycyjne o kwotę 40.000 zł przy jednoczesnym zwiększeniu 
    dotacji na zadania bieżące w związku ze zmianą zakresu rzeczowego przedsięwzięć realizowanych w ramach zadania pn. </t>
    </r>
    <r>
      <rPr>
        <i/>
        <sz val="10"/>
        <rFont val="Times New Roman"/>
        <family val="1"/>
      </rPr>
      <t>"Popularyzacja 
    i propagowanie działań z zakresu ochrony środowiska" .</t>
    </r>
  </si>
  <si>
    <t xml:space="preserve"> - zwiększenie wydatków finansowanych ze środków własnych województwa o kwotę 3.800 zł w celu zabezpieczenia 10% wkładu własnego dla 
   zadań realizowanych przez województwo; </t>
  </si>
  <si>
    <t>2) zmniejszenie wydatków na dodatkowe wynagrodzenie roczne:</t>
  </si>
  <si>
    <t xml:space="preserve"> - zmniejszenie wydatków na dodatkowe wynagrodzenie roczne o kwotę 4.252 zł.</t>
  </si>
  <si>
    <r>
      <t xml:space="preserve">Dokonuje się przeniesienia planowanych wydatków między podziałkami klasyfikacji budżetowej w kwocie 16.000 zł w zadaniu zleconym z zakresu administracji rządowej finansowanym z dotacji celowej z budżetu państwa pn. </t>
    </r>
    <r>
      <rPr>
        <i/>
        <sz val="10"/>
        <rFont val="Times New Roman"/>
        <family val="1"/>
      </rPr>
      <t xml:space="preserve">"Kujawsko-Pomorski Ośrodek Adopcyjny w Toruniu - utrzymanie" </t>
    </r>
    <r>
      <rPr>
        <sz val="10"/>
        <rFont val="Times New Roman"/>
        <family val="1"/>
      </rPr>
      <t>w celu dostosowania planu wydatków do bieżących potrzeb jednostki.</t>
    </r>
  </si>
  <si>
    <r>
      <t xml:space="preserve">Określa się wydatki w kwocie 100 zł na zadanie własne pn. </t>
    </r>
    <r>
      <rPr>
        <i/>
        <sz val="10"/>
        <rFont val="Times New Roman"/>
        <family val="1"/>
      </rPr>
      <t xml:space="preserve">"Realizacja ustawy o recyklingu pojazdów wycofanych z eksploatacji" </t>
    </r>
    <r>
      <rPr>
        <sz val="10"/>
        <rFont val="Times New Roman"/>
        <family val="1"/>
      </rPr>
      <t>z przeznaczeniem na pokrycie kosztów obsługi administracyjnej systemu opłat pobieranych za nieosiągnięcie wymaganego poziomu odzysku i recyklingu odpadów pochodzących z pojazdów wycofanych z eksploatacji.</t>
    </r>
  </si>
  <si>
    <r>
      <t xml:space="preserve">      - w kwocie 10.700 zł na projekt pn. </t>
    </r>
    <r>
      <rPr>
        <i/>
        <sz val="10"/>
        <rFont val="Times New Roman"/>
        <family val="1"/>
      </rPr>
      <t>Nowe przestrzenie edukacji kulturalnej w Wojewódzkim Ośrodku Animacji Kultury w Toruniu</t>
    </r>
    <r>
      <rPr>
        <sz val="10"/>
        <rFont val="Times New Roman"/>
        <family val="1"/>
      </rPr>
      <t>, na który 
        instytucja uzyskała dofinansowanie w ramach Programu Ministra Kultury i Dziedzictwa Narodowego Infrastruktura domów kultury. 
        W ramach projektu przewidziano zakup nowoczesnego sprzętu komputerowego (laptopów z systemem operacyjnym) oraz multimedialnego 
        (projektor) umożliwiającego efektywne prowadzenie zajęć z obszaru nowych mediów, filmu, animacji poklatkowej i komputerowej, 
        wideoinstalacji, fotografii, grafiki komputerowej oraz zajęć teatralnych, cyrkowych, z pedagogiki zabawy i animacji kultury;</t>
    </r>
  </si>
  <si>
    <r>
      <t xml:space="preserve">   2) w kwocie 8.085 zł z przeznaczeniem na zabezpieczenie wkładu własnego w projekcie pn. </t>
    </r>
    <r>
      <rPr>
        <i/>
        <sz val="10"/>
        <rFont val="Times New Roman"/>
        <family val="1"/>
      </rPr>
      <t>Zmienne - niezmiennie</t>
    </r>
    <r>
      <rPr>
        <sz val="10"/>
        <rFont val="Times New Roman"/>
        <family val="1"/>
      </rPr>
      <t xml:space="preserve"> współfinansowanym środkami
       pochodzącymi z Muzeum Historii Polski w ramach Programu Patriotyzm Jutra. Projekt ma charakter edukacyjno-integracyjny i skierowany jest 
       do dzieci ze szkoły podstawowej objętych pomocą świetlicy "Dzieci Starówki". W ramach zadania przewidziano warsztaty integracyjne, 
       fotograficzne, wokalne, trening prezentacji i kultury języka oraz zwiedzanie miejsc historycznych ukierunkowane na pogłębienie wiedzy 
       z zakresu historii miasta i regionu, jak również zdobywania nowych umiejętności i kompetencji, mające przyczynić się do podniesienia 
       świadomości historycznej, kulturowej i społecznej uczestników. W projekcie przewidziano również udział seniorów z Centrum Aktywizacji 
       Seniorów przy WOAK;</t>
    </r>
  </si>
  <si>
    <r>
      <t xml:space="preserve">Określa się dotację celową w kwocie 27.450 zł  dla Galerii i Ośrodka Plastycznej Twórczości Dziecka w Toruniu z przeznaczeniem na zabezpieczenie wkładu własnego w projekcie pn. </t>
    </r>
    <r>
      <rPr>
        <i/>
        <sz val="10"/>
        <rFont val="Times New Roman"/>
        <family val="1"/>
      </rPr>
      <t>HaDwaO! - Intermedialne warsztaty twórcze dla dzieci i młodzieży</t>
    </r>
    <r>
      <rPr>
        <sz val="10"/>
        <rFont val="Times New Roman"/>
        <family val="1"/>
      </rPr>
      <t>, na który instytucja uzyskała dofinansowanie w ramach Programu Ministra Kultury i Dziedzictwa Narodowego Edukacja kulturalna. Głównym założeniem projektu jest zwrócenie uwagi na historyczno-kulturowe znaczenie rzeki Wisły oraz poszukiwanie w działaniach twórczych korelacji między ekologią a współczesnymi tendencjami w sztuce. W ramach zadania przewidziano organizację 35 autorskich warsztatów ekologiczno-intermedialnych inspirowanych rzeką Wisłą, które odbywały się będą w plenerze oraz w pracowniach Galerii.</t>
    </r>
  </si>
  <si>
    <r>
      <t xml:space="preserve">Określa się dotację celową dla Wojewódzkiej i Miejskiej Biblioteki Publicznej - Książnicy Kopernikańskiej w Toruniu w kwocie 5.400 zł z przeznaczeniem na zabezpieczenie wkładu własnego w projekcie pn. </t>
    </r>
    <r>
      <rPr>
        <i/>
        <sz val="10"/>
        <rFont val="Times New Roman"/>
        <family val="1"/>
      </rPr>
      <t xml:space="preserve">Biblioteka wychodzi z siebie - Szkolenia z realizacji działań podejmowanych poza biblioteką w celu promocji czytelnictwa </t>
    </r>
    <r>
      <rPr>
        <sz val="10"/>
        <rFont val="Times New Roman"/>
        <family val="1"/>
      </rPr>
      <t>współfinansowanym środkami pochodzącymi z Instytutu Książki. W ramach zadania przewidziano organizację 3 szkoleń warsztatowych: (spacer literacki, geocatching i flashmob), których przedmiotem będą działania efektywnie wpływające na poprawę wizerunku biblioteki i jej społecznego odbioru, promujące ofertę , czytelnictwo i kulturę literacką. W przedsięwzięciu łącznie udział weźmie 55 pracowników merytorycznych bibliotek podregionu toruńsko-włocławskiego.</t>
    </r>
  </si>
  <si>
    <t xml:space="preserve"> - w kwocie 22.142 zł na remont Wiatraka z Wójtówki oraz Młyna Wodnego ze Strzyg. W ramach zadania przewidziano wymianę przegnitego 
   dachu wiatraka  i schodów wejściowych do obiektu oraz wymianę słupów i konstrukcji wraz z odeskowaniem koryta młyna; </t>
  </si>
  <si>
    <t xml:space="preserve"> - w kwocie 100.000 zł na modernizację wewnętrznej instalacji przeciwpożarowej i przeciwwłamaniowej w obiekcie przy ul. Rabiańskiej 19/21. 
   W ramach zadania zaplanowano wymianę czujek, linii dozorowanych i centrali systemu automatycznej sygnalizacji pożaru oraz wymianę 
   centrali alarmowej z manipulatorami i części urządzeń aktywnych w systemie sygnalizacji włamania i napadu. </t>
  </si>
  <si>
    <t>Zwiększa się o kwotę 1.000.000 zł wydatki zaplanowane na podwyższenie kapitału spółki Toruńska Agencja Rozwoju Regionalnego S.A. Wniesienie kapitału nastąpi poprzez objęcie 100 nowych akcji po cenie nominalnej 10.000 zł każda z przeznaczeniem na przygotowanie terenów inwestycyjnych z obszaru Toruńskiego Parku Technologicznego.</t>
  </si>
  <si>
    <t>Określa się wydatki w kwocie 100.000 zł na podwyższenie kapitału zakładowego spółki Regionalny Ośrodek Edukacji Ekologicznej sp. z o.o. Wniesienie kapitału nastąpi poprzez objęcie 100 nowych udziałów zwykłych o wartości nominalnej 1.000 zł każdy. Środki uzyskane z podwyższenia kapitału przeznaczone zostaną na realizację projektu z wykorzystaniem zabytkowego taboru.</t>
  </si>
  <si>
    <t>Zadania z zakresu geodezji i kartografii</t>
  </si>
  <si>
    <r>
      <t>W ramach zadania własnego pn.</t>
    </r>
    <r>
      <rPr>
        <i/>
        <sz val="10"/>
        <rFont val="Times New Roman"/>
        <family val="1"/>
      </rPr>
      <t xml:space="preserve"> "Wojewódzki Zasób Geodezyjny i Kartograficzny" </t>
    </r>
    <r>
      <rPr>
        <sz val="10"/>
        <rFont val="Times New Roman"/>
        <family val="1"/>
      </rPr>
      <t>dokonuje się przeniesienia planowanych wydatków między podziałkami klasyfikacji budżetowej poprzez zmniejszenie wydatków inwestycyjnych o kwotę 5.000 zł przy jednoczesnym zwiększeniu wydatków bieżących. Zmiana wynika z konieczności zabezpieczenia środków na pokrycie kosztów związanych z przejęciem pomieszczeń przy ul. Targowej 13/15 w Toruniu.</t>
    </r>
  </si>
  <si>
    <t>Wytwarzanie i zaopatrywanie w energię elektryczną, gaz i wodę</t>
  </si>
  <si>
    <t xml:space="preserve"> - Działanie 3.3 Efektywność energetyczna w sektorze publicznym i mieszkaniowym o kwotę 1.343.167 zł;</t>
  </si>
  <si>
    <t xml:space="preserve"> - Poddziałanie 3.5.1 Efektywność energetyczna w sektorze publicznym i mieszkaniowym w ramach ZIT o kwotę 637.198 zł.</t>
  </si>
  <si>
    <t xml:space="preserve"> - Działanie 2.1 Wysoka dostępność i jakość e-usług publicznych o kwotę 1.437.360 zł;</t>
  </si>
  <si>
    <t xml:space="preserve"> - Działanie 2.2 Cyfrowa dostępność i użyteczność informacji sektora publicznego oraz zasobów nauki, kultury i dziedzictwa regionalnego o kwotę
   522.518 zł.</t>
  </si>
  <si>
    <t xml:space="preserve">Przedszkola </t>
  </si>
  <si>
    <t>Zmniejsza się o kwotę 222.279 zł wydatki zaplanowane w ramach RPO WK-P 2014-2020 na Podziałanie 6.3.1 Inwestycje w infrastrukturę przedszkolną w celu dostosowania planu wydatków do wielkości prognozowanego współfinansowania krajowego dla projektów przewidzianych do realizacji przez beneficjentów w 2017 r.</t>
  </si>
  <si>
    <r>
      <t xml:space="preserve"> - o kwotę 160.000 zł na zadanie własne pn. </t>
    </r>
    <r>
      <rPr>
        <i/>
        <sz val="10"/>
        <rFont val="Times New Roman"/>
        <family val="1"/>
      </rPr>
      <t xml:space="preserve">"Promocja województwa kujawsko-pomorskiego poprzez sport" </t>
    </r>
    <r>
      <rPr>
        <sz val="10"/>
        <rFont val="Times New Roman"/>
        <family val="1"/>
      </rPr>
      <t xml:space="preserve">z przeznaczeniem na 
   współorganizację Letnich Igrzysk Polonijnych Toruń 2017. </t>
    </r>
  </si>
  <si>
    <t>Zwiększa się  wydatki:</t>
  </si>
  <si>
    <r>
      <t xml:space="preserve"> - o kwotę 29.624 zł na wieloletnie zadanie inwestycyjne  pn. </t>
    </r>
    <r>
      <rPr>
        <i/>
        <sz val="10"/>
        <rFont val="Times New Roman"/>
        <family val="1"/>
      </rPr>
      <t xml:space="preserve">"Rozbudowa budynku Urzędu Marszałkowskiego". </t>
    </r>
    <r>
      <rPr>
        <sz val="10"/>
        <rFont val="Times New Roman"/>
        <family val="1"/>
      </rPr>
      <t>Środki te ujęte były w wykazie 
   wydatków niewygasających z upływem 2016 r. z ostatecznym terminem wykorzystania do dnia 30 czerwca 2017 r. (uchwała Nr  XXVIII/478/16 
   Sejmiku Województwa Kujawsko-Pomorskiego z dnia 19 grudnia 2016 r.). W związku z przedłużającymi się procedurami związanymi z wydaniem 
   decyzji o pozwoleniu na budowę i brakiem możliwości zapłaty wynagrodzenia w wyznaczonym terminie, powyższe środki ujmuje się w roku 
   bieżącym;</t>
    </r>
  </si>
  <si>
    <t>Dokonuje się przeniesienia planowanych dochodów między podziałkami klasyfikacji budżetowej w kwocie 1.200 zł w celu ujęcia we właściwym paragrafie klasyfikacji budżetowej wpływów uzyskiwanych przez Kujawsko-Pomorski Zarząd Melioracji i Urządzeń Wodnych we Włocławku z tytułu zwrotu kosztów upomnień związanych z nieterminowym uiszczaniem opłat melioracyjnych i inwestycyjnych.</t>
  </si>
  <si>
    <t>W związku z przeprowadzeniem przez Kujawsko-Pomorski Zarząd Melioracji i Urządzeń Wodnych we Włocławku postępowania przetargowego na wykonanie robót budowlanych pn. "Renaturyzacja rzek, kanałów i wałów przeciwpowodziowych oraz ochrona wód  i bezpieczeństwo przeciwpowodziowe - Stabilizacja poziomu wody Jeziora Sępoleńskiego" wprowadza się zmiany polegające na:</t>
  </si>
  <si>
    <r>
      <t xml:space="preserve"> - przeniesieniu dochodów z tytułu dotacji z funduszy celowych poprzez zmniejszenie dochodów na zadanie pn. </t>
    </r>
    <r>
      <rPr>
        <i/>
        <sz val="10"/>
        <rFont val="Times New Roman"/>
        <family val="1"/>
      </rPr>
      <t xml:space="preserve">"Renaturyzacja  rzek, kanałów 
   i wałów przeciwpowodziowych oraz ochrona wód i bezpieczeństwo przeciwpowodziowe" </t>
    </r>
    <r>
      <rPr>
        <sz val="10"/>
        <rFont val="Times New Roman"/>
        <family val="1"/>
      </rPr>
      <t xml:space="preserve">o kwotę 280.000 zł przy jednoczesnym określeniu 
   dochodów na zadanie własne pn. </t>
    </r>
    <r>
      <rPr>
        <i/>
        <sz val="10"/>
        <rFont val="Times New Roman"/>
        <family val="1"/>
      </rPr>
      <t xml:space="preserve">"Zakup samochodów specjalistycznych oraz sprzętu wraz z oprogramowaniem dla realizacji zadań 
   związanych z ochroną przeciwpowodziową, ewidencją obszarów wymagających ochrony środowiska oraz gospodarowania wodami na 
   potrzeby rolnictwa", </t>
    </r>
    <r>
      <rPr>
        <sz val="10"/>
        <rFont val="Times New Roman"/>
        <family val="1"/>
      </rPr>
      <t>zgodnie z Promesą udzielenia dotacji z Wojewódzkiego Funduszu Ochrony Środowiska i Gospodarki Wodnej w Toruniu.</t>
    </r>
  </si>
  <si>
    <t>1) o kwotę 335.000 zł w związku z przyznaniem przez gminę Kcynia pomocy finansowej na dofinansowanie inwestycji pn. "Przebudowa 
    skrzyżowania dróg wojewódzkich nr 241 i 247 w Kcyni (ul. Dworcowa, Nakielska, Nowa, 22 Stycznia)";</t>
  </si>
  <si>
    <r>
      <t xml:space="preserve">Zwiększa się dochody z tytułu dotacji celowej z budżetu państwa zaplanowane na zadanie pn. </t>
    </r>
    <r>
      <rPr>
        <i/>
        <sz val="10"/>
        <rFont val="Times New Roman"/>
        <family val="1"/>
      </rPr>
      <t>"Konkurs dotacji na przygotowanie programów rewitalizacji z PO PT 2014-2020"</t>
    </r>
    <r>
      <rPr>
        <sz val="10"/>
        <rFont val="Times New Roman"/>
        <family val="1"/>
      </rPr>
      <t>realizowane w ramach Programu Operacyjnego Pomoc Techniczna łącznie o kwotę 2 zł, w tym z budżetu państwa na finansowanie części unijnej o kwotę 1 zł oraz na finansowanie części krajowej o kwotę 1 zł. Zmiana dokonywana jest w celu dostosowania planu dochodów do wysokości określonej w harmonogramie transz dotacji zaakceptowanym przez Ministerstwo Rozwoju.</t>
    </r>
  </si>
  <si>
    <r>
      <t xml:space="preserve">2) zmniejszenie planowanych dochodów z Wojewódzkiego Funduszu Ochrony Środowiska i Gospodarki Wodnej w Toruniu na zadanie 
    pn. </t>
    </r>
    <r>
      <rPr>
        <i/>
        <sz val="10"/>
        <rFont val="Times New Roman"/>
        <family val="1"/>
      </rPr>
      <t xml:space="preserve">"Program ochrony środowiska województwa kujawsko-pomorskiego na lata 2017-2025 z perspektywą na lata 2021-2024" </t>
    </r>
    <r>
      <rPr>
        <sz val="10"/>
        <rFont val="Times New Roman"/>
        <family val="1"/>
      </rPr>
      <t>o kwotę 
    72.768 zł, tj. do kwoty wynikającej z podpisanej umowy dotacji;</t>
    </r>
  </si>
  <si>
    <t xml:space="preserve">Określa się dochody własne województwa w kwocie 295 zł stanowiące 10% odpis od wpłaty środków stanowiących równowartość kwoty skalkulowanej na wykonanie obowiązku prowadzenia publicznych kampanii edukacyjnych oraz od wpływów z tytułu opłaty produktowej i dodatkowej opłaty produktowej, pobieranych zgodnie z ustawą z dnia 11 września 2015 r. o zużytym sprzęcie elektrycznym i elektronicznym. </t>
  </si>
  <si>
    <t>Określa się dochody własne województwa w kwocie 100 zł stanowiące 5% odpis od wpływów z tytułu opłat za nieosiągnięcie wymaganego poziomu odzysku i recyklingu odpadów pochodzących z pojazdów wycofanych z eksploatacji, pobieranych na podstawie ustawy z dnia 20 stycznia 2005 r. o recyklingu pojazdów wycofanych z eksploatacji.</t>
  </si>
  <si>
    <t xml:space="preserve"> - z budżetu państwa na zadanie inwestycyjne pn. "Budowa obiektu Opery NOVA w Bydgoszczy" (2005-2007) (12.651 zł);</t>
  </si>
  <si>
    <t>Dokonuje się przeniesienia dochodów zaplanowanych z dotacji z funduszy celowych (WFOŚiGW w Toruniu) na przedsięwzięcia z zakresu ochrony przyrody realizowane przez Tucholski Park Krajobrazowy poprzez zmniejszenie o kwotę 500 zł dotacji przeznaczonej na zadania bieżące przy jednoczesnym zwiększeniu dotacji na wydatki inwestycyjne. Zmiana wynika z aktualizacji harmonogramu rzeczowo-finansowego zadania pn. "Edukacja ekologiczna w Tucholskim Parku Krajobrazowym".</t>
  </si>
  <si>
    <t xml:space="preserve">Określa się dochody własne województwa w kwocie 16.200 zł z tytułu zwrotu dotacji z budżetu środków europejskich przez Partnera projektu pn. "Rozbudowa Bazy Sportowej w Województwie Kujawsko-Pomorskim - Moje Boisko ORLIK 2012" zrealizowanego w ramach RPO WK-P 2007-2013, Działania 3.1. Zwrot wynika z nałożenia przez Instytucję Audytową korekty finansowej na postępowanie przetargowe.  </t>
  </si>
  <si>
    <t xml:space="preserve">W celu dostosowania planu wydatków do wielkości prognozowanego współfinansowania krajowego dla projektów przewidzianych do realizacji przez beneficjentów w 2017 r., zmniejsza się wydatki zaplanowane w ramach RPO WK-P 2014-2020 na: </t>
  </si>
  <si>
    <r>
      <t xml:space="preserve">1. w kwocie 100.983 zł na zadanie własne pn. </t>
    </r>
    <r>
      <rPr>
        <i/>
        <sz val="10"/>
        <rFont val="Times New Roman"/>
        <family val="1"/>
      </rPr>
      <t>"Doradztwo techniczne w ramach partnerstwa publiczno-prywatnego"</t>
    </r>
    <r>
      <rPr>
        <sz val="10"/>
        <rFont val="Times New Roman"/>
        <family val="1"/>
      </rPr>
      <t>. Środki te ujęte były 
    w wykazie wydatków niewygasających z upływem 2016 r. z ostatecznym terminem wykorzystania do dnia 30 czerwca 2017 r. (uchwała  
    Nr  XXVIII/478/16 Sejmiku Województwa Kujawsko-Pomorskiego z dnia 19 grudnia 2016 r.). W związku z przedłużającym się procesem realizacji 
    II etapu zadania i braku możliwości wydatkowania środków w wyznaczonym terminie, powyższe środki ujmuje się w roku bieżącym;</t>
    </r>
  </si>
  <si>
    <r>
      <t xml:space="preserve">2. w kwocie 335.000 zł na zadanie inwestycyjne pn. </t>
    </r>
    <r>
      <rPr>
        <i/>
        <sz val="10"/>
        <rFont val="Times New Roman"/>
        <family val="1"/>
      </rPr>
      <t>"Przebudowa skrzyżowania dróg wojewódzkich nr 241 i 247 w Kcyni (ul. Dworcowa, 
    Nakielska, Nowa, 22 Stycznia)"</t>
    </r>
    <r>
      <rPr>
        <sz val="10"/>
        <rFont val="Times New Roman"/>
        <family val="1"/>
      </rPr>
      <t xml:space="preserve"> realizowane przez Zarząd Dróg Wojewódzkich w Bydgoszczy. Powyższa kwota sfinansowana zostanie  
    z dotacji od jednostek samorządu terytorialnego w związku z przyznaniem przez gminę Kcynia pomocy finansowej na dofinansowanie 
    inwestycji. Środki własne województwa na realizację zadania zabezpieczone zostały w ramach wydatków niewygasających z upływem 2016 r.
    z ostatecznym terminem wykorzystania do dnia 30 czerwca br.</t>
    </r>
  </si>
  <si>
    <t>W związku z przystąpieniem Województwa do Europejskiej Federacji Dróg Św. Jakuba z Composteli - międzynarodowej organizacji pozarządowej non-profit z siedzibą Le Puy-en-Velay (Francja), określa się wydatki w kwocie 22.000 zł na pokrycie kosztu składki członkowskiej.</t>
  </si>
  <si>
    <r>
      <t xml:space="preserve"> - o kwotę 850.000 zł na zadanie własne pn. </t>
    </r>
    <r>
      <rPr>
        <i/>
        <sz val="10"/>
        <rFont val="Times New Roman"/>
        <family val="1"/>
      </rPr>
      <t xml:space="preserve">"Promocja Województwa" </t>
    </r>
    <r>
      <rPr>
        <sz val="10"/>
        <rFont val="Times New Roman"/>
        <family val="1"/>
      </rPr>
      <t>w celu zabezpieczenia środków na realizację polityki promocyjnej 
   Województwa Kujawsko-Pomorskiego;</t>
    </r>
  </si>
  <si>
    <t xml:space="preserve"> - zwiększenie wydatków finansowanych z dotacji celowej z budżetu państwa łącznie o kwotę 2 zł w tym z budżetu państwa na finansowanie 
   części unijnej o kwotę 1 zł oraz na finansowanie części krajowej o kwotę 1 zł, tj. do wysokości  określonej w zaakceptowanym przez Ministerstwo
   Rozwoju harmonogramie transz dotacji.</t>
  </si>
  <si>
    <r>
      <t xml:space="preserve">Dokonuje przeniesienia planowanych wydatków między podziałkami klasyfikacji budżetowej w kwocie 1.000 zł w zadaniu własnym pn. </t>
    </r>
    <r>
      <rPr>
        <i/>
        <sz val="10"/>
        <rFont val="Times New Roman"/>
        <family val="1"/>
      </rPr>
      <t xml:space="preserve">"Doskonalenie nauczycieli" </t>
    </r>
    <r>
      <rPr>
        <sz val="10"/>
        <rFont val="Times New Roman"/>
        <family val="1"/>
      </rPr>
      <t>w części ujętej w planie finansowym Medyczno-Społecznego Centrum Kształcenia Zawodowego i Ustawicznego w Toruniu w celu dostosowania planu wydatków do rodzaju kosztów poniesionych przez nauczycieli na indywidualne formy kształcenia.</t>
    </r>
  </si>
  <si>
    <t>W celu urealnienia planu wydatków w grupie wynagrodzeń i pochodnych wprowadza się następujące zmiany w bieżącym utrzymaniu jednostek oświatowych:</t>
  </si>
  <si>
    <t>W celu urealnienia planu wydatków w grupie wynagrodzeń i pochodnych wprowadza się następujące zmiany w bieżącym utrzymaniu Okręgowego Ośrodka Dokształcania Zawodowego w Bydgoszczy :</t>
  </si>
  <si>
    <r>
      <t xml:space="preserve"> - w kwocie 375.000 zł na zadanie inwestycyjne pn. </t>
    </r>
    <r>
      <rPr>
        <i/>
        <sz val="10"/>
        <rFont val="Times New Roman"/>
        <family val="1"/>
      </rPr>
      <t>"Rozbudowa i remont Filharmonii Pomorskiej im. Ignacego Paderewskiego w Bydgoszczy- 
   przygotowanie dokumentacji".</t>
    </r>
    <r>
      <rPr>
        <sz val="10"/>
        <rFont val="Times New Roman"/>
        <family val="1"/>
      </rPr>
      <t xml:space="preserve"> W ramach dotacji sfinansowane zostaną m.in: aktualizacja programu funkcjonalno-użytkowego, inwentaryzacja
   akustyczna, akustyczny program funkcjonalno-użytkowy, założenia i warunki dla techniki scenicznej i elektroakustyki, wykonanie SIWZ oraz 
   zakup działek.</t>
    </r>
  </si>
  <si>
    <r>
      <t xml:space="preserve">       - w kwocie 11.460 zł na projekt pn.</t>
    </r>
    <r>
      <rPr>
        <i/>
        <sz val="10"/>
        <rFont val="Times New Roman"/>
        <family val="1"/>
      </rPr>
      <t xml:space="preserve"> Coś za coś. Międzypokoleniowa wymiana myśli, uczuć i zdarzeń</t>
    </r>
    <r>
      <rPr>
        <sz val="10"/>
        <rFont val="Times New Roman"/>
        <family val="1"/>
      </rPr>
      <t>, na który instytucja uzyskała 
         dofinansowanie w ramach Programu Ministra Kultury i Dziedzictwa Narodowego Edukacja kulturalna. Celem projektu jest poszukiwanie 
         tożsamości kulturowej uczestników przedsięwzięcia - grup międzypokoleniowych tworzonych przez młodzież - uczniów i absolwentów 
         Zespołu Szkół we Wroniu, uczniów III Liceum Ogólnokształcącego i Katolickiego Liceum Akademickiego w Toruniu, aktorów studenckiego 
         teatru Perpetuum oraz seniorów -  emerytowanych aktorów, członków Klubu Seniora Echo przy Wąbrzeskim Domu Kultury i seniorów 
         z Centrum Aktywizacji Seniorów przy WOAK w Toruniu. W ramach zadania przewidziano ponad pięćdziesiąt warsztatów i spotkań 
         z dziedzin takich jak poezja, muzyka, teatr, fotografia, sztuki wizualne;</t>
    </r>
  </si>
  <si>
    <r>
      <t xml:space="preserve"> - w kwocie 463.739 zł na projekt  pn. </t>
    </r>
    <r>
      <rPr>
        <i/>
        <sz val="10"/>
        <rFont val="Times New Roman"/>
        <family val="1"/>
      </rPr>
      <t xml:space="preserve">"Rozbudowa bazy sportowej w Województwie Kujawsko-Pomorskim" </t>
    </r>
    <r>
      <rPr>
        <sz val="10"/>
        <rFont val="Times New Roman"/>
        <family val="1"/>
      </rPr>
      <t>realizowany w ramach RPO WK-P 
   2007-2013, Działania 3.1 z przeznaczeniem na refundację poniesionych wydatków przez partnera projektu w latach poprzednich, zgodnie ze
   złożonym wnioskiem o płatność końcową;</t>
    </r>
  </si>
  <si>
    <r>
      <t xml:space="preserve">Wprowadza się następujące zmiany w jednorocznym zadaniu inwestycyjnym pn. </t>
    </r>
    <r>
      <rPr>
        <i/>
        <sz val="10"/>
        <rFont val="Times New Roman"/>
        <family val="1"/>
      </rPr>
      <t xml:space="preserve">"Drogi wojewódzkie - modernizacja dróg" </t>
    </r>
    <r>
      <rPr>
        <sz val="10"/>
        <rFont val="Times New Roman"/>
        <family val="1"/>
      </rPr>
      <t>realizowanym przez Zarząd Dróg Wojewódzkich w Bydgoszczy</t>
    </r>
  </si>
  <si>
    <t>1) określenie wydatków finansowanych z dotacji od jednostek samorządu terytorialnego łącznie w kwocie 399.938 zł w związku z przyznaniem 
    pomocy finansowej przez:</t>
  </si>
  <si>
    <r>
      <t xml:space="preserve">3. w kwocie 26.000 zł na jednoroczne zadanie inwestycyjne pn. </t>
    </r>
    <r>
      <rPr>
        <i/>
        <sz val="10"/>
        <rFont val="Times New Roman"/>
        <family val="1"/>
      </rPr>
      <t>"Modernizacja węzła ciepłowniczego w obiekcie przy ul. Polnej 113 w Toruniu"</t>
    </r>
    <r>
      <rPr>
        <sz val="10"/>
        <rFont val="Times New Roman"/>
        <family val="1"/>
      </rPr>
      <t xml:space="preserve"> 
   przewidziane do realizacji przez Zarząd Dróg Wojewódzkich w Bydgoszczy. Konieczność wykonania prac modernizacyjnych wynika ze złego 
   stanu technicznego węzła i wysokich opłat za energię cieplną. </t>
    </r>
  </si>
  <si>
    <t>1. na projekty realizowane w ramach RPO WK-P 2014-2020, Działania 5.1 Infrastruktura drogowa, tj.:</t>
  </si>
  <si>
    <t>Zwiększa się wydatki inwestycyjne w planie finansowym Zarządu Dróg Wojewódzkich w Bydgoszczy:</t>
  </si>
  <si>
    <r>
      <t xml:space="preserve"> - o kwotę 150.000 zł na zadanie własne pn. </t>
    </r>
    <r>
      <rPr>
        <i/>
        <sz val="10"/>
        <rFont val="Times New Roman"/>
        <family val="1"/>
      </rPr>
      <t>"Obsługa uroczystości, jubileuszy, wizyt i spotkań"</t>
    </r>
    <r>
      <rPr>
        <sz val="10"/>
        <rFont val="Times New Roman"/>
        <family val="1"/>
      </rPr>
      <t xml:space="preserve"> z przeznaczeniem na pokrycie kosztów 
   związanych z obsługą imprez objętych patronatem Marszałka Województwa;</t>
    </r>
  </si>
  <si>
    <r>
      <t xml:space="preserve"> - o kwotę 209.000 zł na zadanie własne pn. </t>
    </r>
    <r>
      <rPr>
        <i/>
        <sz val="10"/>
        <rFont val="Times New Roman"/>
        <family val="1"/>
      </rPr>
      <t xml:space="preserve">"Współpraca międzynarodowa uczniów i studentów" </t>
    </r>
    <r>
      <rPr>
        <sz val="10"/>
        <rFont val="Times New Roman"/>
        <family val="1"/>
      </rPr>
      <t>z przeznaczeniem na organizację 
   Międzynarodowych Spotkań Młodzieży i pobytu terapeutycznego dla dzieci z Ukrainy dotkniętych skutkami działań wojennych, projekt 
   "Z Ziemi Świętej do Polski" oraz integrację młodzieży z województwa z młodzieżą partnerskiego Obwodu Chmielnickiego na Ukrainie.</t>
    </r>
  </si>
  <si>
    <r>
      <t xml:space="preserve">Zwiększa się o kwotę 24.000 zł wydatki zaplanowane na zadanie własne pn. </t>
    </r>
    <r>
      <rPr>
        <i/>
        <sz val="10"/>
        <rFont val="Times New Roman"/>
        <family val="1"/>
      </rPr>
      <t>"Wymiana międzynarodowa uczniów i studentów"</t>
    </r>
    <r>
      <rPr>
        <sz val="10"/>
        <rFont val="Times New Roman"/>
        <family val="1"/>
      </rPr>
      <t xml:space="preserve"> z przeznaczeniem na pokrycie kosztów realizacji Międzynarodowego Programu "Śladami Św. Jana Pawła II".</t>
    </r>
  </si>
  <si>
    <t>Określa się planowane wydatki w kwocie 109.828 zł na Projekt SURFACE przewidziany do realizacji w latach 2017-2020 w ramach Programu INTERREG Europa Środkowa w związku z zaakceptowaniem projektu do realizacji przez Komitet Monitorujący Program. Środki w kwocie 93.354 zł sfinansowane zostaną ze środków zagranicznych, natomiast kwota 16.474 zł stanowi udział własny województwa. Celem projektu jest poprawa zarządzania środowiskiem oraz jakością życia na terenach miejskich oraz zintegrowania wszystkich lokalnych interesariuszy we wspólnym działaniu na rzecz racjonalnego wykorzystywania dostępnych zasobów i produktów w codziennym życiu.</t>
  </si>
  <si>
    <t>Gospodarka mieszkaniowa</t>
  </si>
  <si>
    <t>Gospodarka gruntami i nieruchomościami</t>
  </si>
  <si>
    <t xml:space="preserve">    - o kwotę 2.540 zł w planie finansowym Specjalnego Ośrodka Szkolno-Wychowawczego w Toruniu;</t>
  </si>
  <si>
    <t xml:space="preserve">    - o kwotę 14.977 zł w planie finansowym Specjalnego Ośrodka Szkolno-Wychowawczego Nr 1 w Bydgoszczy;</t>
  </si>
  <si>
    <t xml:space="preserve">    - o kwotę 1.904 zł w planie finansowym Zespołu Szkół Nr 33 Specjalnych w Bydgoszczy; </t>
  </si>
  <si>
    <t xml:space="preserve">    - o kwotę 1.280 zł w planie finansowym Zespołu Szkół Specjalnych Nr 1 w Ciechocinku.</t>
  </si>
  <si>
    <t xml:space="preserve">    - o kwotę 27.385 zł w planie finansowym Specjalnego Ośrodka Szkolno-Wychowawczego Nr 1 w Bydgoszczy;</t>
  </si>
  <si>
    <t xml:space="preserve">    - o kwotę 16.806 zł w planie finansowym Zespołu Szkół Nr 33 Specjalnych w Bydgoszczy; </t>
  </si>
  <si>
    <t xml:space="preserve">    - o kwotę 22.213 zł w planie finansowym Zespołu Szkół Specjalnych Nr 1 w Ciechocinku;</t>
  </si>
  <si>
    <t>W związku z oszczędnościami powstałymi po wypłacie dodatkowego wynagrodzenia rocznego zmniejsza się o kwotę 2.606 zł wydatki zaplanowane na bieżące utrzymanie Zespołu Szkół Nr 33 Specjalnych w Bydgoszczy.</t>
  </si>
  <si>
    <t>Przedszkola specjalne</t>
  </si>
  <si>
    <t>Gimnazja specjalne</t>
  </si>
  <si>
    <t xml:space="preserve"> - Specjalnego Ośrodka Szkolno-Wychowawczego w Toruniu o kwotę 994 zł; </t>
  </si>
  <si>
    <t xml:space="preserve"> - Specjalnego Ośrodka Szkolno-Wychowawczego Nr 1 w Bydgoszczy o kwotę 96 zł; </t>
  </si>
  <si>
    <t xml:space="preserve"> - Specjalnego Ośrodka Szkolno-Wychowawczego Nr 2 w Bydgoszczy o kwotę 15.324 zł; </t>
  </si>
  <si>
    <t xml:space="preserve"> - Zespołu Szkół Nr 33 Specjalnych w Bydgoszczy o kwotę 6.460 zł.</t>
  </si>
  <si>
    <t xml:space="preserve"> - Zespołu Szkół Specjalnych Nr 1 w Ciechocinku o kwotę 2.116 zł.</t>
  </si>
  <si>
    <t>Licea ogólnokształcące specjalne</t>
  </si>
  <si>
    <t xml:space="preserve"> - Specjalnego Ośrodka Szkolno-Wychowawczego Nr 1 w Bydgoszczy o kwotę 13.026 zł; </t>
  </si>
  <si>
    <t xml:space="preserve"> - Specjalnego Ośrodka Szkolno-Wychowawczego Nr 2 w Bydgoszczy o kwotę 928 zł; </t>
  </si>
  <si>
    <t xml:space="preserve"> - Zespołu Szkół Nr 33 Specjalnych w Bydgoszczy o kwotę 7.037 zł.</t>
  </si>
  <si>
    <t xml:space="preserve">    - o kwotę 38.959 zł w planie finansowym Specjalnego Ośrodka Szkolno-Wychowawczego Nr 2 w Bydgoszczy;</t>
  </si>
  <si>
    <t xml:space="preserve">    - o kwotę 9.408 zł w planie finansowym Specjalnego Ośrodka Szkolno-Wychowawczego Nr 2 w Bydgoszczy;</t>
  </si>
  <si>
    <t>Szkoły zawodowe specjalne</t>
  </si>
  <si>
    <t xml:space="preserve">    - o kwotę 18.038 zł w planie finansowym Specjalnego Ośrodka Szkolno-Wychowawczego w Toruniu;</t>
  </si>
  <si>
    <t xml:space="preserve">    - o kwotę 5.129 zł w planie finansowym Specjalnego Ośrodka Szkolno-Wychowawczego Nr 1 w Bydgoszczy;</t>
  </si>
  <si>
    <t xml:space="preserve">    - o kwotę 13.370 zł w planie finansowym Specjalnego Ośrodka Szkolno-Wychowawczego Nr 2 w Bydgoszczy.</t>
  </si>
  <si>
    <t>Centra kształcenia ustawicznego i praktycznego oraz ośrodki dokształcania zawodowego</t>
  </si>
  <si>
    <t xml:space="preserve"> - zmniejszenie wydatków na dodatkowe wynagrodzenie roczne o kwotę 13.392 zł.</t>
  </si>
  <si>
    <t xml:space="preserve">    - o kwotę 1.642 zł w planie finansowym Kujawsko-Pomorskiego Centrum Edukacji Nauczycieli w Bydgoszczy;</t>
  </si>
  <si>
    <t xml:space="preserve">    - o kwotę 6.163 zł w planie finansowym Kujawsko-Pomorskiego Centrum Edukacji Nauczycieli w Toruniu;</t>
  </si>
  <si>
    <t xml:space="preserve">    - o kwotę 18.114 zł w planie finansowym Kujawsko-Pomorskiego Centrum Edukacji Nauczycieli we Włocławku.</t>
  </si>
  <si>
    <t xml:space="preserve">    - o kwotę 59.214 zł w planie finansowym Kujawsko-Pomorskiego Centrum Edukacji Nauczycieli w Bydgoszczy;</t>
  </si>
  <si>
    <t xml:space="preserve">    - o kwotę 55.122 zł w planie finansowym Kujawsko-Pomorskiego Centrum Edukacji Nauczycieli w Toruniu;</t>
  </si>
  <si>
    <t xml:space="preserve">    - o kwotę 67.165 zł w planie finansowym Kujawsko-Pomorskiego Centrum Edukacji Nauczycieli we Włocławku;</t>
  </si>
  <si>
    <t>Kwalifikacyjne kursy zawodowe</t>
  </si>
  <si>
    <t>Biblioteki pedagogiczne</t>
  </si>
  <si>
    <t xml:space="preserve">    - o kwotę 3.451 zł w planie finansowym Biblioteki Pedagogicznej w Toruniu;</t>
  </si>
  <si>
    <t xml:space="preserve">    - o kwotę 9.560 zł w planie finansowym Pedagogicznej Biblioteki Wojewódzkiej w Bydgoszczy.</t>
  </si>
  <si>
    <t xml:space="preserve">    - o kwotę 85.468 zł w planie finansowym Biblioteki Pedagogicznej w Toruniu;</t>
  </si>
  <si>
    <t xml:space="preserve">    - o kwotę 68.602 zł w planie finansowym Pedagogicznej Biblioteki Wojewódzkiej w Bydgoszczy;</t>
  </si>
  <si>
    <t>W związku z oszczędnościami powstałymi po wypłacie dodatkowego wynagrodzenia rocznego zmniejsza się o kwotę 14 zł wydatki zaplanowane na bieżące utrzymanie Medyczno-Społecznego Centrum Kształcenia Zawodowego i Ustawicznego w Inowrocławiu.</t>
  </si>
  <si>
    <t xml:space="preserve"> - Brodnickiego Parku Krajobrazowego o kwotę 26.308 zł;</t>
  </si>
  <si>
    <t xml:space="preserve"> - Gostynińsko-Włocławskiego Parku Krajobrazowego o kwotę 31.001 zł;</t>
  </si>
  <si>
    <t xml:space="preserve"> - Krajeńskiego Parku Krajobrazowego o kwotę 22.747 zł;</t>
  </si>
  <si>
    <t xml:space="preserve"> - Tucholskiego Parku Krajobrazowego o kwotę 31.888 zł</t>
  </si>
  <si>
    <t xml:space="preserve"> - Zespołu Parków Krajobrazowych Chełmińskiego i Nadwiślańskiego o kwotę 38.424 zł;</t>
  </si>
  <si>
    <t xml:space="preserve"> - Górznieńsko - Lidzbarskiego Parku Krajobrazowego o kwotę 21.450 zł;</t>
  </si>
  <si>
    <t xml:space="preserve"> - Nadgoplańskiego Parku Tysiąclecia o kwotę 26.764 zł;</t>
  </si>
  <si>
    <t xml:space="preserve"> - Wdeckiego Parku Krajobrazowego o kwotę 27.761 zł;</t>
  </si>
  <si>
    <t>Szpitale ogólne</t>
  </si>
  <si>
    <r>
      <t>W ramach zadania własnego pn.</t>
    </r>
    <r>
      <rPr>
        <i/>
        <sz val="10"/>
        <rFont val="Times New Roman"/>
        <family val="1"/>
      </rPr>
      <t xml:space="preserve"> "Prace pielęgnacyjne na terenach ochrony lęgowej ptaków będących w trwałym zarządzie Gostynińsko-Włocławskiego Parku Krajobrazowego" </t>
    </r>
    <r>
      <rPr>
        <sz val="10"/>
        <rFont val="Times New Roman"/>
        <family val="1"/>
      </rPr>
      <t>dokonuje się przeniesienia planowanych wydatków między podziałkami klasyfikacji budżetowej poprzez zmniejszenie wydatków inwestycyjnych o kwotę 12.360 zł przy jednoczesnym zwiększeniu wydatków bieżących. Zmiana wynika z konieczności zabezpieczenia środków na pokrycie kosztów nadzoru nad pracami na użytkach w okresie wegetacyjnym oraz prac pielęgnacyjnych w związku ze zwiększeniem powierzchni upraw o 20 ha użytków zielonych.</t>
    </r>
  </si>
  <si>
    <r>
      <t xml:space="preserve">   1) na zadania bieżące w ramach Poddziałania 4.1.1 Poprawa ochrony przeciwpowodziowej i przeciwdziałanie 
       suszy, na projekt pn. </t>
    </r>
    <r>
      <rPr>
        <i/>
        <sz val="10"/>
        <rFont val="Times New Roman"/>
        <family val="1"/>
      </rPr>
      <t>"Przebudowa walu przeciwpowodziowego Sartowice-Nowe, odcinek od km 0+000 
       do km 10+600. Realizacja od km 7+075 do km 10+600"</t>
    </r>
  </si>
  <si>
    <t xml:space="preserve">       - Poddziałania 6.3.2 Inwestycje w infrastrukturę kształcenia zawodowego, na projekty:</t>
  </si>
  <si>
    <r>
      <t xml:space="preserve">       - Działania 4.5 Ochrona przyrody, na projekt pn.</t>
    </r>
    <r>
      <rPr>
        <i/>
        <sz val="10"/>
        <rFont val="Times New Roman"/>
        <family val="1"/>
      </rPr>
      <t xml:space="preserve"> "Ochrona czynna i monitoring obszarów Natura 2000 
         zlokalizowanych w granicach Brodnickiego Parku Krajobrazowego"</t>
    </r>
  </si>
  <si>
    <r>
      <t xml:space="preserve">       - Poddziałania 4.1.1 Poprawa ochrony przeciwpowodziowej i przeciwdziałanie suszy, na projekt 
         pn. </t>
    </r>
    <r>
      <rPr>
        <i/>
        <sz val="10"/>
        <rFont val="Times New Roman"/>
        <family val="1"/>
      </rPr>
      <t>"Przebudowa walu przeciwpowodziowego Sartowice-Nowe, odcinek od km 0+000 do km 10+600. 
         Realizacja od km 7+075 do km 10+600"</t>
    </r>
  </si>
  <si>
    <r>
      <t xml:space="preserve">       - Działania 4.5 Ochrona przyrody, na projekt pn.</t>
    </r>
    <r>
      <rPr>
        <i/>
        <sz val="10"/>
        <rFont val="Times New Roman"/>
        <family val="1"/>
      </rPr>
      <t xml:space="preserve"> "Budowa ścieżki ornitologicznej oraz parku 
         dendrologicznego przy terenowym ośrodku edukacji przyrodniczej i promocji Rezerwatu Biosfery Bory
        Tucholskie w m. Piła"</t>
    </r>
  </si>
  <si>
    <r>
      <t xml:space="preserve">         pn. </t>
    </r>
    <r>
      <rPr>
        <i/>
        <sz val="10"/>
        <rFont val="Times New Roman"/>
        <family val="1"/>
      </rPr>
      <t>"Przebudowa i rozbudowa drogi wojewódzkiej Nr 559 na odcinku Lipno - Kamień Kotowy -
         granica województwa"</t>
    </r>
  </si>
  <si>
    <t>1. zwiększenie planowanych dochodów:</t>
  </si>
  <si>
    <t>2. zmniejszenie planowanych dochodów:</t>
  </si>
  <si>
    <t xml:space="preserve"> - Działanie 3.3 Efektywność energetyczna w sektorze publicznym i mieszkaniowym</t>
  </si>
  <si>
    <t xml:space="preserve"> - Poddziałanie 6.3.1 Inwestycje w infrastrukturę przedszkolną</t>
  </si>
  <si>
    <t>Zmniejsza się łącznie o kwotę 4.162.522 zł dochody zaplanowane z tytułu dotacji celowych z budżetu państwa (budżet środków krajowych) przeznaczone na współfinansowanie projektów inwestycyjnych  w ramach Regionalnego Programu Operacyjnego Województwa Kujawsko-Pomorskiego 2014-2020, w tym na:</t>
  </si>
  <si>
    <t xml:space="preserve"> - Poddziałanie 3.5.1 Efektywność energetyczna w sektorze publicznym i mieszkaniowym w ramach ZIT</t>
  </si>
  <si>
    <t>Powyższych zmian dokonuje się w celu dostosowania planu dochodów do wielkości wynikających z wniosku złożonego do Ministerstwa Rozwoju o zmianę Rocznego planu udzielania dotacji celowej z budżetu państwa dla województwa kujawsko-pomorskiego w 2017 roku.</t>
  </si>
  <si>
    <t xml:space="preserve"> - Działanie 2.1 Wysoka dostępność i jakość e-usług publicznych</t>
  </si>
  <si>
    <t xml:space="preserve"> - Działanie 2.2 Cyfrowa dostępność i użyteczność informacji sektora publicznego oraz zasobów nauki, kultury
   i dziedzictwa regionalnego</t>
  </si>
  <si>
    <r>
      <t xml:space="preserve"> - o kwotę 126.000 zł na zadanie inwestycyjne pn. </t>
    </r>
    <r>
      <rPr>
        <i/>
        <sz val="10"/>
        <rFont val="Times New Roman"/>
        <family val="1"/>
      </rPr>
      <t xml:space="preserve">"Specjalny Ośrodek Szkolno-Wychowawczy Nr 2 w Bydgoszczy - Budowa windy dla osób 
   niepełnosprawnych" </t>
    </r>
    <r>
      <rPr>
        <sz val="10"/>
        <rFont val="Times New Roman"/>
        <family val="1"/>
      </rPr>
      <t>w związku z przeniesieniem budowy windy zewnętrznej oraz utwardzonych dojść/dojazdów do windy do sfinansowania 
   w roku 2018. Na skutek powyższej zmiany następuje przekwalifikowanie jednorocznego zadania inwestycyjnego na zadanie wieloletnie. Środki 
   pozostałe w roku bieżącym na pokrycie kosztów prac projektowych w kwocie 14.000 zł  przenosi się w ramach tej samej klasyfikacji budżetowej 
   pomiędzy planami finansowymi zadań;</t>
    </r>
  </si>
  <si>
    <r>
      <t xml:space="preserve">Zmniejsza się o kwotę 1.097.793 zł wydatki zaplanowane na projekt pn. </t>
    </r>
    <r>
      <rPr>
        <i/>
        <sz val="10"/>
        <rFont val="Times New Roman"/>
        <family val="1"/>
      </rPr>
      <t>"Region Nauk Ścisłych II - edukacja przyszłości"</t>
    </r>
    <r>
      <rPr>
        <sz val="10"/>
        <rFont val="Times New Roman"/>
        <family val="1"/>
      </rPr>
      <t xml:space="preserve"> przewidziany do realizacji w ramach RPO WK-P 2014-2020, Poddziałania 10.2.2. Zmiana wynika z przesunięcia terminu rozpoczęcia projektu do czasu zakończenia oceny merytorycznej wniosku o dofinansowanie i przeniesienia wydatków na rok 2018. Ogólna wartość projektu się nie zmienia.</t>
    </r>
  </si>
  <si>
    <r>
      <t xml:space="preserve">         pn. </t>
    </r>
    <r>
      <rPr>
        <i/>
        <sz val="10"/>
        <rFont val="Times New Roman"/>
        <family val="1"/>
      </rPr>
      <t>"Artyści w zawodzie-Modernizacja warsztatów kształcenia zawodowego działających w ramach 
         SOSW im. Korczaka w Toruniu"</t>
    </r>
  </si>
  <si>
    <r>
      <t xml:space="preserve">     1) na projekt pn. </t>
    </r>
    <r>
      <rPr>
        <i/>
        <sz val="10"/>
        <rFont val="Times New Roman"/>
        <family val="1"/>
      </rPr>
      <t xml:space="preserve">"Przebudowa i rozbudowa drogi wojewódzkiej Nr 559 na odcinku Lipno - Kamień Kotowy - granica województwa" 
        </t>
    </r>
    <r>
      <rPr>
        <sz val="10"/>
        <rFont val="Times New Roman"/>
        <family val="1"/>
      </rPr>
      <t xml:space="preserve"> łącznie o kwotę 5.217.870 zł, w tym w części finansowanej z budżetu środków europejskich o kwotę 3.890.000 zł oraz ze środków własnych 
         województwa o kwotę 1.327.870 zł. Zmiana wynika z przeniesienia części zakresu rzeczowo-finansowego z roku 2018 zgodnie 
         z harmonogramem robót drogowych oraz konieczności zabezpieczenia środków na wypłaty odszkodowań za utracone nieruchomości. 
         Zwiększa się ogólna wartość inwestycji;</t>
    </r>
  </si>
  <si>
    <t xml:space="preserve"> - zmniejszenie planowanych wydatków w 2017 r. o kwotę 178.392 zł, tj. do kwoty przewidzianej na sfinansowanie kosztów wykonania studium 
   wykonalności;</t>
  </si>
  <si>
    <t>Zwiększa się wydatki finansowane ze środków własnych w grupie wynagrodzeń i pochodnych w bieżącym utrzymaniu  parków krajobrazowych łącznie o kwotę 226.343 zł, w tym:</t>
  </si>
  <si>
    <r>
      <t xml:space="preserve">1) projekt pn. </t>
    </r>
    <r>
      <rPr>
        <i/>
        <sz val="10"/>
        <rFont val="Times New Roman"/>
        <family val="1"/>
      </rPr>
      <t xml:space="preserve">"Budowa ścieżki ornitologicznej oraz parku dendrologicznego przy terenowym ośrodku edukacji przyrodniczej i promocji
    Rezerwatu Biosfery Bory Tucholskie w m. Piła" </t>
    </r>
    <r>
      <rPr>
        <sz val="10"/>
        <rFont val="Times New Roman"/>
        <family val="1"/>
      </rPr>
      <t>realizowany przez Tucholski Park Krajobrazowy - zwiększenie planowanych wydatków 
    o kwotę 55.961 zł w związku z aktualizacją zakresu rzeczowo-finansowego  w poszczególnych latach realizacji. Ogólna wartość projektu się nie 
    zmienia;</t>
    </r>
  </si>
  <si>
    <t>W związku z brakiem możliwości wydatkowania do dnia 30 czerwca 2017 r. części środków określonych uchwałą Nr XXVIII/478/16 Sejmiku Województwa Kujawsko-Pomorskiego z dnia 19 grudnia 2016 r. r. jako wydatki niewygasające z upływem 2016 r., zwiększa się majątkowe dochody własne województwa o kwotę 223.349 zł oraz bieżące dochody własne o kwotę 100.983 zł.</t>
  </si>
  <si>
    <t xml:space="preserve"> - o kwotę 126.858 zł na bieżące utrzymanie Urzędu Marszałkowskiego w Toruniu w celu zabezpieczenia środków na pokrycie kosztów usług 
   związanych z funkcjonowaniem jednostki świadczonych przez kontrahentów zewnętrznych.</t>
  </si>
  <si>
    <r>
      <t xml:space="preserve">  - Poddziałania 10.2.2 Kształcenie ogólne, na projekt pn. </t>
    </r>
    <r>
      <rPr>
        <i/>
        <sz val="10"/>
        <rFont val="Times New Roman"/>
        <family val="1"/>
      </rPr>
      <t>"Region Nauk Ścisłych II - edukacja przyszłości"</t>
    </r>
  </si>
  <si>
    <r>
      <t xml:space="preserve">Zwiększa się o kwotę 193.725 zł wydatki zaplanowane na wieloletnie zadanie inwestycyjne pn. </t>
    </r>
    <r>
      <rPr>
        <i/>
        <sz val="10"/>
        <rFont val="Times New Roman"/>
        <family val="1"/>
      </rPr>
      <t xml:space="preserve">"Dokumentacje projektowe". </t>
    </r>
    <r>
      <rPr>
        <sz val="10"/>
        <rFont val="Times New Roman"/>
        <family val="1"/>
      </rPr>
      <t>Środki te ujęte były w wykazie wydatków niewygasających z upływem 2016 r. z ostatecznym terminem wykorzystania do dnia 30 czerwca 2017 r. (uchwała Nr XVIII/478/16 Sejmiku Województwa Kujawsko-Pomorskiego z dnia 19 grudnia 2016 r.). W związku z brakiem możliwości zapłaty wynagrodzenia w wyznaczonym terminie za wykonanie projektu wykonawczego i uzyskanie prawomocnego pozwolenia na budowę dla budynku „A” wchodzącego w skład kompleksu „Młynów Toruńskich” przy ul. Kościuszki 77/79, ul. Łokietka 1-3 w Toruniu, powyższe środki ujmuje się w roku bieżącym.</t>
    </r>
  </si>
  <si>
    <r>
      <t xml:space="preserve">1) zwiększenie planowanych dochodów z WFOŚiGW w Toruniu na zadanie pn. </t>
    </r>
    <r>
      <rPr>
        <i/>
        <sz val="10"/>
        <rFont val="Times New Roman"/>
        <family val="1"/>
      </rPr>
      <t>"Budowa ścieżki ornitologicznej oraz parku dendrologicznego przy terenowym ośrodku edukacji przyrodniczej i promocji Rezerwatu Biosfery Bory Tucholskie w m. Piła"</t>
    </r>
    <r>
      <rPr>
        <sz val="10"/>
        <rFont val="Times New Roman"/>
        <family val="1"/>
      </rPr>
      <t xml:space="preserve"> o kwotę 11.192 zł;</t>
    </r>
  </si>
  <si>
    <t xml:space="preserve"> - o kwotę 800 zł z tytułu kosztów upomnień związanych z nieopłaceniem w terminie należności m.in. za zajęcie pasa drogowego.</t>
  </si>
  <si>
    <t xml:space="preserve">    - pn. "Budowa odcinka przez przejazd kolejowy w miejscowości Unisław w km 17+519" (20.000 zł);</t>
  </si>
  <si>
    <r>
      <t xml:space="preserve">Określa się dochody z tytułu dotacji celowych z budżetu państwa w kwocie 463.739 zł (budżet środków europejskich) stanowiące refundację wydatków poniesionych na projekt pn. </t>
    </r>
    <r>
      <rPr>
        <i/>
        <sz val="10"/>
        <rFont val="Times New Roman"/>
        <family val="1"/>
      </rPr>
      <t xml:space="preserve">"Rozbudowa bazy sportowej w województwie kujawsko-pomorskim" </t>
    </r>
    <r>
      <rPr>
        <sz val="10"/>
        <rFont val="Times New Roman"/>
        <family val="1"/>
      </rPr>
      <t>realizowany w latach poprzednich w ramach Regionalnego Programu Operacyjnego Województwa Kujawsko-Pomorskiego 2007-2013, Działania 3.1 w związku z ostatecznym rozliczeniem projektu.</t>
    </r>
  </si>
  <si>
    <t>1. zmniejszenie planowanych dochodów w ramach:</t>
  </si>
  <si>
    <r>
      <t xml:space="preserve">2. przeniesienie planowanych dochodów pomiędzy dotacjami przeznaczonymi na wydatki bieżące województwa (lidera) a dotacjami na wydatki partnerów w ramach Poddziałania 9.2.2 Aktywne włączenie społeczne młodzieży objętej sądowym środkiem wychowawczym lub poprawczym, w projekcie pn. </t>
    </r>
    <r>
      <rPr>
        <i/>
        <sz val="10"/>
        <rFont val="Times New Roman"/>
        <family val="1"/>
      </rPr>
      <t>"Trampolina"</t>
    </r>
  </si>
  <si>
    <r>
      <t xml:space="preserve">3. przeniesienie planowanych dochodów pomiędzy dotacjami przeznaczonymi na wydatki bieżące województwa (lidera) a dotacjami na wydatki  partnerów w ramach Poddziałania 9.2.2 Aktywne włączenie społeczne młodzieży objętej sądowym środkiem wychowawczym lub poprawczym, w projekcie pn. </t>
    </r>
    <r>
      <rPr>
        <i/>
        <sz val="10"/>
        <rFont val="Times New Roman"/>
        <family val="1"/>
      </rPr>
      <t>"Trampolina"</t>
    </r>
  </si>
  <si>
    <t>2. zwiększenie planowanych dochodów w ramach Poddziałania 10.2.3 Kształcenie zawodowe</t>
  </si>
  <si>
    <r>
      <t xml:space="preserve">W projekcie pn. </t>
    </r>
    <r>
      <rPr>
        <i/>
        <sz val="10"/>
        <rFont val="Times New Roman"/>
        <family val="1"/>
      </rPr>
      <t xml:space="preserve">"Przebudowa walu przeciwpowodziowego Sartowice-Nowe, odcinek od km 0+000 do km 10+600. Realizacja od km 7+075 do km 10+600" </t>
    </r>
    <r>
      <rPr>
        <sz val="10"/>
        <rFont val="Times New Roman"/>
        <family val="1"/>
      </rPr>
      <t>realizowanym przez Kujawsko-Pomorski Zarząd Melioracji i Urządzeń Wodnych we Włocławku w ramach RPO WK-P 2014-2020, Poddziałania 4.1.1 dokonuje się przeniesienia planowanych wydatków między podziałkami klasyfikacji budżetowej poprzez zmniejszenie wydatków inwestycyjnych o kwotę 26.831 zł przy jednoczesnym zwiększeniu wydatków bieżących. Zmiana wynika z konieczności zabezpieczenia środków na działania edukacyjne.</t>
    </r>
  </si>
  <si>
    <t xml:space="preserve">     * w kwocie 60.000 zł na dofinansowanie inwestycji pn. "Rozbudowa drogi wojewódzkiej polegająca na budowie ciągu pieszo-rowerowego 
        w ciągu drogi wojewódzkiej Nr 551 Strzyżawa - Wąbrzeźno na odcinku Unisław-Grzybno od km 19+270 do km 22+080";</t>
  </si>
  <si>
    <t>Zwiększa się o kwotę 300.275 zł wydatki zaplanowane na bieżące utrzymanie Zarządu Dróg Wojewódzkich w Bydgoszczy w celu zabezpieczenia środków na wynagrodzenia osobowe i pochodne.</t>
  </si>
  <si>
    <t xml:space="preserve">    - o kwotę 51.281 zł w planie finansowym Medyczno-Społecznego Centrum Kształcenia Zawodowego i Ustawicznego w Inowrocławiu;</t>
  </si>
  <si>
    <t xml:space="preserve">    - o kwotę 67.805 zł w planie finansowym Medyczno-Społecznego Centrum Kształcenia Zawodowego i Ustawicznego w Toruniu;</t>
  </si>
  <si>
    <t xml:space="preserve">    - o kwotę 11.613 zł w planie finansowym Medyczno-Społecznego Centrum Kształcenia Zawodowego i Ustawicznego w Inowrocławiu; </t>
  </si>
  <si>
    <t xml:space="preserve">    - o kwotę 136 zł w planie finansowym Medyczno-Społecznego Centrum Kształcenia Zawodowego i Ustawicznego w Toruniu.</t>
  </si>
  <si>
    <t>Zwiększa się o kwotę 121.788 zł wydatki zaplanowane na Poddziałanie 10.2.3 Kształcenie zawodowe w ramach RPO WK-P 2014-2020 w celu dostosowania planu wydatków do wielkości prognozowanego współfinansowania krajowego dla projektów przewidzianych do realizacji przez beneficjentów w 2017 r.</t>
  </si>
  <si>
    <t xml:space="preserve">    - o kwotę 22.591 zł w planie finansowym Specjalnego Ośrodka Szkolno-Wychowawczego Nr 2 w Bydgoszczy.</t>
  </si>
  <si>
    <r>
      <t xml:space="preserve">Wprowadza się następujące zmiany w projekcie pn. </t>
    </r>
    <r>
      <rPr>
        <i/>
        <sz val="10"/>
        <rFont val="Times New Roman"/>
        <family val="1"/>
      </rPr>
      <t xml:space="preserve">"Modernizacja warsztatów kształcenia zawodowego działających w ramach  Specjalnego Ośrodka Szkolno-Wychowawczego im. J. Korczaka w Toruniu" </t>
    </r>
    <r>
      <rPr>
        <sz val="10"/>
        <rFont val="Times New Roman"/>
        <family val="1"/>
      </rPr>
      <t>realizowanym w ramach RPO WK-P 2014-2020, Poddziałania 6.3.2, zgodnie z założeniami projektu:</t>
    </r>
  </si>
  <si>
    <r>
      <t xml:space="preserve"> - w kwocie 19.850 zł na zabezpieczenia wkładu własnego w projekcie pn. </t>
    </r>
    <r>
      <rPr>
        <i/>
        <sz val="10"/>
        <rFont val="Times New Roman"/>
        <family val="1"/>
      </rPr>
      <t xml:space="preserve">"Zakup sprzętu i wyposażenia dla Filharmonii Pomorskiej 
   im. Ignacego Jana Paderewskiego w Bydgoszczy" </t>
    </r>
    <r>
      <rPr>
        <sz val="10"/>
        <rFont val="Times New Roman"/>
        <family val="1"/>
      </rPr>
      <t>przewidzianym do realizacji 2017-2019 w ramach Programu Operacyjnego Infrastruktura 
   i Środowisko 2014-2020, Działania 8.1. W ramach projektu zaplanowano zakup instrumentów, wyposażenia estradowego, sprzętu 
   multimedialnego, urządzeń do podglądu i odsłuchu z sal koncertowych, systemów nagłośnieniowych, systemów oświetleniowych, 
   wyposażenia dla osób niepełnosprawnych oraz sprzętu do promocji i dokumentacji koncertów;</t>
    </r>
  </si>
  <si>
    <r>
      <t xml:space="preserve"> - w kwocie 607.975 zł na zadanie inwestycyjne pn.</t>
    </r>
    <r>
      <rPr>
        <i/>
        <sz val="10"/>
        <rFont val="Times New Roman"/>
        <family val="1"/>
      </rPr>
      <t xml:space="preserve"> "Olęderski Park Etnograficzny - III etap". </t>
    </r>
    <r>
      <rPr>
        <sz val="10"/>
        <rFont val="Times New Roman"/>
        <family val="1"/>
      </rPr>
      <t xml:space="preserve">W ramach zadania przewidziano wykonanie
   systemu zabezpieczeń OPE - systemu telewizji dozorowanej obejmującego teren parku i budynki znajdujące się na jego terenie oraz systemu 
   sygnalizacji włamania i napadu (alarmowy system czujek wraz z niezbędna infrastrukturą) a także zakup wyposażenia do punktu kasowego 
   (m.in. meble, sprzęt komputerowy z oprogramowaniem, drukarka fiskalna); </t>
    </r>
  </si>
  <si>
    <t>Określa się planowane wydatki w kwocie 159.703 zł na Projekt HICAPS przewidziany do realizacji w latach 2017-2020 w ramach Programu INTERREG Europa Środkowa w związku z zaakceptowaniem projektu do realizacji przez Komitet Monitorujący Program. Środki w kwocie 135.748 zł sfinansowane zostaną ze środków zagranicznych, natomiast kwota 23.955 zł stanowi udział własny województwa. Celem projektu jest ochrona zasobów dziedzictwa kulturowego i naturalnego w postaci historycznych parków i ogrodów, które znajdują się w otoczeniu zabytkowych obiektów. Województwo jako jeden z partnerów projektu, odpowiedzialne będzie za koordynacje prac związanych z przygotowaniem strategii waloryzacji dziedzictwa kulturowego oraz planów rozwoju. W ramach projektu przewidziano szkolenia dla pracowników regionalnych instytucji w zakresie standardów zarządzania zasobami kulturowymi.</t>
  </si>
  <si>
    <r>
      <t xml:space="preserve">2) projekt pn. </t>
    </r>
    <r>
      <rPr>
        <i/>
        <sz val="10"/>
        <rFont val="Times New Roman"/>
        <family val="1"/>
      </rPr>
      <t>"Ochrona czynna i monitoring obszarów "Natura 2000" zlokalizowanych w granicach Brodnickiego Parku Krajobrazowego"</t>
    </r>
    <r>
      <rPr>
        <sz val="10"/>
        <rFont val="Times New Roman"/>
        <family val="1"/>
      </rPr>
      <t xml:space="preserve"> 
    realizowany przez Brodnicki Park Krajobrazowy - zmniejszenie planowanych wydatków o kwotę 841.162 zł w związku z przeniesieniem części 
    zakresu rzeczowo-finansowego na lata następne na skutek przesunięcia terminu naboru wniosków w ogłoszonym konkursie. Ogólna
    wartość projektu nie ulega zmianie.</t>
    </r>
  </si>
  <si>
    <r>
      <t xml:space="preserve"> - w kwocie 89.682 zł na zadanie własne pn. </t>
    </r>
    <r>
      <rPr>
        <i/>
        <sz val="10"/>
        <rFont val="Times New Roman"/>
        <family val="1"/>
      </rPr>
      <t>"Zwrot dotacji RPO"</t>
    </r>
    <r>
      <rPr>
        <sz val="10"/>
        <rFont val="Times New Roman"/>
        <family val="1"/>
      </rPr>
      <t xml:space="preserve"> w części klasyfikowanej w powyższym rozdziale z przeznaczeniem na zwrot 
   dotacji z budżetu środków europejskich wydatkowanej na projekt pn. "Rozbudowa Bazy Sportowej w Województwie Kujawsko-Pomorskim - 
   Moje Boisko ORLIK 2012" zrealizowany w ramach RPO WK-P 2007-2013, Działania 3.1 w związku z nałożeniem przez Instytucję Audytową 
   korekty finansowej na postępowania przetargowe dla dwóch inwestycji.  </t>
    </r>
  </si>
  <si>
    <t>Załącznik nr 6a  "Działania realizowane w ramach Regionalnego Programu Operacyjnego Województwa Kujawsko-Pomorskiego 2007-2013. Plan na 2017 rok";</t>
  </si>
  <si>
    <r>
      <t xml:space="preserve">         pn. </t>
    </r>
    <r>
      <rPr>
        <i/>
        <sz val="10"/>
        <rFont val="Times New Roman"/>
        <family val="1"/>
      </rPr>
      <t>"Usłyszeć potrzeby" -wzmocnienie pozycji uczniów słabosłyszących i niesłyszących w ramach 
         rozbudowy warsztatów zawodowych Specjalnego Ośrodka Szkolno-Wychowawczego nr 2 w Bydgoszczy 
         w kontekście zwiększenia szans na rynku pracy"</t>
    </r>
  </si>
  <si>
    <r>
      <t xml:space="preserve">         pn. </t>
    </r>
    <r>
      <rPr>
        <i/>
        <sz val="10"/>
        <rFont val="Times New Roman"/>
        <family val="1"/>
      </rPr>
      <t>"Usłyszeć potrzeby" - wzmocnienie pozycji uczniów słabosłyszących i niesłyszących w ramach 
         rozbudowy warsztatów zawodowych Specjalnego Ośrodka Szkolno-Wychowawczego nr 2 w Bydgoszczy 
         w kontekście zwiększenia szans na rynku pracy"</t>
    </r>
  </si>
  <si>
    <r>
      <t xml:space="preserve">2) zmniejszenie planowanych dochodów z WFOŚiGW w Toruniu na zadanie pn.  </t>
    </r>
    <r>
      <rPr>
        <i/>
        <sz val="10"/>
        <rFont val="Times New Roman"/>
        <family val="1"/>
      </rPr>
      <t>"Ochrona czynna i monitoring obszarów "Natura 2000" zlokalizowanych w granicach Brodnickiego Parku Krajobrazowego</t>
    </r>
    <r>
      <rPr>
        <sz val="10"/>
        <rFont val="Times New Roman"/>
        <family val="1"/>
      </rPr>
      <t>" o kwotę 168.232 zł.</t>
    </r>
  </si>
  <si>
    <t>2) zwiększenie wydatków finansowanych ze środków własnych województwa o kwotę 744.035 zł z przeznaczeniem na przebudowę drogi 
    wojewódzkiej Nr 569 Golub-Dobrzyń - Dobrzejewice w m. Dobrzejewice od km 20+142 do km 21+065, dł. 0,923 km.</t>
  </si>
  <si>
    <r>
      <t xml:space="preserve"> - o kwotę 230.663 zł wydatki zaplanowane na projekt pn. </t>
    </r>
    <r>
      <rPr>
        <i/>
        <sz val="10"/>
        <rFont val="Times New Roman"/>
        <family val="1"/>
      </rPr>
      <t>"Usłyszeć potrzeby" - wzmocnienie pozycji uczniów słabosłyszących i niesłyszących 
   w ramach rozbudowy warsztatów zawodowych Specjalnego Ośrodka Szkolno-Wychowawczego nr 2 w Bydgoszczy w kontekście zwiększenia
   szans na rynku pracy"</t>
    </r>
    <r>
      <rPr>
        <sz val="10"/>
        <rFont val="Times New Roman"/>
        <family val="1"/>
      </rPr>
      <t xml:space="preserve"> przewidziany do realizacji w ramach RPO WK-P 2014-2020, Poddziałania 6.3.2. Zmiana wynika z aktualizacji zakresu 
   rzeczowo-finansowego  w poszczególnych latach realizacji. Zwiększa się ogólna wartość projektu.</t>
    </r>
  </si>
  <si>
    <t>zwiększeniem planowanych dochodów o kwotę 4.055.313 zł, tj. do kwoty 822.607.074 zł;</t>
  </si>
  <si>
    <t>zwiększeniem planowanych wydatków o kwotę 12.555.313 zł, tj. do kwoty 856.107.074 zł;</t>
  </si>
  <si>
    <t>zwiększeniem planowanych przychodów o kwotę 8.500.000 zł, tj. do kwoty 69.680.952 zł, w wyniku zwiększenia przychodów stanowiących wolne środki z lat ubiegłych;</t>
  </si>
  <si>
    <t>§ 8 ust. 6 dotyczący dochodów pochodzących z 10 %  odpisu od wpływu środków stanowiących równowartość kwoty skalkulowanej na wykonanie obowiązku prowadzenia publicznych kampanii edukacyjnych oraz od wpływów z tytułu opłaty produktowej i dodatkowej opłaty produktowej</t>
  </si>
  <si>
    <t>3) o kwotę 80.000 zł w związku z przyznaniem przez gminę Unisław pomocy finansowej na dofinansowanie  inwestycji:</t>
  </si>
  <si>
    <r>
      <t>3) pn.</t>
    </r>
    <r>
      <rPr>
        <i/>
        <sz val="10"/>
        <rFont val="Times New Roman"/>
        <family val="1"/>
      </rPr>
      <t xml:space="preserve"> "Koszenie kanałów i rzek oraz roboty awaryjne na urządzeniach melioracji wodnych podstawowych" - </t>
    </r>
    <r>
      <rPr>
        <sz val="10"/>
        <rFont val="Times New Roman"/>
        <family val="1"/>
      </rPr>
      <t>zwiększenie wydatków finansowych ze środków własnych województwa o kwotę 7.670 zł w celu zabezpieczenia środków na wynagrodzenia osobowe  i pochodne.</t>
    </r>
  </si>
  <si>
    <r>
      <t>4) pn.</t>
    </r>
    <r>
      <rPr>
        <i/>
        <sz val="10"/>
        <rFont val="Times New Roman"/>
        <family val="1"/>
      </rPr>
      <t xml:space="preserve"> "Obsługa i eksploatacja stacji pomp" - </t>
    </r>
    <r>
      <rPr>
        <sz val="10"/>
        <rFont val="Times New Roman"/>
        <family val="1"/>
      </rPr>
      <t>zwiększenie wydatków finansowych ze środków własnych województwa o kwotę 8.482 zł w celu zabezpieczenia środków na wynagrodzenia osobowe i pochodne.</t>
    </r>
  </si>
  <si>
    <t xml:space="preserve">Uchwała dotyczy zmiany budżetu Województwa Kujawsko-Pomorskiego na 2017 r., przyjętego uchwałą Nr XXVIII/475/16 Sejmiku Województwa Kujawsko-Pomorskiego z dnia 19 grudnia 2016 r., zmienionego uchwałami: Nr 3/98/17 Zarządu Województwa Kujawsko-Pomorskiego z dnia 25 stycznia 2017 r., Nr XXIX/497/17 Sejmiku Województwa Kujawsko-Pomorskiego z dnia 20 lutego 2017 r., Nr 7/248/17 Zarządu Województwa Kujawsko-Pomorskiego z dnia 22 lutego 2017 r., Nr 9/351/17 Zarządu Województwa Kujawsko-Pomorskiego z dnia 8 marca 2017 r., Nr 11/463/17 Zarządu Województwa Kujawsko-Pomorskiego z dnia 24 marca 2017 r., Nr XXXI/520/17 Sejmiku Województwa Kujawsko-Pomorskiego z dnia z 24 kwietnia 2017 r., Nr 16/696/17 Zarządu Województwa Kujawsko-Pomorskiego z dnia 26 kwietnia 2017 r. oraz Nr 20/920/17 Zarządu Województwa Kujawsko-Pomorskiego z dnia 24 maja 2017 r. </t>
  </si>
  <si>
    <t xml:space="preserve">    - pn. "Rozbudowa drogi wojewódzkiej polegająca na budowie ciągu pieszo-rowerowego w ciągu drogi wojewódzkiej Nr 551 Strzyżawa - 
      Wąbrzeźno na odcinku Unisław-Grzybno od km 19+270 do km 22+080, dł. 2,810 km" (60.000 zł);</t>
  </si>
  <si>
    <t>Zwiększa się planowane dochody własne województwa uzyskiwane przez Zarząd Dróg Wojewódzkich w Bydgoszczy łącznie o kwotę 1.600 zł,
w tym:</t>
  </si>
  <si>
    <t xml:space="preserve">  - gminę Unisław:</t>
  </si>
  <si>
    <t xml:space="preserve">    - o kwotę 130.025 zł w planie finansowym Specjalnego Ośrodka Szkolno-Wychowawczego Nr 2 w Bydgoszczy;</t>
  </si>
  <si>
    <r>
      <t xml:space="preserve"> - przeniesieniu dochodów z tytułu dotacji celowej z budżetu państwa pomiędzy zadaniami zleconymi z zakresu administracji rządowej poprzez 
   zmniejszenie dochodów na zadanie pn. </t>
    </r>
    <r>
      <rPr>
        <i/>
        <sz val="10"/>
        <rFont val="Times New Roman"/>
        <family val="1"/>
      </rPr>
      <t xml:space="preserve">"Renaturyzacja rzek, kanałów i wałów przeciwpowodziowych oraz ochrona wód  
   i bezpieczeństwo przeciwpowodziowe" </t>
    </r>
    <r>
      <rPr>
        <sz val="10"/>
        <rFont val="Times New Roman"/>
        <family val="1"/>
      </rPr>
      <t xml:space="preserve">o kwotę 183.230 zł przy jednoczesnym zwiększeniu dochodów na zadanie pn. </t>
    </r>
    <r>
      <rPr>
        <i/>
        <sz val="10"/>
        <rFont val="Times New Roman"/>
        <family val="1"/>
      </rPr>
      <t>"Budowa i utrzymanie 
   urządzeń melioracji wodnych";</t>
    </r>
  </si>
  <si>
    <r>
      <t xml:space="preserve">     2) na projekt pn. </t>
    </r>
    <r>
      <rPr>
        <i/>
        <sz val="10"/>
        <rFont val="Times New Roman"/>
        <family val="1"/>
      </rPr>
      <t xml:space="preserve">"Przebudowa wraz z rozbudową drogi wojewódzkiej Nr 240 Chojnice-Świecie od km 23+190 do km 36+817 i od km 
         62+877 do km 65+718" </t>
    </r>
    <r>
      <rPr>
        <sz val="10"/>
        <rFont val="Times New Roman"/>
        <family val="1"/>
      </rPr>
      <t>łącznie o kwotę 4.896.224 zł, w tym w części finansowanej z budżetu środków europejskich o kwotę 3.121.524 zł 
        oraz ze środków własnych województwa o kwotę 748.428 zł w związku ze zwiększeniem ogólnej wartości inwestycji po przeprowadzeniu 
        procedur przetargowych. Jednocześnie określa się wydatki finansowane z dotacji od jednostek samorządu terytorialnego w kwocie 
        1.026.272 zł stanowiące wkład gmin na współfinansowanie budowy ciągów pieszo-rowerowych.</t>
    </r>
  </si>
  <si>
    <r>
      <t xml:space="preserve">Określa się dotację dla Wojewódzkiego Szpitala Specjalistycznego we Włocławku w kwocie 4.000 zł z przeznaczeniem na zabezpieczenie wkładu własnego w projekcie pn. </t>
    </r>
    <r>
      <rPr>
        <i/>
        <sz val="10"/>
        <rFont val="Times New Roman"/>
        <family val="1"/>
      </rPr>
      <t>"Podniesienie jakości usług zdrowotnych oraz zwiększenie dostępu do usług medycznych w Wojewódzkim Szpitalu Specjalistycznym im. błogosławionego księdza Jerzego Popiełuszki we Włocławku"</t>
    </r>
    <r>
      <rPr>
        <sz val="10"/>
        <rFont val="Times New Roman"/>
        <family val="1"/>
      </rPr>
      <t xml:space="preserve"> przewidzianym do realizacji w latach 2017-2018 w ramach RPO WK-P 2014-2020, Działania 3.3. W 2017 r. środki przeznaczone zostaną na przygotowanie dokumentacji projektowej i prace rozbiórkowe.</t>
    </r>
  </si>
  <si>
    <r>
      <t>Odstępuje się od udzielenia dotacji zaplanowanej w latach 2017-2018 dla Filharmonii Pomorskiej w Bydgoszczy jako wkład własny w projekcie pn.  "</t>
    </r>
    <r>
      <rPr>
        <i/>
        <sz val="10"/>
        <rFont val="Times New Roman"/>
        <family val="1"/>
      </rPr>
      <t>Rozbudowa i remont Filharmonii Pomorskiej im. Ignacego Paderewskiego w Bydgoszczy - I etap: Przebudowa i remont"</t>
    </r>
    <r>
      <rPr>
        <sz val="10"/>
        <rFont val="Times New Roman"/>
        <family val="1"/>
      </rPr>
      <t xml:space="preserve"> przewidzianym do realizacji w ramach Programu Operacyjnego Infrastruktura i Środowisko 2014-2020, Działania 8.1. W związku z odstąpieniem od złożenia wniosku aplikacyjnego w ogłoszonym konkursie, zmniejsza się wydatki w roku 2017 o kwotę 800.000 zł.</t>
    </r>
  </si>
  <si>
    <t>zwiększeniem planowanego deficytu budżetowego o kwotę 8.500.000 zł, tj. do kwoty 33.500.000 zł, który pokryty zostanie wolnymi środkami z lat ubiegłych.</t>
  </si>
  <si>
    <t>W ramach bieżącego utrzymania Kujawsko-Pomorskiego Zarządu Melioracji i Urządzeń Wodnych we Włocławku dokonuje się urealnienia planowanych wydatków  w grupie wynagrodzeń z pochodnymi poprzez:</t>
  </si>
  <si>
    <t xml:space="preserve"> - zwiększenie wydatków na wynagrodzenia osobowe i składki ubezpieczenia społecznego o kwotę 386.330 zł,</t>
  </si>
  <si>
    <t xml:space="preserve"> - zmniejszenie wydatków na FP o kwotę 7.973 zł.</t>
  </si>
  <si>
    <t>Dokonuje się urealnienia planowanych wydatków na bieżące utrzymanie Kujawsko-Pomorskiego Biura Planowania Przestrzennego i Regionalnego we Włocławku poprzez:</t>
  </si>
  <si>
    <t xml:space="preserve"> - zmniejszenie wydatków na wpłaty na PFRON o kwotę 27.500 zł.</t>
  </si>
  <si>
    <t xml:space="preserve"> - zwiększenie wydatków na  wynagrodzenia osobowe i pochodne o kwotę 94.849 zł;</t>
  </si>
  <si>
    <t>Dokonuje się urealnienia planowanych wydatków na bieżące utrzymanie Wojewódzkiego Urzędu Pracy w Toruniu poprzez:</t>
  </si>
  <si>
    <t xml:space="preserve"> - zwiększenie wydatków na  wynagrodzenia osobowe i pochodne o kwotę 212.738 zł;</t>
  </si>
  <si>
    <t xml:space="preserve"> - zmniejszenie wydatków na dodatkowe wynagrodzenia roczne o kwotę 27.816 zł.</t>
  </si>
  <si>
    <t>1) zwiększenie wydatków na wynagrodzenia osobowe i pochodne:</t>
  </si>
  <si>
    <t>1) zwiększenie wydatków na wynagrodzenia osobowe i pochodne o kwotę 27.849 zł w planie finansowym Specjalnego Ośrodka Szkolno-
    Wychowawczego Nr 1 w Bydgoszczy;</t>
  </si>
  <si>
    <t xml:space="preserve"> - zwiększenie wydatków na wynagrodzenia osobowe i pochodne o kwotę 33.873 zł;</t>
  </si>
  <si>
    <t xml:space="preserve"> - zwiększenie wydatków na wynagrodzenia osobowe i pochodne o kwotę 48.232 zł;</t>
  </si>
  <si>
    <t xml:space="preserve">     * w kwocie 20.000 zł na dofinansowanie  inwestycji pn. "Budowa odcinka przez przejazd kolejowy w miejscowości Unisław w km 17+519".</t>
  </si>
  <si>
    <r>
      <t>2. na zadanie pn.</t>
    </r>
    <r>
      <rPr>
        <i/>
        <sz val="10"/>
        <rFont val="Times New Roman"/>
        <family val="1"/>
      </rPr>
      <t xml:space="preserve"> "Drogowa Inicjatywa Samorządowa"</t>
    </r>
    <r>
      <rPr>
        <sz val="10"/>
        <rFont val="Times New Roman"/>
        <family val="1"/>
      </rPr>
      <t xml:space="preserve"> o kwotę 387.481 zł, w części finansowanej z dotacji od jednostek samorządu terytorialnego o kwotę  169.449 oraz ze środków własnych województwa o kwotę 218.032 zł. Zmiana wynika z urealnienia wartości inwestycji po przeprowadzeniu procedur przetargowych.</t>
    </r>
  </si>
  <si>
    <t>2) o kwotę 319.938 zł w związku z przyznaniem przez gminę Wąbrzeźno (miasto)  pomocy finansowej na dofinansowanie  inwestycji 
    pn. "Rozbudowa drogi  wojewódzkiej Nr 534 od km 35+988 (koniec przeb. skrzyż. - rondo, ul. Kętrzyńskiego i 11 Listopada) do km 36+581 
  (tor kolejowy Toruń - Olsztyn) o dł. 0,593 km w m. Wąbrzeźno (ul. Kętrzyńskiego) wraz z remontem przepustu w km 36+380 i budową 
   po stronie prawej chodnika ze ścieżką rowerową";</t>
  </si>
  <si>
    <t>Dokonuje się zmian w dochodach zaplanowanych z tytułu dotacji z funduszy celowych na projekty przewidziane do realizacji w ramach RPO WK-P 2014-2020, Działania 4.5, tj. do wielkości wynikających z aktualizacji harmonogramów realizacji zadań, poprzez:</t>
  </si>
  <si>
    <t xml:space="preserve">  - gminę Wąbrzeźno (miasto) w kwocie 319.938 zł na dofinansowanie inwestycji pn. "Rozbudowa drogi wojewódzkiej Nr 534 od km 35+988
    (koniec przeb. skrzyż. - rondo, ul. Kętrzyńskiego i 11 Listopada) do km 36+581 (tor kolejowy  Toruń - Olsztyn) o dł. 0,593 km w m. Wąbrzeźno
     (ul. Kętrzyńskiego) wraz z remontem przepustu w km 36+380 i budową po stronie prawej chodnika ze ścieżką rowerową";</t>
  </si>
  <si>
    <t xml:space="preserve">§ 8 ust. 7 dotyczący dochodów pochodzących z 5 % odpisów od wpływów z tytułu opłat za  nieosiągnięcie wymaganego poziomu odzysku i recyklingu odpadów pochodzących z pojazdów wycofanych z eksploatacji </t>
  </si>
  <si>
    <r>
      <t xml:space="preserve">Zmniejsza się wydatki zaplanowane na zadanie własne pn. </t>
    </r>
    <r>
      <rPr>
        <i/>
        <sz val="10"/>
        <rFont val="Times New Roman"/>
        <family val="1"/>
      </rPr>
      <t xml:space="preserve">"Program ochrony środowiska województwa kujawsko-pomorskiego na lata 2017-2025 z perspektywą na lata 2021-2024" </t>
    </r>
    <r>
      <rPr>
        <sz val="10"/>
        <rFont val="Times New Roman"/>
        <family val="1"/>
      </rPr>
      <t>łącznie o kwotę 90.960 zł, w tym finansowane z dotacji z Wojewódzkiego Funduszu Ochrony Środowiska i Gospodarki Wodnej w Toruniu o kwotę 72.768 zł oraz ze środków własnych województwa o kwotę 18.192 zł. Zmiana dostosowuje wydatki do wielkości wynikającej z zawartej umowy z wykonawcą.</t>
    </r>
  </si>
  <si>
    <r>
      <t>Zmniejsza się o kwotę 160.000 zł wydatki zaplanowane na zadanie własne pn</t>
    </r>
    <r>
      <rPr>
        <i/>
        <sz val="10"/>
        <rFont val="Times New Roman"/>
        <family val="1"/>
      </rPr>
      <t>. "Granty - zadania w zakresie upowszechniania kultury fizycznej i sportu".</t>
    </r>
    <r>
      <rPr>
        <sz val="10"/>
        <rFont val="Times New Roman"/>
        <family val="1"/>
      </rPr>
      <t xml:space="preserve"> W związku z brakiem ofert w ramach konkursu ofert nr 25/2017 na organizację Światowych Letnich Igrzysk Polonijnych Toruń 2017 środki przeniesione zostają do rozdziału 75075 na zadanie </t>
    </r>
    <r>
      <rPr>
        <i/>
        <sz val="10"/>
        <rFont val="Times New Roman"/>
        <family val="1"/>
      </rPr>
      <t>"Promocja województwa kujawsko-pomorskiego poprzez sport".</t>
    </r>
  </si>
  <si>
    <t>4) o kwotę 169.449 zł w związku z większą wartością pomocy finansowej udzielanej przez gminy na dofinansowanie zadań realizowanych
     w ramach Drogowej Inicjatywy Samorządowej wynikającą ze zmiany wartości poprzetargowej poszczególnych inwestycji;</t>
  </si>
  <si>
    <r>
      <t>5) o kwotę 1.026.272 zł w związku z określeniem dochodów od gmin na wspólną realizację w ramach RPO WK-P, Działania 5.1 zadania 
    pn.</t>
    </r>
    <r>
      <rPr>
        <i/>
        <sz val="10"/>
        <rFont val="Times New Roman"/>
        <family val="1"/>
      </rPr>
      <t xml:space="preserve">"Przebudowa wraz z rozbudową drogi wojewódzkiej Nr 240 Chojnice-Świecie od km 23+190 do km 36+817 i od km 62+877 do km 
    65+718" </t>
    </r>
    <r>
      <rPr>
        <sz val="10"/>
        <rFont val="Times New Roman"/>
        <family val="1"/>
      </rPr>
      <t>(zgodnie z porozumieniami zawartymi z jednostkami samorządu terytorialnego).</t>
    </r>
  </si>
  <si>
    <r>
      <t xml:space="preserve">Określa się dotację na pomoc finansową dla gminy Kcynia w kwocie 48.336 zł na dofinansowanie zadania inwestycyjnego pn. </t>
    </r>
    <r>
      <rPr>
        <i/>
        <sz val="10"/>
        <rFont val="Times New Roman"/>
        <family val="1"/>
      </rPr>
      <t xml:space="preserve">"Modernizacja ul. Dworcowej w Kcyni". </t>
    </r>
    <r>
      <rPr>
        <sz val="10"/>
        <rFont val="Times New Roman"/>
        <family val="1"/>
      </rPr>
      <t xml:space="preserve">Nawierzchnia drogi gminnej uszkodzona została w trakcie realizacji przez województwo zadania pn. </t>
    </r>
    <r>
      <rPr>
        <i/>
        <sz val="10"/>
        <rFont val="Times New Roman"/>
        <family val="1"/>
      </rPr>
      <t>"Przebudowa skrzyżowania dróg wojewódzkich Nr 241 i 247 w Kcynii (ul. Dworcowa, Nakielska, Nowa, 22 Stycznia)".</t>
    </r>
  </si>
  <si>
    <r>
      <t xml:space="preserve"> - o kwotę 67.000 zł na zadanie własne pn. </t>
    </r>
    <r>
      <rPr>
        <i/>
        <sz val="10"/>
        <rFont val="Times New Roman"/>
        <family val="1"/>
      </rPr>
      <t xml:space="preserve">"Współpraca międzynarodowa" </t>
    </r>
    <r>
      <rPr>
        <sz val="10"/>
        <rFont val="Times New Roman"/>
        <family val="1"/>
      </rPr>
      <t>z przeznaczeniem na przedsięwzięcia związane z patronem
    województwa Św. Janem Pawłem II;</t>
    </r>
  </si>
  <si>
    <r>
      <t xml:space="preserve">Dokonuje się przeniesienia wydatków z planu finansowego Urzędu Marszałkowskiego do planu finansowego Kujawsko-Pomorskiego Centrum Edukacji Nauczycieli w  Bydgoszczy w kwocie 1.000 zł w ramach zadania pn. </t>
    </r>
    <r>
      <rPr>
        <i/>
        <sz val="10"/>
        <rFont val="Times New Roman"/>
        <family val="1"/>
      </rPr>
      <t xml:space="preserve">"Zadania w zakresie oświaty i nauki - pozostała działalność" </t>
    </r>
    <r>
      <rPr>
        <sz val="10"/>
        <rFont val="Times New Roman"/>
        <family val="1"/>
      </rPr>
      <t>z przeznaczeniem na zakup nagród w ramach XXV Regionalnego Konkursu Gazetek Szkolnych dla najlepszych zespołów redakcyjnych zgłoszonych spoza Bydgoszczy.</t>
    </r>
  </si>
</sst>
</file>

<file path=xl/styles.xml><?xml version="1.0" encoding="utf-8"?>
<styleSheet xmlns="http://schemas.openxmlformats.org/spreadsheetml/2006/main">
  <numFmts count="5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000"/>
    <numFmt numFmtId="166" formatCode="0.00000"/>
    <numFmt numFmtId="167" formatCode="0.0000"/>
    <numFmt numFmtId="168" formatCode="0.000"/>
    <numFmt numFmtId="169" formatCode="#,##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
    <numFmt numFmtId="180" formatCode="#,##0.0000"/>
    <numFmt numFmtId="181" formatCode="#,##0.00\ &quot;zł&quot;"/>
    <numFmt numFmtId="182" formatCode="#,##0;[Red]#,##0"/>
    <numFmt numFmtId="183" formatCode="&quot;Tak&quot;;&quot;Tak&quot;;&quot;Nie&quot;"/>
    <numFmt numFmtId="184" formatCode="&quot;Prawda&quot;;&quot;Prawda&quot;;&quot;Fałsz&quot;"/>
    <numFmt numFmtId="185" formatCode="&quot;Włączone&quot;;&quot;Włączone&quot;;&quot;Wyłączone&quot;"/>
    <numFmt numFmtId="186" formatCode="[$€-2]\ #,##0.00_);[Red]\([$€-2]\ #,##0.00\)"/>
    <numFmt numFmtId="187" formatCode="_-* #,##0.000\ _z_ł_-;\-* #,##0.000\ _z_ł_-;_-* &quot;-&quot;??\ _z_ł_-;_-@_-"/>
    <numFmt numFmtId="188" formatCode="_-* #,##0.0\ _z_ł_-;\-* #,##0.0\ _z_ł_-;_-* &quot;-&quot;??\ _z_ł_-;_-@_-"/>
    <numFmt numFmtId="189" formatCode="_-* #,##0\ _z_ł_-;\-* #,##0\ _z_ł_-;_-* &quot;-&quot;??\ _z_ł_-;_-@_-"/>
    <numFmt numFmtId="190" formatCode="#,##0_ ;\-#,##0\ "/>
    <numFmt numFmtId="191" formatCode="_-* #,##0.0000\ _z_ł_-;\-* #,##0.0000\ _z_ł_-;_-* &quot;-&quot;??\ _z_ł_-;_-@_-"/>
    <numFmt numFmtId="192" formatCode="[$-415]d\ mmmm\ yyyy"/>
    <numFmt numFmtId="193" formatCode="#,##0.00_ ;\-#,##0.00\ "/>
    <numFmt numFmtId="194" formatCode="_-* #,##0.000\ &quot;zł&quot;_-;\-* #,##0.000\ &quot;zł&quot;_-;_-* &quot;-&quot;???\ &quot;zł&quot;_-;_-@_-"/>
    <numFmt numFmtId="195" formatCode="0_ ;\-0\ "/>
    <numFmt numFmtId="196" formatCode="_-* #,##0.00\ _z_ł_-;\-* #,##0.00\ _z_ł_-;_-* \-??\ _z_ł_-;_-@_-"/>
    <numFmt numFmtId="197" formatCode="0.00000000"/>
    <numFmt numFmtId="198" formatCode="0.0000000"/>
    <numFmt numFmtId="199" formatCode="#,##0.0000000000000000000000000"/>
    <numFmt numFmtId="200" formatCode="0.000000000"/>
    <numFmt numFmtId="201" formatCode="0.000%"/>
    <numFmt numFmtId="202" formatCode="0.0000%"/>
    <numFmt numFmtId="203" formatCode="#,##0\ &quot;zł&quot;"/>
    <numFmt numFmtId="204" formatCode="#,##0.00000"/>
    <numFmt numFmtId="205" formatCode="#,##0.000000"/>
    <numFmt numFmtId="206" formatCode="#,##0.0000000"/>
    <numFmt numFmtId="207" formatCode="#,##0.00000000"/>
    <numFmt numFmtId="208" formatCode="#,##0\ _z_ł"/>
    <numFmt numFmtId="209" formatCode="#,##0.0\ &quot;zł&quot;"/>
    <numFmt numFmtId="210" formatCode="#,##0.000\ &quot;zł&quot;"/>
    <numFmt numFmtId="211" formatCode="#,##0.0000\ &quot;zł&quot;"/>
  </numFmts>
  <fonts count="45">
    <font>
      <sz val="10"/>
      <name val="Arial"/>
      <family val="0"/>
    </font>
    <font>
      <sz val="10"/>
      <name val="Times New Roman"/>
      <family val="1"/>
    </font>
    <font>
      <b/>
      <sz val="10"/>
      <name val="Times New Roman"/>
      <family val="1"/>
    </font>
    <font>
      <b/>
      <sz val="11"/>
      <name val="Times New Roman"/>
      <family val="1"/>
    </font>
    <font>
      <i/>
      <sz val="10"/>
      <name val="Times New Roman"/>
      <family val="1"/>
    </font>
    <font>
      <sz val="11"/>
      <name val="Times New Roman"/>
      <family val="1"/>
    </font>
    <font>
      <u val="single"/>
      <sz val="10"/>
      <color indexed="12"/>
      <name val="Arial"/>
      <family val="2"/>
    </font>
    <font>
      <u val="single"/>
      <sz val="10"/>
      <color indexed="36"/>
      <name val="Arial"/>
      <family val="2"/>
    </font>
    <font>
      <sz val="10"/>
      <name val="Arial PL"/>
      <family val="0"/>
    </font>
    <font>
      <b/>
      <i/>
      <sz val="12"/>
      <name val="Times New Roman"/>
      <family val="1"/>
    </font>
    <font>
      <b/>
      <sz val="15"/>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style="thin"/>
      <right style="thin"/>
      <top style="thin"/>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cellStyleXfs>
  <cellXfs count="132">
    <xf numFmtId="0" fontId="0" fillId="0" borderId="0" xfId="0" applyAlignment="1">
      <alignment/>
    </xf>
    <xf numFmtId="3" fontId="1" fillId="0" borderId="0" xfId="0"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wrapText="1"/>
    </xf>
    <xf numFmtId="0" fontId="5" fillId="0" borderId="0" xfId="0" applyFont="1" applyFill="1" applyAlignment="1">
      <alignment vertical="center"/>
    </xf>
    <xf numFmtId="0" fontId="5" fillId="0" borderId="0" xfId="0" applyFont="1" applyFill="1" applyAlignment="1">
      <alignment horizontal="left" vertical="center"/>
    </xf>
    <xf numFmtId="0" fontId="1" fillId="0" borderId="0" xfId="52" applyFont="1" applyFill="1" applyAlignment="1">
      <alignment wrapText="1"/>
      <protection/>
    </xf>
    <xf numFmtId="0" fontId="1" fillId="0" borderId="0" xfId="52" applyFont="1" applyFill="1">
      <alignment/>
      <protection/>
    </xf>
    <xf numFmtId="0" fontId="1" fillId="0" borderId="0" xfId="52" applyFont="1" applyFill="1" applyAlignment="1">
      <alignment horizontal="left" vertical="center"/>
      <protection/>
    </xf>
    <xf numFmtId="0" fontId="1" fillId="0" borderId="0" xfId="0" applyFont="1" applyFill="1" applyAlignment="1">
      <alignment horizontal="left" wrapText="1"/>
    </xf>
    <xf numFmtId="0" fontId="4" fillId="0" borderId="0" xfId="52" applyFont="1" applyFill="1" applyAlignment="1">
      <alignment horizontal="center" vertical="center"/>
      <protection/>
    </xf>
    <xf numFmtId="0" fontId="4" fillId="0" borderId="0" xfId="52" applyFont="1" applyFill="1" applyAlignment="1">
      <alignment vertical="center"/>
      <protection/>
    </xf>
    <xf numFmtId="0" fontId="2" fillId="0" borderId="0" xfId="52" applyFont="1" applyFill="1" applyAlignment="1">
      <alignment horizontal="center" vertical="center" wrapText="1"/>
      <protection/>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3" fontId="1" fillId="0" borderId="0" xfId="0" applyNumberFormat="1" applyFont="1" applyFill="1" applyBorder="1" applyAlignment="1">
      <alignment vertical="center"/>
    </xf>
    <xf numFmtId="0" fontId="1" fillId="0" borderId="0" xfId="52" applyFont="1" applyFill="1" applyAlignment="1">
      <alignment horizontal="center"/>
      <protection/>
    </xf>
    <xf numFmtId="0" fontId="3" fillId="33" borderId="0" xfId="0" applyFont="1" applyFill="1" applyAlignment="1">
      <alignment horizontal="center"/>
    </xf>
    <xf numFmtId="3" fontId="3" fillId="33" borderId="0" xfId="0" applyNumberFormat="1" applyFont="1" applyFill="1" applyAlignment="1">
      <alignment/>
    </xf>
    <xf numFmtId="0" fontId="5" fillId="0" borderId="0" xfId="0" applyFont="1" applyFill="1" applyAlignment="1">
      <alignment horizontal="left"/>
    </xf>
    <xf numFmtId="0" fontId="3" fillId="33" borderId="0" xfId="0" applyFont="1" applyFill="1" applyBorder="1" applyAlignment="1">
      <alignment horizontal="center"/>
    </xf>
    <xf numFmtId="3" fontId="5" fillId="33" borderId="10" xfId="0" applyNumberFormat="1" applyFont="1" applyFill="1" applyBorder="1" applyAlignment="1">
      <alignment/>
    </xf>
    <xf numFmtId="0" fontId="3" fillId="33" borderId="0" xfId="0" applyFont="1" applyFill="1" applyAlignment="1">
      <alignment wrapText="1"/>
    </xf>
    <xf numFmtId="0" fontId="3" fillId="0" borderId="0" xfId="0" applyFont="1" applyFill="1" applyAlignment="1">
      <alignment/>
    </xf>
    <xf numFmtId="0" fontId="2" fillId="0" borderId="11" xfId="52" applyFont="1" applyFill="1" applyBorder="1" applyAlignment="1">
      <alignment horizontal="center" vertical="center" wrapText="1"/>
      <protection/>
    </xf>
    <xf numFmtId="3" fontId="2" fillId="0" borderId="11" xfId="52" applyNumberFormat="1" applyFont="1" applyFill="1" applyBorder="1" applyAlignment="1">
      <alignment horizontal="center" vertical="center" wrapText="1"/>
      <protection/>
    </xf>
    <xf numFmtId="0" fontId="1" fillId="0" borderId="0" xfId="0" applyFont="1" applyFill="1" applyAlignment="1">
      <alignment horizontal="justify" vertical="top" wrapText="1"/>
    </xf>
    <xf numFmtId="0" fontId="3" fillId="0" borderId="0" xfId="52" applyFont="1" applyFill="1" applyAlignment="1">
      <alignment/>
      <protection/>
    </xf>
    <xf numFmtId="0" fontId="1" fillId="0" borderId="0" xfId="52" applyFont="1" applyFill="1" applyAlignment="1">
      <alignment horizontal="left" wrapText="1"/>
      <protection/>
    </xf>
    <xf numFmtId="0" fontId="1" fillId="0" borderId="0" xfId="0" applyFont="1" applyFill="1" applyAlignment="1">
      <alignment vertical="center"/>
    </xf>
    <xf numFmtId="0" fontId="1" fillId="0" borderId="0" xfId="0" applyFont="1" applyFill="1" applyAlignment="1">
      <alignment horizontal="justify" vertical="center" wrapText="1"/>
    </xf>
    <xf numFmtId="0" fontId="1" fillId="0" borderId="0" xfId="0" applyFont="1" applyFill="1" applyAlignment="1">
      <alignment horizontal="center" vertical="center"/>
    </xf>
    <xf numFmtId="0" fontId="1" fillId="0" borderId="0" xfId="52" applyFont="1" applyFill="1" applyAlignment="1">
      <alignment horizontal="center" vertical="center"/>
      <protection/>
    </xf>
    <xf numFmtId="0" fontId="1" fillId="0" borderId="0" xfId="52" applyFont="1" applyFill="1" applyAlignment="1">
      <alignment vertical="center"/>
      <protection/>
    </xf>
    <xf numFmtId="0" fontId="1" fillId="0" borderId="0" xfId="52" applyFont="1" applyFill="1" applyAlignment="1">
      <alignment horizontal="justify" vertical="center" wrapText="1"/>
      <protection/>
    </xf>
    <xf numFmtId="0" fontId="5" fillId="0" borderId="0" xfId="52" applyFont="1" applyFill="1" applyAlignment="1">
      <alignment vertical="center"/>
      <protection/>
    </xf>
    <xf numFmtId="3" fontId="1" fillId="0" borderId="0" xfId="52" applyNumberFormat="1" applyFont="1" applyFill="1">
      <alignment/>
      <protection/>
    </xf>
    <xf numFmtId="3" fontId="4" fillId="0" borderId="0" xfId="52" applyNumberFormat="1" applyFont="1" applyFill="1" applyAlignment="1">
      <alignment vertical="center"/>
      <protection/>
    </xf>
    <xf numFmtId="3" fontId="1" fillId="0" borderId="0" xfId="0" applyNumberFormat="1" applyFont="1" applyFill="1" applyAlignment="1">
      <alignment horizontal="justify" vertical="top" wrapText="1"/>
    </xf>
    <xf numFmtId="3" fontId="1" fillId="0" borderId="0" xfId="52" applyNumberFormat="1" applyFont="1" applyFill="1" applyAlignment="1">
      <alignment horizontal="left" wrapText="1"/>
      <protection/>
    </xf>
    <xf numFmtId="3" fontId="1" fillId="0" borderId="0" xfId="0" applyNumberFormat="1" applyFont="1" applyFill="1" applyAlignment="1">
      <alignment horizontal="left" wrapText="1"/>
    </xf>
    <xf numFmtId="3" fontId="1" fillId="0" borderId="0" xfId="0" applyNumberFormat="1" applyFont="1" applyFill="1" applyAlignment="1">
      <alignment horizontal="justify" vertical="center" wrapText="1"/>
    </xf>
    <xf numFmtId="3" fontId="1" fillId="0" borderId="0" xfId="52" applyNumberFormat="1" applyFont="1" applyFill="1" applyAlignment="1">
      <alignment wrapText="1"/>
      <protection/>
    </xf>
    <xf numFmtId="0" fontId="4" fillId="0" borderId="0" xfId="52" applyFont="1" applyFill="1" applyAlignment="1">
      <alignment horizontal="center" vertical="top"/>
      <protection/>
    </xf>
    <xf numFmtId="3" fontId="4" fillId="0" borderId="0" xfId="52" applyNumberFormat="1" applyFont="1" applyFill="1" applyAlignment="1">
      <alignment/>
      <protection/>
    </xf>
    <xf numFmtId="0" fontId="5" fillId="0" borderId="12" xfId="52" applyFont="1" applyFill="1" applyBorder="1" applyAlignment="1">
      <alignment horizontal="center" vertical="center"/>
      <protection/>
    </xf>
    <xf numFmtId="0" fontId="5" fillId="0" borderId="12" xfId="52" applyFont="1" applyFill="1" applyBorder="1" applyAlignment="1">
      <alignment vertical="center" wrapText="1"/>
      <protection/>
    </xf>
    <xf numFmtId="0" fontId="4" fillId="0" borderId="0" xfId="52" applyFont="1" applyFill="1" applyAlignment="1">
      <alignment vertical="center" wrapText="1"/>
      <protection/>
    </xf>
    <xf numFmtId="3" fontId="5" fillId="0" borderId="12" xfId="52" applyNumberFormat="1" applyFont="1" applyFill="1" applyBorder="1" applyAlignment="1">
      <alignment vertical="center"/>
      <protection/>
    </xf>
    <xf numFmtId="0" fontId="4" fillId="0" borderId="0" xfId="52" applyFont="1" applyFill="1" applyAlignment="1">
      <alignment wrapText="1"/>
      <protection/>
    </xf>
    <xf numFmtId="0" fontId="5" fillId="0" borderId="0" xfId="52" applyFont="1" applyFill="1">
      <alignment/>
      <protection/>
    </xf>
    <xf numFmtId="0" fontId="5" fillId="0" borderId="12" xfId="52" applyFont="1" applyFill="1" applyBorder="1" applyAlignment="1">
      <alignment horizontal="center" vertical="top"/>
      <protection/>
    </xf>
    <xf numFmtId="0" fontId="5" fillId="0" borderId="12" xfId="52" applyFont="1" applyFill="1" applyBorder="1" applyAlignment="1">
      <alignment wrapText="1"/>
      <protection/>
    </xf>
    <xf numFmtId="3" fontId="5" fillId="0" borderId="12" xfId="52" applyNumberFormat="1" applyFont="1" applyFill="1" applyBorder="1" applyAlignment="1">
      <alignment/>
      <protection/>
    </xf>
    <xf numFmtId="0" fontId="4" fillId="0" borderId="0" xfId="52" applyFont="1" applyFill="1" applyAlignment="1">
      <alignment horizontal="justify" vertical="center" wrapText="1"/>
      <protection/>
    </xf>
    <xf numFmtId="0" fontId="5" fillId="0" borderId="12" xfId="0" applyFont="1" applyFill="1" applyBorder="1" applyAlignment="1">
      <alignment horizontal="center" vertical="center"/>
    </xf>
    <xf numFmtId="0" fontId="5" fillId="0" borderId="12" xfId="0" applyFont="1" applyFill="1" applyBorder="1" applyAlignment="1">
      <alignment vertical="center" wrapText="1"/>
    </xf>
    <xf numFmtId="3" fontId="5" fillId="0" borderId="12" xfId="0" applyNumberFormat="1" applyFont="1" applyFill="1" applyBorder="1" applyAlignment="1">
      <alignment vertical="center"/>
    </xf>
    <xf numFmtId="3" fontId="1" fillId="0" borderId="0" xfId="52" applyNumberFormat="1" applyFont="1" applyFill="1" applyAlignment="1">
      <alignment horizontal="justify" vertical="center" wrapText="1"/>
      <protection/>
    </xf>
    <xf numFmtId="3" fontId="5" fillId="0" borderId="12" xfId="52" applyNumberFormat="1" applyFont="1" applyFill="1" applyBorder="1" applyAlignment="1">
      <alignment vertical="center" wrapText="1"/>
      <protection/>
    </xf>
    <xf numFmtId="3" fontId="4" fillId="0" borderId="0" xfId="52" applyNumberFormat="1" applyFont="1" applyFill="1" applyAlignment="1">
      <alignment vertical="center" wrapText="1"/>
      <protection/>
    </xf>
    <xf numFmtId="0" fontId="5" fillId="0" borderId="13" xfId="52" applyFont="1" applyFill="1" applyBorder="1" applyAlignment="1">
      <alignment horizontal="center" vertical="center"/>
      <protection/>
    </xf>
    <xf numFmtId="0" fontId="5" fillId="0" borderId="13" xfId="52" applyFont="1" applyFill="1" applyBorder="1" applyAlignment="1">
      <alignment vertical="center" wrapText="1"/>
      <protection/>
    </xf>
    <xf numFmtId="3" fontId="5" fillId="0" borderId="13" xfId="52" applyNumberFormat="1" applyFont="1" applyFill="1" applyBorder="1" applyAlignment="1">
      <alignment vertical="center"/>
      <protection/>
    </xf>
    <xf numFmtId="0" fontId="1" fillId="0" borderId="0" xfId="52" applyFont="1" applyFill="1" applyBorder="1" applyAlignment="1">
      <alignment horizontal="justify" vertical="center" wrapText="1"/>
      <protection/>
    </xf>
    <xf numFmtId="0" fontId="5" fillId="0" borderId="0" xfId="52" applyFont="1" applyFill="1" applyBorder="1" applyAlignment="1">
      <alignment horizontal="center" vertical="center"/>
      <protection/>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3" fontId="4" fillId="0" borderId="0" xfId="0" applyNumberFormat="1" applyFont="1" applyFill="1" applyAlignment="1">
      <alignment vertical="center"/>
    </xf>
    <xf numFmtId="0" fontId="4" fillId="0" borderId="0" xfId="0" applyFont="1" applyFill="1" applyAlignment="1">
      <alignment vertical="center"/>
    </xf>
    <xf numFmtId="0" fontId="4" fillId="0" borderId="0" xfId="52" applyFont="1" applyFill="1" applyBorder="1" applyAlignment="1">
      <alignment horizontal="center" vertical="center"/>
      <protection/>
    </xf>
    <xf numFmtId="49" fontId="4" fillId="0" borderId="0" xfId="52" applyNumberFormat="1" applyFont="1" applyFill="1" applyAlignment="1">
      <alignment horizontal="center" vertical="center"/>
      <protection/>
    </xf>
    <xf numFmtId="0" fontId="4" fillId="0" borderId="0" xfId="0" applyFont="1" applyFill="1" applyAlignment="1">
      <alignment vertical="center" wrapText="1"/>
    </xf>
    <xf numFmtId="49" fontId="5" fillId="0" borderId="0" xfId="52" applyNumberFormat="1" applyFont="1" applyFill="1" applyBorder="1" applyAlignment="1">
      <alignment horizontal="center" vertical="center"/>
      <protection/>
    </xf>
    <xf numFmtId="0" fontId="1" fillId="0" borderId="0" xfId="52" applyFont="1" applyFill="1" applyAlignment="1">
      <alignment horizontal="center" wrapText="1"/>
      <protection/>
    </xf>
    <xf numFmtId="203" fontId="1" fillId="0" borderId="0" xfId="52" applyNumberFormat="1" applyFont="1" applyFill="1" applyAlignment="1">
      <alignment horizontal="right" wrapText="1"/>
      <protection/>
    </xf>
    <xf numFmtId="0" fontId="1" fillId="0" borderId="0" xfId="52" applyFont="1" applyFill="1" applyAlignment="1">
      <alignment horizontal="center" vertical="center" wrapText="1"/>
      <protection/>
    </xf>
    <xf numFmtId="203" fontId="1" fillId="0" borderId="0" xfId="52" applyNumberFormat="1" applyFont="1" applyFill="1" applyAlignment="1">
      <alignment horizontal="right" vertical="center" wrapText="1"/>
      <protection/>
    </xf>
    <xf numFmtId="49" fontId="1" fillId="0" borderId="0" xfId="52" applyNumberFormat="1" applyFont="1" applyFill="1" applyAlignment="1">
      <alignment horizontal="justify" vertical="center" wrapText="1"/>
      <protection/>
    </xf>
    <xf numFmtId="0" fontId="5" fillId="0" borderId="0" xfId="52" applyFont="1" applyFill="1" applyBorder="1" applyAlignment="1">
      <alignment vertical="center"/>
      <protection/>
    </xf>
    <xf numFmtId="0" fontId="1" fillId="0" borderId="0" xfId="52" applyFont="1" applyFill="1" applyAlignment="1">
      <alignment horizontal="justify" wrapText="1"/>
      <protection/>
    </xf>
    <xf numFmtId="49" fontId="5" fillId="0" borderId="12" xfId="0" applyNumberFormat="1" applyFont="1" applyFill="1" applyBorder="1" applyAlignment="1">
      <alignment horizontal="center" vertical="center"/>
    </xf>
    <xf numFmtId="3" fontId="1" fillId="0" borderId="0" xfId="52" applyNumberFormat="1" applyFont="1" applyFill="1" applyAlignment="1">
      <alignment horizontal="justify" wrapText="1"/>
      <protection/>
    </xf>
    <xf numFmtId="0" fontId="3" fillId="0" borderId="0" xfId="52" applyFont="1" applyFill="1" applyAlignment="1">
      <alignment horizontal="center"/>
      <protection/>
    </xf>
    <xf numFmtId="0" fontId="3" fillId="0" borderId="0" xfId="52" applyFont="1" applyFill="1" applyAlignment="1">
      <alignment wrapText="1"/>
      <protection/>
    </xf>
    <xf numFmtId="3" fontId="3" fillId="0" borderId="0" xfId="52" applyNumberFormat="1" applyFont="1" applyFill="1" applyAlignment="1">
      <alignment/>
      <protection/>
    </xf>
    <xf numFmtId="49" fontId="5" fillId="0" borderId="12" xfId="52" applyNumberFormat="1" applyFont="1" applyFill="1" applyBorder="1" applyAlignment="1">
      <alignment horizontal="center" vertical="center"/>
      <protection/>
    </xf>
    <xf numFmtId="0" fontId="1" fillId="0" borderId="0" xfId="52" applyFont="1" applyFill="1" applyAlignment="1">
      <alignment horizontal="center" vertical="top"/>
      <protection/>
    </xf>
    <xf numFmtId="0" fontId="1" fillId="0" borderId="0" xfId="52" applyFont="1" applyFill="1" applyAlignment="1">
      <alignment vertical="top"/>
      <protection/>
    </xf>
    <xf numFmtId="0" fontId="1" fillId="0" borderId="0" xfId="52" applyFont="1" applyFill="1" applyAlignment="1">
      <alignment horizontal="justify" vertical="top" wrapText="1"/>
      <protection/>
    </xf>
    <xf numFmtId="3" fontId="3" fillId="0" borderId="0" xfId="52" applyNumberFormat="1" applyFont="1" applyFill="1">
      <alignment/>
      <protection/>
    </xf>
    <xf numFmtId="0" fontId="1" fillId="0" borderId="0" xfId="52" applyFont="1" applyFill="1" applyAlignment="1">
      <alignment horizontal="right" vertical="center" wrapText="1"/>
      <protection/>
    </xf>
    <xf numFmtId="0" fontId="1" fillId="0" borderId="0" xfId="52" applyFont="1" applyFill="1" applyAlignment="1">
      <alignment horizontal="right" vertical="top" wrapText="1"/>
      <protection/>
    </xf>
    <xf numFmtId="0" fontId="1" fillId="0" borderId="11" xfId="52" applyFont="1" applyFill="1" applyBorder="1" applyAlignment="1">
      <alignment horizontal="center" vertical="center"/>
      <protection/>
    </xf>
    <xf numFmtId="3" fontId="1" fillId="0" borderId="11" xfId="52" applyNumberFormat="1" applyFont="1" applyFill="1" applyBorder="1" applyAlignment="1">
      <alignment vertical="center"/>
      <protection/>
    </xf>
    <xf numFmtId="0" fontId="5" fillId="0" borderId="0" xfId="52" applyFont="1" applyFill="1" applyAlignment="1">
      <alignment horizontal="left" vertical="center"/>
      <protection/>
    </xf>
    <xf numFmtId="49" fontId="4" fillId="0" borderId="0" xfId="52" applyNumberFormat="1" applyFont="1" applyFill="1" applyAlignment="1">
      <alignment horizontal="center" vertical="top"/>
      <protection/>
    </xf>
    <xf numFmtId="0" fontId="4" fillId="0" borderId="0" xfId="52" applyFont="1" applyFill="1" applyAlignment="1">
      <alignment vertical="top"/>
      <protection/>
    </xf>
    <xf numFmtId="0" fontId="1" fillId="0" borderId="14" xfId="52" applyFont="1" applyFill="1" applyBorder="1" applyAlignment="1">
      <alignment horizontal="left" vertical="center" wrapText="1"/>
      <protection/>
    </xf>
    <xf numFmtId="0" fontId="1" fillId="0" borderId="0" xfId="52" applyFont="1" applyFill="1" applyBorder="1" applyAlignment="1">
      <alignment horizontal="justify" vertical="center" wrapText="1"/>
      <protection/>
    </xf>
    <xf numFmtId="0" fontId="1" fillId="0" borderId="0" xfId="52" applyFont="1" applyFill="1" applyBorder="1" applyAlignment="1">
      <alignment horizontal="left" vertical="center" wrapText="1"/>
      <protection/>
    </xf>
    <xf numFmtId="0" fontId="1" fillId="0" borderId="0" xfId="52" applyFont="1" applyFill="1" applyAlignment="1">
      <alignment horizontal="justify" wrapText="1"/>
      <protection/>
    </xf>
    <xf numFmtId="0" fontId="1" fillId="0" borderId="0" xfId="52" applyFont="1" applyFill="1" applyAlignment="1">
      <alignment horizontal="justify" vertical="top" wrapText="1"/>
      <protection/>
    </xf>
    <xf numFmtId="0" fontId="1" fillId="0" borderId="0" xfId="52" applyFont="1" applyFill="1" applyAlignment="1">
      <alignment horizontal="left" vertical="center" wrapText="1"/>
      <protection/>
    </xf>
    <xf numFmtId="0" fontId="1" fillId="0" borderId="0" xfId="52" applyFont="1" applyFill="1" applyBorder="1" applyAlignment="1">
      <alignment horizontal="left" wrapText="1"/>
      <protection/>
    </xf>
    <xf numFmtId="0" fontId="1" fillId="0" borderId="0" xfId="52" applyFont="1" applyFill="1" applyAlignment="1">
      <alignment horizontal="justify" vertical="center" wrapText="1"/>
      <protection/>
    </xf>
    <xf numFmtId="0" fontId="1" fillId="0" borderId="0" xfId="54" applyFont="1" applyFill="1" applyAlignment="1">
      <alignment horizontal="justify" vertical="center" wrapText="1"/>
      <protection/>
    </xf>
    <xf numFmtId="0" fontId="9" fillId="0" borderId="0" xfId="0" applyFont="1" applyFill="1" applyAlignment="1">
      <alignment horizontal="left" vertical="center"/>
    </xf>
    <xf numFmtId="0" fontId="1" fillId="0" borderId="15" xfId="52" applyFont="1" applyFill="1" applyBorder="1" applyAlignment="1">
      <alignment horizontal="left" vertical="center" wrapText="1"/>
      <protection/>
    </xf>
    <xf numFmtId="0" fontId="1" fillId="0" borderId="16" xfId="52" applyFont="1" applyFill="1" applyBorder="1" applyAlignment="1">
      <alignment horizontal="left" vertical="center" wrapText="1"/>
      <protection/>
    </xf>
    <xf numFmtId="0" fontId="1" fillId="0" borderId="0" xfId="52" applyFont="1" applyFill="1" applyBorder="1" applyAlignment="1">
      <alignment horizontal="left" vertical="top" wrapText="1"/>
      <protection/>
    </xf>
    <xf numFmtId="0" fontId="1" fillId="0" borderId="0" xfId="0" applyFont="1" applyFill="1" applyAlignment="1">
      <alignment horizontal="justify" vertical="center" wrapText="1"/>
    </xf>
    <xf numFmtId="0" fontId="1" fillId="0" borderId="17" xfId="52" applyFont="1" applyFill="1" applyBorder="1" applyAlignment="1">
      <alignment horizontal="left" vertical="center" wrapText="1"/>
      <protection/>
    </xf>
    <xf numFmtId="0" fontId="1" fillId="0" borderId="18" xfId="52" applyFont="1" applyFill="1" applyBorder="1" applyAlignment="1">
      <alignment horizontal="left" vertical="center" wrapText="1"/>
      <protection/>
    </xf>
    <xf numFmtId="0" fontId="1" fillId="0" borderId="19" xfId="52" applyFont="1" applyFill="1" applyBorder="1" applyAlignment="1">
      <alignment horizontal="justify" vertical="center" wrapText="1"/>
      <protection/>
    </xf>
    <xf numFmtId="0" fontId="1" fillId="0" borderId="20" xfId="52" applyFont="1" applyFill="1" applyBorder="1" applyAlignment="1">
      <alignment horizontal="justify" vertical="center" wrapText="1"/>
      <protection/>
    </xf>
    <xf numFmtId="0" fontId="1" fillId="0" borderId="19" xfId="52" applyFont="1" applyFill="1" applyBorder="1" applyAlignment="1">
      <alignment horizontal="left" vertical="center" wrapText="1"/>
      <protection/>
    </xf>
    <xf numFmtId="0" fontId="1" fillId="0" borderId="20" xfId="52" applyFont="1" applyFill="1" applyBorder="1" applyAlignment="1">
      <alignment horizontal="left" vertical="center" wrapText="1"/>
      <protection/>
    </xf>
    <xf numFmtId="0" fontId="2" fillId="0" borderId="21" xfId="52" applyFont="1" applyFill="1" applyBorder="1" applyAlignment="1">
      <alignment horizontal="center" vertical="center" wrapText="1"/>
      <protection/>
    </xf>
    <xf numFmtId="0" fontId="2" fillId="0" borderId="22" xfId="52" applyFont="1" applyFill="1" applyBorder="1" applyAlignment="1">
      <alignment horizontal="center" vertical="center" wrapText="1"/>
      <protection/>
    </xf>
    <xf numFmtId="0" fontId="1" fillId="0" borderId="21" xfId="52" applyFont="1" applyFill="1" applyBorder="1" applyAlignment="1">
      <alignment horizontal="left" vertical="center" wrapText="1"/>
      <protection/>
    </xf>
    <xf numFmtId="0" fontId="1" fillId="0" borderId="22" xfId="52" applyFont="1" applyFill="1" applyBorder="1" applyAlignment="1">
      <alignment horizontal="left" vertical="center" wrapText="1"/>
      <protection/>
    </xf>
    <xf numFmtId="0" fontId="3" fillId="0" borderId="0" xfId="52" applyFont="1" applyFill="1" applyAlignment="1">
      <alignment horizontal="left" wrapText="1"/>
      <protection/>
    </xf>
    <xf numFmtId="0" fontId="10" fillId="0" borderId="0" xfId="52" applyFont="1" applyFill="1" applyBorder="1" applyAlignment="1">
      <alignment horizontal="center"/>
      <protection/>
    </xf>
    <xf numFmtId="0" fontId="9" fillId="0" borderId="0" xfId="0" applyFont="1" applyFill="1" applyAlignment="1">
      <alignment horizontal="left"/>
    </xf>
    <xf numFmtId="0" fontId="3" fillId="33" borderId="10" xfId="0" applyFont="1" applyFill="1" applyBorder="1" applyAlignment="1">
      <alignment horizontal="left"/>
    </xf>
    <xf numFmtId="0" fontId="1" fillId="0" borderId="0" xfId="52" applyFont="1" applyFill="1" applyBorder="1" applyAlignment="1">
      <alignment horizontal="justify" vertical="top" wrapText="1"/>
      <protection/>
    </xf>
    <xf numFmtId="0" fontId="3" fillId="33" borderId="0" xfId="0" applyFont="1" applyFill="1" applyAlignment="1">
      <alignment horizontal="left" wrapText="1"/>
    </xf>
    <xf numFmtId="0" fontId="1" fillId="0" borderId="0" xfId="52" applyFont="1" applyFill="1" applyBorder="1" applyAlignment="1">
      <alignment horizontal="justify" wrapText="1"/>
      <protection/>
    </xf>
    <xf numFmtId="0" fontId="1" fillId="0" borderId="0" xfId="52" applyFont="1" applyFill="1" applyAlignment="1">
      <alignment horizontal="left" wrapText="1"/>
      <protection/>
    </xf>
    <xf numFmtId="3" fontId="1" fillId="0" borderId="0" xfId="52" applyNumberFormat="1" applyFont="1" applyFill="1" applyAlignment="1">
      <alignment horizontal="justify"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3" xfId="54"/>
    <cellStyle name="Obliczenia" xfId="55"/>
    <cellStyle name="Followed Hyperlink" xfId="56"/>
    <cellStyle name="Percent" xfId="57"/>
    <cellStyle name="Styl 1"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DY468"/>
  <sheetViews>
    <sheetView tabSelected="1" view="pageBreakPreview" zoomScaleSheetLayoutView="100" zoomScalePageLayoutView="0" workbookViewId="0" topLeftCell="A1">
      <selection activeCell="A1" sqref="A1:IV16384"/>
    </sheetView>
  </sheetViews>
  <sheetFormatPr defaultColWidth="9.140625" defaultRowHeight="12.75"/>
  <cols>
    <col min="1" max="1" width="3.57421875" style="3" customWidth="1"/>
    <col min="2" max="2" width="6.28125" style="3" customWidth="1"/>
    <col min="3" max="3" width="44.421875" style="4" customWidth="1"/>
    <col min="4" max="4" width="13.140625" style="1" customWidth="1"/>
    <col min="5" max="5" width="14.28125" style="1" customWidth="1"/>
    <col min="6" max="6" width="13.57421875" style="1" customWidth="1"/>
    <col min="7" max="7" width="12.7109375" style="1" customWidth="1"/>
    <col min="8" max="8" width="13.00390625" style="1" customWidth="1"/>
    <col min="9" max="16384" width="9.140625" style="2" customWidth="1"/>
  </cols>
  <sheetData>
    <row r="1" spans="1:8" s="9" customFormat="1" ht="18" customHeight="1">
      <c r="A1" s="124" t="s">
        <v>23</v>
      </c>
      <c r="B1" s="124"/>
      <c r="C1" s="124"/>
      <c r="D1" s="124"/>
      <c r="E1" s="124"/>
      <c r="F1" s="124"/>
      <c r="G1" s="124"/>
      <c r="H1" s="124"/>
    </row>
    <row r="2" spans="1:8" s="20" customFormat="1" ht="18" customHeight="1">
      <c r="A2" s="125" t="s">
        <v>0</v>
      </c>
      <c r="B2" s="125"/>
      <c r="C2" s="125"/>
      <c r="D2" s="125"/>
      <c r="E2" s="125"/>
      <c r="F2" s="125"/>
      <c r="G2" s="125"/>
      <c r="H2" s="125"/>
    </row>
    <row r="3" spans="1:8" s="5" customFormat="1" ht="87" customHeight="1">
      <c r="A3" s="112" t="s">
        <v>382</v>
      </c>
      <c r="B3" s="112"/>
      <c r="C3" s="112"/>
      <c r="D3" s="112"/>
      <c r="E3" s="112"/>
      <c r="F3" s="112"/>
      <c r="G3" s="112"/>
      <c r="H3" s="112"/>
    </row>
    <row r="4" spans="1:129" s="5" customFormat="1" ht="42" customHeight="1">
      <c r="A4" s="106" t="s">
        <v>132</v>
      </c>
      <c r="B4" s="106"/>
      <c r="C4" s="106"/>
      <c r="D4" s="106"/>
      <c r="E4" s="106"/>
      <c r="F4" s="106"/>
      <c r="G4" s="106"/>
      <c r="H4" s="106"/>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row>
    <row r="5" spans="1:8" s="20" customFormat="1" ht="15.75" customHeight="1">
      <c r="A5" s="125" t="s">
        <v>1</v>
      </c>
      <c r="B5" s="125"/>
      <c r="C5" s="125"/>
      <c r="D5" s="125"/>
      <c r="E5" s="125"/>
      <c r="F5" s="125"/>
      <c r="G5" s="125"/>
      <c r="H5" s="125"/>
    </row>
    <row r="6" spans="1:8" s="9" customFormat="1" ht="69" customHeight="1">
      <c r="A6" s="100" t="s">
        <v>75</v>
      </c>
      <c r="B6" s="100"/>
      <c r="C6" s="100"/>
      <c r="D6" s="100"/>
      <c r="E6" s="100"/>
      <c r="F6" s="100"/>
      <c r="G6" s="100"/>
      <c r="H6" s="100"/>
    </row>
    <row r="7" spans="1:8" s="9" customFormat="1" ht="25.5" customHeight="1">
      <c r="A7" s="100" t="s">
        <v>68</v>
      </c>
      <c r="B7" s="100"/>
      <c r="C7" s="100"/>
      <c r="D7" s="100"/>
      <c r="E7" s="100"/>
      <c r="F7" s="100"/>
      <c r="G7" s="100"/>
      <c r="H7" s="100"/>
    </row>
    <row r="8" spans="1:8" s="20" customFormat="1" ht="18" customHeight="1">
      <c r="A8" s="125" t="s">
        <v>39</v>
      </c>
      <c r="B8" s="125"/>
      <c r="C8" s="125"/>
      <c r="D8" s="125"/>
      <c r="E8" s="125"/>
      <c r="F8" s="125"/>
      <c r="G8" s="125"/>
      <c r="H8" s="125"/>
    </row>
    <row r="9" spans="1:8" s="6" customFormat="1" ht="20.25" customHeight="1">
      <c r="A9" s="112" t="s">
        <v>3</v>
      </c>
      <c r="B9" s="112"/>
      <c r="C9" s="112"/>
      <c r="D9" s="112"/>
      <c r="E9" s="112"/>
      <c r="F9" s="112"/>
      <c r="G9" s="112"/>
      <c r="H9" s="112"/>
    </row>
    <row r="10" spans="1:8" s="6" customFormat="1" ht="18" customHeight="1">
      <c r="A10" s="108" t="s">
        <v>76</v>
      </c>
      <c r="B10" s="108"/>
      <c r="C10" s="108"/>
      <c r="D10" s="108"/>
      <c r="E10" s="108"/>
      <c r="F10" s="108"/>
      <c r="G10" s="108"/>
      <c r="H10" s="108"/>
    </row>
    <row r="11" spans="1:8" s="13" customFormat="1" ht="91.5" customHeight="1">
      <c r="A11" s="25" t="s">
        <v>13</v>
      </c>
      <c r="B11" s="119" t="s">
        <v>4</v>
      </c>
      <c r="C11" s="120"/>
      <c r="D11" s="26" t="s">
        <v>5</v>
      </c>
      <c r="E11" s="26" t="s">
        <v>8</v>
      </c>
      <c r="F11" s="26" t="s">
        <v>6</v>
      </c>
      <c r="G11" s="26" t="s">
        <v>14</v>
      </c>
      <c r="H11" s="26" t="s">
        <v>7</v>
      </c>
    </row>
    <row r="12" spans="1:8" s="12" customFormat="1" ht="4.5" customHeight="1">
      <c r="A12" s="11"/>
      <c r="B12" s="11"/>
      <c r="C12" s="27"/>
      <c r="D12" s="27"/>
      <c r="E12" s="27"/>
      <c r="F12" s="27"/>
      <c r="G12" s="27"/>
      <c r="H12" s="39"/>
    </row>
    <row r="13" spans="1:8" s="28" customFormat="1" ht="15" customHeight="1">
      <c r="A13" s="84" t="s">
        <v>9</v>
      </c>
      <c r="B13" s="84"/>
      <c r="C13" s="85" t="s">
        <v>24</v>
      </c>
      <c r="D13" s="86"/>
      <c r="E13" s="86"/>
      <c r="F13" s="86"/>
      <c r="G13" s="86"/>
      <c r="H13" s="86"/>
    </row>
    <row r="14" spans="1:8" s="8" customFormat="1" ht="5.25" customHeight="1">
      <c r="A14" s="17"/>
      <c r="B14" s="17"/>
      <c r="C14" s="29"/>
      <c r="D14" s="29"/>
      <c r="E14" s="29"/>
      <c r="F14" s="29"/>
      <c r="G14" s="29"/>
      <c r="H14" s="40"/>
    </row>
    <row r="15" spans="1:8" s="36" customFormat="1" ht="22.5" customHeight="1">
      <c r="A15" s="46"/>
      <c r="B15" s="46"/>
      <c r="C15" s="47" t="s">
        <v>15</v>
      </c>
      <c r="D15" s="49">
        <v>818551761</v>
      </c>
      <c r="E15" s="49">
        <f>E25+E42+E103+E109+E17+E39+E93+E117</f>
        <v>10506536</v>
      </c>
      <c r="F15" s="49">
        <f>F25+F42+F103+F109+F17+F39+F93+F117</f>
        <v>6451223</v>
      </c>
      <c r="G15" s="49">
        <f>G25+G42+G103+G109+G17+G39+G93+G117</f>
        <v>1072536</v>
      </c>
      <c r="H15" s="49">
        <f>D15+E15-F15</f>
        <v>822607074</v>
      </c>
    </row>
    <row r="16" spans="1:8" s="34" customFormat="1" ht="6" customHeight="1">
      <c r="A16" s="33"/>
      <c r="B16" s="33"/>
      <c r="C16" s="35"/>
      <c r="D16" s="35"/>
      <c r="E16" s="35"/>
      <c r="F16" s="35"/>
      <c r="G16" s="35"/>
      <c r="H16" s="35"/>
    </row>
    <row r="17" spans="1:8" s="36" customFormat="1" ht="24" customHeight="1">
      <c r="A17" s="46"/>
      <c r="B17" s="87" t="s">
        <v>33</v>
      </c>
      <c r="C17" s="47" t="s">
        <v>34</v>
      </c>
      <c r="D17" s="49">
        <v>59791400</v>
      </c>
      <c r="E17" s="49">
        <f>E20+E18</f>
        <v>281200</v>
      </c>
      <c r="F17" s="49">
        <f>F20+F18</f>
        <v>281200</v>
      </c>
      <c r="G17" s="49">
        <f>G20+G18</f>
        <v>183230</v>
      </c>
      <c r="H17" s="49">
        <f>D17+E17-F17</f>
        <v>59791400</v>
      </c>
    </row>
    <row r="18" spans="1:8" s="12" customFormat="1" ht="21.75" customHeight="1">
      <c r="A18" s="11"/>
      <c r="B18" s="72" t="s">
        <v>109</v>
      </c>
      <c r="C18" s="48" t="s">
        <v>110</v>
      </c>
      <c r="D18" s="38">
        <v>18350</v>
      </c>
      <c r="E18" s="38">
        <v>1200</v>
      </c>
      <c r="F18" s="38">
        <v>1200</v>
      </c>
      <c r="G18" s="38">
        <v>0</v>
      </c>
      <c r="H18" s="38">
        <f>D18+E18-F18</f>
        <v>18350</v>
      </c>
    </row>
    <row r="19" spans="1:8" s="36" customFormat="1" ht="42.75" customHeight="1">
      <c r="A19" s="66"/>
      <c r="B19" s="74"/>
      <c r="C19" s="100" t="s">
        <v>236</v>
      </c>
      <c r="D19" s="100"/>
      <c r="E19" s="100"/>
      <c r="F19" s="100"/>
      <c r="G19" s="100"/>
      <c r="H19" s="100"/>
    </row>
    <row r="20" spans="1:8" s="12" customFormat="1" ht="21" customHeight="1">
      <c r="A20" s="11"/>
      <c r="B20" s="72" t="s">
        <v>101</v>
      </c>
      <c r="C20" s="48" t="s">
        <v>102</v>
      </c>
      <c r="D20" s="38">
        <v>36520250</v>
      </c>
      <c r="E20" s="38">
        <v>280000</v>
      </c>
      <c r="F20" s="38">
        <v>280000</v>
      </c>
      <c r="G20" s="38">
        <v>183230</v>
      </c>
      <c r="H20" s="38">
        <f>D20+E20-F20</f>
        <v>36520250</v>
      </c>
    </row>
    <row r="21" spans="1:8" s="12" customFormat="1" ht="40.5" customHeight="1">
      <c r="A21" s="11"/>
      <c r="B21" s="72"/>
      <c r="C21" s="100" t="s">
        <v>237</v>
      </c>
      <c r="D21" s="100"/>
      <c r="E21" s="100"/>
      <c r="F21" s="100"/>
      <c r="G21" s="100"/>
      <c r="H21" s="100"/>
    </row>
    <row r="22" spans="1:8" s="12" customFormat="1" ht="54" customHeight="1">
      <c r="A22" s="11"/>
      <c r="B22" s="72"/>
      <c r="C22" s="100" t="s">
        <v>387</v>
      </c>
      <c r="D22" s="100"/>
      <c r="E22" s="100"/>
      <c r="F22" s="100"/>
      <c r="G22" s="100"/>
      <c r="H22" s="100"/>
    </row>
    <row r="23" spans="1:8" s="12" customFormat="1" ht="66.75" customHeight="1">
      <c r="A23" s="11"/>
      <c r="B23" s="72"/>
      <c r="C23" s="100" t="s">
        <v>238</v>
      </c>
      <c r="D23" s="100"/>
      <c r="E23" s="100"/>
      <c r="F23" s="100"/>
      <c r="G23" s="100"/>
      <c r="H23" s="100"/>
    </row>
    <row r="24" spans="1:8" s="12" customFormat="1" ht="4.5" customHeight="1">
      <c r="A24" s="11"/>
      <c r="B24" s="72"/>
      <c r="C24" s="65"/>
      <c r="D24" s="65"/>
      <c r="E24" s="65"/>
      <c r="F24" s="65"/>
      <c r="G24" s="65"/>
      <c r="H24" s="65"/>
    </row>
    <row r="25" spans="1:8" s="36" customFormat="1" ht="21" customHeight="1">
      <c r="A25" s="46"/>
      <c r="B25" s="46">
        <v>600</v>
      </c>
      <c r="C25" s="47" t="s">
        <v>35</v>
      </c>
      <c r="D25" s="49">
        <v>78722052</v>
      </c>
      <c r="E25" s="49">
        <f>E26</f>
        <v>1932259</v>
      </c>
      <c r="F25" s="49">
        <f>F26</f>
        <v>0</v>
      </c>
      <c r="G25" s="49">
        <f>G26</f>
        <v>0</v>
      </c>
      <c r="H25" s="49">
        <f>D25+E25-F25</f>
        <v>80654311</v>
      </c>
    </row>
    <row r="26" spans="1:8" s="12" customFormat="1" ht="21.75" customHeight="1">
      <c r="A26" s="11"/>
      <c r="B26" s="72" t="s">
        <v>62</v>
      </c>
      <c r="C26" s="48" t="s">
        <v>61</v>
      </c>
      <c r="D26" s="38">
        <v>22733203</v>
      </c>
      <c r="E26" s="38">
        <v>1932259</v>
      </c>
      <c r="F26" s="38">
        <v>0</v>
      </c>
      <c r="G26" s="38">
        <v>0</v>
      </c>
      <c r="H26" s="38">
        <f>D26+E26-F26</f>
        <v>24665462</v>
      </c>
    </row>
    <row r="27" spans="1:8" s="12" customFormat="1" ht="15.75" customHeight="1">
      <c r="A27" s="11"/>
      <c r="B27" s="11"/>
      <c r="C27" s="100" t="s">
        <v>185</v>
      </c>
      <c r="D27" s="100"/>
      <c r="E27" s="100"/>
      <c r="F27" s="100"/>
      <c r="G27" s="100"/>
      <c r="H27" s="100"/>
    </row>
    <row r="28" spans="1:8" s="12" customFormat="1" ht="33" customHeight="1">
      <c r="A28" s="11"/>
      <c r="B28" s="11"/>
      <c r="C28" s="100" t="s">
        <v>239</v>
      </c>
      <c r="D28" s="100"/>
      <c r="E28" s="100"/>
      <c r="F28" s="100"/>
      <c r="G28" s="100"/>
      <c r="H28" s="100"/>
    </row>
    <row r="29" spans="1:8" s="12" customFormat="1" ht="56.25" customHeight="1">
      <c r="A29" s="11"/>
      <c r="B29" s="11"/>
      <c r="C29" s="106" t="s">
        <v>407</v>
      </c>
      <c r="D29" s="106"/>
      <c r="E29" s="106"/>
      <c r="F29" s="106"/>
      <c r="G29" s="106"/>
      <c r="H29" s="106"/>
    </row>
    <row r="30" spans="1:8" s="12" customFormat="1" ht="14.25" customHeight="1">
      <c r="A30" s="11"/>
      <c r="B30" s="11"/>
      <c r="C30" s="106" t="s">
        <v>379</v>
      </c>
      <c r="D30" s="106"/>
      <c r="E30" s="106"/>
      <c r="F30" s="106"/>
      <c r="G30" s="106"/>
      <c r="H30" s="106"/>
    </row>
    <row r="31" spans="1:8" s="12" customFormat="1" ht="29.25" customHeight="1">
      <c r="A31" s="11"/>
      <c r="B31" s="11"/>
      <c r="C31" s="106" t="s">
        <v>383</v>
      </c>
      <c r="D31" s="106"/>
      <c r="E31" s="106"/>
      <c r="F31" s="106"/>
      <c r="G31" s="106"/>
      <c r="H31" s="106"/>
    </row>
    <row r="32" spans="1:8" s="12" customFormat="1" ht="15.75" customHeight="1">
      <c r="A32" s="11"/>
      <c r="B32" s="11"/>
      <c r="C32" s="106" t="s">
        <v>348</v>
      </c>
      <c r="D32" s="106"/>
      <c r="E32" s="106"/>
      <c r="F32" s="106"/>
      <c r="G32" s="106"/>
      <c r="H32" s="106"/>
    </row>
    <row r="33" spans="1:8" s="80" customFormat="1" ht="32.25" customHeight="1">
      <c r="A33" s="66"/>
      <c r="B33" s="66"/>
      <c r="C33" s="100" t="s">
        <v>413</v>
      </c>
      <c r="D33" s="100"/>
      <c r="E33" s="100"/>
      <c r="F33" s="100"/>
      <c r="G33" s="100"/>
      <c r="H33" s="100"/>
    </row>
    <row r="34" spans="1:8" s="12" customFormat="1" ht="42.75" customHeight="1">
      <c r="A34" s="11"/>
      <c r="B34" s="11"/>
      <c r="C34" s="100" t="s">
        <v>414</v>
      </c>
      <c r="D34" s="100"/>
      <c r="E34" s="100"/>
      <c r="F34" s="100"/>
      <c r="G34" s="100"/>
      <c r="H34" s="100"/>
    </row>
    <row r="35" spans="1:8" s="80" customFormat="1" ht="30" customHeight="1">
      <c r="A35" s="66"/>
      <c r="B35" s="66"/>
      <c r="C35" s="127" t="s">
        <v>384</v>
      </c>
      <c r="D35" s="127"/>
      <c r="E35" s="127"/>
      <c r="F35" s="127"/>
      <c r="G35" s="127"/>
      <c r="H35" s="127"/>
    </row>
    <row r="36" spans="1:8" s="80" customFormat="1" ht="13.5" customHeight="1">
      <c r="A36" s="66"/>
      <c r="B36" s="66"/>
      <c r="C36" s="100" t="s">
        <v>207</v>
      </c>
      <c r="D36" s="100"/>
      <c r="E36" s="100"/>
      <c r="F36" s="100"/>
      <c r="G36" s="100"/>
      <c r="H36" s="100"/>
    </row>
    <row r="37" spans="1:8" s="80" customFormat="1" ht="13.5" customHeight="1">
      <c r="A37" s="66"/>
      <c r="B37" s="66"/>
      <c r="C37" s="100" t="s">
        <v>347</v>
      </c>
      <c r="D37" s="100"/>
      <c r="E37" s="100"/>
      <c r="F37" s="100"/>
      <c r="G37" s="100"/>
      <c r="H37" s="100"/>
    </row>
    <row r="38" spans="1:8" s="34" customFormat="1" ht="3.75" customHeight="1">
      <c r="A38" s="33"/>
      <c r="B38" s="33"/>
      <c r="C38" s="35"/>
      <c r="D38" s="35"/>
      <c r="E38" s="35"/>
      <c r="F38" s="35"/>
      <c r="G38" s="35"/>
      <c r="H38" s="59"/>
    </row>
    <row r="39" spans="1:8" s="36" customFormat="1" ht="23.25" customHeight="1">
      <c r="A39" s="46"/>
      <c r="B39" s="46">
        <v>750</v>
      </c>
      <c r="C39" s="47" t="s">
        <v>92</v>
      </c>
      <c r="D39" s="49">
        <v>6906472</v>
      </c>
      <c r="E39" s="49">
        <f>E40</f>
        <v>2</v>
      </c>
      <c r="F39" s="49">
        <f>F40</f>
        <v>0</v>
      </c>
      <c r="G39" s="49">
        <f>G40</f>
        <v>0</v>
      </c>
      <c r="H39" s="49">
        <f>D39+E39-F39</f>
        <v>6906474</v>
      </c>
    </row>
    <row r="40" spans="1:8" s="12" customFormat="1" ht="18.75" customHeight="1">
      <c r="A40" s="11"/>
      <c r="B40" s="11">
        <v>75095</v>
      </c>
      <c r="C40" s="48" t="s">
        <v>21</v>
      </c>
      <c r="D40" s="38">
        <v>4956646</v>
      </c>
      <c r="E40" s="38">
        <v>2</v>
      </c>
      <c r="F40" s="38">
        <v>0</v>
      </c>
      <c r="G40" s="38">
        <v>0</v>
      </c>
      <c r="H40" s="38">
        <f>D40+E40-F40</f>
        <v>4956648</v>
      </c>
    </row>
    <row r="41" spans="1:8" s="12" customFormat="1" ht="55.5" customHeight="1">
      <c r="A41" s="11"/>
      <c r="B41" s="11"/>
      <c r="C41" s="106" t="s">
        <v>240</v>
      </c>
      <c r="D41" s="106"/>
      <c r="E41" s="106"/>
      <c r="F41" s="106"/>
      <c r="G41" s="106"/>
      <c r="H41" s="106"/>
    </row>
    <row r="42" spans="1:8" s="36" customFormat="1" ht="23.25" customHeight="1">
      <c r="A42" s="46"/>
      <c r="B42" s="46">
        <v>758</v>
      </c>
      <c r="C42" s="47" t="s">
        <v>49</v>
      </c>
      <c r="D42" s="49">
        <v>377214575</v>
      </c>
      <c r="E42" s="49">
        <f>E49+E78+E45+E43+E47</f>
        <v>7964747</v>
      </c>
      <c r="F42" s="49">
        <f>F49+F78+F45+F43+F47</f>
        <v>5972483</v>
      </c>
      <c r="G42" s="49">
        <f>G49+G78+G45+G43+G47</f>
        <v>805346</v>
      </c>
      <c r="H42" s="49">
        <f>D42+E42-F42</f>
        <v>379206839</v>
      </c>
    </row>
    <row r="43" spans="1:8" s="12" customFormat="1" ht="27.75" customHeight="1">
      <c r="A43" s="11"/>
      <c r="B43" s="44">
        <v>75802</v>
      </c>
      <c r="C43" s="48" t="s">
        <v>186</v>
      </c>
      <c r="D43" s="45">
        <v>0</v>
      </c>
      <c r="E43" s="45">
        <v>608600</v>
      </c>
      <c r="F43" s="45">
        <v>0</v>
      </c>
      <c r="G43" s="45">
        <v>0</v>
      </c>
      <c r="H43" s="45">
        <f>D43+E43-F43</f>
        <v>608600</v>
      </c>
    </row>
    <row r="44" spans="1:8" s="12" customFormat="1" ht="45" customHeight="1">
      <c r="A44" s="11"/>
      <c r="B44" s="11"/>
      <c r="C44" s="106" t="s">
        <v>208</v>
      </c>
      <c r="D44" s="106"/>
      <c r="E44" s="106"/>
      <c r="F44" s="106"/>
      <c r="G44" s="106"/>
      <c r="H44" s="106"/>
    </row>
    <row r="45" spans="1:8" s="12" customFormat="1" ht="21" customHeight="1">
      <c r="A45" s="11"/>
      <c r="B45" s="11">
        <v>75814</v>
      </c>
      <c r="C45" s="48" t="s">
        <v>139</v>
      </c>
      <c r="D45" s="38">
        <v>1700000</v>
      </c>
      <c r="E45" s="38">
        <f>100983+223349</f>
        <v>324332</v>
      </c>
      <c r="F45" s="38">
        <v>0</v>
      </c>
      <c r="G45" s="38">
        <v>0</v>
      </c>
      <c r="H45" s="38">
        <f>D45+E45-F45</f>
        <v>2024332</v>
      </c>
    </row>
    <row r="46" spans="1:8" s="12" customFormat="1" ht="41.25" customHeight="1">
      <c r="A46" s="11"/>
      <c r="B46" s="11"/>
      <c r="C46" s="106" t="s">
        <v>342</v>
      </c>
      <c r="D46" s="106"/>
      <c r="E46" s="106"/>
      <c r="F46" s="106"/>
      <c r="G46" s="106"/>
      <c r="H46" s="106"/>
    </row>
    <row r="47" spans="1:8" s="12" customFormat="1" ht="21" customHeight="1">
      <c r="A47" s="11"/>
      <c r="B47" s="11">
        <v>75861</v>
      </c>
      <c r="C47" s="48" t="s">
        <v>141</v>
      </c>
      <c r="D47" s="38">
        <v>13478</v>
      </c>
      <c r="E47" s="38">
        <v>463739</v>
      </c>
      <c r="F47" s="38">
        <v>0</v>
      </c>
      <c r="G47" s="38">
        <v>0</v>
      </c>
      <c r="H47" s="38">
        <f>D47+E47-F47</f>
        <v>477217</v>
      </c>
    </row>
    <row r="48" spans="1:8" s="12" customFormat="1" ht="59.25" customHeight="1">
      <c r="A48" s="11"/>
      <c r="B48" s="11"/>
      <c r="C48" s="106" t="s">
        <v>349</v>
      </c>
      <c r="D48" s="106"/>
      <c r="E48" s="106"/>
      <c r="F48" s="106"/>
      <c r="G48" s="106"/>
      <c r="H48" s="106"/>
    </row>
    <row r="49" spans="1:8" s="12" customFormat="1" ht="38.25" customHeight="1">
      <c r="A49" s="11"/>
      <c r="B49" s="44">
        <v>75863</v>
      </c>
      <c r="C49" s="50" t="s">
        <v>63</v>
      </c>
      <c r="D49" s="45">
        <v>121656854</v>
      </c>
      <c r="E49" s="45">
        <v>6466560</v>
      </c>
      <c r="F49" s="45">
        <v>4408253</v>
      </c>
      <c r="G49" s="45">
        <v>604145</v>
      </c>
      <c r="H49" s="45">
        <f>D49+E49-F49</f>
        <v>123715161</v>
      </c>
    </row>
    <row r="50" spans="1:8" s="12" customFormat="1" ht="27" customHeight="1">
      <c r="A50" s="11"/>
      <c r="B50" s="11"/>
      <c r="C50" s="102" t="s">
        <v>69</v>
      </c>
      <c r="D50" s="102"/>
      <c r="E50" s="102"/>
      <c r="F50" s="102"/>
      <c r="G50" s="102"/>
      <c r="H50" s="102"/>
    </row>
    <row r="51" spans="1:8" s="12" customFormat="1" ht="15" customHeight="1">
      <c r="A51" s="11"/>
      <c r="B51" s="11"/>
      <c r="C51" s="100" t="s">
        <v>326</v>
      </c>
      <c r="D51" s="100"/>
      <c r="E51" s="100"/>
      <c r="F51" s="100"/>
      <c r="G51" s="100"/>
      <c r="H51" s="100"/>
    </row>
    <row r="52" spans="1:8" s="12" customFormat="1" ht="39" customHeight="1">
      <c r="A52" s="11"/>
      <c r="B52" s="11"/>
      <c r="C52" s="105" t="s">
        <v>320</v>
      </c>
      <c r="D52" s="105"/>
      <c r="E52" s="105"/>
      <c r="F52" s="105"/>
      <c r="G52" s="75" t="s">
        <v>60</v>
      </c>
      <c r="H52" s="76">
        <v>22806</v>
      </c>
    </row>
    <row r="53" spans="1:8" s="12" customFormat="1" ht="15" customHeight="1">
      <c r="A53" s="11"/>
      <c r="B53" s="11"/>
      <c r="C53" s="100" t="s">
        <v>74</v>
      </c>
      <c r="D53" s="100"/>
      <c r="E53" s="100"/>
      <c r="F53" s="100"/>
      <c r="G53" s="100"/>
      <c r="H53" s="100"/>
    </row>
    <row r="54" spans="1:8" s="12" customFormat="1" ht="39" customHeight="1">
      <c r="A54" s="11"/>
      <c r="B54" s="11"/>
      <c r="C54" s="105" t="s">
        <v>324</v>
      </c>
      <c r="D54" s="105"/>
      <c r="E54" s="105"/>
      <c r="F54" s="105"/>
      <c r="G54" s="75" t="s">
        <v>60</v>
      </c>
      <c r="H54" s="76">
        <v>36375</v>
      </c>
    </row>
    <row r="55" spans="1:8" s="12" customFormat="1" ht="13.5" customHeight="1">
      <c r="A55" s="11"/>
      <c r="B55" s="11"/>
      <c r="C55" s="129" t="s">
        <v>84</v>
      </c>
      <c r="D55" s="129"/>
      <c r="E55" s="129"/>
      <c r="F55" s="129"/>
      <c r="G55" s="129"/>
      <c r="H55" s="129"/>
    </row>
    <row r="56" spans="1:8" s="12" customFormat="1" ht="26.25" customHeight="1">
      <c r="A56" s="11"/>
      <c r="B56" s="11"/>
      <c r="C56" s="101" t="s">
        <v>123</v>
      </c>
      <c r="D56" s="101"/>
      <c r="E56" s="101"/>
      <c r="F56" s="101"/>
      <c r="G56" s="75" t="s">
        <v>60</v>
      </c>
      <c r="H56" s="76">
        <v>3121524</v>
      </c>
    </row>
    <row r="57" spans="1:8" s="12" customFormat="1" ht="26.25" customHeight="1">
      <c r="A57" s="11"/>
      <c r="B57" s="11"/>
      <c r="C57" s="101" t="s">
        <v>325</v>
      </c>
      <c r="D57" s="101"/>
      <c r="E57" s="101"/>
      <c r="F57" s="101"/>
      <c r="G57" s="75" t="s">
        <v>60</v>
      </c>
      <c r="H57" s="76">
        <v>3890000</v>
      </c>
    </row>
    <row r="58" spans="1:8" s="12" customFormat="1" ht="12.75" customHeight="1">
      <c r="A58" s="11"/>
      <c r="B58" s="11"/>
      <c r="C58" s="100" t="s">
        <v>327</v>
      </c>
      <c r="D58" s="100"/>
      <c r="E58" s="100"/>
      <c r="F58" s="100"/>
      <c r="G58" s="100"/>
      <c r="H58" s="100"/>
    </row>
    <row r="59" spans="1:8" s="12" customFormat="1" ht="12.75" customHeight="1">
      <c r="A59" s="11"/>
      <c r="B59" s="11"/>
      <c r="C59" s="100" t="s">
        <v>70</v>
      </c>
      <c r="D59" s="100"/>
      <c r="E59" s="100"/>
      <c r="F59" s="100"/>
      <c r="G59" s="100"/>
      <c r="H59" s="100"/>
    </row>
    <row r="60" spans="1:8" s="12" customFormat="1" ht="25.5" customHeight="1">
      <c r="A60" s="11"/>
      <c r="B60" s="11"/>
      <c r="C60" s="105" t="s">
        <v>322</v>
      </c>
      <c r="D60" s="105"/>
      <c r="E60" s="105"/>
      <c r="F60" s="105"/>
      <c r="G60" s="75" t="s">
        <v>60</v>
      </c>
      <c r="H60" s="76">
        <v>68187</v>
      </c>
    </row>
    <row r="61" spans="1:8" s="12" customFormat="1" ht="13.5" customHeight="1">
      <c r="A61" s="11"/>
      <c r="B61" s="11"/>
      <c r="C61" s="105" t="s">
        <v>321</v>
      </c>
      <c r="D61" s="105"/>
      <c r="E61" s="105"/>
      <c r="F61" s="105"/>
      <c r="G61" s="75"/>
      <c r="H61" s="76"/>
    </row>
    <row r="62" spans="1:8" s="12" customFormat="1" ht="39.75" customHeight="1">
      <c r="A62" s="11"/>
      <c r="B62" s="11"/>
      <c r="C62" s="105" t="s">
        <v>370</v>
      </c>
      <c r="D62" s="105"/>
      <c r="E62" s="105"/>
      <c r="F62" s="105"/>
      <c r="G62" s="75" t="s">
        <v>60</v>
      </c>
      <c r="H62" s="76">
        <v>117165</v>
      </c>
    </row>
    <row r="63" spans="1:8" s="12" customFormat="1" ht="25.5" customHeight="1">
      <c r="A63" s="11"/>
      <c r="B63" s="11"/>
      <c r="C63" s="101" t="s">
        <v>337</v>
      </c>
      <c r="D63" s="101"/>
      <c r="E63" s="101"/>
      <c r="F63" s="101"/>
      <c r="G63" s="75" t="s">
        <v>60</v>
      </c>
      <c r="H63" s="76">
        <v>83185</v>
      </c>
    </row>
    <row r="64" spans="1:8" s="12" customFormat="1" ht="15" customHeight="1">
      <c r="A64" s="11"/>
      <c r="B64" s="11"/>
      <c r="C64" s="100" t="s">
        <v>74</v>
      </c>
      <c r="D64" s="100"/>
      <c r="E64" s="100"/>
      <c r="F64" s="100"/>
      <c r="G64" s="100"/>
      <c r="H64" s="100"/>
    </row>
    <row r="65" spans="1:8" s="12" customFormat="1" ht="39" customHeight="1">
      <c r="A65" s="11"/>
      <c r="B65" s="11"/>
      <c r="C65" s="105" t="s">
        <v>323</v>
      </c>
      <c r="D65" s="105"/>
      <c r="E65" s="105"/>
      <c r="F65" s="105"/>
      <c r="G65" s="75" t="s">
        <v>60</v>
      </c>
      <c r="H65" s="76">
        <v>22806</v>
      </c>
    </row>
    <row r="66" spans="1:8" s="12" customFormat="1" ht="25.5" customHeight="1">
      <c r="A66" s="11"/>
      <c r="B66" s="11"/>
      <c r="C66" s="105" t="s">
        <v>322</v>
      </c>
      <c r="D66" s="105"/>
      <c r="E66" s="105"/>
      <c r="F66" s="105"/>
      <c r="G66" s="75" t="s">
        <v>60</v>
      </c>
      <c r="H66" s="76">
        <v>478569</v>
      </c>
    </row>
    <row r="67" spans="1:8" s="12" customFormat="1" ht="13.5" customHeight="1">
      <c r="A67" s="11"/>
      <c r="B67" s="11"/>
      <c r="C67" s="105" t="s">
        <v>321</v>
      </c>
      <c r="D67" s="105"/>
      <c r="E67" s="105"/>
      <c r="F67" s="105"/>
      <c r="G67" s="75"/>
      <c r="H67" s="76"/>
    </row>
    <row r="68" spans="1:8" s="12" customFormat="1" ht="39.75" customHeight="1">
      <c r="A68" s="11"/>
      <c r="B68" s="11"/>
      <c r="C68" s="105" t="s">
        <v>371</v>
      </c>
      <c r="D68" s="105"/>
      <c r="E68" s="105"/>
      <c r="F68" s="105"/>
      <c r="G68" s="75" t="s">
        <v>60</v>
      </c>
      <c r="H68" s="76">
        <v>78899</v>
      </c>
    </row>
    <row r="69" spans="1:8" s="12" customFormat="1" ht="25.5" customHeight="1">
      <c r="A69" s="11"/>
      <c r="B69" s="11"/>
      <c r="C69" s="101" t="s">
        <v>337</v>
      </c>
      <c r="D69" s="101"/>
      <c r="E69" s="101"/>
      <c r="F69" s="101"/>
      <c r="G69" s="75" t="s">
        <v>60</v>
      </c>
      <c r="H69" s="76">
        <v>1065</v>
      </c>
    </row>
    <row r="70" spans="1:8" s="12" customFormat="1" ht="17.25" customHeight="1">
      <c r="A70" s="11"/>
      <c r="B70" s="11"/>
      <c r="C70" s="106" t="s">
        <v>131</v>
      </c>
      <c r="D70" s="106"/>
      <c r="E70" s="106"/>
      <c r="F70" s="106"/>
      <c r="G70" s="106"/>
      <c r="H70" s="106"/>
    </row>
    <row r="71" spans="1:8" s="12" customFormat="1" ht="42.75" customHeight="1">
      <c r="A71" s="11"/>
      <c r="B71" s="44"/>
      <c r="C71" s="106" t="s">
        <v>330</v>
      </c>
      <c r="D71" s="106"/>
      <c r="E71" s="106"/>
      <c r="F71" s="106"/>
      <c r="G71" s="106"/>
      <c r="H71" s="106"/>
    </row>
    <row r="72" spans="1:8" s="12" customFormat="1" ht="15.75" customHeight="1">
      <c r="A72" s="11"/>
      <c r="B72" s="11"/>
      <c r="C72" s="104" t="s">
        <v>333</v>
      </c>
      <c r="D72" s="104"/>
      <c r="E72" s="104"/>
      <c r="F72" s="104"/>
      <c r="G72" s="77" t="s">
        <v>60</v>
      </c>
      <c r="H72" s="78">
        <v>1437360</v>
      </c>
    </row>
    <row r="73" spans="1:8" s="12" customFormat="1" ht="24.75" customHeight="1">
      <c r="A73" s="11"/>
      <c r="B73" s="11"/>
      <c r="C73" s="130" t="s">
        <v>334</v>
      </c>
      <c r="D73" s="130"/>
      <c r="E73" s="130"/>
      <c r="F73" s="130"/>
      <c r="G73" s="75" t="s">
        <v>60</v>
      </c>
      <c r="H73" s="76">
        <v>522518</v>
      </c>
    </row>
    <row r="74" spans="1:8" s="12" customFormat="1" ht="15.75" customHeight="1">
      <c r="A74" s="11"/>
      <c r="B74" s="11"/>
      <c r="C74" s="104" t="s">
        <v>328</v>
      </c>
      <c r="D74" s="104"/>
      <c r="E74" s="104"/>
      <c r="F74" s="104"/>
      <c r="G74" s="77" t="s">
        <v>60</v>
      </c>
      <c r="H74" s="78">
        <v>1343167</v>
      </c>
    </row>
    <row r="75" spans="1:8" s="12" customFormat="1" ht="15.75" customHeight="1">
      <c r="A75" s="11"/>
      <c r="B75" s="11"/>
      <c r="C75" s="104" t="s">
        <v>331</v>
      </c>
      <c r="D75" s="104"/>
      <c r="E75" s="104"/>
      <c r="F75" s="104"/>
      <c r="G75" s="77" t="s">
        <v>60</v>
      </c>
      <c r="H75" s="78">
        <v>637198</v>
      </c>
    </row>
    <row r="76" spans="1:8" s="12" customFormat="1" ht="15.75" customHeight="1">
      <c r="A76" s="11"/>
      <c r="B76" s="11"/>
      <c r="C76" s="104" t="s">
        <v>329</v>
      </c>
      <c r="D76" s="104"/>
      <c r="E76" s="104"/>
      <c r="F76" s="104"/>
      <c r="G76" s="77" t="s">
        <v>60</v>
      </c>
      <c r="H76" s="78">
        <v>222279</v>
      </c>
    </row>
    <row r="77" spans="1:8" s="12" customFormat="1" ht="32.25" customHeight="1">
      <c r="A77" s="11"/>
      <c r="B77" s="11"/>
      <c r="C77" s="106" t="s">
        <v>332</v>
      </c>
      <c r="D77" s="106"/>
      <c r="E77" s="106"/>
      <c r="F77" s="106"/>
      <c r="G77" s="106"/>
      <c r="H77" s="106"/>
    </row>
    <row r="78" spans="1:8" s="12" customFormat="1" ht="38.25" customHeight="1">
      <c r="A78" s="11"/>
      <c r="B78" s="44">
        <v>75864</v>
      </c>
      <c r="C78" s="50" t="s">
        <v>93</v>
      </c>
      <c r="D78" s="45">
        <v>67785878</v>
      </c>
      <c r="E78" s="45">
        <v>101516</v>
      </c>
      <c r="F78" s="45">
        <v>1564230</v>
      </c>
      <c r="G78" s="45">
        <v>201201</v>
      </c>
      <c r="H78" s="45">
        <f>D78+E78-F78</f>
        <v>66323164</v>
      </c>
    </row>
    <row r="79" spans="1:8" s="12" customFormat="1" ht="39" customHeight="1">
      <c r="A79" s="11"/>
      <c r="B79" s="11"/>
      <c r="C79" s="102" t="s">
        <v>125</v>
      </c>
      <c r="D79" s="102"/>
      <c r="E79" s="102"/>
      <c r="F79" s="102"/>
      <c r="G79" s="102"/>
      <c r="H79" s="102"/>
    </row>
    <row r="80" spans="1:8" s="12" customFormat="1" ht="15" customHeight="1">
      <c r="A80" s="11"/>
      <c r="B80" s="11"/>
      <c r="C80" s="100" t="s">
        <v>350</v>
      </c>
      <c r="D80" s="100"/>
      <c r="E80" s="100"/>
      <c r="F80" s="100"/>
      <c r="G80" s="100"/>
      <c r="H80" s="100"/>
    </row>
    <row r="81" spans="1:8" s="12" customFormat="1" ht="15" customHeight="1">
      <c r="A81" s="11"/>
      <c r="B81" s="11"/>
      <c r="C81" s="101" t="s">
        <v>344</v>
      </c>
      <c r="D81" s="101"/>
      <c r="E81" s="101"/>
      <c r="F81" s="101"/>
      <c r="G81" s="77" t="s">
        <v>60</v>
      </c>
      <c r="H81" s="78">
        <v>1027265</v>
      </c>
    </row>
    <row r="82" spans="1:8" s="12" customFormat="1" ht="13.5" customHeight="1">
      <c r="A82" s="11"/>
      <c r="B82" s="11"/>
      <c r="C82" s="101" t="s">
        <v>180</v>
      </c>
      <c r="D82" s="101"/>
      <c r="E82" s="101"/>
      <c r="F82" s="101"/>
      <c r="G82" s="77" t="s">
        <v>60</v>
      </c>
      <c r="H82" s="78">
        <v>435449</v>
      </c>
    </row>
    <row r="83" spans="1:8" s="12" customFormat="1" ht="44.25" customHeight="1">
      <c r="A83" s="11"/>
      <c r="B83" s="11"/>
      <c r="C83" s="105" t="s">
        <v>351</v>
      </c>
      <c r="D83" s="105"/>
      <c r="E83" s="105"/>
      <c r="F83" s="105"/>
      <c r="G83" s="75" t="s">
        <v>94</v>
      </c>
      <c r="H83" s="76">
        <v>161887</v>
      </c>
    </row>
    <row r="84" spans="1:8" s="12" customFormat="1" ht="17.25" customHeight="1">
      <c r="A84" s="11"/>
      <c r="B84" s="11"/>
      <c r="C84" s="106" t="s">
        <v>131</v>
      </c>
      <c r="D84" s="106"/>
      <c r="E84" s="106"/>
      <c r="F84" s="106"/>
      <c r="G84" s="106"/>
      <c r="H84" s="106"/>
    </row>
    <row r="85" spans="1:8" s="12" customFormat="1" ht="37.5" customHeight="1">
      <c r="A85" s="11"/>
      <c r="B85" s="44"/>
      <c r="C85" s="102" t="s">
        <v>124</v>
      </c>
      <c r="D85" s="102"/>
      <c r="E85" s="102"/>
      <c r="F85" s="102"/>
      <c r="G85" s="102"/>
      <c r="H85" s="102"/>
    </row>
    <row r="86" spans="1:8" s="12" customFormat="1" ht="15" customHeight="1">
      <c r="A86" s="11"/>
      <c r="B86" s="11"/>
      <c r="C86" s="100" t="s">
        <v>350</v>
      </c>
      <c r="D86" s="100"/>
      <c r="E86" s="100"/>
      <c r="F86" s="100"/>
      <c r="G86" s="100"/>
      <c r="H86" s="100"/>
    </row>
    <row r="87" spans="1:8" s="12" customFormat="1" ht="15" customHeight="1">
      <c r="A87" s="11"/>
      <c r="B87" s="11"/>
      <c r="C87" s="101" t="s">
        <v>344</v>
      </c>
      <c r="D87" s="101"/>
      <c r="E87" s="101"/>
      <c r="F87" s="101"/>
      <c r="G87" s="77" t="s">
        <v>60</v>
      </c>
      <c r="H87" s="78">
        <v>70528</v>
      </c>
    </row>
    <row r="88" spans="1:8" s="12" customFormat="1" ht="13.5" customHeight="1">
      <c r="A88" s="11"/>
      <c r="B88" s="11"/>
      <c r="C88" s="101" t="s">
        <v>180</v>
      </c>
      <c r="D88" s="101"/>
      <c r="E88" s="101"/>
      <c r="F88" s="101"/>
      <c r="G88" s="77" t="s">
        <v>60</v>
      </c>
      <c r="H88" s="78">
        <v>51260</v>
      </c>
    </row>
    <row r="89" spans="1:8" s="12" customFormat="1" ht="12.75" customHeight="1">
      <c r="A89" s="11"/>
      <c r="B89" s="11"/>
      <c r="C89" s="105" t="s">
        <v>353</v>
      </c>
      <c r="D89" s="105"/>
      <c r="E89" s="105"/>
      <c r="F89" s="105"/>
      <c r="G89" s="75" t="s">
        <v>60</v>
      </c>
      <c r="H89" s="76">
        <v>121788</v>
      </c>
    </row>
    <row r="90" spans="1:8" s="12" customFormat="1" ht="42.75" customHeight="1">
      <c r="A90" s="11"/>
      <c r="B90" s="11"/>
      <c r="C90" s="111" t="s">
        <v>352</v>
      </c>
      <c r="D90" s="111"/>
      <c r="E90" s="111"/>
      <c r="F90" s="111"/>
      <c r="G90" s="75" t="s">
        <v>94</v>
      </c>
      <c r="H90" s="76">
        <v>19042</v>
      </c>
    </row>
    <row r="91" spans="1:8" s="12" customFormat="1" ht="29.25" customHeight="1">
      <c r="A91" s="11"/>
      <c r="B91" s="11"/>
      <c r="C91" s="106" t="s">
        <v>332</v>
      </c>
      <c r="D91" s="106"/>
      <c r="E91" s="106"/>
      <c r="F91" s="106"/>
      <c r="G91" s="106"/>
      <c r="H91" s="106"/>
    </row>
    <row r="92" spans="1:8" s="34" customFormat="1" ht="3.75" customHeight="1">
      <c r="A92" s="33"/>
      <c r="B92" s="33"/>
      <c r="C92" s="35"/>
      <c r="D92" s="35"/>
      <c r="E92" s="35"/>
      <c r="F92" s="35"/>
      <c r="G92" s="35"/>
      <c r="H92" s="59"/>
    </row>
    <row r="93" spans="1:8" s="51" customFormat="1" ht="25.5" customHeight="1">
      <c r="A93" s="46"/>
      <c r="B93" s="46">
        <v>900</v>
      </c>
      <c r="C93" s="47" t="s">
        <v>59</v>
      </c>
      <c r="D93" s="49">
        <v>5326729</v>
      </c>
      <c r="E93" s="49">
        <f>E96+E94</f>
        <v>97627</v>
      </c>
      <c r="F93" s="49">
        <f>F96+F94</f>
        <v>40000</v>
      </c>
      <c r="G93" s="49">
        <f>G96+G94</f>
        <v>72768</v>
      </c>
      <c r="H93" s="49">
        <f>D93+E93-F93</f>
        <v>5384356</v>
      </c>
    </row>
    <row r="94" spans="1:8" s="12" customFormat="1" ht="21" customHeight="1">
      <c r="A94" s="11"/>
      <c r="B94" s="11">
        <v>90002</v>
      </c>
      <c r="C94" s="55" t="s">
        <v>133</v>
      </c>
      <c r="D94" s="38">
        <v>0</v>
      </c>
      <c r="E94" s="38">
        <v>100</v>
      </c>
      <c r="F94" s="38">
        <v>0</v>
      </c>
      <c r="G94" s="38">
        <v>0</v>
      </c>
      <c r="H94" s="38">
        <f>D94+E94-F94</f>
        <v>100</v>
      </c>
    </row>
    <row r="95" spans="1:8" s="12" customFormat="1" ht="43.5" customHeight="1">
      <c r="A95" s="11"/>
      <c r="B95" s="11"/>
      <c r="C95" s="100" t="s">
        <v>243</v>
      </c>
      <c r="D95" s="100"/>
      <c r="E95" s="100"/>
      <c r="F95" s="100"/>
      <c r="G95" s="100"/>
      <c r="H95" s="100"/>
    </row>
    <row r="96" spans="1:8" s="12" customFormat="1" ht="18.75" customHeight="1">
      <c r="A96" s="11"/>
      <c r="B96" s="11">
        <v>90095</v>
      </c>
      <c r="C96" s="55" t="s">
        <v>21</v>
      </c>
      <c r="D96" s="38">
        <v>3311333</v>
      </c>
      <c r="E96" s="38">
        <v>97527</v>
      </c>
      <c r="F96" s="38">
        <v>40000</v>
      </c>
      <c r="G96" s="38">
        <v>72768</v>
      </c>
      <c r="H96" s="38">
        <f>D96+E96-F96</f>
        <v>3368860</v>
      </c>
    </row>
    <row r="97" spans="1:8" s="12" customFormat="1" ht="43.5" customHeight="1">
      <c r="A97" s="11"/>
      <c r="B97" s="11"/>
      <c r="C97" s="100" t="s">
        <v>242</v>
      </c>
      <c r="D97" s="100"/>
      <c r="E97" s="100"/>
      <c r="F97" s="100"/>
      <c r="G97" s="100"/>
      <c r="H97" s="100"/>
    </row>
    <row r="98" spans="1:8" s="34" customFormat="1" ht="20.25" customHeight="1">
      <c r="A98" s="33"/>
      <c r="B98" s="33"/>
      <c r="C98" s="102" t="s">
        <v>171</v>
      </c>
      <c r="D98" s="102"/>
      <c r="E98" s="102"/>
      <c r="F98" s="102"/>
      <c r="G98" s="102"/>
      <c r="H98" s="102"/>
    </row>
    <row r="99" spans="1:8" s="34" customFormat="1" ht="39.75" customHeight="1">
      <c r="A99" s="33"/>
      <c r="B99" s="33"/>
      <c r="C99" s="106" t="s">
        <v>209</v>
      </c>
      <c r="D99" s="106"/>
      <c r="E99" s="106"/>
      <c r="F99" s="106"/>
      <c r="G99" s="106"/>
      <c r="H99" s="106"/>
    </row>
    <row r="100" spans="1:8" s="34" customFormat="1" ht="39.75" customHeight="1">
      <c r="A100" s="33"/>
      <c r="B100" s="33"/>
      <c r="C100" s="106" t="s">
        <v>241</v>
      </c>
      <c r="D100" s="106"/>
      <c r="E100" s="106"/>
      <c r="F100" s="106"/>
      <c r="G100" s="106"/>
      <c r="H100" s="106"/>
    </row>
    <row r="101" spans="1:8" s="12" customFormat="1" ht="56.25" customHeight="1">
      <c r="A101" s="11"/>
      <c r="B101" s="11"/>
      <c r="C101" s="106" t="s">
        <v>210</v>
      </c>
      <c r="D101" s="106"/>
      <c r="E101" s="106"/>
      <c r="F101" s="106"/>
      <c r="G101" s="106"/>
      <c r="H101" s="106"/>
    </row>
    <row r="102" spans="1:8" s="34" customFormat="1" ht="4.5" customHeight="1">
      <c r="A102" s="33"/>
      <c r="B102" s="33"/>
      <c r="C102" s="35"/>
      <c r="D102" s="35"/>
      <c r="E102" s="35"/>
      <c r="F102" s="35"/>
      <c r="G102" s="35"/>
      <c r="H102" s="35"/>
    </row>
    <row r="103" spans="1:8" s="51" customFormat="1" ht="24.75" customHeight="1">
      <c r="A103" s="46"/>
      <c r="B103" s="46">
        <v>921</v>
      </c>
      <c r="C103" s="47" t="s">
        <v>38</v>
      </c>
      <c r="D103" s="49">
        <v>3881062</v>
      </c>
      <c r="E103" s="49">
        <f>E104</f>
        <v>202138</v>
      </c>
      <c r="F103" s="49">
        <f>F104</f>
        <v>0</v>
      </c>
      <c r="G103" s="49">
        <f>G104</f>
        <v>0</v>
      </c>
      <c r="H103" s="49">
        <f>D103+E103-F103</f>
        <v>4083200</v>
      </c>
    </row>
    <row r="104" spans="1:8" s="12" customFormat="1" ht="18.75" customHeight="1">
      <c r="A104" s="11"/>
      <c r="B104" s="11">
        <v>92106</v>
      </c>
      <c r="C104" s="48" t="s">
        <v>58</v>
      </c>
      <c r="D104" s="38">
        <v>0</v>
      </c>
      <c r="E104" s="38">
        <v>202138</v>
      </c>
      <c r="F104" s="38">
        <v>0</v>
      </c>
      <c r="G104" s="38">
        <v>0</v>
      </c>
      <c r="H104" s="38">
        <f>D104+E104-F104</f>
        <v>202138</v>
      </c>
    </row>
    <row r="105" spans="1:8" s="34" customFormat="1" ht="32.25" customHeight="1">
      <c r="A105" s="33"/>
      <c r="B105" s="33"/>
      <c r="C105" s="102" t="s">
        <v>136</v>
      </c>
      <c r="D105" s="102"/>
      <c r="E105" s="102"/>
      <c r="F105" s="102"/>
      <c r="G105" s="102"/>
      <c r="H105" s="102"/>
    </row>
    <row r="106" spans="1:8" s="34" customFormat="1" ht="16.5" customHeight="1">
      <c r="A106" s="33"/>
      <c r="B106" s="33"/>
      <c r="C106" s="106" t="s">
        <v>244</v>
      </c>
      <c r="D106" s="106"/>
      <c r="E106" s="106"/>
      <c r="F106" s="106"/>
      <c r="G106" s="106"/>
      <c r="H106" s="106"/>
    </row>
    <row r="107" spans="1:8" s="34" customFormat="1" ht="16.5" customHeight="1">
      <c r="A107" s="33"/>
      <c r="B107" s="33"/>
      <c r="C107" s="106" t="s">
        <v>137</v>
      </c>
      <c r="D107" s="106"/>
      <c r="E107" s="106"/>
      <c r="F107" s="106"/>
      <c r="G107" s="106"/>
      <c r="H107" s="106"/>
    </row>
    <row r="108" spans="1:8" s="51" customFormat="1" ht="3" customHeight="1">
      <c r="A108" s="66"/>
      <c r="B108" s="66"/>
      <c r="C108" s="65"/>
      <c r="D108" s="65"/>
      <c r="E108" s="65"/>
      <c r="F108" s="65"/>
      <c r="G108" s="65"/>
      <c r="H108" s="65"/>
    </row>
    <row r="109" spans="1:8" s="51" customFormat="1" ht="29.25" customHeight="1">
      <c r="A109" s="46"/>
      <c r="B109" s="52">
        <v>925</v>
      </c>
      <c r="C109" s="53" t="s">
        <v>54</v>
      </c>
      <c r="D109" s="54">
        <v>4743523</v>
      </c>
      <c r="E109" s="54">
        <f>E110</f>
        <v>12363</v>
      </c>
      <c r="F109" s="54">
        <f>F110</f>
        <v>157540</v>
      </c>
      <c r="G109" s="54">
        <f>G110</f>
        <v>11192</v>
      </c>
      <c r="H109" s="54">
        <f>D109+E109-F109</f>
        <v>4598346</v>
      </c>
    </row>
    <row r="110" spans="1:8" s="12" customFormat="1" ht="19.5" customHeight="1">
      <c r="A110" s="11"/>
      <c r="B110" s="11">
        <v>92502</v>
      </c>
      <c r="C110" s="55" t="s">
        <v>57</v>
      </c>
      <c r="D110" s="38">
        <v>4743523</v>
      </c>
      <c r="E110" s="38">
        <v>12363</v>
      </c>
      <c r="F110" s="38">
        <v>157540</v>
      </c>
      <c r="G110" s="38">
        <v>11192</v>
      </c>
      <c r="H110" s="38">
        <f>D110+E110-F110</f>
        <v>4598346</v>
      </c>
    </row>
    <row r="111" spans="1:8" s="34" customFormat="1" ht="52.5" customHeight="1">
      <c r="A111" s="33"/>
      <c r="B111" s="33"/>
      <c r="C111" s="106" t="s">
        <v>157</v>
      </c>
      <c r="D111" s="106"/>
      <c r="E111" s="106"/>
      <c r="F111" s="106"/>
      <c r="G111" s="106"/>
      <c r="H111" s="106"/>
    </row>
    <row r="112" spans="1:8" s="34" customFormat="1" ht="52.5" customHeight="1">
      <c r="A112" s="33"/>
      <c r="B112" s="33"/>
      <c r="C112" s="106" t="s">
        <v>245</v>
      </c>
      <c r="D112" s="106"/>
      <c r="E112" s="106"/>
      <c r="F112" s="106"/>
      <c r="G112" s="106"/>
      <c r="H112" s="106"/>
    </row>
    <row r="113" spans="1:8" s="34" customFormat="1" ht="27" customHeight="1">
      <c r="A113" s="33"/>
      <c r="B113" s="33"/>
      <c r="C113" s="102" t="s">
        <v>408</v>
      </c>
      <c r="D113" s="102"/>
      <c r="E113" s="102"/>
      <c r="F113" s="102"/>
      <c r="G113" s="102"/>
      <c r="H113" s="102"/>
    </row>
    <row r="114" spans="1:8" s="89" customFormat="1" ht="33" customHeight="1">
      <c r="A114" s="88"/>
      <c r="B114" s="88"/>
      <c r="C114" s="103" t="s">
        <v>346</v>
      </c>
      <c r="D114" s="103"/>
      <c r="E114" s="103"/>
      <c r="F114" s="103"/>
      <c r="G114" s="103"/>
      <c r="H114" s="103"/>
    </row>
    <row r="115" spans="1:8" s="89" customFormat="1" ht="28.5" customHeight="1">
      <c r="A115" s="88"/>
      <c r="B115" s="88"/>
      <c r="C115" s="103" t="s">
        <v>372</v>
      </c>
      <c r="D115" s="103"/>
      <c r="E115" s="103"/>
      <c r="F115" s="103"/>
      <c r="G115" s="103"/>
      <c r="H115" s="103"/>
    </row>
    <row r="116" spans="1:8" s="12" customFormat="1" ht="5.25" customHeight="1">
      <c r="A116" s="11"/>
      <c r="B116" s="11"/>
      <c r="C116" s="106"/>
      <c r="D116" s="106"/>
      <c r="E116" s="106"/>
      <c r="F116" s="106"/>
      <c r="G116" s="106"/>
      <c r="H116" s="106"/>
    </row>
    <row r="117" spans="1:8" s="5" customFormat="1" ht="24.75" customHeight="1">
      <c r="A117" s="56"/>
      <c r="B117" s="82" t="s">
        <v>154</v>
      </c>
      <c r="C117" s="57" t="s">
        <v>156</v>
      </c>
      <c r="D117" s="58">
        <v>0</v>
      </c>
      <c r="E117" s="58">
        <f>E118</f>
        <v>16200</v>
      </c>
      <c r="F117" s="58">
        <f>F118</f>
        <v>0</v>
      </c>
      <c r="G117" s="58">
        <f>G118</f>
        <v>0</v>
      </c>
      <c r="H117" s="58">
        <f>D117+E117-F117</f>
        <v>16200</v>
      </c>
    </row>
    <row r="118" spans="1:8" s="12" customFormat="1" ht="20.25" customHeight="1">
      <c r="A118" s="11"/>
      <c r="B118" s="72" t="s">
        <v>155</v>
      </c>
      <c r="C118" s="48" t="s">
        <v>140</v>
      </c>
      <c r="D118" s="38">
        <v>0</v>
      </c>
      <c r="E118" s="38">
        <v>16200</v>
      </c>
      <c r="F118" s="38">
        <v>0</v>
      </c>
      <c r="G118" s="38">
        <v>0</v>
      </c>
      <c r="H118" s="38">
        <f>D118+E118-F118</f>
        <v>16200</v>
      </c>
    </row>
    <row r="119" spans="1:8" s="12" customFormat="1" ht="44.25" customHeight="1">
      <c r="A119" s="11"/>
      <c r="B119" s="11"/>
      <c r="C119" s="100" t="s">
        <v>246</v>
      </c>
      <c r="D119" s="100"/>
      <c r="E119" s="100"/>
      <c r="F119" s="100"/>
      <c r="G119" s="100"/>
      <c r="H119" s="100"/>
    </row>
    <row r="120" spans="1:8" s="34" customFormat="1" ht="31.5" customHeight="1">
      <c r="A120" s="33"/>
      <c r="B120" s="33"/>
      <c r="C120" s="35"/>
      <c r="D120" s="35"/>
      <c r="E120" s="35"/>
      <c r="F120" s="35"/>
      <c r="G120" s="35"/>
      <c r="H120" s="35"/>
    </row>
    <row r="121" spans="1:8" s="24" customFormat="1" ht="18.75" customHeight="1">
      <c r="A121" s="18" t="s">
        <v>10</v>
      </c>
      <c r="B121" s="18"/>
      <c r="C121" s="23" t="s">
        <v>12</v>
      </c>
      <c r="D121" s="19"/>
      <c r="E121" s="19"/>
      <c r="F121" s="19"/>
      <c r="G121" s="19"/>
      <c r="H121" s="19"/>
    </row>
    <row r="122" spans="3:8" ht="3" customHeight="1">
      <c r="C122" s="10"/>
      <c r="D122" s="10"/>
      <c r="E122" s="10"/>
      <c r="F122" s="10"/>
      <c r="G122" s="10"/>
      <c r="H122" s="41"/>
    </row>
    <row r="123" spans="1:8" s="5" customFormat="1" ht="24" customHeight="1">
      <c r="A123" s="56"/>
      <c r="B123" s="56"/>
      <c r="C123" s="57" t="s">
        <v>15</v>
      </c>
      <c r="D123" s="58">
        <v>843551761</v>
      </c>
      <c r="E123" s="58">
        <f>E125+E154+E197+E223+E318+E323+E360+E372+E402+E420+E314+E203+E144+E177+E310+E148+E181+E185+E356</f>
        <v>21379422</v>
      </c>
      <c r="F123" s="58">
        <f>F125+F154+F197+F223+F318+F323+F360+F372+F402+F420+F314+F203+F144+F177+F310+F148+F181+F185+F356</f>
        <v>8824109</v>
      </c>
      <c r="G123" s="58">
        <f>G125+G154+G197+G223+G318+G323+G360+G372+G402+G420+G314+G203+G144+G177+G310+G148+G181+G185+G356</f>
        <v>1466205</v>
      </c>
      <c r="H123" s="58">
        <f>D123+E123-F123</f>
        <v>856107074</v>
      </c>
    </row>
    <row r="124" spans="1:8" s="34" customFormat="1" ht="4.5" customHeight="1">
      <c r="A124" s="33"/>
      <c r="B124" s="33"/>
      <c r="C124" s="35"/>
      <c r="D124" s="35"/>
      <c r="E124" s="35"/>
      <c r="F124" s="35"/>
      <c r="G124" s="35"/>
      <c r="H124" s="59"/>
    </row>
    <row r="125" spans="1:8" s="5" customFormat="1" ht="24.75" customHeight="1">
      <c r="A125" s="56"/>
      <c r="B125" s="82" t="s">
        <v>33</v>
      </c>
      <c r="C125" s="57" t="s">
        <v>34</v>
      </c>
      <c r="D125" s="58">
        <v>77337065</v>
      </c>
      <c r="E125" s="58">
        <f>E141+E130+E126</f>
        <v>964543</v>
      </c>
      <c r="F125" s="58">
        <f>F141+F130+F126</f>
        <v>500034</v>
      </c>
      <c r="G125" s="58">
        <f>G141+G130+G126</f>
        <v>0</v>
      </c>
      <c r="H125" s="58">
        <f>D125+E125-F125</f>
        <v>77801574</v>
      </c>
    </row>
    <row r="126" spans="1:8" s="12" customFormat="1" ht="20.25" customHeight="1">
      <c r="A126" s="11"/>
      <c r="B126" s="72" t="s">
        <v>109</v>
      </c>
      <c r="C126" s="48" t="s">
        <v>110</v>
      </c>
      <c r="D126" s="38">
        <v>6634992</v>
      </c>
      <c r="E126" s="38">
        <v>386330</v>
      </c>
      <c r="F126" s="38">
        <v>7973</v>
      </c>
      <c r="G126" s="38">
        <v>0</v>
      </c>
      <c r="H126" s="38">
        <f>D126+E126-F126</f>
        <v>7013349</v>
      </c>
    </row>
    <row r="127" spans="1:8" s="12" customFormat="1" ht="33.75" customHeight="1">
      <c r="A127" s="11"/>
      <c r="B127" s="72"/>
      <c r="C127" s="106" t="s">
        <v>392</v>
      </c>
      <c r="D127" s="106"/>
      <c r="E127" s="106"/>
      <c r="F127" s="106"/>
      <c r="G127" s="106"/>
      <c r="H127" s="106"/>
    </row>
    <row r="128" spans="1:8" s="12" customFormat="1" ht="15.75" customHeight="1">
      <c r="A128" s="11"/>
      <c r="B128" s="72"/>
      <c r="C128" s="104" t="s">
        <v>393</v>
      </c>
      <c r="D128" s="104"/>
      <c r="E128" s="104"/>
      <c r="F128" s="104"/>
      <c r="G128" s="104"/>
      <c r="H128" s="35"/>
    </row>
    <row r="129" spans="1:8" s="12" customFormat="1" ht="15.75" customHeight="1">
      <c r="A129" s="11"/>
      <c r="B129" s="72"/>
      <c r="C129" s="104" t="s">
        <v>394</v>
      </c>
      <c r="D129" s="104"/>
      <c r="E129" s="104"/>
      <c r="F129" s="104"/>
      <c r="G129" s="104"/>
      <c r="H129" s="35"/>
    </row>
    <row r="130" spans="1:8" s="12" customFormat="1" ht="19.5" customHeight="1">
      <c r="A130" s="11"/>
      <c r="B130" s="72" t="s">
        <v>101</v>
      </c>
      <c r="C130" s="48" t="s">
        <v>102</v>
      </c>
      <c r="D130" s="38">
        <v>46059112</v>
      </c>
      <c r="E130" s="38">
        <v>576213</v>
      </c>
      <c r="F130" s="38">
        <v>490061</v>
      </c>
      <c r="G130" s="38">
        <v>0</v>
      </c>
      <c r="H130" s="38">
        <f>D130+E130-F130</f>
        <v>46145264</v>
      </c>
    </row>
    <row r="131" spans="1:8" s="12" customFormat="1" ht="28.5" customHeight="1">
      <c r="A131" s="11"/>
      <c r="B131" s="72"/>
      <c r="C131" s="106" t="s">
        <v>108</v>
      </c>
      <c r="D131" s="106"/>
      <c r="E131" s="106"/>
      <c r="F131" s="106"/>
      <c r="G131" s="106"/>
      <c r="H131" s="106"/>
    </row>
    <row r="132" spans="1:8" s="12" customFormat="1" ht="28.5" customHeight="1">
      <c r="A132" s="11"/>
      <c r="B132" s="72"/>
      <c r="C132" s="106" t="s">
        <v>174</v>
      </c>
      <c r="D132" s="106"/>
      <c r="E132" s="106"/>
      <c r="F132" s="106"/>
      <c r="G132" s="106"/>
      <c r="H132" s="106"/>
    </row>
    <row r="133" spans="1:8" s="12" customFormat="1" ht="14.25" customHeight="1">
      <c r="A133" s="11"/>
      <c r="B133" s="72"/>
      <c r="C133" s="106" t="s">
        <v>175</v>
      </c>
      <c r="D133" s="106"/>
      <c r="E133" s="106"/>
      <c r="F133" s="106"/>
      <c r="G133" s="106"/>
      <c r="H133" s="106"/>
    </row>
    <row r="134" spans="1:8" s="12" customFormat="1" ht="14.25" customHeight="1">
      <c r="A134" s="11"/>
      <c r="B134" s="72"/>
      <c r="C134" s="100" t="s">
        <v>176</v>
      </c>
      <c r="D134" s="100"/>
      <c r="E134" s="100"/>
      <c r="F134" s="100"/>
      <c r="G134" s="100"/>
      <c r="H134" s="100"/>
    </row>
    <row r="135" spans="1:8" s="12" customFormat="1" ht="14.25" customHeight="1">
      <c r="A135" s="11"/>
      <c r="B135" s="72"/>
      <c r="C135" s="100" t="s">
        <v>177</v>
      </c>
      <c r="D135" s="100"/>
      <c r="E135" s="100"/>
      <c r="F135" s="100"/>
      <c r="G135" s="100"/>
      <c r="H135" s="100"/>
    </row>
    <row r="136" spans="1:8" s="12" customFormat="1" ht="28.5" customHeight="1">
      <c r="A136" s="11"/>
      <c r="B136" s="72"/>
      <c r="C136" s="100" t="s">
        <v>178</v>
      </c>
      <c r="D136" s="100"/>
      <c r="E136" s="100"/>
      <c r="F136" s="100"/>
      <c r="G136" s="100"/>
      <c r="H136" s="100"/>
    </row>
    <row r="137" spans="1:8" s="12" customFormat="1" ht="37.5" customHeight="1">
      <c r="A137" s="11"/>
      <c r="B137" s="72"/>
      <c r="C137" s="100" t="s">
        <v>380</v>
      </c>
      <c r="D137" s="100"/>
      <c r="E137" s="100"/>
      <c r="F137" s="100"/>
      <c r="G137" s="100"/>
      <c r="H137" s="100"/>
    </row>
    <row r="138" spans="1:8" s="8" customFormat="1" ht="31.5" customHeight="1">
      <c r="A138" s="17"/>
      <c r="B138" s="17"/>
      <c r="C138" s="100" t="s">
        <v>381</v>
      </c>
      <c r="D138" s="100"/>
      <c r="E138" s="100"/>
      <c r="F138" s="100"/>
      <c r="G138" s="100"/>
      <c r="H138" s="100"/>
    </row>
    <row r="139" spans="1:8" s="12" customFormat="1" ht="81.75" customHeight="1">
      <c r="A139" s="11"/>
      <c r="B139" s="72"/>
      <c r="C139" s="100" t="s">
        <v>179</v>
      </c>
      <c r="D139" s="100"/>
      <c r="E139" s="100"/>
      <c r="F139" s="100"/>
      <c r="G139" s="100"/>
      <c r="H139" s="100"/>
    </row>
    <row r="140" spans="1:8" s="8" customFormat="1" ht="66.75" customHeight="1">
      <c r="A140" s="17"/>
      <c r="B140" s="17"/>
      <c r="C140" s="106" t="s">
        <v>354</v>
      </c>
      <c r="D140" s="106"/>
      <c r="E140" s="106"/>
      <c r="F140" s="106"/>
      <c r="G140" s="106"/>
      <c r="H140" s="106"/>
    </row>
    <row r="141" spans="1:8" s="12" customFormat="1" ht="23.25" customHeight="1">
      <c r="A141" s="11"/>
      <c r="B141" s="72" t="s">
        <v>91</v>
      </c>
      <c r="C141" s="48" t="s">
        <v>21</v>
      </c>
      <c r="D141" s="38">
        <v>267800</v>
      </c>
      <c r="E141" s="38">
        <v>2000</v>
      </c>
      <c r="F141" s="38">
        <v>2000</v>
      </c>
      <c r="G141" s="38">
        <v>0</v>
      </c>
      <c r="H141" s="38">
        <f>D141+E141-F141</f>
        <v>267800</v>
      </c>
    </row>
    <row r="142" spans="1:8" s="70" customFormat="1" ht="55.5" customHeight="1">
      <c r="A142" s="67"/>
      <c r="B142" s="68"/>
      <c r="C142" s="107" t="s">
        <v>134</v>
      </c>
      <c r="D142" s="107"/>
      <c r="E142" s="107"/>
      <c r="F142" s="107"/>
      <c r="G142" s="107"/>
      <c r="H142" s="107"/>
    </row>
    <row r="143" spans="1:8" s="34" customFormat="1" ht="5.25" customHeight="1">
      <c r="A143" s="33"/>
      <c r="B143" s="33"/>
      <c r="C143" s="35"/>
      <c r="D143" s="35"/>
      <c r="E143" s="35"/>
      <c r="F143" s="35"/>
      <c r="G143" s="35"/>
      <c r="H143" s="59"/>
    </row>
    <row r="144" spans="1:8" s="36" customFormat="1" ht="24.75" customHeight="1">
      <c r="A144" s="46"/>
      <c r="B144" s="46">
        <v>150</v>
      </c>
      <c r="C144" s="47" t="s">
        <v>112</v>
      </c>
      <c r="D144" s="49">
        <v>2847433</v>
      </c>
      <c r="E144" s="49">
        <v>1000000</v>
      </c>
      <c r="F144" s="49">
        <f>F145</f>
        <v>0</v>
      </c>
      <c r="G144" s="49">
        <f>G145</f>
        <v>0</v>
      </c>
      <c r="H144" s="49">
        <f>D144+E144-F144</f>
        <v>3847433</v>
      </c>
    </row>
    <row r="145" spans="1:8" s="36" customFormat="1" ht="18.75" customHeight="1">
      <c r="A145" s="66"/>
      <c r="B145" s="11">
        <v>15011</v>
      </c>
      <c r="C145" s="48" t="s">
        <v>113</v>
      </c>
      <c r="D145" s="38">
        <v>1118478</v>
      </c>
      <c r="E145" s="38">
        <v>1000000</v>
      </c>
      <c r="F145" s="38">
        <v>0</v>
      </c>
      <c r="G145" s="38">
        <v>0</v>
      </c>
      <c r="H145" s="38">
        <f>D145+E145-F145</f>
        <v>2118478</v>
      </c>
    </row>
    <row r="146" spans="1:8" s="36" customFormat="1" ht="42" customHeight="1">
      <c r="A146" s="66"/>
      <c r="B146" s="11"/>
      <c r="C146" s="103" t="s">
        <v>222</v>
      </c>
      <c r="D146" s="103"/>
      <c r="E146" s="103"/>
      <c r="F146" s="103"/>
      <c r="G146" s="103"/>
      <c r="H146" s="103"/>
    </row>
    <row r="147" spans="1:8" s="12" customFormat="1" ht="7.5" customHeight="1">
      <c r="A147" s="11"/>
      <c r="B147" s="11"/>
      <c r="C147" s="65"/>
      <c r="D147" s="65"/>
      <c r="E147" s="65"/>
      <c r="F147" s="65"/>
      <c r="G147" s="65"/>
      <c r="H147" s="65"/>
    </row>
    <row r="148" spans="1:8" s="36" customFormat="1" ht="29.25" customHeight="1">
      <c r="A148" s="46"/>
      <c r="B148" s="52">
        <v>400</v>
      </c>
      <c r="C148" s="53" t="s">
        <v>226</v>
      </c>
      <c r="D148" s="54">
        <v>4980365</v>
      </c>
      <c r="E148" s="54">
        <f>E149</f>
        <v>0</v>
      </c>
      <c r="F148" s="54">
        <f>F149</f>
        <v>1980365</v>
      </c>
      <c r="G148" s="54">
        <f>G149</f>
        <v>0</v>
      </c>
      <c r="H148" s="54">
        <f>D148+E148-F148</f>
        <v>3000000</v>
      </c>
    </row>
    <row r="149" spans="1:8" s="12" customFormat="1" ht="21" customHeight="1">
      <c r="A149" s="11"/>
      <c r="B149" s="11">
        <v>40095</v>
      </c>
      <c r="C149" s="48" t="s">
        <v>21</v>
      </c>
      <c r="D149" s="38">
        <v>4980365</v>
      </c>
      <c r="E149" s="38">
        <v>0</v>
      </c>
      <c r="F149" s="38">
        <v>1980365</v>
      </c>
      <c r="G149" s="38">
        <v>0</v>
      </c>
      <c r="H149" s="38">
        <f>D149+E149-F149</f>
        <v>3000000</v>
      </c>
    </row>
    <row r="150" spans="1:8" s="12" customFormat="1" ht="29.25" customHeight="1">
      <c r="A150" s="11"/>
      <c r="B150" s="11"/>
      <c r="C150" s="100" t="s">
        <v>247</v>
      </c>
      <c r="D150" s="100"/>
      <c r="E150" s="100"/>
      <c r="F150" s="100"/>
      <c r="G150" s="100"/>
      <c r="H150" s="100"/>
    </row>
    <row r="151" spans="1:8" s="12" customFormat="1" ht="16.5" customHeight="1">
      <c r="A151" s="11"/>
      <c r="B151" s="11"/>
      <c r="C151" s="100" t="s">
        <v>227</v>
      </c>
      <c r="D151" s="100"/>
      <c r="E151" s="100"/>
      <c r="F151" s="100"/>
      <c r="G151" s="100"/>
      <c r="H151" s="100"/>
    </row>
    <row r="152" spans="1:8" s="12" customFormat="1" ht="15" customHeight="1">
      <c r="A152" s="11"/>
      <c r="B152" s="11"/>
      <c r="C152" s="100" t="s">
        <v>228</v>
      </c>
      <c r="D152" s="100"/>
      <c r="E152" s="100"/>
      <c r="F152" s="100"/>
      <c r="G152" s="100"/>
      <c r="H152" s="100"/>
    </row>
    <row r="153" spans="1:8" s="36" customFormat="1" ht="6" customHeight="1">
      <c r="A153" s="66"/>
      <c r="B153" s="66"/>
      <c r="C153" s="35"/>
      <c r="D153" s="35"/>
      <c r="E153" s="35"/>
      <c r="F153" s="35"/>
      <c r="G153" s="35"/>
      <c r="H153" s="35"/>
    </row>
    <row r="154" spans="1:8" s="36" customFormat="1" ht="24.75" customHeight="1">
      <c r="A154" s="46"/>
      <c r="B154" s="46">
        <v>600</v>
      </c>
      <c r="C154" s="47" t="s">
        <v>35</v>
      </c>
      <c r="D154" s="49">
        <v>329848895</v>
      </c>
      <c r="E154" s="49">
        <f>E155+E174</f>
        <v>11550872</v>
      </c>
      <c r="F154" s="49">
        <f>F155+F174</f>
        <v>0</v>
      </c>
      <c r="G154" s="49">
        <f>G155+G174</f>
        <v>905270</v>
      </c>
      <c r="H154" s="49">
        <f>D154+E154-F154</f>
        <v>341399767</v>
      </c>
    </row>
    <row r="155" spans="1:8" s="12" customFormat="1" ht="18" customHeight="1">
      <c r="A155" s="11"/>
      <c r="B155" s="11">
        <v>60013</v>
      </c>
      <c r="C155" s="48" t="s">
        <v>61</v>
      </c>
      <c r="D155" s="38">
        <v>179159060</v>
      </c>
      <c r="E155" s="38">
        <v>11502536</v>
      </c>
      <c r="F155" s="38">
        <v>0</v>
      </c>
      <c r="G155" s="38">
        <v>905270</v>
      </c>
      <c r="H155" s="38">
        <f>D155+E155-F155</f>
        <v>190661596</v>
      </c>
    </row>
    <row r="156" spans="1:8" s="12" customFormat="1" ht="18" customHeight="1">
      <c r="A156" s="11"/>
      <c r="B156" s="11"/>
      <c r="C156" s="102" t="s">
        <v>114</v>
      </c>
      <c r="D156" s="102"/>
      <c r="E156" s="102"/>
      <c r="F156" s="102"/>
      <c r="G156" s="102"/>
      <c r="H156" s="102"/>
    </row>
    <row r="157" spans="1:8" s="12" customFormat="1" ht="58.5" customHeight="1">
      <c r="A157" s="11"/>
      <c r="B157" s="11"/>
      <c r="C157" s="106" t="s">
        <v>248</v>
      </c>
      <c r="D157" s="106"/>
      <c r="E157" s="106"/>
      <c r="F157" s="106"/>
      <c r="G157" s="106"/>
      <c r="H157" s="106"/>
    </row>
    <row r="158" spans="1:8" s="12" customFormat="1" ht="66.75" customHeight="1">
      <c r="A158" s="11"/>
      <c r="B158" s="11"/>
      <c r="C158" s="106" t="s">
        <v>249</v>
      </c>
      <c r="D158" s="106"/>
      <c r="E158" s="106"/>
      <c r="F158" s="106"/>
      <c r="G158" s="106"/>
      <c r="H158" s="106"/>
    </row>
    <row r="159" spans="1:8" s="12" customFormat="1" ht="39" customHeight="1">
      <c r="A159" s="11"/>
      <c r="B159" s="11"/>
      <c r="C159" s="106" t="s">
        <v>261</v>
      </c>
      <c r="D159" s="106"/>
      <c r="E159" s="106"/>
      <c r="F159" s="106"/>
      <c r="G159" s="106"/>
      <c r="H159" s="106"/>
    </row>
    <row r="160" spans="1:8" s="12" customFormat="1" ht="45" customHeight="1">
      <c r="A160" s="11"/>
      <c r="B160" s="11"/>
      <c r="C160" s="106" t="s">
        <v>191</v>
      </c>
      <c r="D160" s="106"/>
      <c r="E160" s="106"/>
      <c r="F160" s="106"/>
      <c r="G160" s="106"/>
      <c r="H160" s="106"/>
    </row>
    <row r="161" spans="1:8" s="12" customFormat="1" ht="31.5" customHeight="1">
      <c r="A161" s="11"/>
      <c r="B161" s="11"/>
      <c r="C161" s="102" t="s">
        <v>259</v>
      </c>
      <c r="D161" s="102"/>
      <c r="E161" s="102"/>
      <c r="F161" s="102"/>
      <c r="G161" s="102"/>
      <c r="H161" s="102"/>
    </row>
    <row r="162" spans="1:8" s="12" customFormat="1" ht="27.75" customHeight="1">
      <c r="A162" s="11"/>
      <c r="B162" s="11"/>
      <c r="C162" s="106" t="s">
        <v>260</v>
      </c>
      <c r="D162" s="106"/>
      <c r="E162" s="106"/>
      <c r="F162" s="106"/>
      <c r="G162" s="106"/>
      <c r="H162" s="106"/>
    </row>
    <row r="163" spans="1:8" s="12" customFormat="1" ht="44.25" customHeight="1">
      <c r="A163" s="11"/>
      <c r="B163" s="11"/>
      <c r="C163" s="103" t="s">
        <v>409</v>
      </c>
      <c r="D163" s="103"/>
      <c r="E163" s="103"/>
      <c r="F163" s="103"/>
      <c r="G163" s="103"/>
      <c r="H163" s="103"/>
    </row>
    <row r="164" spans="1:8" s="12" customFormat="1" ht="14.25" customHeight="1">
      <c r="A164" s="11"/>
      <c r="B164" s="11"/>
      <c r="C164" s="106" t="s">
        <v>385</v>
      </c>
      <c r="D164" s="106"/>
      <c r="E164" s="106"/>
      <c r="F164" s="106"/>
      <c r="G164" s="106"/>
      <c r="H164" s="106"/>
    </row>
    <row r="165" spans="1:8" s="12" customFormat="1" ht="29.25" customHeight="1">
      <c r="A165" s="11"/>
      <c r="B165" s="11"/>
      <c r="C165" s="106" t="s">
        <v>355</v>
      </c>
      <c r="D165" s="106"/>
      <c r="E165" s="106"/>
      <c r="F165" s="106"/>
      <c r="G165" s="106"/>
      <c r="H165" s="106"/>
    </row>
    <row r="166" spans="1:8" s="12" customFormat="1" ht="15.75" customHeight="1">
      <c r="A166" s="11"/>
      <c r="B166" s="11"/>
      <c r="C166" s="106" t="s">
        <v>405</v>
      </c>
      <c r="D166" s="106"/>
      <c r="E166" s="106"/>
      <c r="F166" s="106"/>
      <c r="G166" s="106"/>
      <c r="H166" s="106"/>
    </row>
    <row r="167" spans="1:8" s="12" customFormat="1" ht="27.75" customHeight="1">
      <c r="A167" s="11"/>
      <c r="B167" s="11"/>
      <c r="C167" s="106" t="s">
        <v>373</v>
      </c>
      <c r="D167" s="106"/>
      <c r="E167" s="106"/>
      <c r="F167" s="106"/>
      <c r="G167" s="106"/>
      <c r="H167" s="106"/>
    </row>
    <row r="168" spans="1:8" s="12" customFormat="1" ht="18.75" customHeight="1">
      <c r="A168" s="11"/>
      <c r="B168" s="11"/>
      <c r="C168" s="102" t="s">
        <v>263</v>
      </c>
      <c r="D168" s="102"/>
      <c r="E168" s="102"/>
      <c r="F168" s="102"/>
      <c r="G168" s="102"/>
      <c r="H168" s="102"/>
    </row>
    <row r="169" spans="1:8" s="12" customFormat="1" ht="17.25" customHeight="1">
      <c r="A169" s="11"/>
      <c r="B169" s="11"/>
      <c r="C169" s="106" t="s">
        <v>262</v>
      </c>
      <c r="D169" s="106"/>
      <c r="E169" s="106"/>
      <c r="F169" s="106"/>
      <c r="G169" s="106"/>
      <c r="H169" s="106"/>
    </row>
    <row r="170" spans="1:8" s="12" customFormat="1" ht="66.75" customHeight="1">
      <c r="A170" s="11"/>
      <c r="B170" s="11"/>
      <c r="C170" s="100" t="s">
        <v>338</v>
      </c>
      <c r="D170" s="100"/>
      <c r="E170" s="100"/>
      <c r="F170" s="100"/>
      <c r="G170" s="100"/>
      <c r="H170" s="100"/>
    </row>
    <row r="171" spans="1:8" s="12" customFormat="1" ht="72.75" customHeight="1">
      <c r="A171" s="11"/>
      <c r="B171" s="11"/>
      <c r="C171" s="100" t="s">
        <v>388</v>
      </c>
      <c r="D171" s="100"/>
      <c r="E171" s="100"/>
      <c r="F171" s="100"/>
      <c r="G171" s="100"/>
      <c r="H171" s="100"/>
    </row>
    <row r="172" spans="1:8" s="12" customFormat="1" ht="42.75" customHeight="1">
      <c r="A172" s="11"/>
      <c r="B172" s="11"/>
      <c r="C172" s="106" t="s">
        <v>406</v>
      </c>
      <c r="D172" s="106"/>
      <c r="E172" s="106"/>
      <c r="F172" s="106"/>
      <c r="G172" s="106"/>
      <c r="H172" s="106"/>
    </row>
    <row r="173" spans="1:8" s="98" customFormat="1" ht="28.5" customHeight="1">
      <c r="A173" s="44"/>
      <c r="B173" s="97"/>
      <c r="C173" s="103" t="s">
        <v>356</v>
      </c>
      <c r="D173" s="103"/>
      <c r="E173" s="103"/>
      <c r="F173" s="103"/>
      <c r="G173" s="103"/>
      <c r="H173" s="103"/>
    </row>
    <row r="174" spans="1:8" s="12" customFormat="1" ht="20.25" customHeight="1">
      <c r="A174" s="11"/>
      <c r="B174" s="11">
        <v>60016</v>
      </c>
      <c r="C174" s="48" t="s">
        <v>95</v>
      </c>
      <c r="D174" s="38">
        <v>2195102</v>
      </c>
      <c r="E174" s="38">
        <v>48336</v>
      </c>
      <c r="F174" s="38">
        <v>0</v>
      </c>
      <c r="G174" s="38">
        <v>0</v>
      </c>
      <c r="H174" s="38">
        <f>D174+E174-F174</f>
        <v>2243438</v>
      </c>
    </row>
    <row r="175" spans="1:8" s="34" customFormat="1" ht="44.25" customHeight="1">
      <c r="A175" s="33"/>
      <c r="B175" s="33"/>
      <c r="C175" s="106" t="s">
        <v>415</v>
      </c>
      <c r="D175" s="106"/>
      <c r="E175" s="106"/>
      <c r="F175" s="106"/>
      <c r="G175" s="106"/>
      <c r="H175" s="106"/>
    </row>
    <row r="176" spans="1:8" s="34" customFormat="1" ht="13.5" customHeight="1">
      <c r="A176" s="33"/>
      <c r="B176" s="33"/>
      <c r="C176" s="35"/>
      <c r="D176" s="35"/>
      <c r="E176" s="35"/>
      <c r="F176" s="35"/>
      <c r="G176" s="35"/>
      <c r="H176" s="59"/>
    </row>
    <row r="177" spans="1:8" s="36" customFormat="1" ht="23.25" customHeight="1">
      <c r="A177" s="46"/>
      <c r="B177" s="46">
        <v>630</v>
      </c>
      <c r="C177" s="60" t="s">
        <v>119</v>
      </c>
      <c r="D177" s="49">
        <v>506250</v>
      </c>
      <c r="E177" s="49">
        <f>E178</f>
        <v>22000</v>
      </c>
      <c r="F177" s="49">
        <f>F178</f>
        <v>0</v>
      </c>
      <c r="G177" s="49">
        <f>G178</f>
        <v>0</v>
      </c>
      <c r="H177" s="49">
        <f>D177+E177-F177</f>
        <v>528250</v>
      </c>
    </row>
    <row r="178" spans="1:8" s="12" customFormat="1" ht="20.25" customHeight="1">
      <c r="A178" s="11"/>
      <c r="B178" s="11">
        <v>63003</v>
      </c>
      <c r="C178" s="61" t="s">
        <v>120</v>
      </c>
      <c r="D178" s="38">
        <v>506250</v>
      </c>
      <c r="E178" s="38">
        <v>22000</v>
      </c>
      <c r="F178" s="38">
        <v>0</v>
      </c>
      <c r="G178" s="38">
        <v>0</v>
      </c>
      <c r="H178" s="38">
        <f>D178+E178-F178</f>
        <v>528250</v>
      </c>
    </row>
    <row r="179" spans="1:8" s="12" customFormat="1" ht="37.5" customHeight="1">
      <c r="A179" s="11"/>
      <c r="B179" s="11"/>
      <c r="C179" s="131" t="s">
        <v>250</v>
      </c>
      <c r="D179" s="131"/>
      <c r="E179" s="131"/>
      <c r="F179" s="131"/>
      <c r="G179" s="131"/>
      <c r="H179" s="131"/>
    </row>
    <row r="180" spans="1:8" s="36" customFormat="1" ht="6.75" customHeight="1">
      <c r="A180" s="66"/>
      <c r="B180" s="11"/>
      <c r="C180" s="35"/>
      <c r="D180" s="35"/>
      <c r="E180" s="35"/>
      <c r="F180" s="35"/>
      <c r="G180" s="35"/>
      <c r="H180" s="59"/>
    </row>
    <row r="181" spans="1:8" s="36" customFormat="1" ht="23.25" customHeight="1">
      <c r="A181" s="46"/>
      <c r="B181" s="46">
        <v>700</v>
      </c>
      <c r="C181" s="47" t="s">
        <v>268</v>
      </c>
      <c r="D181" s="49">
        <v>1087992</v>
      </c>
      <c r="E181" s="49">
        <v>193725</v>
      </c>
      <c r="F181" s="49">
        <f>F182</f>
        <v>0</v>
      </c>
      <c r="G181" s="49">
        <f>G182</f>
        <v>0</v>
      </c>
      <c r="H181" s="49">
        <f>D181+E181-F181</f>
        <v>1281717</v>
      </c>
    </row>
    <row r="182" spans="1:8" s="12" customFormat="1" ht="24.75" customHeight="1">
      <c r="A182" s="11"/>
      <c r="B182" s="11">
        <v>70005</v>
      </c>
      <c r="C182" s="48" t="s">
        <v>269</v>
      </c>
      <c r="D182" s="38">
        <v>1087922</v>
      </c>
      <c r="E182" s="38">
        <v>193725</v>
      </c>
      <c r="F182" s="38">
        <v>0</v>
      </c>
      <c r="G182" s="38">
        <v>0</v>
      </c>
      <c r="H182" s="38">
        <f>D182+E182-F182</f>
        <v>1281647</v>
      </c>
    </row>
    <row r="183" spans="1:8" s="12" customFormat="1" ht="69.75" customHeight="1">
      <c r="A183" s="11"/>
      <c r="B183" s="72"/>
      <c r="C183" s="106" t="s">
        <v>345</v>
      </c>
      <c r="D183" s="106"/>
      <c r="E183" s="106"/>
      <c r="F183" s="106"/>
      <c r="G183" s="106"/>
      <c r="H183" s="106"/>
    </row>
    <row r="184" spans="1:8" s="12" customFormat="1" ht="6" customHeight="1">
      <c r="A184" s="11"/>
      <c r="B184" s="11"/>
      <c r="C184" s="106"/>
      <c r="D184" s="106"/>
      <c r="E184" s="106"/>
      <c r="F184" s="106"/>
      <c r="G184" s="106"/>
      <c r="H184" s="106"/>
    </row>
    <row r="185" spans="1:8" s="36" customFormat="1" ht="22.5" customHeight="1">
      <c r="A185" s="46"/>
      <c r="B185" s="46">
        <v>710</v>
      </c>
      <c r="C185" s="47" t="s">
        <v>167</v>
      </c>
      <c r="D185" s="49">
        <v>4153924</v>
      </c>
      <c r="E185" s="49">
        <f>E186+E190+E194+E192</f>
        <v>203849</v>
      </c>
      <c r="F185" s="49">
        <f>F186+F190+F194+F192</f>
        <v>36500</v>
      </c>
      <c r="G185" s="49">
        <f>G186+G190+G194</f>
        <v>0</v>
      </c>
      <c r="H185" s="49">
        <f>D185+E185-F185</f>
        <v>4321273</v>
      </c>
    </row>
    <row r="186" spans="1:8" s="12" customFormat="1" ht="20.25" customHeight="1">
      <c r="A186" s="11"/>
      <c r="B186" s="11">
        <v>71003</v>
      </c>
      <c r="C186" s="48" t="s">
        <v>168</v>
      </c>
      <c r="D186" s="38">
        <v>3921924</v>
      </c>
      <c r="E186" s="38">
        <v>94849</v>
      </c>
      <c r="F186" s="38">
        <v>27500</v>
      </c>
      <c r="G186" s="38">
        <v>0</v>
      </c>
      <c r="H186" s="38">
        <f>D186+E186-F186</f>
        <v>3989273</v>
      </c>
    </row>
    <row r="187" spans="1:8" s="12" customFormat="1" ht="33.75" customHeight="1">
      <c r="A187" s="11"/>
      <c r="B187" s="72"/>
      <c r="C187" s="106" t="s">
        <v>395</v>
      </c>
      <c r="D187" s="106"/>
      <c r="E187" s="106"/>
      <c r="F187" s="106"/>
      <c r="G187" s="106"/>
      <c r="H187" s="106"/>
    </row>
    <row r="188" spans="1:8" s="12" customFormat="1" ht="13.5" customHeight="1">
      <c r="A188" s="11"/>
      <c r="B188" s="72"/>
      <c r="C188" s="104" t="s">
        <v>397</v>
      </c>
      <c r="D188" s="104"/>
      <c r="E188" s="104"/>
      <c r="F188" s="35"/>
      <c r="G188" s="35"/>
      <c r="H188" s="35"/>
    </row>
    <row r="189" spans="1:8" s="12" customFormat="1" ht="13.5" customHeight="1">
      <c r="A189" s="11"/>
      <c r="B189" s="72"/>
      <c r="C189" s="104" t="s">
        <v>396</v>
      </c>
      <c r="D189" s="104"/>
      <c r="E189" s="104"/>
      <c r="F189" s="35"/>
      <c r="G189" s="35"/>
      <c r="H189" s="35"/>
    </row>
    <row r="190" spans="1:8" s="12" customFormat="1" ht="21" customHeight="1">
      <c r="A190" s="11"/>
      <c r="B190" s="11">
        <v>71004</v>
      </c>
      <c r="C190" s="48" t="s">
        <v>169</v>
      </c>
      <c r="D190" s="38">
        <v>23000</v>
      </c>
      <c r="E190" s="38">
        <v>4000</v>
      </c>
      <c r="F190" s="38">
        <v>4000</v>
      </c>
      <c r="G190" s="38">
        <v>0</v>
      </c>
      <c r="H190" s="38">
        <f>D190+E190-F190</f>
        <v>23000</v>
      </c>
    </row>
    <row r="191" spans="1:8" s="12" customFormat="1" ht="47.25" customHeight="1">
      <c r="A191" s="11"/>
      <c r="B191" s="11"/>
      <c r="C191" s="106" t="s">
        <v>170</v>
      </c>
      <c r="D191" s="106"/>
      <c r="E191" s="106"/>
      <c r="F191" s="106"/>
      <c r="G191" s="106"/>
      <c r="H191" s="106"/>
    </row>
    <row r="192" spans="1:8" s="12" customFormat="1" ht="22.5" customHeight="1">
      <c r="A192" s="11"/>
      <c r="B192" s="11">
        <v>71012</v>
      </c>
      <c r="C192" s="48" t="s">
        <v>224</v>
      </c>
      <c r="D192" s="38">
        <v>179000</v>
      </c>
      <c r="E192" s="38">
        <v>5000</v>
      </c>
      <c r="F192" s="38">
        <v>5000</v>
      </c>
      <c r="G192" s="38">
        <v>0</v>
      </c>
      <c r="H192" s="38">
        <f>D192+E192-F192</f>
        <v>179000</v>
      </c>
    </row>
    <row r="193" spans="1:8" s="12" customFormat="1" ht="57" customHeight="1">
      <c r="A193" s="11"/>
      <c r="B193" s="11"/>
      <c r="C193" s="106" t="s">
        <v>225</v>
      </c>
      <c r="D193" s="106"/>
      <c r="E193" s="106"/>
      <c r="F193" s="106"/>
      <c r="G193" s="106"/>
      <c r="H193" s="106"/>
    </row>
    <row r="194" spans="1:8" s="12" customFormat="1" ht="21.75" customHeight="1">
      <c r="A194" s="11"/>
      <c r="B194" s="11">
        <v>71095</v>
      </c>
      <c r="C194" s="48" t="s">
        <v>21</v>
      </c>
      <c r="D194" s="38">
        <v>0</v>
      </c>
      <c r="E194" s="38">
        <v>100000</v>
      </c>
      <c r="F194" s="38">
        <v>0</v>
      </c>
      <c r="G194" s="38">
        <v>0</v>
      </c>
      <c r="H194" s="38">
        <f>D194+E194-F194</f>
        <v>100000</v>
      </c>
    </row>
    <row r="195" spans="1:8" s="36" customFormat="1" ht="41.25" customHeight="1">
      <c r="A195" s="66"/>
      <c r="B195" s="11"/>
      <c r="C195" s="106" t="s">
        <v>223</v>
      </c>
      <c r="D195" s="106"/>
      <c r="E195" s="106"/>
      <c r="F195" s="106"/>
      <c r="G195" s="106"/>
      <c r="H195" s="106"/>
    </row>
    <row r="196" spans="1:8" s="12" customFormat="1" ht="3.75" customHeight="1">
      <c r="A196" s="11"/>
      <c r="B196" s="11"/>
      <c r="C196" s="35"/>
      <c r="D196" s="35"/>
      <c r="E196" s="35"/>
      <c r="F196" s="35"/>
      <c r="G196" s="35"/>
      <c r="H196" s="35"/>
    </row>
    <row r="197" spans="1:8" s="36" customFormat="1" ht="24.75" customHeight="1">
      <c r="A197" s="46"/>
      <c r="B197" s="46">
        <v>720</v>
      </c>
      <c r="C197" s="47" t="s">
        <v>50</v>
      </c>
      <c r="D197" s="49">
        <v>11908108</v>
      </c>
      <c r="E197" s="49">
        <f>E198</f>
        <v>0</v>
      </c>
      <c r="F197" s="49">
        <f>F198</f>
        <v>1959878</v>
      </c>
      <c r="G197" s="49">
        <f>G198</f>
        <v>0</v>
      </c>
      <c r="H197" s="49">
        <f>D197+E197-F197</f>
        <v>9948230</v>
      </c>
    </row>
    <row r="198" spans="1:8" s="12" customFormat="1" ht="19.5" customHeight="1">
      <c r="A198" s="11"/>
      <c r="B198" s="11">
        <v>72095</v>
      </c>
      <c r="C198" s="48" t="s">
        <v>21</v>
      </c>
      <c r="D198" s="38">
        <v>11908108</v>
      </c>
      <c r="E198" s="38">
        <v>0</v>
      </c>
      <c r="F198" s="38">
        <v>1959878</v>
      </c>
      <c r="G198" s="38">
        <v>0</v>
      </c>
      <c r="H198" s="38">
        <f>D198+E198-F198</f>
        <v>9948230</v>
      </c>
    </row>
    <row r="199" spans="1:8" s="12" customFormat="1" ht="29.25" customHeight="1">
      <c r="A199" s="11"/>
      <c r="B199" s="11"/>
      <c r="C199" s="100" t="s">
        <v>247</v>
      </c>
      <c r="D199" s="100"/>
      <c r="E199" s="100"/>
      <c r="F199" s="100"/>
      <c r="G199" s="100"/>
      <c r="H199" s="100"/>
    </row>
    <row r="200" spans="1:8" s="12" customFormat="1" ht="16.5" customHeight="1">
      <c r="A200" s="11"/>
      <c r="B200" s="11"/>
      <c r="C200" s="100" t="s">
        <v>229</v>
      </c>
      <c r="D200" s="100"/>
      <c r="E200" s="100"/>
      <c r="F200" s="100"/>
      <c r="G200" s="100"/>
      <c r="H200" s="100"/>
    </row>
    <row r="201" spans="1:8" s="12" customFormat="1" ht="28.5" customHeight="1">
      <c r="A201" s="11"/>
      <c r="B201" s="11"/>
      <c r="C201" s="100" t="s">
        <v>230</v>
      </c>
      <c r="D201" s="100"/>
      <c r="E201" s="100"/>
      <c r="F201" s="100"/>
      <c r="G201" s="100"/>
      <c r="H201" s="100"/>
    </row>
    <row r="202" spans="1:8" s="12" customFormat="1" ht="5.25" customHeight="1">
      <c r="A202" s="11"/>
      <c r="B202" s="11"/>
      <c r="C202" s="35"/>
      <c r="D202" s="35"/>
      <c r="E202" s="35"/>
      <c r="F202" s="35"/>
      <c r="G202" s="35"/>
      <c r="H202" s="59"/>
    </row>
    <row r="203" spans="1:8" s="5" customFormat="1" ht="24" customHeight="1">
      <c r="A203" s="56"/>
      <c r="B203" s="56">
        <v>750</v>
      </c>
      <c r="C203" s="57" t="s">
        <v>92</v>
      </c>
      <c r="D203" s="58">
        <v>99637685</v>
      </c>
      <c r="E203" s="58">
        <f>E204+E210+E214+E208</f>
        <v>1654482</v>
      </c>
      <c r="F203" s="58">
        <f>F204+F210+F214+F208</f>
        <v>34198</v>
      </c>
      <c r="G203" s="58">
        <f>G204+G210+G214+G208</f>
        <v>0</v>
      </c>
      <c r="H203" s="58">
        <f>D203+E203-F203</f>
        <v>101257969</v>
      </c>
    </row>
    <row r="204" spans="1:8" s="70" customFormat="1" ht="18.75" customHeight="1">
      <c r="A204" s="67"/>
      <c r="B204" s="67">
        <v>75018</v>
      </c>
      <c r="C204" s="73" t="s">
        <v>96</v>
      </c>
      <c r="D204" s="69">
        <v>75258721</v>
      </c>
      <c r="E204" s="69">
        <v>156482</v>
      </c>
      <c r="F204" s="69">
        <v>0</v>
      </c>
      <c r="G204" s="69">
        <v>0</v>
      </c>
      <c r="H204" s="38">
        <f>D204+E204-F204</f>
        <v>75415203</v>
      </c>
    </row>
    <row r="205" spans="1:8" s="12" customFormat="1" ht="13.5" customHeight="1">
      <c r="A205" s="11"/>
      <c r="B205" s="11"/>
      <c r="C205" s="102" t="s">
        <v>234</v>
      </c>
      <c r="D205" s="102"/>
      <c r="E205" s="102"/>
      <c r="F205" s="102"/>
      <c r="G205" s="102"/>
      <c r="H205" s="102"/>
    </row>
    <row r="206" spans="1:8" s="12" customFormat="1" ht="69" customHeight="1">
      <c r="A206" s="11"/>
      <c r="B206" s="11"/>
      <c r="C206" s="106" t="s">
        <v>235</v>
      </c>
      <c r="D206" s="106"/>
      <c r="E206" s="106"/>
      <c r="F206" s="106"/>
      <c r="G206" s="106"/>
      <c r="H206" s="106"/>
    </row>
    <row r="207" spans="1:8" s="12" customFormat="1" ht="27.75" customHeight="1">
      <c r="A207" s="11"/>
      <c r="B207" s="11"/>
      <c r="C207" s="106" t="s">
        <v>343</v>
      </c>
      <c r="D207" s="106"/>
      <c r="E207" s="106"/>
      <c r="F207" s="106"/>
      <c r="G207" s="106"/>
      <c r="H207" s="106"/>
    </row>
    <row r="208" spans="1:8" s="12" customFormat="1" ht="27" customHeight="1">
      <c r="A208" s="11"/>
      <c r="B208" s="44">
        <v>75058</v>
      </c>
      <c r="C208" s="48" t="s">
        <v>116</v>
      </c>
      <c r="D208" s="45">
        <v>605000</v>
      </c>
      <c r="E208" s="45">
        <v>24000</v>
      </c>
      <c r="F208" s="45">
        <v>0</v>
      </c>
      <c r="G208" s="45">
        <v>0</v>
      </c>
      <c r="H208" s="45">
        <f>D208+E208-F208</f>
        <v>629000</v>
      </c>
    </row>
    <row r="209" spans="1:8" s="12" customFormat="1" ht="31.5" customHeight="1">
      <c r="A209" s="11"/>
      <c r="B209" s="11"/>
      <c r="C209" s="106" t="s">
        <v>266</v>
      </c>
      <c r="D209" s="106"/>
      <c r="E209" s="106"/>
      <c r="F209" s="106"/>
      <c r="G209" s="106"/>
      <c r="H209" s="106"/>
    </row>
    <row r="210" spans="1:8" s="12" customFormat="1" ht="18.75" customHeight="1">
      <c r="A210" s="11"/>
      <c r="B210" s="11">
        <v>75075</v>
      </c>
      <c r="C210" s="48" t="s">
        <v>97</v>
      </c>
      <c r="D210" s="38">
        <v>14855997</v>
      </c>
      <c r="E210" s="38">
        <v>1010000</v>
      </c>
      <c r="F210" s="38">
        <v>0</v>
      </c>
      <c r="G210" s="38">
        <v>0</v>
      </c>
      <c r="H210" s="38">
        <f>D210+E210-F210</f>
        <v>15865997</v>
      </c>
    </row>
    <row r="211" spans="1:8" s="12" customFormat="1" ht="19.5" customHeight="1">
      <c r="A211" s="11"/>
      <c r="B211" s="11"/>
      <c r="C211" s="129" t="s">
        <v>98</v>
      </c>
      <c r="D211" s="129"/>
      <c r="E211" s="129"/>
      <c r="F211" s="129"/>
      <c r="G211" s="129"/>
      <c r="H211" s="129"/>
    </row>
    <row r="212" spans="1:8" s="12" customFormat="1" ht="28.5" customHeight="1">
      <c r="A212" s="11"/>
      <c r="B212" s="11"/>
      <c r="C212" s="100" t="s">
        <v>251</v>
      </c>
      <c r="D212" s="100"/>
      <c r="E212" s="100"/>
      <c r="F212" s="100"/>
      <c r="G212" s="100"/>
      <c r="H212" s="100"/>
    </row>
    <row r="213" spans="1:8" s="12" customFormat="1" ht="28.5" customHeight="1">
      <c r="A213" s="11"/>
      <c r="B213" s="11"/>
      <c r="C213" s="106" t="s">
        <v>233</v>
      </c>
      <c r="D213" s="106"/>
      <c r="E213" s="106"/>
      <c r="F213" s="106"/>
      <c r="G213" s="106"/>
      <c r="H213" s="106"/>
    </row>
    <row r="214" spans="1:8" s="12" customFormat="1" ht="18.75" customHeight="1">
      <c r="A214" s="11"/>
      <c r="B214" s="11">
        <v>75095</v>
      </c>
      <c r="C214" s="48" t="s">
        <v>21</v>
      </c>
      <c r="D214" s="38">
        <v>6491967</v>
      </c>
      <c r="E214" s="38">
        <v>464000</v>
      </c>
      <c r="F214" s="38">
        <v>34198</v>
      </c>
      <c r="G214" s="38">
        <v>0</v>
      </c>
      <c r="H214" s="38">
        <f>D214+E214-F214</f>
        <v>6921769</v>
      </c>
    </row>
    <row r="215" spans="1:8" s="12" customFormat="1" ht="33" customHeight="1">
      <c r="A215" s="11"/>
      <c r="B215" s="11"/>
      <c r="C215" s="102" t="s">
        <v>184</v>
      </c>
      <c r="D215" s="102"/>
      <c r="E215" s="102"/>
      <c r="F215" s="102"/>
      <c r="G215" s="102"/>
      <c r="H215" s="102"/>
    </row>
    <row r="216" spans="1:8" s="12" customFormat="1" ht="27.75" customHeight="1">
      <c r="A216" s="11"/>
      <c r="B216" s="11"/>
      <c r="C216" s="100" t="s">
        <v>183</v>
      </c>
      <c r="D216" s="100"/>
      <c r="E216" s="100"/>
      <c r="F216" s="100"/>
      <c r="G216" s="100"/>
      <c r="H216" s="100"/>
    </row>
    <row r="217" spans="1:8" s="12" customFormat="1" ht="27.75" customHeight="1">
      <c r="A217" s="11"/>
      <c r="B217" s="11"/>
      <c r="C217" s="100" t="s">
        <v>211</v>
      </c>
      <c r="D217" s="100"/>
      <c r="E217" s="100"/>
      <c r="F217" s="100"/>
      <c r="G217" s="100"/>
      <c r="H217" s="100"/>
    </row>
    <row r="218" spans="1:8" s="12" customFormat="1" ht="41.25" customHeight="1">
      <c r="A218" s="11"/>
      <c r="B218" s="11"/>
      <c r="C218" s="100" t="s">
        <v>252</v>
      </c>
      <c r="D218" s="100"/>
      <c r="E218" s="100"/>
      <c r="F218" s="100"/>
      <c r="G218" s="100"/>
      <c r="H218" s="100"/>
    </row>
    <row r="219" spans="1:8" s="12" customFormat="1" ht="18.75" customHeight="1">
      <c r="A219" s="11"/>
      <c r="B219" s="11"/>
      <c r="C219" s="102" t="s">
        <v>98</v>
      </c>
      <c r="D219" s="102"/>
      <c r="E219" s="102"/>
      <c r="F219" s="102"/>
      <c r="G219" s="102"/>
      <c r="H219" s="102"/>
    </row>
    <row r="220" spans="1:8" s="12" customFormat="1" ht="31.5" customHeight="1">
      <c r="A220" s="11"/>
      <c r="B220" s="11"/>
      <c r="C220" s="100" t="s">
        <v>264</v>
      </c>
      <c r="D220" s="100"/>
      <c r="E220" s="100"/>
      <c r="F220" s="100"/>
      <c r="G220" s="100"/>
      <c r="H220" s="100"/>
    </row>
    <row r="221" spans="1:8" s="12" customFormat="1" ht="27" customHeight="1">
      <c r="A221" s="11"/>
      <c r="B221" s="11"/>
      <c r="C221" s="106" t="s">
        <v>416</v>
      </c>
      <c r="D221" s="106"/>
      <c r="E221" s="106"/>
      <c r="F221" s="106"/>
      <c r="G221" s="106"/>
      <c r="H221" s="106"/>
    </row>
    <row r="222" spans="1:8" s="12" customFormat="1" ht="45" customHeight="1">
      <c r="A222" s="11"/>
      <c r="B222" s="11"/>
      <c r="C222" s="106" t="s">
        <v>265</v>
      </c>
      <c r="D222" s="106"/>
      <c r="E222" s="106"/>
      <c r="F222" s="106"/>
      <c r="G222" s="106"/>
      <c r="H222" s="106"/>
    </row>
    <row r="223" spans="1:8" s="5" customFormat="1" ht="24" customHeight="1">
      <c r="A223" s="56"/>
      <c r="B223" s="56">
        <v>801</v>
      </c>
      <c r="C223" s="57" t="s">
        <v>22</v>
      </c>
      <c r="D223" s="58">
        <v>64474657</v>
      </c>
      <c r="E223" s="58">
        <f>E254+E305+E224+E284+E270+E237+E239+E242+E249+E279+E295+E303+E272</f>
        <v>766330</v>
      </c>
      <c r="F223" s="58">
        <f>F254+F305+F224+F284+F270+F237+F239+F242+F249+F279+F295+F303+F272</f>
        <v>2008199</v>
      </c>
      <c r="G223" s="58">
        <f>G254+G305+G224+G284+G270+G237+G239+G242+G249+G279+G295+G303+G272</f>
        <v>22026</v>
      </c>
      <c r="H223" s="58">
        <f>D223+E223-F223</f>
        <v>63232788</v>
      </c>
    </row>
    <row r="224" spans="1:8" s="12" customFormat="1" ht="21.75" customHeight="1">
      <c r="A224" s="11"/>
      <c r="B224" s="11">
        <v>80102</v>
      </c>
      <c r="C224" s="48" t="s">
        <v>100</v>
      </c>
      <c r="D224" s="38">
        <v>10879959</v>
      </c>
      <c r="E224" s="38">
        <v>105363</v>
      </c>
      <c r="F224" s="38">
        <v>30109</v>
      </c>
      <c r="G224" s="38">
        <v>0</v>
      </c>
      <c r="H224" s="38">
        <f>D224+E224-F224</f>
        <v>10955213</v>
      </c>
    </row>
    <row r="225" spans="1:8" s="12" customFormat="1" ht="29.25" customHeight="1">
      <c r="A225" s="11"/>
      <c r="B225" s="11"/>
      <c r="C225" s="102" t="s">
        <v>254</v>
      </c>
      <c r="D225" s="102"/>
      <c r="E225" s="102"/>
      <c r="F225" s="102"/>
      <c r="G225" s="102"/>
      <c r="H225" s="102"/>
    </row>
    <row r="226" spans="1:8" s="12" customFormat="1" ht="14.25" customHeight="1">
      <c r="A226" s="11"/>
      <c r="B226" s="11"/>
      <c r="C226" s="106" t="s">
        <v>401</v>
      </c>
      <c r="D226" s="106"/>
      <c r="E226" s="106"/>
      <c r="F226" s="106"/>
      <c r="G226" s="106"/>
      <c r="H226" s="106"/>
    </row>
    <row r="227" spans="1:8" s="12" customFormat="1" ht="14.25" customHeight="1">
      <c r="A227" s="11"/>
      <c r="B227" s="11"/>
      <c r="C227" s="106" t="s">
        <v>274</v>
      </c>
      <c r="D227" s="106"/>
      <c r="E227" s="106"/>
      <c r="F227" s="106"/>
      <c r="G227" s="106"/>
      <c r="H227" s="106"/>
    </row>
    <row r="228" spans="1:8" s="12" customFormat="1" ht="14.25" customHeight="1">
      <c r="A228" s="11"/>
      <c r="B228" s="11"/>
      <c r="C228" s="106" t="s">
        <v>289</v>
      </c>
      <c r="D228" s="106"/>
      <c r="E228" s="106"/>
      <c r="F228" s="106"/>
      <c r="G228" s="106"/>
      <c r="H228" s="106"/>
    </row>
    <row r="229" spans="1:8" s="12" customFormat="1" ht="15" customHeight="1">
      <c r="A229" s="11"/>
      <c r="B229" s="11"/>
      <c r="C229" s="106" t="s">
        <v>275</v>
      </c>
      <c r="D229" s="106"/>
      <c r="E229" s="106"/>
      <c r="F229" s="106"/>
      <c r="G229" s="106"/>
      <c r="H229" s="106"/>
    </row>
    <row r="230" spans="1:8" s="12" customFormat="1" ht="15" customHeight="1">
      <c r="A230" s="11"/>
      <c r="B230" s="11"/>
      <c r="C230" s="106" t="s">
        <v>276</v>
      </c>
      <c r="D230" s="106"/>
      <c r="E230" s="106"/>
      <c r="F230" s="106"/>
      <c r="G230" s="106"/>
      <c r="H230" s="106"/>
    </row>
    <row r="231" spans="1:8" s="12" customFormat="1" ht="14.25" customHeight="1">
      <c r="A231" s="11"/>
      <c r="B231" s="11"/>
      <c r="C231" s="106" t="s">
        <v>212</v>
      </c>
      <c r="D231" s="106"/>
      <c r="E231" s="106"/>
      <c r="F231" s="106"/>
      <c r="G231" s="106"/>
      <c r="H231" s="106"/>
    </row>
    <row r="232" spans="1:8" s="12" customFormat="1" ht="14.25" customHeight="1">
      <c r="A232" s="11"/>
      <c r="B232" s="11"/>
      <c r="C232" s="106" t="s">
        <v>270</v>
      </c>
      <c r="D232" s="106"/>
      <c r="E232" s="106"/>
      <c r="F232" s="106"/>
      <c r="G232" s="106"/>
      <c r="H232" s="106"/>
    </row>
    <row r="233" spans="1:8" s="12" customFormat="1" ht="14.25" customHeight="1">
      <c r="A233" s="11"/>
      <c r="B233" s="11"/>
      <c r="C233" s="106" t="s">
        <v>271</v>
      </c>
      <c r="D233" s="106"/>
      <c r="E233" s="106"/>
      <c r="F233" s="106"/>
      <c r="G233" s="106"/>
      <c r="H233" s="106"/>
    </row>
    <row r="234" spans="1:8" s="12" customFormat="1" ht="14.25" customHeight="1">
      <c r="A234" s="11"/>
      <c r="B234" s="11"/>
      <c r="C234" s="106" t="s">
        <v>290</v>
      </c>
      <c r="D234" s="106"/>
      <c r="E234" s="106"/>
      <c r="F234" s="106"/>
      <c r="G234" s="106"/>
      <c r="H234" s="106"/>
    </row>
    <row r="235" spans="1:8" s="12" customFormat="1" ht="15" customHeight="1">
      <c r="A235" s="11"/>
      <c r="B235" s="11"/>
      <c r="C235" s="106" t="s">
        <v>272</v>
      </c>
      <c r="D235" s="106"/>
      <c r="E235" s="106"/>
      <c r="F235" s="106"/>
      <c r="G235" s="106"/>
      <c r="H235" s="106"/>
    </row>
    <row r="236" spans="1:8" s="12" customFormat="1" ht="15" customHeight="1">
      <c r="A236" s="11"/>
      <c r="B236" s="11"/>
      <c r="C236" s="106" t="s">
        <v>273</v>
      </c>
      <c r="D236" s="106"/>
      <c r="E236" s="106"/>
      <c r="F236" s="106"/>
      <c r="G236" s="106"/>
      <c r="H236" s="106"/>
    </row>
    <row r="237" spans="1:8" s="12" customFormat="1" ht="21" customHeight="1">
      <c r="A237" s="11"/>
      <c r="B237" s="11">
        <v>80104</v>
      </c>
      <c r="C237" s="48" t="s">
        <v>231</v>
      </c>
      <c r="D237" s="38">
        <v>222279</v>
      </c>
      <c r="E237" s="38">
        <v>0</v>
      </c>
      <c r="F237" s="38">
        <v>222279</v>
      </c>
      <c r="G237" s="38">
        <v>0</v>
      </c>
      <c r="H237" s="38">
        <f>D237+E237-F237</f>
        <v>0</v>
      </c>
    </row>
    <row r="238" spans="1:8" s="12" customFormat="1" ht="40.5" customHeight="1">
      <c r="A238" s="11"/>
      <c r="B238" s="11"/>
      <c r="C238" s="100" t="s">
        <v>232</v>
      </c>
      <c r="D238" s="100"/>
      <c r="E238" s="100"/>
      <c r="F238" s="100"/>
      <c r="G238" s="100"/>
      <c r="H238" s="100"/>
    </row>
    <row r="239" spans="1:8" s="12" customFormat="1" ht="21" customHeight="1">
      <c r="A239" s="11"/>
      <c r="B239" s="11">
        <v>80105</v>
      </c>
      <c r="C239" s="48" t="s">
        <v>278</v>
      </c>
      <c r="D239" s="38">
        <v>264319</v>
      </c>
      <c r="E239" s="38">
        <v>0</v>
      </c>
      <c r="F239" s="38">
        <v>2606</v>
      </c>
      <c r="G239" s="38">
        <v>0</v>
      </c>
      <c r="H239" s="38">
        <f>D239+E239-F239</f>
        <v>261713</v>
      </c>
    </row>
    <row r="240" spans="1:8" s="98" customFormat="1" ht="33" customHeight="1">
      <c r="A240" s="44"/>
      <c r="B240" s="44"/>
      <c r="C240" s="103" t="s">
        <v>277</v>
      </c>
      <c r="D240" s="103"/>
      <c r="E240" s="103"/>
      <c r="F240" s="103"/>
      <c r="G240" s="103"/>
      <c r="H240" s="103"/>
    </row>
    <row r="241" spans="1:8" s="98" customFormat="1" ht="24" customHeight="1">
      <c r="A241" s="44"/>
      <c r="B241" s="44"/>
      <c r="C241" s="90"/>
      <c r="D241" s="90"/>
      <c r="E241" s="90"/>
      <c r="F241" s="90"/>
      <c r="G241" s="90"/>
      <c r="H241" s="90"/>
    </row>
    <row r="242" spans="1:8" s="12" customFormat="1" ht="21" customHeight="1">
      <c r="A242" s="11"/>
      <c r="B242" s="11">
        <v>80111</v>
      </c>
      <c r="C242" s="48" t="s">
        <v>279</v>
      </c>
      <c r="D242" s="38">
        <v>6146107</v>
      </c>
      <c r="E242" s="38">
        <v>0</v>
      </c>
      <c r="F242" s="38">
        <v>24990</v>
      </c>
      <c r="G242" s="38">
        <v>0</v>
      </c>
      <c r="H242" s="38">
        <f>D242+E242-F242</f>
        <v>6121117</v>
      </c>
    </row>
    <row r="243" spans="1:8" s="12" customFormat="1" ht="28.5" customHeight="1">
      <c r="A243" s="11"/>
      <c r="B243" s="11"/>
      <c r="C243" s="102" t="s">
        <v>195</v>
      </c>
      <c r="D243" s="102"/>
      <c r="E243" s="102"/>
      <c r="F243" s="102"/>
      <c r="G243" s="102"/>
      <c r="H243" s="102"/>
    </row>
    <row r="244" spans="1:8" s="12" customFormat="1" ht="15" customHeight="1">
      <c r="A244" s="11"/>
      <c r="B244" s="11"/>
      <c r="C244" s="106" t="s">
        <v>280</v>
      </c>
      <c r="D244" s="106"/>
      <c r="E244" s="106"/>
      <c r="F244" s="106"/>
      <c r="G244" s="106"/>
      <c r="H244" s="106"/>
    </row>
    <row r="245" spans="1:8" s="12" customFormat="1" ht="15" customHeight="1">
      <c r="A245" s="11"/>
      <c r="B245" s="11"/>
      <c r="C245" s="106" t="s">
        <v>281</v>
      </c>
      <c r="D245" s="106"/>
      <c r="E245" s="106"/>
      <c r="F245" s="106"/>
      <c r="G245" s="106"/>
      <c r="H245" s="106"/>
    </row>
    <row r="246" spans="1:8" s="12" customFormat="1" ht="15" customHeight="1">
      <c r="A246" s="11"/>
      <c r="B246" s="11"/>
      <c r="C246" s="106" t="s">
        <v>282</v>
      </c>
      <c r="D246" s="106"/>
      <c r="E246" s="106"/>
      <c r="F246" s="106"/>
      <c r="G246" s="106"/>
      <c r="H246" s="106"/>
    </row>
    <row r="247" spans="1:8" s="12" customFormat="1" ht="15" customHeight="1">
      <c r="A247" s="11"/>
      <c r="B247" s="11"/>
      <c r="C247" s="106" t="s">
        <v>283</v>
      </c>
      <c r="D247" s="106"/>
      <c r="E247" s="106"/>
      <c r="F247" s="106"/>
      <c r="G247" s="106"/>
      <c r="H247" s="106"/>
    </row>
    <row r="248" spans="1:8" s="12" customFormat="1" ht="15" customHeight="1">
      <c r="A248" s="11"/>
      <c r="B248" s="11"/>
      <c r="C248" s="106" t="s">
        <v>284</v>
      </c>
      <c r="D248" s="106"/>
      <c r="E248" s="106"/>
      <c r="F248" s="106"/>
      <c r="G248" s="106"/>
      <c r="H248" s="106"/>
    </row>
    <row r="249" spans="1:8" s="12" customFormat="1" ht="18.75" customHeight="1">
      <c r="A249" s="11"/>
      <c r="B249" s="11">
        <v>80121</v>
      </c>
      <c r="C249" s="48" t="s">
        <v>285</v>
      </c>
      <c r="D249" s="38">
        <v>2930968</v>
      </c>
      <c r="E249" s="38">
        <v>0</v>
      </c>
      <c r="F249" s="38">
        <v>20991</v>
      </c>
      <c r="G249" s="38">
        <v>0</v>
      </c>
      <c r="H249" s="38">
        <f>D249+E249-F249</f>
        <v>2909977</v>
      </c>
    </row>
    <row r="250" spans="1:8" s="12" customFormat="1" ht="28.5" customHeight="1">
      <c r="A250" s="11"/>
      <c r="B250" s="11"/>
      <c r="C250" s="102" t="s">
        <v>195</v>
      </c>
      <c r="D250" s="102"/>
      <c r="E250" s="102"/>
      <c r="F250" s="102"/>
      <c r="G250" s="102"/>
      <c r="H250" s="102"/>
    </row>
    <row r="251" spans="1:8" s="12" customFormat="1" ht="15" customHeight="1">
      <c r="A251" s="11"/>
      <c r="B251" s="11"/>
      <c r="C251" s="106" t="s">
        <v>286</v>
      </c>
      <c r="D251" s="106"/>
      <c r="E251" s="106"/>
      <c r="F251" s="106"/>
      <c r="G251" s="106"/>
      <c r="H251" s="106"/>
    </row>
    <row r="252" spans="1:8" s="12" customFormat="1" ht="15" customHeight="1">
      <c r="A252" s="11"/>
      <c r="B252" s="11"/>
      <c r="C252" s="106" t="s">
        <v>287</v>
      </c>
      <c r="D252" s="106"/>
      <c r="E252" s="106"/>
      <c r="F252" s="106"/>
      <c r="G252" s="106"/>
      <c r="H252" s="106"/>
    </row>
    <row r="253" spans="1:8" s="12" customFormat="1" ht="15" customHeight="1">
      <c r="A253" s="11"/>
      <c r="B253" s="11"/>
      <c r="C253" s="106" t="s">
        <v>288</v>
      </c>
      <c r="D253" s="106"/>
      <c r="E253" s="106"/>
      <c r="F253" s="106"/>
      <c r="G253" s="106"/>
      <c r="H253" s="106"/>
    </row>
    <row r="254" spans="1:8" s="12" customFormat="1" ht="19.5" customHeight="1">
      <c r="A254" s="11"/>
      <c r="B254" s="11">
        <v>80130</v>
      </c>
      <c r="C254" s="48" t="s">
        <v>64</v>
      </c>
      <c r="D254" s="38">
        <v>9289636</v>
      </c>
      <c r="E254" s="38">
        <v>139186</v>
      </c>
      <c r="F254" s="38">
        <v>518558</v>
      </c>
      <c r="G254" s="38">
        <v>22026</v>
      </c>
      <c r="H254" s="38">
        <f>D254+E254-F254</f>
        <v>8910264</v>
      </c>
    </row>
    <row r="255" spans="1:8" s="12" customFormat="1" ht="16.5" customHeight="1">
      <c r="A255" s="11"/>
      <c r="B255" s="11"/>
      <c r="C255" s="129" t="s">
        <v>151</v>
      </c>
      <c r="D255" s="129"/>
      <c r="E255" s="129"/>
      <c r="F255" s="129"/>
      <c r="G255" s="129"/>
      <c r="H255" s="129"/>
    </row>
    <row r="256" spans="1:8" s="12" customFormat="1" ht="13.5" customHeight="1">
      <c r="A256" s="11"/>
      <c r="B256" s="11"/>
      <c r="C256" s="100" t="s">
        <v>146</v>
      </c>
      <c r="D256" s="100"/>
      <c r="E256" s="100"/>
      <c r="F256" s="100"/>
      <c r="G256" s="100"/>
      <c r="H256" s="100"/>
    </row>
    <row r="257" spans="1:8" s="12" customFormat="1" ht="13.5" customHeight="1">
      <c r="A257" s="11"/>
      <c r="B257" s="11"/>
      <c r="C257" s="100" t="s">
        <v>147</v>
      </c>
      <c r="D257" s="100"/>
      <c r="E257" s="100"/>
      <c r="F257" s="100"/>
      <c r="G257" s="100"/>
      <c r="H257" s="100"/>
    </row>
    <row r="258" spans="1:8" s="12" customFormat="1" ht="13.5" customHeight="1">
      <c r="A258" s="11"/>
      <c r="B258" s="11"/>
      <c r="C258" s="100" t="s">
        <v>148</v>
      </c>
      <c r="D258" s="100"/>
      <c r="E258" s="100"/>
      <c r="F258" s="100"/>
      <c r="G258" s="100"/>
      <c r="H258" s="100"/>
    </row>
    <row r="259" spans="1:8" s="12" customFormat="1" ht="13.5" customHeight="1">
      <c r="A259" s="11"/>
      <c r="B259" s="11"/>
      <c r="C259" s="100" t="s">
        <v>149</v>
      </c>
      <c r="D259" s="100"/>
      <c r="E259" s="100"/>
      <c r="F259" s="100"/>
      <c r="G259" s="100"/>
      <c r="H259" s="100"/>
    </row>
    <row r="260" spans="1:8" s="12" customFormat="1" ht="13.5" customHeight="1">
      <c r="A260" s="11"/>
      <c r="B260" s="11"/>
      <c r="C260" s="100" t="s">
        <v>150</v>
      </c>
      <c r="D260" s="100"/>
      <c r="E260" s="100"/>
      <c r="F260" s="100"/>
      <c r="G260" s="100"/>
      <c r="H260" s="100"/>
    </row>
    <row r="261" spans="1:8" s="12" customFormat="1" ht="13.5" customHeight="1">
      <c r="A261" s="11"/>
      <c r="B261" s="11"/>
      <c r="C261" s="100" t="s">
        <v>152</v>
      </c>
      <c r="D261" s="100"/>
      <c r="E261" s="100"/>
      <c r="F261" s="100"/>
      <c r="G261" s="100"/>
      <c r="H261" s="100"/>
    </row>
    <row r="262" spans="1:8" s="12" customFormat="1" ht="15.75" customHeight="1">
      <c r="A262" s="11"/>
      <c r="B262" s="11"/>
      <c r="C262" s="127" t="s">
        <v>153</v>
      </c>
      <c r="D262" s="127"/>
      <c r="E262" s="127"/>
      <c r="F262" s="127"/>
      <c r="G262" s="127"/>
      <c r="H262" s="127"/>
    </row>
    <row r="263" spans="1:8" s="12" customFormat="1" ht="29.25" customHeight="1">
      <c r="A263" s="11"/>
      <c r="B263" s="11"/>
      <c r="C263" s="102" t="s">
        <v>254</v>
      </c>
      <c r="D263" s="102"/>
      <c r="E263" s="102"/>
      <c r="F263" s="102"/>
      <c r="G263" s="102"/>
      <c r="H263" s="102"/>
    </row>
    <row r="264" spans="1:8" s="12" customFormat="1" ht="14.25" customHeight="1">
      <c r="A264" s="11"/>
      <c r="B264" s="11"/>
      <c r="C264" s="106" t="s">
        <v>401</v>
      </c>
      <c r="D264" s="106"/>
      <c r="E264" s="106"/>
      <c r="F264" s="106"/>
      <c r="G264" s="106"/>
      <c r="H264" s="106"/>
    </row>
    <row r="265" spans="1:8" s="12" customFormat="1" ht="14.25" customHeight="1">
      <c r="A265" s="11"/>
      <c r="B265" s="11"/>
      <c r="C265" s="106" t="s">
        <v>357</v>
      </c>
      <c r="D265" s="106"/>
      <c r="E265" s="106"/>
      <c r="F265" s="106"/>
      <c r="G265" s="106"/>
      <c r="H265" s="106"/>
    </row>
    <row r="266" spans="1:8" s="12" customFormat="1" ht="14.25" customHeight="1">
      <c r="A266" s="11"/>
      <c r="B266" s="11"/>
      <c r="C266" s="106" t="s">
        <v>358</v>
      </c>
      <c r="D266" s="106"/>
      <c r="E266" s="106"/>
      <c r="F266" s="106"/>
      <c r="G266" s="106"/>
      <c r="H266" s="106"/>
    </row>
    <row r="267" spans="1:8" s="12" customFormat="1" ht="14.25" customHeight="1">
      <c r="A267" s="11"/>
      <c r="B267" s="11"/>
      <c r="C267" s="106" t="s">
        <v>212</v>
      </c>
      <c r="D267" s="106"/>
      <c r="E267" s="106"/>
      <c r="F267" s="106"/>
      <c r="G267" s="106"/>
      <c r="H267" s="106"/>
    </row>
    <row r="268" spans="1:8" s="12" customFormat="1" ht="15" customHeight="1">
      <c r="A268" s="11"/>
      <c r="B268" s="11"/>
      <c r="C268" s="106" t="s">
        <v>359</v>
      </c>
      <c r="D268" s="106"/>
      <c r="E268" s="106"/>
      <c r="F268" s="106"/>
      <c r="G268" s="106"/>
      <c r="H268" s="106"/>
    </row>
    <row r="269" spans="1:8" s="12" customFormat="1" ht="15" customHeight="1">
      <c r="A269" s="11"/>
      <c r="B269" s="11"/>
      <c r="C269" s="106" t="s">
        <v>360</v>
      </c>
      <c r="D269" s="106"/>
      <c r="E269" s="106"/>
      <c r="F269" s="106"/>
      <c r="G269" s="106"/>
      <c r="H269" s="106"/>
    </row>
    <row r="270" spans="1:8" s="70" customFormat="1" ht="23.25" customHeight="1">
      <c r="A270" s="67"/>
      <c r="B270" s="67">
        <v>80131</v>
      </c>
      <c r="C270" s="73" t="s">
        <v>172</v>
      </c>
      <c r="D270" s="69">
        <v>0</v>
      </c>
      <c r="E270" s="69">
        <v>700</v>
      </c>
      <c r="F270" s="69">
        <v>0</v>
      </c>
      <c r="G270" s="69">
        <v>0</v>
      </c>
      <c r="H270" s="69">
        <f>D270+E270-F270</f>
        <v>700</v>
      </c>
    </row>
    <row r="271" spans="1:8" s="70" customFormat="1" ht="27.75" customHeight="1">
      <c r="A271" s="67"/>
      <c r="B271" s="67"/>
      <c r="C271" s="112" t="s">
        <v>173</v>
      </c>
      <c r="D271" s="112"/>
      <c r="E271" s="112"/>
      <c r="F271" s="112"/>
      <c r="G271" s="112"/>
      <c r="H271" s="112"/>
    </row>
    <row r="272" spans="1:8" s="12" customFormat="1" ht="21" customHeight="1">
      <c r="A272" s="11"/>
      <c r="B272" s="11">
        <v>80134</v>
      </c>
      <c r="C272" s="48" t="s">
        <v>291</v>
      </c>
      <c r="D272" s="38">
        <v>10238915</v>
      </c>
      <c r="E272" s="38">
        <v>27849</v>
      </c>
      <c r="F272" s="38">
        <v>36537</v>
      </c>
      <c r="G272" s="38">
        <v>0</v>
      </c>
      <c r="H272" s="38">
        <f>D272+E272-F272</f>
        <v>10230227</v>
      </c>
    </row>
    <row r="273" spans="1:8" s="12" customFormat="1" ht="29.25" customHeight="1">
      <c r="A273" s="11"/>
      <c r="B273" s="11"/>
      <c r="C273" s="102" t="s">
        <v>254</v>
      </c>
      <c r="D273" s="102"/>
      <c r="E273" s="102"/>
      <c r="F273" s="102"/>
      <c r="G273" s="102"/>
      <c r="H273" s="102"/>
    </row>
    <row r="274" spans="1:8" s="12" customFormat="1" ht="34.5" customHeight="1">
      <c r="A274" s="11"/>
      <c r="B274" s="11"/>
      <c r="C274" s="106" t="s">
        <v>402</v>
      </c>
      <c r="D274" s="106"/>
      <c r="E274" s="106"/>
      <c r="F274" s="106"/>
      <c r="G274" s="106"/>
      <c r="H274" s="106"/>
    </row>
    <row r="275" spans="1:8" s="12" customFormat="1" ht="14.25" customHeight="1">
      <c r="A275" s="11"/>
      <c r="B275" s="11"/>
      <c r="C275" s="106" t="s">
        <v>212</v>
      </c>
      <c r="D275" s="106"/>
      <c r="E275" s="106"/>
      <c r="F275" s="106"/>
      <c r="G275" s="106"/>
      <c r="H275" s="106"/>
    </row>
    <row r="276" spans="1:8" s="12" customFormat="1" ht="15" customHeight="1">
      <c r="A276" s="11"/>
      <c r="B276" s="11"/>
      <c r="C276" s="106" t="s">
        <v>292</v>
      </c>
      <c r="D276" s="106"/>
      <c r="E276" s="106"/>
      <c r="F276" s="106"/>
      <c r="G276" s="106"/>
      <c r="H276" s="106"/>
    </row>
    <row r="277" spans="1:8" s="12" customFormat="1" ht="15" customHeight="1">
      <c r="A277" s="11"/>
      <c r="B277" s="11"/>
      <c r="C277" s="106" t="s">
        <v>293</v>
      </c>
      <c r="D277" s="106"/>
      <c r="E277" s="106"/>
      <c r="F277" s="106"/>
      <c r="G277" s="106"/>
      <c r="H277" s="106"/>
    </row>
    <row r="278" spans="1:8" s="12" customFormat="1" ht="15" customHeight="1">
      <c r="A278" s="11"/>
      <c r="B278" s="11"/>
      <c r="C278" s="106" t="s">
        <v>294</v>
      </c>
      <c r="D278" s="106"/>
      <c r="E278" s="106"/>
      <c r="F278" s="106"/>
      <c r="G278" s="106"/>
      <c r="H278" s="106"/>
    </row>
    <row r="279" spans="1:8" s="12" customFormat="1" ht="31.5" customHeight="1">
      <c r="A279" s="11"/>
      <c r="B279" s="44">
        <v>80140</v>
      </c>
      <c r="C279" s="50" t="s">
        <v>295</v>
      </c>
      <c r="D279" s="45">
        <v>2146689</v>
      </c>
      <c r="E279" s="45">
        <v>33873</v>
      </c>
      <c r="F279" s="45">
        <v>13392</v>
      </c>
      <c r="G279" s="45">
        <v>0</v>
      </c>
      <c r="H279" s="45">
        <f>D279+E279-F279</f>
        <v>2167170</v>
      </c>
    </row>
    <row r="280" spans="1:8" s="12" customFormat="1" ht="29.25" customHeight="1">
      <c r="A280" s="11"/>
      <c r="B280" s="11"/>
      <c r="C280" s="102" t="s">
        <v>255</v>
      </c>
      <c r="D280" s="102"/>
      <c r="E280" s="102"/>
      <c r="F280" s="102"/>
      <c r="G280" s="102"/>
      <c r="H280" s="102"/>
    </row>
    <row r="281" spans="1:8" s="12" customFormat="1" ht="14.25" customHeight="1">
      <c r="A281" s="11"/>
      <c r="B281" s="11"/>
      <c r="C281" s="106" t="s">
        <v>403</v>
      </c>
      <c r="D281" s="106"/>
      <c r="E281" s="106"/>
      <c r="F281" s="106"/>
      <c r="G281" s="106"/>
      <c r="H281" s="106"/>
    </row>
    <row r="282" spans="1:8" s="98" customFormat="1" ht="16.5" customHeight="1">
      <c r="A282" s="44"/>
      <c r="B282" s="44"/>
      <c r="C282" s="103" t="s">
        <v>296</v>
      </c>
      <c r="D282" s="103"/>
      <c r="E282" s="103"/>
      <c r="F282" s="103"/>
      <c r="G282" s="103"/>
      <c r="H282" s="103"/>
    </row>
    <row r="283" spans="1:8" s="98" customFormat="1" ht="42" customHeight="1">
      <c r="A283" s="44"/>
      <c r="B283" s="44"/>
      <c r="C283" s="90"/>
      <c r="D283" s="90"/>
      <c r="E283" s="90"/>
      <c r="F283" s="90"/>
      <c r="G283" s="90"/>
      <c r="H283" s="90"/>
    </row>
    <row r="284" spans="1:8" s="12" customFormat="1" ht="20.25" customHeight="1">
      <c r="A284" s="11"/>
      <c r="B284" s="11">
        <v>80146</v>
      </c>
      <c r="C284" s="48" t="s">
        <v>166</v>
      </c>
      <c r="D284" s="38">
        <v>7611967</v>
      </c>
      <c r="E284" s="38">
        <v>182501</v>
      </c>
      <c r="F284" s="38">
        <v>26919</v>
      </c>
      <c r="G284" s="38">
        <v>0</v>
      </c>
      <c r="H284" s="38">
        <f>D284+E284-F284</f>
        <v>7767549</v>
      </c>
    </row>
    <row r="285" spans="1:8" s="12" customFormat="1" ht="48.75" customHeight="1">
      <c r="A285" s="11"/>
      <c r="B285" s="11"/>
      <c r="C285" s="106" t="s">
        <v>253</v>
      </c>
      <c r="D285" s="106"/>
      <c r="E285" s="106"/>
      <c r="F285" s="106"/>
      <c r="G285" s="106"/>
      <c r="H285" s="106"/>
    </row>
    <row r="286" spans="1:8" s="12" customFormat="1" ht="29.25" customHeight="1">
      <c r="A286" s="11"/>
      <c r="B286" s="11"/>
      <c r="C286" s="102" t="s">
        <v>254</v>
      </c>
      <c r="D286" s="102"/>
      <c r="E286" s="102"/>
      <c r="F286" s="102"/>
      <c r="G286" s="102"/>
      <c r="H286" s="102"/>
    </row>
    <row r="287" spans="1:8" s="12" customFormat="1" ht="14.25" customHeight="1">
      <c r="A287" s="11"/>
      <c r="B287" s="11"/>
      <c r="C287" s="106" t="s">
        <v>401</v>
      </c>
      <c r="D287" s="106"/>
      <c r="E287" s="106"/>
      <c r="F287" s="106"/>
      <c r="G287" s="106"/>
      <c r="H287" s="106"/>
    </row>
    <row r="288" spans="1:8" s="12" customFormat="1" ht="14.25" customHeight="1">
      <c r="A288" s="11"/>
      <c r="B288" s="11"/>
      <c r="C288" s="106" t="s">
        <v>300</v>
      </c>
      <c r="D288" s="106"/>
      <c r="E288" s="106"/>
      <c r="F288" s="106"/>
      <c r="G288" s="106"/>
      <c r="H288" s="106"/>
    </row>
    <row r="289" spans="1:8" s="12" customFormat="1" ht="14.25" customHeight="1">
      <c r="A289" s="11"/>
      <c r="B289" s="11"/>
      <c r="C289" s="106" t="s">
        <v>301</v>
      </c>
      <c r="D289" s="106"/>
      <c r="E289" s="106"/>
      <c r="F289" s="106"/>
      <c r="G289" s="106"/>
      <c r="H289" s="106"/>
    </row>
    <row r="290" spans="1:8" s="12" customFormat="1" ht="14.25" customHeight="1">
      <c r="A290" s="11"/>
      <c r="B290" s="11"/>
      <c r="C290" s="106" t="s">
        <v>302</v>
      </c>
      <c r="D290" s="106"/>
      <c r="E290" s="106"/>
      <c r="F290" s="106"/>
      <c r="G290" s="106"/>
      <c r="H290" s="106"/>
    </row>
    <row r="291" spans="1:8" s="12" customFormat="1" ht="14.25" customHeight="1">
      <c r="A291" s="11"/>
      <c r="B291" s="11"/>
      <c r="C291" s="106" t="s">
        <v>212</v>
      </c>
      <c r="D291" s="106"/>
      <c r="E291" s="106"/>
      <c r="F291" s="106"/>
      <c r="G291" s="106"/>
      <c r="H291" s="106"/>
    </row>
    <row r="292" spans="1:8" s="12" customFormat="1" ht="14.25" customHeight="1">
      <c r="A292" s="11"/>
      <c r="B292" s="11"/>
      <c r="C292" s="106" t="s">
        <v>297</v>
      </c>
      <c r="D292" s="106"/>
      <c r="E292" s="106"/>
      <c r="F292" s="106"/>
      <c r="G292" s="106"/>
      <c r="H292" s="106"/>
    </row>
    <row r="293" spans="1:8" s="12" customFormat="1" ht="14.25" customHeight="1">
      <c r="A293" s="11"/>
      <c r="B293" s="11"/>
      <c r="C293" s="106" t="s">
        <v>298</v>
      </c>
      <c r="D293" s="106"/>
      <c r="E293" s="106"/>
      <c r="F293" s="106"/>
      <c r="G293" s="106"/>
      <c r="H293" s="106"/>
    </row>
    <row r="294" spans="1:8" s="12" customFormat="1" ht="14.25" customHeight="1">
      <c r="A294" s="11"/>
      <c r="B294" s="11"/>
      <c r="C294" s="106" t="s">
        <v>299</v>
      </c>
      <c r="D294" s="106"/>
      <c r="E294" s="106"/>
      <c r="F294" s="106"/>
      <c r="G294" s="106"/>
      <c r="H294" s="106"/>
    </row>
    <row r="295" spans="1:8" s="12" customFormat="1" ht="20.25" customHeight="1">
      <c r="A295" s="11"/>
      <c r="B295" s="11">
        <v>80147</v>
      </c>
      <c r="C295" s="48" t="s">
        <v>304</v>
      </c>
      <c r="D295" s="38">
        <v>5586105</v>
      </c>
      <c r="E295" s="38">
        <v>154070</v>
      </c>
      <c r="F295" s="38">
        <v>13011</v>
      </c>
      <c r="G295" s="38">
        <v>0</v>
      </c>
      <c r="H295" s="38">
        <f>D295+E295-F295</f>
        <v>5727164</v>
      </c>
    </row>
    <row r="296" spans="1:8" s="12" customFormat="1" ht="29.25" customHeight="1">
      <c r="A296" s="11"/>
      <c r="B296" s="11"/>
      <c r="C296" s="102" t="s">
        <v>254</v>
      </c>
      <c r="D296" s="102"/>
      <c r="E296" s="102"/>
      <c r="F296" s="102"/>
      <c r="G296" s="102"/>
      <c r="H296" s="102"/>
    </row>
    <row r="297" spans="1:8" s="12" customFormat="1" ht="14.25" customHeight="1">
      <c r="A297" s="11"/>
      <c r="B297" s="11"/>
      <c r="C297" s="106" t="s">
        <v>401</v>
      </c>
      <c r="D297" s="106"/>
      <c r="E297" s="106"/>
      <c r="F297" s="106"/>
      <c r="G297" s="106"/>
      <c r="H297" s="106"/>
    </row>
    <row r="298" spans="1:8" s="12" customFormat="1" ht="14.25" customHeight="1">
      <c r="A298" s="11"/>
      <c r="B298" s="11"/>
      <c r="C298" s="106" t="s">
        <v>307</v>
      </c>
      <c r="D298" s="106"/>
      <c r="E298" s="106"/>
      <c r="F298" s="106"/>
      <c r="G298" s="106"/>
      <c r="H298" s="106"/>
    </row>
    <row r="299" spans="1:8" s="12" customFormat="1" ht="14.25" customHeight="1">
      <c r="A299" s="11"/>
      <c r="B299" s="11"/>
      <c r="C299" s="106" t="s">
        <v>308</v>
      </c>
      <c r="D299" s="106"/>
      <c r="E299" s="106"/>
      <c r="F299" s="106"/>
      <c r="G299" s="106"/>
      <c r="H299" s="106"/>
    </row>
    <row r="300" spans="1:8" s="12" customFormat="1" ht="14.25" customHeight="1">
      <c r="A300" s="11"/>
      <c r="B300" s="11"/>
      <c r="C300" s="106" t="s">
        <v>212</v>
      </c>
      <c r="D300" s="106"/>
      <c r="E300" s="106"/>
      <c r="F300" s="106"/>
      <c r="G300" s="106"/>
      <c r="H300" s="106"/>
    </row>
    <row r="301" spans="1:8" s="12" customFormat="1" ht="14.25" customHeight="1">
      <c r="A301" s="11"/>
      <c r="B301" s="11"/>
      <c r="C301" s="106" t="s">
        <v>305</v>
      </c>
      <c r="D301" s="106"/>
      <c r="E301" s="106"/>
      <c r="F301" s="106"/>
      <c r="G301" s="106"/>
      <c r="H301" s="106"/>
    </row>
    <row r="302" spans="1:8" s="12" customFormat="1" ht="14.25" customHeight="1">
      <c r="A302" s="11"/>
      <c r="B302" s="11"/>
      <c r="C302" s="106" t="s">
        <v>306</v>
      </c>
      <c r="D302" s="106"/>
      <c r="E302" s="106"/>
      <c r="F302" s="106"/>
      <c r="G302" s="106"/>
      <c r="H302" s="106"/>
    </row>
    <row r="303" spans="1:8" s="12" customFormat="1" ht="20.25" customHeight="1">
      <c r="A303" s="11"/>
      <c r="B303" s="11">
        <v>80151</v>
      </c>
      <c r="C303" s="48" t="s">
        <v>303</v>
      </c>
      <c r="D303" s="38">
        <v>117285</v>
      </c>
      <c r="E303" s="38">
        <v>0</v>
      </c>
      <c r="F303" s="38">
        <v>14</v>
      </c>
      <c r="G303" s="38">
        <v>0</v>
      </c>
      <c r="H303" s="38">
        <f>D303+E303-F303</f>
        <v>117271</v>
      </c>
    </row>
    <row r="304" spans="1:8" s="12" customFormat="1" ht="28.5" customHeight="1">
      <c r="A304" s="11"/>
      <c r="B304" s="11"/>
      <c r="C304" s="102" t="s">
        <v>309</v>
      </c>
      <c r="D304" s="102"/>
      <c r="E304" s="102"/>
      <c r="F304" s="102"/>
      <c r="G304" s="102"/>
      <c r="H304" s="102"/>
    </row>
    <row r="305" spans="1:8" s="12" customFormat="1" ht="20.25" customHeight="1">
      <c r="A305" s="11"/>
      <c r="B305" s="11">
        <v>80195</v>
      </c>
      <c r="C305" s="48" t="s">
        <v>21</v>
      </c>
      <c r="D305" s="38">
        <v>8965008</v>
      </c>
      <c r="E305" s="38">
        <v>122788</v>
      </c>
      <c r="F305" s="38">
        <v>1098793</v>
      </c>
      <c r="G305" s="38">
        <v>0</v>
      </c>
      <c r="H305" s="38">
        <f>D305+E305-F305</f>
        <v>7989003</v>
      </c>
    </row>
    <row r="306" spans="1:8" s="12" customFormat="1" ht="53.25" customHeight="1">
      <c r="A306" s="11"/>
      <c r="B306" s="11"/>
      <c r="C306" s="106" t="s">
        <v>417</v>
      </c>
      <c r="D306" s="106"/>
      <c r="E306" s="106"/>
      <c r="F306" s="106"/>
      <c r="G306" s="106"/>
      <c r="H306" s="106"/>
    </row>
    <row r="307" spans="1:8" s="12" customFormat="1" ht="46.5" customHeight="1">
      <c r="A307" s="11"/>
      <c r="B307" s="11"/>
      <c r="C307" s="100" t="s">
        <v>336</v>
      </c>
      <c r="D307" s="100"/>
      <c r="E307" s="100"/>
      <c r="F307" s="100"/>
      <c r="G307" s="100"/>
      <c r="H307" s="100"/>
    </row>
    <row r="308" spans="1:8" s="12" customFormat="1" ht="42.75" customHeight="1">
      <c r="A308" s="11"/>
      <c r="B308" s="11"/>
      <c r="C308" s="100" t="s">
        <v>361</v>
      </c>
      <c r="D308" s="100"/>
      <c r="E308" s="100"/>
      <c r="F308" s="100"/>
      <c r="G308" s="100"/>
      <c r="H308" s="100"/>
    </row>
    <row r="309" spans="1:8" s="36" customFormat="1" ht="5.25" customHeight="1">
      <c r="A309" s="66"/>
      <c r="B309" s="66"/>
      <c r="C309" s="81"/>
      <c r="D309" s="81"/>
      <c r="E309" s="81"/>
      <c r="F309" s="81"/>
      <c r="G309" s="81"/>
      <c r="H309" s="83"/>
    </row>
    <row r="310" spans="1:8" s="5" customFormat="1" ht="24.75" customHeight="1">
      <c r="A310" s="56"/>
      <c r="B310" s="56">
        <v>851</v>
      </c>
      <c r="C310" s="57" t="s">
        <v>107</v>
      </c>
      <c r="D310" s="58">
        <v>17783920</v>
      </c>
      <c r="E310" s="58">
        <v>4000</v>
      </c>
      <c r="F310" s="58">
        <f>F311</f>
        <v>0</v>
      </c>
      <c r="G310" s="58">
        <f>G311</f>
        <v>0</v>
      </c>
      <c r="H310" s="58">
        <f>D310+E310-F310</f>
        <v>17787920</v>
      </c>
    </row>
    <row r="311" spans="1:8" s="12" customFormat="1" ht="21.75" customHeight="1">
      <c r="A311" s="11"/>
      <c r="B311" s="11">
        <v>85111</v>
      </c>
      <c r="C311" s="55" t="s">
        <v>318</v>
      </c>
      <c r="D311" s="38">
        <v>634946</v>
      </c>
      <c r="E311" s="38">
        <v>4000</v>
      </c>
      <c r="F311" s="38">
        <v>0</v>
      </c>
      <c r="G311" s="38">
        <v>0</v>
      </c>
      <c r="H311" s="38">
        <f>D311+E311-F311</f>
        <v>638946</v>
      </c>
    </row>
    <row r="312" spans="1:8" s="12" customFormat="1" ht="55.5" customHeight="1">
      <c r="A312" s="11"/>
      <c r="B312" s="11"/>
      <c r="C312" s="106" t="s">
        <v>389</v>
      </c>
      <c r="D312" s="106"/>
      <c r="E312" s="106"/>
      <c r="F312" s="106"/>
      <c r="G312" s="106"/>
      <c r="H312" s="106"/>
    </row>
    <row r="313" spans="1:8" s="12" customFormat="1" ht="3.75" customHeight="1">
      <c r="A313" s="11"/>
      <c r="B313" s="11"/>
      <c r="C313" s="35"/>
      <c r="D313" s="35"/>
      <c r="E313" s="35"/>
      <c r="F313" s="35"/>
      <c r="G313" s="35"/>
      <c r="H313" s="35"/>
    </row>
    <row r="314" spans="1:8" s="36" customFormat="1" ht="26.25" customHeight="1">
      <c r="A314" s="46"/>
      <c r="B314" s="46">
        <v>852</v>
      </c>
      <c r="C314" s="47" t="s">
        <v>99</v>
      </c>
      <c r="D314" s="49">
        <v>18998370</v>
      </c>
      <c r="E314" s="49">
        <f>E315</f>
        <v>180929</v>
      </c>
      <c r="F314" s="49">
        <f>F315</f>
        <v>180929</v>
      </c>
      <c r="G314" s="49">
        <f>G315</f>
        <v>0</v>
      </c>
      <c r="H314" s="49">
        <f>D314+E314-F314</f>
        <v>18998370</v>
      </c>
    </row>
    <row r="315" spans="1:8" s="12" customFormat="1" ht="18.75" customHeight="1">
      <c r="A315" s="11"/>
      <c r="B315" s="11">
        <v>85295</v>
      </c>
      <c r="C315" s="48" t="s">
        <v>21</v>
      </c>
      <c r="D315" s="38">
        <v>14435284</v>
      </c>
      <c r="E315" s="38">
        <v>180929</v>
      </c>
      <c r="F315" s="38">
        <v>180929</v>
      </c>
      <c r="G315" s="38">
        <v>0</v>
      </c>
      <c r="H315" s="38">
        <f>D315+E315-F315</f>
        <v>14435284</v>
      </c>
    </row>
    <row r="316" spans="1:8" s="12" customFormat="1" ht="39.75" customHeight="1">
      <c r="A316" s="11"/>
      <c r="B316" s="11"/>
      <c r="C316" s="100" t="s">
        <v>181</v>
      </c>
      <c r="D316" s="100"/>
      <c r="E316" s="100"/>
      <c r="F316" s="100"/>
      <c r="G316" s="100"/>
      <c r="H316" s="100"/>
    </row>
    <row r="317" spans="1:8" s="12" customFormat="1" ht="38.25" customHeight="1">
      <c r="A317" s="11"/>
      <c r="B317" s="11"/>
      <c r="C317" s="65"/>
      <c r="D317" s="65"/>
      <c r="E317" s="65"/>
      <c r="F317" s="65"/>
      <c r="G317" s="65"/>
      <c r="H317" s="65"/>
    </row>
    <row r="318" spans="1:8" s="51" customFormat="1" ht="21" customHeight="1">
      <c r="A318" s="46"/>
      <c r="B318" s="46">
        <v>853</v>
      </c>
      <c r="C318" s="47" t="s">
        <v>36</v>
      </c>
      <c r="D318" s="49">
        <v>19474379</v>
      </c>
      <c r="E318" s="49">
        <f>E319</f>
        <v>212738</v>
      </c>
      <c r="F318" s="49">
        <f>F319</f>
        <v>27816</v>
      </c>
      <c r="G318" s="49">
        <f>G319</f>
        <v>0</v>
      </c>
      <c r="H318" s="49">
        <f>D318+E318-F318</f>
        <v>19659301</v>
      </c>
    </row>
    <row r="319" spans="1:8" s="12" customFormat="1" ht="21" customHeight="1">
      <c r="A319" s="11"/>
      <c r="B319" s="11">
        <v>85332</v>
      </c>
      <c r="C319" s="48" t="s">
        <v>111</v>
      </c>
      <c r="D319" s="38">
        <v>12704548</v>
      </c>
      <c r="E319" s="38">
        <v>212738</v>
      </c>
      <c r="F319" s="38">
        <v>27816</v>
      </c>
      <c r="G319" s="38">
        <v>0</v>
      </c>
      <c r="H319" s="38">
        <f>D319+E319-F319</f>
        <v>12889470</v>
      </c>
    </row>
    <row r="320" spans="1:8" s="12" customFormat="1" ht="14.25" customHeight="1">
      <c r="A320" s="11"/>
      <c r="B320" s="72"/>
      <c r="C320" s="106" t="s">
        <v>398</v>
      </c>
      <c r="D320" s="106"/>
      <c r="E320" s="106"/>
      <c r="F320" s="106"/>
      <c r="G320" s="106"/>
      <c r="H320" s="106"/>
    </row>
    <row r="321" spans="1:8" s="12" customFormat="1" ht="13.5" customHeight="1">
      <c r="A321" s="11"/>
      <c r="B321" s="72"/>
      <c r="C321" s="104" t="s">
        <v>399</v>
      </c>
      <c r="D321" s="104"/>
      <c r="E321" s="104"/>
      <c r="F321" s="35"/>
      <c r="G321" s="35"/>
      <c r="H321" s="35"/>
    </row>
    <row r="322" spans="1:8" s="12" customFormat="1" ht="13.5" customHeight="1">
      <c r="A322" s="11"/>
      <c r="B322" s="72"/>
      <c r="C322" s="104" t="s">
        <v>400</v>
      </c>
      <c r="D322" s="104"/>
      <c r="E322" s="104"/>
      <c r="F322" s="35"/>
      <c r="G322" s="35"/>
      <c r="H322" s="35"/>
    </row>
    <row r="323" spans="1:8" s="36" customFormat="1" ht="25.5" customHeight="1">
      <c r="A323" s="46"/>
      <c r="B323" s="46">
        <v>854</v>
      </c>
      <c r="C323" s="47" t="s">
        <v>37</v>
      </c>
      <c r="D323" s="49">
        <v>32435553</v>
      </c>
      <c r="E323" s="49">
        <f>E324+E342+E347+E351</f>
        <v>488523</v>
      </c>
      <c r="F323" s="49">
        <f>F324+F342+F347+F351</f>
        <v>640817</v>
      </c>
      <c r="G323" s="49">
        <f>G324+G342+G347+G351</f>
        <v>14000</v>
      </c>
      <c r="H323" s="49">
        <f>D323+E323-F323</f>
        <v>32283259</v>
      </c>
    </row>
    <row r="324" spans="1:8" s="12" customFormat="1" ht="21.75" customHeight="1">
      <c r="A324" s="11"/>
      <c r="B324" s="11">
        <v>85403</v>
      </c>
      <c r="C324" s="48" t="s">
        <v>65</v>
      </c>
      <c r="D324" s="38">
        <v>18815644</v>
      </c>
      <c r="E324" s="38">
        <v>440291</v>
      </c>
      <c r="F324" s="38">
        <v>603404</v>
      </c>
      <c r="G324" s="38">
        <v>14000</v>
      </c>
      <c r="H324" s="38">
        <f>D324+E324-F324</f>
        <v>18652531</v>
      </c>
    </row>
    <row r="325" spans="1:8" s="12" customFormat="1" ht="29.25" customHeight="1">
      <c r="A325" s="11"/>
      <c r="B325" s="11"/>
      <c r="C325" s="102" t="s">
        <v>254</v>
      </c>
      <c r="D325" s="102"/>
      <c r="E325" s="102"/>
      <c r="F325" s="102"/>
      <c r="G325" s="102"/>
      <c r="H325" s="102"/>
    </row>
    <row r="326" spans="1:8" s="12" customFormat="1" ht="14.25" customHeight="1">
      <c r="A326" s="11"/>
      <c r="B326" s="11"/>
      <c r="C326" s="106" t="s">
        <v>401</v>
      </c>
      <c r="D326" s="106"/>
      <c r="E326" s="106"/>
      <c r="F326" s="106"/>
      <c r="G326" s="106"/>
      <c r="H326" s="106"/>
    </row>
    <row r="327" spans="1:8" s="12" customFormat="1" ht="14.25" customHeight="1">
      <c r="A327" s="11"/>
      <c r="B327" s="11"/>
      <c r="C327" s="106" t="s">
        <v>187</v>
      </c>
      <c r="D327" s="106"/>
      <c r="E327" s="106"/>
      <c r="F327" s="106"/>
      <c r="G327" s="106"/>
      <c r="H327" s="106"/>
    </row>
    <row r="328" spans="1:8" s="12" customFormat="1" ht="14.25" customHeight="1">
      <c r="A328" s="11"/>
      <c r="B328" s="11"/>
      <c r="C328" s="106" t="s">
        <v>188</v>
      </c>
      <c r="D328" s="106"/>
      <c r="E328" s="106"/>
      <c r="F328" s="106"/>
      <c r="G328" s="106"/>
      <c r="H328" s="106"/>
    </row>
    <row r="329" spans="1:8" s="12" customFormat="1" ht="14.25" customHeight="1">
      <c r="A329" s="11"/>
      <c r="B329" s="11"/>
      <c r="C329" s="106" t="s">
        <v>386</v>
      </c>
      <c r="D329" s="106"/>
      <c r="E329" s="106"/>
      <c r="F329" s="106"/>
      <c r="G329" s="106"/>
      <c r="H329" s="106"/>
    </row>
    <row r="330" spans="1:8" s="12" customFormat="1" ht="14.25" customHeight="1">
      <c r="A330" s="11"/>
      <c r="B330" s="11"/>
      <c r="C330" s="106" t="s">
        <v>212</v>
      </c>
      <c r="D330" s="106"/>
      <c r="E330" s="106"/>
      <c r="F330" s="106"/>
      <c r="G330" s="106"/>
      <c r="H330" s="106"/>
    </row>
    <row r="331" spans="1:8" s="12" customFormat="1" ht="14.25" customHeight="1">
      <c r="A331" s="11"/>
      <c r="B331" s="11"/>
      <c r="C331" s="106" t="s">
        <v>189</v>
      </c>
      <c r="D331" s="106"/>
      <c r="E331" s="106"/>
      <c r="F331" s="106"/>
      <c r="G331" s="106"/>
      <c r="H331" s="106"/>
    </row>
    <row r="332" spans="1:8" s="12" customFormat="1" ht="14.25" customHeight="1">
      <c r="A332" s="11"/>
      <c r="B332" s="11"/>
      <c r="C332" s="106" t="s">
        <v>190</v>
      </c>
      <c r="D332" s="106"/>
      <c r="E332" s="106"/>
      <c r="F332" s="106"/>
      <c r="G332" s="106"/>
      <c r="H332" s="106"/>
    </row>
    <row r="333" spans="1:8" s="12" customFormat="1" ht="14.25" customHeight="1">
      <c r="A333" s="11"/>
      <c r="B333" s="11"/>
      <c r="C333" s="106" t="s">
        <v>362</v>
      </c>
      <c r="D333" s="106"/>
      <c r="E333" s="106"/>
      <c r="F333" s="106"/>
      <c r="G333" s="106"/>
      <c r="H333" s="106"/>
    </row>
    <row r="334" spans="1:8" s="12" customFormat="1" ht="14.25" customHeight="1">
      <c r="A334" s="11"/>
      <c r="B334" s="11"/>
      <c r="C334" s="106" t="s">
        <v>117</v>
      </c>
      <c r="D334" s="106"/>
      <c r="E334" s="106"/>
      <c r="F334" s="106"/>
      <c r="G334" s="106"/>
      <c r="H334" s="106"/>
    </row>
    <row r="335" spans="1:8" s="34" customFormat="1" ht="68.25" customHeight="1">
      <c r="A335" s="33"/>
      <c r="B335" s="33"/>
      <c r="C335" s="106" t="s">
        <v>335</v>
      </c>
      <c r="D335" s="106"/>
      <c r="E335" s="106"/>
      <c r="F335" s="106"/>
      <c r="G335" s="106"/>
      <c r="H335" s="106"/>
    </row>
    <row r="336" spans="1:8" s="12" customFormat="1" ht="54.75" customHeight="1">
      <c r="A336" s="11"/>
      <c r="B336" s="11"/>
      <c r="C336" s="100" t="s">
        <v>374</v>
      </c>
      <c r="D336" s="100"/>
      <c r="E336" s="100"/>
      <c r="F336" s="100"/>
      <c r="G336" s="100"/>
      <c r="H336" s="100"/>
    </row>
    <row r="337" spans="1:8" s="12" customFormat="1" ht="31.5" customHeight="1">
      <c r="A337" s="11"/>
      <c r="B337" s="11"/>
      <c r="C337" s="106" t="s">
        <v>192</v>
      </c>
      <c r="D337" s="106"/>
      <c r="E337" s="106"/>
      <c r="F337" s="106"/>
      <c r="G337" s="106"/>
      <c r="H337" s="106"/>
    </row>
    <row r="338" spans="1:8" s="12" customFormat="1" ht="41.25" customHeight="1">
      <c r="A338" s="11"/>
      <c r="B338" s="79"/>
      <c r="C338" s="106" t="s">
        <v>363</v>
      </c>
      <c r="D338" s="106"/>
      <c r="E338" s="106"/>
      <c r="F338" s="106"/>
      <c r="G338" s="106"/>
      <c r="H338" s="106"/>
    </row>
    <row r="339" spans="1:8" s="12" customFormat="1" ht="24.75" customHeight="1">
      <c r="A339" s="11"/>
      <c r="B339" s="11"/>
      <c r="C339" s="100" t="s">
        <v>339</v>
      </c>
      <c r="D339" s="100"/>
      <c r="E339" s="100"/>
      <c r="F339" s="100"/>
      <c r="G339" s="100"/>
      <c r="H339" s="100"/>
    </row>
    <row r="340" spans="1:8" s="12" customFormat="1" ht="15" customHeight="1">
      <c r="A340" s="11"/>
      <c r="B340" s="11"/>
      <c r="C340" s="100" t="s">
        <v>203</v>
      </c>
      <c r="D340" s="100"/>
      <c r="E340" s="100"/>
      <c r="F340" s="100"/>
      <c r="G340" s="100"/>
      <c r="H340" s="100"/>
    </row>
    <row r="341" spans="1:8" s="12" customFormat="1" ht="30" customHeight="1">
      <c r="A341" s="11"/>
      <c r="B341" s="79"/>
      <c r="C341" s="106" t="s">
        <v>202</v>
      </c>
      <c r="D341" s="106"/>
      <c r="E341" s="106"/>
      <c r="F341" s="106"/>
      <c r="G341" s="106"/>
      <c r="H341" s="106"/>
    </row>
    <row r="342" spans="1:8" s="12" customFormat="1" ht="19.5" customHeight="1">
      <c r="A342" s="11"/>
      <c r="B342" s="11">
        <v>85404</v>
      </c>
      <c r="C342" s="48" t="s">
        <v>193</v>
      </c>
      <c r="D342" s="38">
        <v>1335576</v>
      </c>
      <c r="E342" s="38">
        <v>0</v>
      </c>
      <c r="F342" s="38">
        <v>16095</v>
      </c>
      <c r="G342" s="38">
        <v>0</v>
      </c>
      <c r="H342" s="38">
        <f>D342+E342-F342</f>
        <v>1319481</v>
      </c>
    </row>
    <row r="343" spans="1:8" s="12" customFormat="1" ht="28.5" customHeight="1">
      <c r="A343" s="11"/>
      <c r="B343" s="11"/>
      <c r="C343" s="102" t="s">
        <v>195</v>
      </c>
      <c r="D343" s="102"/>
      <c r="E343" s="102"/>
      <c r="F343" s="102"/>
      <c r="G343" s="102"/>
      <c r="H343" s="102"/>
    </row>
    <row r="344" spans="1:8" s="12" customFormat="1" ht="15" customHeight="1">
      <c r="A344" s="11"/>
      <c r="B344" s="11"/>
      <c r="C344" s="106" t="s">
        <v>196</v>
      </c>
      <c r="D344" s="106"/>
      <c r="E344" s="106"/>
      <c r="F344" s="106"/>
      <c r="G344" s="106"/>
      <c r="H344" s="106"/>
    </row>
    <row r="345" spans="1:8" s="12" customFormat="1" ht="15" customHeight="1">
      <c r="A345" s="11"/>
      <c r="B345" s="11"/>
      <c r="C345" s="106" t="s">
        <v>197</v>
      </c>
      <c r="D345" s="106"/>
      <c r="E345" s="106"/>
      <c r="F345" s="106"/>
      <c r="G345" s="106"/>
      <c r="H345" s="106"/>
    </row>
    <row r="346" spans="1:8" s="12" customFormat="1" ht="15" customHeight="1">
      <c r="A346" s="11"/>
      <c r="B346" s="11"/>
      <c r="C346" s="106" t="s">
        <v>198</v>
      </c>
      <c r="D346" s="106"/>
      <c r="E346" s="106"/>
      <c r="F346" s="106"/>
      <c r="G346" s="106"/>
      <c r="H346" s="106"/>
    </row>
    <row r="347" spans="1:8" s="12" customFormat="1" ht="19.5" customHeight="1">
      <c r="A347" s="11"/>
      <c r="B347" s="11">
        <v>85407</v>
      </c>
      <c r="C347" s="48" t="s">
        <v>194</v>
      </c>
      <c r="D347" s="38">
        <v>3528811</v>
      </c>
      <c r="E347" s="38">
        <v>0</v>
      </c>
      <c r="F347" s="38">
        <v>17066</v>
      </c>
      <c r="G347" s="38">
        <v>0</v>
      </c>
      <c r="H347" s="38">
        <f>D347+E347-F347</f>
        <v>3511745</v>
      </c>
    </row>
    <row r="348" spans="1:8" s="12" customFormat="1" ht="28.5" customHeight="1">
      <c r="A348" s="11"/>
      <c r="B348" s="11"/>
      <c r="C348" s="102" t="s">
        <v>195</v>
      </c>
      <c r="D348" s="102"/>
      <c r="E348" s="102"/>
      <c r="F348" s="102"/>
      <c r="G348" s="102"/>
      <c r="H348" s="102"/>
    </row>
    <row r="349" spans="1:8" s="12" customFormat="1" ht="15" customHeight="1">
      <c r="A349" s="11"/>
      <c r="B349" s="11"/>
      <c r="C349" s="106" t="s">
        <v>200</v>
      </c>
      <c r="D349" s="106"/>
      <c r="E349" s="106"/>
      <c r="F349" s="106"/>
      <c r="G349" s="106"/>
      <c r="H349" s="106"/>
    </row>
    <row r="350" spans="1:8" s="12" customFormat="1" ht="15" customHeight="1">
      <c r="A350" s="11"/>
      <c r="B350" s="11"/>
      <c r="C350" s="106" t="s">
        <v>199</v>
      </c>
      <c r="D350" s="106"/>
      <c r="E350" s="106"/>
      <c r="F350" s="106"/>
      <c r="G350" s="106"/>
      <c r="H350" s="106"/>
    </row>
    <row r="351" spans="1:8" s="12" customFormat="1" ht="19.5" customHeight="1">
      <c r="A351" s="11"/>
      <c r="B351" s="11">
        <v>85410</v>
      </c>
      <c r="C351" s="48" t="s">
        <v>201</v>
      </c>
      <c r="D351" s="38">
        <v>1259762</v>
      </c>
      <c r="E351" s="38">
        <v>48232</v>
      </c>
      <c r="F351" s="38">
        <v>4252</v>
      </c>
      <c r="G351" s="38">
        <v>0</v>
      </c>
      <c r="H351" s="38">
        <f>D351+E351-F351</f>
        <v>1303742</v>
      </c>
    </row>
    <row r="352" spans="1:8" s="12" customFormat="1" ht="29.25" customHeight="1">
      <c r="A352" s="11"/>
      <c r="B352" s="11"/>
      <c r="C352" s="102" t="s">
        <v>255</v>
      </c>
      <c r="D352" s="102"/>
      <c r="E352" s="102"/>
      <c r="F352" s="102"/>
      <c r="G352" s="102"/>
      <c r="H352" s="102"/>
    </row>
    <row r="353" spans="1:8" s="12" customFormat="1" ht="14.25" customHeight="1">
      <c r="A353" s="11"/>
      <c r="B353" s="11"/>
      <c r="C353" s="106" t="s">
        <v>404</v>
      </c>
      <c r="D353" s="106"/>
      <c r="E353" s="106"/>
      <c r="F353" s="106"/>
      <c r="G353" s="106"/>
      <c r="H353" s="106"/>
    </row>
    <row r="354" spans="1:8" s="12" customFormat="1" ht="14.25" customHeight="1">
      <c r="A354" s="11"/>
      <c r="B354" s="11"/>
      <c r="C354" s="106" t="s">
        <v>213</v>
      </c>
      <c r="D354" s="106"/>
      <c r="E354" s="106"/>
      <c r="F354" s="106"/>
      <c r="G354" s="106"/>
      <c r="H354" s="106"/>
    </row>
    <row r="355" spans="1:8" s="12" customFormat="1" ht="3.75" customHeight="1">
      <c r="A355" s="11"/>
      <c r="B355" s="11"/>
      <c r="C355" s="35"/>
      <c r="D355" s="35"/>
      <c r="E355" s="35"/>
      <c r="F355" s="35"/>
      <c r="G355" s="35"/>
      <c r="H355" s="59"/>
    </row>
    <row r="356" spans="1:8" s="36" customFormat="1" ht="26.25" customHeight="1">
      <c r="A356" s="46"/>
      <c r="B356" s="46">
        <v>855</v>
      </c>
      <c r="C356" s="47" t="s">
        <v>160</v>
      </c>
      <c r="D356" s="49">
        <v>3318000</v>
      </c>
      <c r="E356" s="49">
        <v>16000</v>
      </c>
      <c r="F356" s="49">
        <v>16000</v>
      </c>
      <c r="G356" s="49">
        <f>G357</f>
        <v>0</v>
      </c>
      <c r="H356" s="49">
        <f>D356+E356-F356</f>
        <v>3318000</v>
      </c>
    </row>
    <row r="357" spans="1:8" s="12" customFormat="1" ht="20.25" customHeight="1">
      <c r="A357" s="11"/>
      <c r="B357" s="11">
        <v>85509</v>
      </c>
      <c r="C357" s="48" t="s">
        <v>159</v>
      </c>
      <c r="D357" s="38">
        <v>1680000</v>
      </c>
      <c r="E357" s="38">
        <v>16000</v>
      </c>
      <c r="F357" s="38">
        <v>16000</v>
      </c>
      <c r="G357" s="38">
        <v>0</v>
      </c>
      <c r="H357" s="38">
        <f>D357+E357-F357</f>
        <v>1680000</v>
      </c>
    </row>
    <row r="358" spans="1:8" s="12" customFormat="1" ht="45.75" customHeight="1">
      <c r="A358" s="71"/>
      <c r="B358" s="71"/>
      <c r="C358" s="106" t="s">
        <v>214</v>
      </c>
      <c r="D358" s="106"/>
      <c r="E358" s="106"/>
      <c r="F358" s="106"/>
      <c r="G358" s="106"/>
      <c r="H358" s="106"/>
    </row>
    <row r="359" spans="1:8" s="12" customFormat="1" ht="9" customHeight="1">
      <c r="A359" s="71"/>
      <c r="B359" s="71"/>
      <c r="C359" s="35"/>
      <c r="D359" s="35"/>
      <c r="E359" s="35"/>
      <c r="F359" s="35"/>
      <c r="G359" s="35"/>
      <c r="H359" s="35"/>
    </row>
    <row r="360" spans="1:8" s="51" customFormat="1" ht="23.25" customHeight="1">
      <c r="A360" s="46"/>
      <c r="B360" s="46">
        <v>900</v>
      </c>
      <c r="C360" s="47" t="s">
        <v>59</v>
      </c>
      <c r="D360" s="49">
        <v>6100390</v>
      </c>
      <c r="E360" s="49">
        <f>E363+E361</f>
        <v>238575</v>
      </c>
      <c r="F360" s="49">
        <f>F363+F361</f>
        <v>56812</v>
      </c>
      <c r="G360" s="49">
        <f>G363+G361</f>
        <v>93448</v>
      </c>
      <c r="H360" s="49">
        <f>D360+E360-F360</f>
        <v>6282153</v>
      </c>
    </row>
    <row r="361" spans="1:8" s="12" customFormat="1" ht="21" customHeight="1">
      <c r="A361" s="11"/>
      <c r="B361" s="11">
        <v>90002</v>
      </c>
      <c r="C361" s="55" t="s">
        <v>133</v>
      </c>
      <c r="D361" s="38">
        <v>0</v>
      </c>
      <c r="E361" s="38">
        <v>100</v>
      </c>
      <c r="F361" s="38">
        <v>0</v>
      </c>
      <c r="G361" s="38">
        <v>0</v>
      </c>
      <c r="H361" s="38">
        <f>D361+E361-F361</f>
        <v>100</v>
      </c>
    </row>
    <row r="362" spans="1:8" s="12" customFormat="1" ht="48" customHeight="1">
      <c r="A362" s="11"/>
      <c r="B362" s="11"/>
      <c r="C362" s="100" t="s">
        <v>215</v>
      </c>
      <c r="D362" s="100"/>
      <c r="E362" s="100"/>
      <c r="F362" s="100"/>
      <c r="G362" s="100"/>
      <c r="H362" s="100"/>
    </row>
    <row r="363" spans="1:8" s="12" customFormat="1" ht="21.75" customHeight="1">
      <c r="A363" s="11"/>
      <c r="B363" s="11">
        <v>90095</v>
      </c>
      <c r="C363" s="55" t="s">
        <v>21</v>
      </c>
      <c r="D363" s="38">
        <v>3908860</v>
      </c>
      <c r="E363" s="38">
        <v>238475</v>
      </c>
      <c r="F363" s="38">
        <v>56812</v>
      </c>
      <c r="G363" s="38">
        <v>93448</v>
      </c>
      <c r="H363" s="38">
        <f>D363+E363-F363</f>
        <v>4090523</v>
      </c>
    </row>
    <row r="364" spans="1:8" s="12" customFormat="1" ht="53.25" customHeight="1">
      <c r="A364" s="11"/>
      <c r="B364" s="11"/>
      <c r="C364" s="100" t="s">
        <v>135</v>
      </c>
      <c r="D364" s="100"/>
      <c r="E364" s="100"/>
      <c r="F364" s="100"/>
      <c r="G364" s="100"/>
      <c r="H364" s="100"/>
    </row>
    <row r="365" spans="1:8" s="12" customFormat="1" ht="16.5" customHeight="1">
      <c r="A365" s="11"/>
      <c r="B365" s="11"/>
      <c r="C365" s="102" t="s">
        <v>142</v>
      </c>
      <c r="D365" s="102"/>
      <c r="E365" s="102"/>
      <c r="F365" s="102"/>
      <c r="G365" s="102"/>
      <c r="H365" s="102"/>
    </row>
    <row r="366" spans="1:8" s="12" customFormat="1" ht="42.75" customHeight="1">
      <c r="A366" s="11"/>
      <c r="B366" s="11"/>
      <c r="C366" s="106" t="s">
        <v>143</v>
      </c>
      <c r="D366" s="106"/>
      <c r="E366" s="106"/>
      <c r="F366" s="106"/>
      <c r="G366" s="106"/>
      <c r="H366" s="106"/>
    </row>
    <row r="367" spans="1:8" s="34" customFormat="1" ht="40.5" customHeight="1">
      <c r="A367" s="33"/>
      <c r="B367" s="33"/>
      <c r="C367" s="106" t="s">
        <v>144</v>
      </c>
      <c r="D367" s="106"/>
      <c r="E367" s="106"/>
      <c r="F367" s="106"/>
      <c r="G367" s="106"/>
      <c r="H367" s="106"/>
    </row>
    <row r="368" spans="1:8" s="36" customFormat="1" ht="57" customHeight="1">
      <c r="A368" s="66"/>
      <c r="B368" s="66"/>
      <c r="C368" s="106" t="s">
        <v>145</v>
      </c>
      <c r="D368" s="106"/>
      <c r="E368" s="106"/>
      <c r="F368" s="106"/>
      <c r="G368" s="106"/>
      <c r="H368" s="106"/>
    </row>
    <row r="369" spans="1:8" s="34" customFormat="1" ht="57" customHeight="1">
      <c r="A369" s="33"/>
      <c r="B369" s="33"/>
      <c r="C369" s="106" t="s">
        <v>411</v>
      </c>
      <c r="D369" s="106"/>
      <c r="E369" s="106"/>
      <c r="F369" s="106"/>
      <c r="G369" s="106"/>
      <c r="H369" s="106"/>
    </row>
    <row r="370" spans="1:8" s="12" customFormat="1" ht="69" customHeight="1">
      <c r="A370" s="11"/>
      <c r="B370" s="11"/>
      <c r="C370" s="100" t="s">
        <v>267</v>
      </c>
      <c r="D370" s="100"/>
      <c r="E370" s="100"/>
      <c r="F370" s="100"/>
      <c r="G370" s="100"/>
      <c r="H370" s="100"/>
    </row>
    <row r="371" spans="1:8" s="12" customFormat="1" ht="4.5" customHeight="1">
      <c r="A371" s="11"/>
      <c r="B371" s="11"/>
      <c r="C371" s="35"/>
      <c r="D371" s="35"/>
      <c r="E371" s="35"/>
      <c r="F371" s="35"/>
      <c r="G371" s="35"/>
      <c r="H371" s="35"/>
    </row>
    <row r="372" spans="1:8" s="51" customFormat="1" ht="22.5" customHeight="1">
      <c r="A372" s="62"/>
      <c r="B372" s="62">
        <v>921</v>
      </c>
      <c r="C372" s="63" t="s">
        <v>38</v>
      </c>
      <c r="D372" s="64">
        <v>95744197</v>
      </c>
      <c r="E372" s="64">
        <f>E373+E390+E398+E375+E380+E388+E392</f>
        <v>3078869</v>
      </c>
      <c r="F372" s="64">
        <f>F373+F390+F398+F375+F380+F388+F392</f>
        <v>425000</v>
      </c>
      <c r="G372" s="64">
        <f>G373+G390+G398+G375+G380+G388+G392</f>
        <v>375000</v>
      </c>
      <c r="H372" s="64">
        <f>D372+E372-F372</f>
        <v>98398066</v>
      </c>
    </row>
    <row r="373" spans="1:8" s="12" customFormat="1" ht="20.25" customHeight="1">
      <c r="A373" s="11"/>
      <c r="B373" s="11">
        <v>92106</v>
      </c>
      <c r="C373" s="48" t="s">
        <v>58</v>
      </c>
      <c r="D373" s="38">
        <v>28362634</v>
      </c>
      <c r="E373" s="38">
        <v>12651</v>
      </c>
      <c r="F373" s="38">
        <v>0</v>
      </c>
      <c r="G373" s="38">
        <v>0</v>
      </c>
      <c r="H373" s="38">
        <f>D373+E373-F373</f>
        <v>28375285</v>
      </c>
    </row>
    <row r="374" spans="1:8" s="34" customFormat="1" ht="42" customHeight="1">
      <c r="A374" s="33"/>
      <c r="B374" s="33"/>
      <c r="C374" s="106" t="s">
        <v>138</v>
      </c>
      <c r="D374" s="106"/>
      <c r="E374" s="106"/>
      <c r="F374" s="106"/>
      <c r="G374" s="106"/>
      <c r="H374" s="106"/>
    </row>
    <row r="375" spans="1:8" s="12" customFormat="1" ht="21.75" customHeight="1">
      <c r="A375" s="11"/>
      <c r="B375" s="11">
        <v>92108</v>
      </c>
      <c r="C375" s="48" t="s">
        <v>103</v>
      </c>
      <c r="D375" s="38">
        <v>9140000</v>
      </c>
      <c r="E375" s="38">
        <v>19850</v>
      </c>
      <c r="F375" s="38">
        <v>425000</v>
      </c>
      <c r="G375" s="38">
        <v>375000</v>
      </c>
      <c r="H375" s="38">
        <f>D375+E375-F375</f>
        <v>8734850</v>
      </c>
    </row>
    <row r="376" spans="1:8" s="34" customFormat="1" ht="54" customHeight="1">
      <c r="A376" s="33"/>
      <c r="B376" s="33"/>
      <c r="C376" s="106" t="s">
        <v>390</v>
      </c>
      <c r="D376" s="106"/>
      <c r="E376" s="106"/>
      <c r="F376" s="106"/>
      <c r="G376" s="106"/>
      <c r="H376" s="106"/>
    </row>
    <row r="377" spans="1:8" s="12" customFormat="1" ht="15.75" customHeight="1">
      <c r="A377" s="11"/>
      <c r="B377" s="11"/>
      <c r="C377" s="102" t="s">
        <v>206</v>
      </c>
      <c r="D377" s="102"/>
      <c r="E377" s="102"/>
      <c r="F377" s="102"/>
      <c r="G377" s="102"/>
      <c r="H377" s="102"/>
    </row>
    <row r="378" spans="1:8" s="12" customFormat="1" ht="67.5" customHeight="1">
      <c r="A378" s="11"/>
      <c r="B378" s="11"/>
      <c r="C378" s="106" t="s">
        <v>364</v>
      </c>
      <c r="D378" s="106"/>
      <c r="E378" s="106"/>
      <c r="F378" s="106"/>
      <c r="G378" s="106"/>
      <c r="H378" s="106"/>
    </row>
    <row r="379" spans="1:8" s="12" customFormat="1" ht="53.25" customHeight="1">
      <c r="A379" s="11"/>
      <c r="B379" s="11"/>
      <c r="C379" s="106" t="s">
        <v>256</v>
      </c>
      <c r="D379" s="106"/>
      <c r="E379" s="106"/>
      <c r="F379" s="106"/>
      <c r="G379" s="106"/>
      <c r="H379" s="106"/>
    </row>
    <row r="380" spans="1:8" s="12" customFormat="1" ht="20.25" customHeight="1">
      <c r="A380" s="11"/>
      <c r="B380" s="11">
        <v>92109</v>
      </c>
      <c r="C380" s="48" t="s">
        <v>104</v>
      </c>
      <c r="D380" s="38">
        <v>6562617</v>
      </c>
      <c r="E380" s="38">
        <v>43222</v>
      </c>
      <c r="F380" s="38">
        <v>0</v>
      </c>
      <c r="G380" s="38">
        <v>0</v>
      </c>
      <c r="H380" s="38">
        <f>D380+E380-F380</f>
        <v>6605839</v>
      </c>
    </row>
    <row r="381" spans="1:8" s="12" customFormat="1" ht="17.25" customHeight="1">
      <c r="A381" s="11"/>
      <c r="B381" s="11"/>
      <c r="C381" s="102" t="s">
        <v>163</v>
      </c>
      <c r="D381" s="102"/>
      <c r="E381" s="102"/>
      <c r="F381" s="102"/>
      <c r="G381" s="102"/>
      <c r="H381" s="102"/>
    </row>
    <row r="382" spans="1:8" s="12" customFormat="1" ht="17.25" customHeight="1">
      <c r="A382" s="11"/>
      <c r="B382" s="11"/>
      <c r="C382" s="102" t="s">
        <v>162</v>
      </c>
      <c r="D382" s="102"/>
      <c r="E382" s="102"/>
      <c r="F382" s="102"/>
      <c r="G382" s="102"/>
      <c r="H382" s="102"/>
    </row>
    <row r="383" spans="1:8" s="12" customFormat="1" ht="30" customHeight="1">
      <c r="A383" s="11"/>
      <c r="B383" s="11"/>
      <c r="C383" s="106" t="s">
        <v>164</v>
      </c>
      <c r="D383" s="106"/>
      <c r="E383" s="106"/>
      <c r="F383" s="106"/>
      <c r="G383" s="106"/>
      <c r="H383" s="106"/>
    </row>
    <row r="384" spans="1:8" s="12" customFormat="1" ht="91.5" customHeight="1">
      <c r="A384" s="11"/>
      <c r="B384" s="11"/>
      <c r="C384" s="106" t="s">
        <v>257</v>
      </c>
      <c r="D384" s="106"/>
      <c r="E384" s="106"/>
      <c r="F384" s="106"/>
      <c r="G384" s="106"/>
      <c r="H384" s="106"/>
    </row>
    <row r="385" spans="1:8" s="51" customFormat="1" ht="66" customHeight="1">
      <c r="A385" s="66"/>
      <c r="B385" s="66"/>
      <c r="C385" s="106" t="s">
        <v>216</v>
      </c>
      <c r="D385" s="106"/>
      <c r="E385" s="106"/>
      <c r="F385" s="106"/>
      <c r="G385" s="106"/>
      <c r="H385" s="106"/>
    </row>
    <row r="386" spans="1:8" s="12" customFormat="1" ht="94.5" customHeight="1">
      <c r="A386" s="11"/>
      <c r="B386" s="11"/>
      <c r="C386" s="106" t="s">
        <v>217</v>
      </c>
      <c r="D386" s="106"/>
      <c r="E386" s="106"/>
      <c r="F386" s="106"/>
      <c r="G386" s="106"/>
      <c r="H386" s="106"/>
    </row>
    <row r="387" spans="1:8" s="12" customFormat="1" ht="27" customHeight="1">
      <c r="A387" s="11"/>
      <c r="B387" s="11"/>
      <c r="C387" s="106" t="s">
        <v>165</v>
      </c>
      <c r="D387" s="106"/>
      <c r="E387" s="106"/>
      <c r="F387" s="106"/>
      <c r="G387" s="106"/>
      <c r="H387" s="106"/>
    </row>
    <row r="388" spans="1:8" s="12" customFormat="1" ht="20.25" customHeight="1">
      <c r="A388" s="11"/>
      <c r="B388" s="11">
        <v>92110</v>
      </c>
      <c r="C388" s="48" t="s">
        <v>105</v>
      </c>
      <c r="D388" s="38">
        <v>2270000</v>
      </c>
      <c r="E388" s="38">
        <v>27450</v>
      </c>
      <c r="F388" s="38">
        <v>0</v>
      </c>
      <c r="G388" s="38">
        <v>0</v>
      </c>
      <c r="H388" s="38">
        <f>D388+E388-F388</f>
        <v>2297450</v>
      </c>
    </row>
    <row r="389" spans="1:8" s="12" customFormat="1" ht="82.5" customHeight="1">
      <c r="A389" s="11"/>
      <c r="B389" s="11"/>
      <c r="C389" s="106" t="s">
        <v>218</v>
      </c>
      <c r="D389" s="106"/>
      <c r="E389" s="106"/>
      <c r="F389" s="106"/>
      <c r="G389" s="106"/>
      <c r="H389" s="106"/>
    </row>
    <row r="390" spans="1:8" s="12" customFormat="1" ht="20.25" customHeight="1">
      <c r="A390" s="11"/>
      <c r="B390" s="11">
        <v>92116</v>
      </c>
      <c r="C390" s="48" t="s">
        <v>56</v>
      </c>
      <c r="D390" s="38">
        <v>18527378</v>
      </c>
      <c r="E390" s="38">
        <v>5400</v>
      </c>
      <c r="F390" s="38">
        <v>0</v>
      </c>
      <c r="G390" s="38">
        <v>0</v>
      </c>
      <c r="H390" s="38">
        <f>D390+E390-F390</f>
        <v>18532778</v>
      </c>
    </row>
    <row r="391" spans="1:8" s="12" customFormat="1" ht="83.25" customHeight="1">
      <c r="A391" s="11"/>
      <c r="B391" s="11"/>
      <c r="C391" s="106" t="s">
        <v>219</v>
      </c>
      <c r="D391" s="106"/>
      <c r="E391" s="106"/>
      <c r="F391" s="106"/>
      <c r="G391" s="106"/>
      <c r="H391" s="106"/>
    </row>
    <row r="392" spans="1:8" s="12" customFormat="1" ht="22.5" customHeight="1">
      <c r="A392" s="11"/>
      <c r="B392" s="11">
        <v>92118</v>
      </c>
      <c r="C392" s="48" t="s">
        <v>106</v>
      </c>
      <c r="D392" s="38">
        <v>11699236</v>
      </c>
      <c r="E392" s="38">
        <v>890593</v>
      </c>
      <c r="F392" s="38">
        <v>0</v>
      </c>
      <c r="G392" s="38">
        <v>0</v>
      </c>
      <c r="H392" s="38">
        <f>D392+E392-F392</f>
        <v>12589829</v>
      </c>
    </row>
    <row r="393" spans="1:8" s="12" customFormat="1" ht="28.5" customHeight="1">
      <c r="A393" s="11"/>
      <c r="B393" s="11"/>
      <c r="C393" s="100" t="s">
        <v>204</v>
      </c>
      <c r="D393" s="100"/>
      <c r="E393" s="100"/>
      <c r="F393" s="100"/>
      <c r="G393" s="100"/>
      <c r="H393" s="100"/>
    </row>
    <row r="394" spans="1:8" s="12" customFormat="1" ht="15.75" customHeight="1">
      <c r="A394" s="11"/>
      <c r="B394" s="11"/>
      <c r="C394" s="106" t="s">
        <v>205</v>
      </c>
      <c r="D394" s="106"/>
      <c r="E394" s="106"/>
      <c r="F394" s="106"/>
      <c r="G394" s="106"/>
      <c r="H394" s="106"/>
    </row>
    <row r="395" spans="1:8" s="12" customFormat="1" ht="56.25" customHeight="1">
      <c r="A395" s="11"/>
      <c r="B395" s="11"/>
      <c r="C395" s="106" t="s">
        <v>365</v>
      </c>
      <c r="D395" s="106"/>
      <c r="E395" s="106"/>
      <c r="F395" s="106"/>
      <c r="G395" s="106"/>
      <c r="H395" s="106"/>
    </row>
    <row r="396" spans="1:8" s="12" customFormat="1" ht="27.75" customHeight="1">
      <c r="A396" s="11"/>
      <c r="B396" s="11"/>
      <c r="C396" s="106" t="s">
        <v>220</v>
      </c>
      <c r="D396" s="106"/>
      <c r="E396" s="106"/>
      <c r="F396" s="106"/>
      <c r="G396" s="106"/>
      <c r="H396" s="106"/>
    </row>
    <row r="397" spans="1:8" s="12" customFormat="1" ht="42" customHeight="1">
      <c r="A397" s="11"/>
      <c r="B397" s="11"/>
      <c r="C397" s="106" t="s">
        <v>221</v>
      </c>
      <c r="D397" s="106"/>
      <c r="E397" s="106"/>
      <c r="F397" s="106"/>
      <c r="G397" s="106"/>
      <c r="H397" s="106"/>
    </row>
    <row r="398" spans="1:8" s="12" customFormat="1" ht="20.25" customHeight="1">
      <c r="A398" s="11"/>
      <c r="B398" s="11">
        <v>92195</v>
      </c>
      <c r="C398" s="48" t="s">
        <v>21</v>
      </c>
      <c r="D398" s="38">
        <v>13266968</v>
      </c>
      <c r="E398" s="38">
        <v>2079703</v>
      </c>
      <c r="F398" s="38">
        <v>0</v>
      </c>
      <c r="G398" s="38">
        <v>0</v>
      </c>
      <c r="H398" s="38">
        <f>D398+E398-F398</f>
        <v>15346671</v>
      </c>
    </row>
    <row r="399" spans="1:8" s="12" customFormat="1" ht="42" customHeight="1">
      <c r="A399" s="11"/>
      <c r="B399" s="79"/>
      <c r="C399" s="106" t="s">
        <v>182</v>
      </c>
      <c r="D399" s="106"/>
      <c r="E399" s="106"/>
      <c r="F399" s="106"/>
      <c r="G399" s="106"/>
      <c r="H399" s="106"/>
    </row>
    <row r="400" spans="1:8" s="12" customFormat="1" ht="92.25" customHeight="1">
      <c r="A400" s="11"/>
      <c r="B400" s="11"/>
      <c r="C400" s="129" t="s">
        <v>366</v>
      </c>
      <c r="D400" s="129"/>
      <c r="E400" s="129"/>
      <c r="F400" s="129"/>
      <c r="G400" s="129"/>
      <c r="H400" s="129"/>
    </row>
    <row r="401" spans="1:8" s="12" customFormat="1" ht="6" customHeight="1">
      <c r="A401" s="11"/>
      <c r="B401" s="11"/>
      <c r="C401" s="35"/>
      <c r="D401" s="35"/>
      <c r="E401" s="35"/>
      <c r="F401" s="35"/>
      <c r="G401" s="35"/>
      <c r="H401" s="59"/>
    </row>
    <row r="402" spans="1:8" s="36" customFormat="1" ht="30" customHeight="1">
      <c r="A402" s="46"/>
      <c r="B402" s="52">
        <v>925</v>
      </c>
      <c r="C402" s="53" t="s">
        <v>54</v>
      </c>
      <c r="D402" s="54">
        <v>8030624</v>
      </c>
      <c r="E402" s="54">
        <f>E403</f>
        <v>250566</v>
      </c>
      <c r="F402" s="54">
        <f>F403</f>
        <v>797561</v>
      </c>
      <c r="G402" s="54">
        <f>G403</f>
        <v>56461</v>
      </c>
      <c r="H402" s="54">
        <f>D402+E402-F402</f>
        <v>7483629</v>
      </c>
    </row>
    <row r="403" spans="1:8" s="12" customFormat="1" ht="21.75" customHeight="1">
      <c r="A403" s="11"/>
      <c r="B403" s="11">
        <v>92502</v>
      </c>
      <c r="C403" s="48" t="s">
        <v>55</v>
      </c>
      <c r="D403" s="38">
        <v>8030624</v>
      </c>
      <c r="E403" s="38">
        <v>250566</v>
      </c>
      <c r="F403" s="38">
        <v>797561</v>
      </c>
      <c r="G403" s="38">
        <v>56461</v>
      </c>
      <c r="H403" s="38">
        <f>D403+E403-F403</f>
        <v>7483629</v>
      </c>
    </row>
    <row r="404" spans="1:8" s="12" customFormat="1" ht="48" customHeight="1">
      <c r="A404" s="11"/>
      <c r="B404" s="11"/>
      <c r="C404" s="100" t="s">
        <v>158</v>
      </c>
      <c r="D404" s="100"/>
      <c r="E404" s="100"/>
      <c r="F404" s="100"/>
      <c r="G404" s="100"/>
      <c r="H404" s="100"/>
    </row>
    <row r="405" spans="1:8" s="12" customFormat="1" ht="69" customHeight="1">
      <c r="A405" s="11"/>
      <c r="B405" s="11"/>
      <c r="C405" s="106" t="s">
        <v>161</v>
      </c>
      <c r="D405" s="106"/>
      <c r="E405" s="106"/>
      <c r="F405" s="106"/>
      <c r="G405" s="106"/>
      <c r="H405" s="106"/>
    </row>
    <row r="406" spans="1:8" s="12" customFormat="1" ht="29.25" customHeight="1">
      <c r="A406" s="11"/>
      <c r="B406" s="11"/>
      <c r="C406" s="102" t="s">
        <v>340</v>
      </c>
      <c r="D406" s="102"/>
      <c r="E406" s="102"/>
      <c r="F406" s="102"/>
      <c r="G406" s="102"/>
      <c r="H406" s="102"/>
    </row>
    <row r="407" spans="1:8" s="12" customFormat="1" ht="15" customHeight="1">
      <c r="A407" s="11"/>
      <c r="B407" s="11"/>
      <c r="C407" s="106" t="s">
        <v>310</v>
      </c>
      <c r="D407" s="106"/>
      <c r="E407" s="106"/>
      <c r="F407" s="106"/>
      <c r="G407" s="106"/>
      <c r="H407" s="106"/>
    </row>
    <row r="408" spans="1:8" s="12" customFormat="1" ht="15" customHeight="1">
      <c r="A408" s="11"/>
      <c r="B408" s="11"/>
      <c r="C408" s="100" t="s">
        <v>311</v>
      </c>
      <c r="D408" s="100"/>
      <c r="E408" s="100"/>
      <c r="F408" s="100"/>
      <c r="G408" s="100"/>
      <c r="H408" s="100"/>
    </row>
    <row r="409" spans="1:8" s="12" customFormat="1" ht="14.25" customHeight="1">
      <c r="A409" s="11"/>
      <c r="B409" s="11"/>
      <c r="C409" s="106" t="s">
        <v>315</v>
      </c>
      <c r="D409" s="106"/>
      <c r="E409" s="106"/>
      <c r="F409" s="106"/>
      <c r="G409" s="106"/>
      <c r="H409" s="106"/>
    </row>
    <row r="410" spans="1:8" s="12" customFormat="1" ht="15" customHeight="1">
      <c r="A410" s="11"/>
      <c r="B410" s="11"/>
      <c r="C410" s="106" t="s">
        <v>312</v>
      </c>
      <c r="D410" s="106"/>
      <c r="E410" s="106"/>
      <c r="F410" s="106"/>
      <c r="G410" s="106"/>
      <c r="H410" s="106"/>
    </row>
    <row r="411" spans="1:8" s="12" customFormat="1" ht="15" customHeight="1">
      <c r="A411" s="11"/>
      <c r="B411" s="11"/>
      <c r="C411" s="106" t="s">
        <v>316</v>
      </c>
      <c r="D411" s="106"/>
      <c r="E411" s="106"/>
      <c r="F411" s="106"/>
      <c r="G411" s="106"/>
      <c r="H411" s="106"/>
    </row>
    <row r="412" spans="1:8" s="12" customFormat="1" ht="15" customHeight="1">
      <c r="A412" s="11"/>
      <c r="B412" s="11"/>
      <c r="C412" s="106" t="s">
        <v>313</v>
      </c>
      <c r="D412" s="106"/>
      <c r="E412" s="106"/>
      <c r="F412" s="106"/>
      <c r="G412" s="106"/>
      <c r="H412" s="106"/>
    </row>
    <row r="413" spans="1:8" s="12" customFormat="1" ht="15" customHeight="1">
      <c r="A413" s="11"/>
      <c r="B413" s="11"/>
      <c r="C413" s="106" t="s">
        <v>317</v>
      </c>
      <c r="D413" s="106"/>
      <c r="E413" s="106"/>
      <c r="F413" s="106"/>
      <c r="G413" s="106"/>
      <c r="H413" s="106"/>
    </row>
    <row r="414" spans="1:8" s="12" customFormat="1" ht="15" customHeight="1">
      <c r="A414" s="11"/>
      <c r="B414" s="11"/>
      <c r="C414" s="106" t="s">
        <v>314</v>
      </c>
      <c r="D414" s="106"/>
      <c r="E414" s="106"/>
      <c r="F414" s="106"/>
      <c r="G414" s="106"/>
      <c r="H414" s="106"/>
    </row>
    <row r="415" spans="1:8" s="12" customFormat="1" ht="17.25" customHeight="1">
      <c r="A415" s="11"/>
      <c r="B415" s="11"/>
      <c r="C415" s="102" t="s">
        <v>115</v>
      </c>
      <c r="D415" s="102"/>
      <c r="E415" s="102"/>
      <c r="F415" s="102"/>
      <c r="G415" s="102"/>
      <c r="H415" s="102"/>
    </row>
    <row r="416" spans="1:8" s="12" customFormat="1" ht="58.5" customHeight="1">
      <c r="A416" s="11"/>
      <c r="B416" s="11"/>
      <c r="C416" s="106" t="s">
        <v>341</v>
      </c>
      <c r="D416" s="106"/>
      <c r="E416" s="106"/>
      <c r="F416" s="106"/>
      <c r="G416" s="106"/>
      <c r="H416" s="106"/>
    </row>
    <row r="417" spans="1:8" s="12" customFormat="1" ht="60" customHeight="1">
      <c r="A417" s="11"/>
      <c r="B417" s="11"/>
      <c r="C417" s="106" t="s">
        <v>367</v>
      </c>
      <c r="D417" s="106"/>
      <c r="E417" s="106"/>
      <c r="F417" s="106"/>
      <c r="G417" s="106"/>
      <c r="H417" s="106"/>
    </row>
    <row r="418" spans="1:8" s="12" customFormat="1" ht="69" customHeight="1">
      <c r="A418" s="11"/>
      <c r="B418" s="11"/>
      <c r="C418" s="106" t="s">
        <v>319</v>
      </c>
      <c r="D418" s="106"/>
      <c r="E418" s="106"/>
      <c r="F418" s="106"/>
      <c r="G418" s="106"/>
      <c r="H418" s="106"/>
    </row>
    <row r="419" spans="1:8" s="12" customFormat="1" ht="3.75" customHeight="1">
      <c r="A419" s="11"/>
      <c r="B419" s="11"/>
      <c r="C419" s="35"/>
      <c r="D419" s="35"/>
      <c r="E419" s="35"/>
      <c r="F419" s="35"/>
      <c r="G419" s="35"/>
      <c r="H419" s="35"/>
    </row>
    <row r="420" spans="1:8" s="51" customFormat="1" ht="22.5" customHeight="1">
      <c r="A420" s="46"/>
      <c r="B420" s="46">
        <v>926</v>
      </c>
      <c r="C420" s="47" t="s">
        <v>71</v>
      </c>
      <c r="D420" s="49">
        <v>4879843</v>
      </c>
      <c r="E420" s="49">
        <f>E425+E421</f>
        <v>553421</v>
      </c>
      <c r="F420" s="49">
        <f>F425</f>
        <v>160000</v>
      </c>
      <c r="G420" s="49">
        <f>G425</f>
        <v>0</v>
      </c>
      <c r="H420" s="49">
        <f>D420+E420-F420</f>
        <v>5273264</v>
      </c>
    </row>
    <row r="421" spans="1:8" s="12" customFormat="1" ht="20.25" customHeight="1">
      <c r="A421" s="11"/>
      <c r="B421" s="11">
        <v>92601</v>
      </c>
      <c r="C421" s="48" t="s">
        <v>140</v>
      </c>
      <c r="D421" s="38">
        <v>0</v>
      </c>
      <c r="E421" s="38">
        <v>553421</v>
      </c>
      <c r="F421" s="38">
        <v>0</v>
      </c>
      <c r="G421" s="38">
        <v>0</v>
      </c>
      <c r="H421" s="38">
        <f>D421+E421-F421</f>
        <v>553421</v>
      </c>
    </row>
    <row r="422" spans="1:8" s="12" customFormat="1" ht="14.25" customHeight="1">
      <c r="A422" s="11"/>
      <c r="B422" s="11"/>
      <c r="C422" s="129" t="s">
        <v>114</v>
      </c>
      <c r="D422" s="129"/>
      <c r="E422" s="129"/>
      <c r="F422" s="129"/>
      <c r="G422" s="129"/>
      <c r="H422" s="129"/>
    </row>
    <row r="423" spans="1:8" s="34" customFormat="1" ht="39" customHeight="1">
      <c r="A423" s="33"/>
      <c r="B423" s="33"/>
      <c r="C423" s="129" t="s">
        <v>258</v>
      </c>
      <c r="D423" s="129"/>
      <c r="E423" s="129"/>
      <c r="F423" s="129"/>
      <c r="G423" s="129"/>
      <c r="H423" s="129"/>
    </row>
    <row r="424" spans="1:8" s="34" customFormat="1" ht="56.25" customHeight="1">
      <c r="A424" s="33"/>
      <c r="B424" s="33"/>
      <c r="C424" s="106" t="s">
        <v>368</v>
      </c>
      <c r="D424" s="106"/>
      <c r="E424" s="106"/>
      <c r="F424" s="106"/>
      <c r="G424" s="106"/>
      <c r="H424" s="106"/>
    </row>
    <row r="425" spans="1:8" s="12" customFormat="1" ht="22.5" customHeight="1">
      <c r="A425" s="11"/>
      <c r="B425" s="11">
        <v>92605</v>
      </c>
      <c r="C425" s="48" t="s">
        <v>118</v>
      </c>
      <c r="D425" s="38">
        <v>4863000</v>
      </c>
      <c r="E425" s="38">
        <v>0</v>
      </c>
      <c r="F425" s="38">
        <v>160000</v>
      </c>
      <c r="G425" s="38">
        <v>0</v>
      </c>
      <c r="H425" s="38">
        <f>D425+E425-F425</f>
        <v>4703000</v>
      </c>
    </row>
    <row r="426" spans="1:8" s="51" customFormat="1" ht="41.25" customHeight="1">
      <c r="A426" s="66"/>
      <c r="B426" s="66"/>
      <c r="C426" s="106" t="s">
        <v>412</v>
      </c>
      <c r="D426" s="106"/>
      <c r="E426" s="106"/>
      <c r="F426" s="106"/>
      <c r="G426" s="106"/>
      <c r="H426" s="106"/>
    </row>
    <row r="427" spans="1:8" s="6" customFormat="1" ht="20.25" customHeight="1">
      <c r="A427" s="108" t="s">
        <v>2</v>
      </c>
      <c r="B427" s="108"/>
      <c r="C427" s="108"/>
      <c r="D427" s="108"/>
      <c r="E427" s="108"/>
      <c r="F427" s="108"/>
      <c r="G427" s="108"/>
      <c r="H427" s="108"/>
    </row>
    <row r="428" spans="1:8" s="20" customFormat="1" ht="18.75" customHeight="1">
      <c r="A428" s="21" t="s">
        <v>9</v>
      </c>
      <c r="B428" s="126" t="s">
        <v>16</v>
      </c>
      <c r="C428" s="126"/>
      <c r="D428" s="22"/>
      <c r="E428" s="22"/>
      <c r="F428" s="22"/>
      <c r="G428" s="22"/>
      <c r="H428" s="22"/>
    </row>
    <row r="429" spans="1:8" s="96" customFormat="1" ht="26.25" customHeight="1">
      <c r="A429" s="94" t="s">
        <v>17</v>
      </c>
      <c r="B429" s="115" t="s">
        <v>25</v>
      </c>
      <c r="C429" s="116"/>
      <c r="D429" s="95">
        <v>818551761</v>
      </c>
      <c r="E429" s="95">
        <v>4055313</v>
      </c>
      <c r="F429" s="95"/>
      <c r="G429" s="95"/>
      <c r="H429" s="95">
        <f aca="true" t="shared" si="0" ref="H429:H436">D429+E429-F429</f>
        <v>822607074</v>
      </c>
    </row>
    <row r="430" spans="1:8" s="96" customFormat="1" ht="26.25" customHeight="1">
      <c r="A430" s="94" t="s">
        <v>18</v>
      </c>
      <c r="B430" s="109" t="s">
        <v>26</v>
      </c>
      <c r="C430" s="110"/>
      <c r="D430" s="95">
        <v>661681428</v>
      </c>
      <c r="E430" s="95"/>
      <c r="F430" s="95">
        <v>1797850</v>
      </c>
      <c r="G430" s="95"/>
      <c r="H430" s="95">
        <f t="shared" si="0"/>
        <v>659883578</v>
      </c>
    </row>
    <row r="431" spans="1:8" s="34" customFormat="1" ht="27" customHeight="1">
      <c r="A431" s="94" t="s">
        <v>19</v>
      </c>
      <c r="B431" s="113" t="s">
        <v>47</v>
      </c>
      <c r="C431" s="114"/>
      <c r="D431" s="95">
        <v>156870333</v>
      </c>
      <c r="E431" s="95">
        <v>5853163</v>
      </c>
      <c r="F431" s="95"/>
      <c r="G431" s="95"/>
      <c r="H431" s="95">
        <f t="shared" si="0"/>
        <v>162723496</v>
      </c>
    </row>
    <row r="432" spans="1:8" s="96" customFormat="1" ht="26.25" customHeight="1">
      <c r="A432" s="94" t="s">
        <v>27</v>
      </c>
      <c r="B432" s="109" t="s">
        <v>53</v>
      </c>
      <c r="C432" s="110"/>
      <c r="D432" s="95">
        <v>843551761</v>
      </c>
      <c r="E432" s="95">
        <v>12555313</v>
      </c>
      <c r="F432" s="95"/>
      <c r="G432" s="95"/>
      <c r="H432" s="95">
        <f t="shared" si="0"/>
        <v>856107074</v>
      </c>
    </row>
    <row r="433" spans="1:8" s="6" customFormat="1" ht="26.25" customHeight="1">
      <c r="A433" s="94" t="s">
        <v>28</v>
      </c>
      <c r="B433" s="121" t="s">
        <v>51</v>
      </c>
      <c r="C433" s="122"/>
      <c r="D433" s="95">
        <v>589825927</v>
      </c>
      <c r="E433" s="95">
        <v>4104464</v>
      </c>
      <c r="F433" s="95"/>
      <c r="G433" s="95"/>
      <c r="H433" s="95">
        <f t="shared" si="0"/>
        <v>593930391</v>
      </c>
    </row>
    <row r="434" spans="1:8" s="34" customFormat="1" ht="27" customHeight="1">
      <c r="A434" s="94" t="s">
        <v>29</v>
      </c>
      <c r="B434" s="113" t="s">
        <v>52</v>
      </c>
      <c r="C434" s="114"/>
      <c r="D434" s="95">
        <v>253725834</v>
      </c>
      <c r="E434" s="95">
        <v>8450849</v>
      </c>
      <c r="F434" s="95"/>
      <c r="G434" s="95"/>
      <c r="H434" s="95">
        <f t="shared" si="0"/>
        <v>262176683</v>
      </c>
    </row>
    <row r="435" spans="1:8" s="34" customFormat="1" ht="27" customHeight="1">
      <c r="A435" s="94" t="s">
        <v>30</v>
      </c>
      <c r="B435" s="99" t="s">
        <v>121</v>
      </c>
      <c r="C435" s="99"/>
      <c r="D435" s="95">
        <v>25000000</v>
      </c>
      <c r="E435" s="95">
        <v>8500000</v>
      </c>
      <c r="F435" s="95"/>
      <c r="G435" s="95"/>
      <c r="H435" s="95">
        <f t="shared" si="0"/>
        <v>33500000</v>
      </c>
    </row>
    <row r="436" spans="1:8" s="34" customFormat="1" ht="27" customHeight="1">
      <c r="A436" s="94" t="s">
        <v>40</v>
      </c>
      <c r="B436" s="99" t="s">
        <v>122</v>
      </c>
      <c r="C436" s="99"/>
      <c r="D436" s="95">
        <v>61180952</v>
      </c>
      <c r="E436" s="95">
        <v>8500000</v>
      </c>
      <c r="F436" s="95"/>
      <c r="G436" s="95"/>
      <c r="H436" s="95">
        <f t="shared" si="0"/>
        <v>69680952</v>
      </c>
    </row>
    <row r="437" spans="1:8" s="34" customFormat="1" ht="24.75" customHeight="1">
      <c r="A437" s="94" t="s">
        <v>41</v>
      </c>
      <c r="B437" s="117" t="s">
        <v>43</v>
      </c>
      <c r="C437" s="118"/>
      <c r="D437" s="95">
        <v>243648251</v>
      </c>
      <c r="E437" s="95"/>
      <c r="F437" s="95">
        <v>3349937</v>
      </c>
      <c r="G437" s="95"/>
      <c r="H437" s="95">
        <f aca="true" t="shared" si="1" ref="H437:H443">D437+E437-F437</f>
        <v>240298314</v>
      </c>
    </row>
    <row r="438" spans="1:8" s="34" customFormat="1" ht="27" customHeight="1">
      <c r="A438" s="94" t="s">
        <v>42</v>
      </c>
      <c r="B438" s="117" t="s">
        <v>44</v>
      </c>
      <c r="C438" s="118"/>
      <c r="D438" s="95">
        <v>119930723</v>
      </c>
      <c r="E438" s="95"/>
      <c r="F438" s="95">
        <v>2265007</v>
      </c>
      <c r="G438" s="95"/>
      <c r="H438" s="95">
        <f t="shared" si="1"/>
        <v>117665716</v>
      </c>
    </row>
    <row r="439" spans="1:8" s="34" customFormat="1" ht="27" customHeight="1">
      <c r="A439" s="94" t="s">
        <v>46</v>
      </c>
      <c r="B439" s="117" t="s">
        <v>45</v>
      </c>
      <c r="C439" s="118"/>
      <c r="D439" s="95">
        <v>123717528</v>
      </c>
      <c r="E439" s="95"/>
      <c r="F439" s="95">
        <v>1084930</v>
      </c>
      <c r="G439" s="95"/>
      <c r="H439" s="95">
        <f t="shared" si="1"/>
        <v>122632598</v>
      </c>
    </row>
    <row r="440" spans="1:8" s="34" customFormat="1" ht="69.75" customHeight="1">
      <c r="A440" s="94" t="s">
        <v>48</v>
      </c>
      <c r="B440" s="99" t="s">
        <v>378</v>
      </c>
      <c r="C440" s="99"/>
      <c r="D440" s="95">
        <v>0</v>
      </c>
      <c r="E440" s="95">
        <v>295</v>
      </c>
      <c r="F440" s="95"/>
      <c r="G440" s="95"/>
      <c r="H440" s="95">
        <f t="shared" si="1"/>
        <v>295</v>
      </c>
    </row>
    <row r="441" spans="1:8" s="34" customFormat="1" ht="57" customHeight="1">
      <c r="A441" s="94" t="s">
        <v>72</v>
      </c>
      <c r="B441" s="99" t="s">
        <v>410</v>
      </c>
      <c r="C441" s="99"/>
      <c r="D441" s="95">
        <v>0</v>
      </c>
      <c r="E441" s="95">
        <v>100</v>
      </c>
      <c r="F441" s="95"/>
      <c r="G441" s="95"/>
      <c r="H441" s="95">
        <f t="shared" si="1"/>
        <v>100</v>
      </c>
    </row>
    <row r="442" spans="1:8" s="34" customFormat="1" ht="43.5" customHeight="1">
      <c r="A442" s="94" t="s">
        <v>73</v>
      </c>
      <c r="B442" s="99" t="s">
        <v>66</v>
      </c>
      <c r="C442" s="99"/>
      <c r="D442" s="95">
        <v>2426200</v>
      </c>
      <c r="E442" s="95">
        <v>4000</v>
      </c>
      <c r="F442" s="95"/>
      <c r="G442" s="95"/>
      <c r="H442" s="95">
        <f t="shared" si="1"/>
        <v>2430200</v>
      </c>
    </row>
    <row r="443" spans="1:8" s="34" customFormat="1" ht="52.5" customHeight="1">
      <c r="A443" s="94" t="s">
        <v>126</v>
      </c>
      <c r="B443" s="99" t="s">
        <v>67</v>
      </c>
      <c r="C443" s="99"/>
      <c r="D443" s="95">
        <v>2426200</v>
      </c>
      <c r="E443" s="95">
        <v>4000</v>
      </c>
      <c r="F443" s="95"/>
      <c r="G443" s="95"/>
      <c r="H443" s="95">
        <f t="shared" si="1"/>
        <v>2430200</v>
      </c>
    </row>
    <row r="444" spans="1:8" s="6" customFormat="1" ht="9.75" customHeight="1">
      <c r="A444" s="14"/>
      <c r="B444" s="15"/>
      <c r="C444" s="15"/>
      <c r="D444" s="16"/>
      <c r="E444" s="16"/>
      <c r="F444" s="16"/>
      <c r="G444" s="16"/>
      <c r="H444" s="16"/>
    </row>
    <row r="445" spans="1:8" s="20" customFormat="1" ht="18.75" customHeight="1">
      <c r="A445" s="18" t="s">
        <v>10</v>
      </c>
      <c r="B445" s="128" t="s">
        <v>11</v>
      </c>
      <c r="C445" s="128"/>
      <c r="D445" s="19"/>
      <c r="E445" s="19"/>
      <c r="F445" s="19"/>
      <c r="G445" s="19"/>
      <c r="H445" s="19"/>
    </row>
    <row r="446" spans="1:8" s="30" customFormat="1" ht="17.25" customHeight="1">
      <c r="A446" s="32" t="s">
        <v>17</v>
      </c>
      <c r="B446" s="112" t="s">
        <v>83</v>
      </c>
      <c r="C446" s="112"/>
      <c r="D446" s="112"/>
      <c r="E446" s="112"/>
      <c r="F446" s="112"/>
      <c r="G446" s="112"/>
      <c r="H446" s="112"/>
    </row>
    <row r="447" spans="1:8" s="30" customFormat="1" ht="18.75" customHeight="1">
      <c r="A447" s="32" t="s">
        <v>18</v>
      </c>
      <c r="B447" s="112" t="s">
        <v>77</v>
      </c>
      <c r="C447" s="112"/>
      <c r="D447" s="112"/>
      <c r="E447" s="112"/>
      <c r="F447" s="112"/>
      <c r="G447" s="112"/>
      <c r="H447" s="112"/>
    </row>
    <row r="448" spans="1:8" s="30" customFormat="1" ht="17.25" customHeight="1">
      <c r="A448" s="32" t="s">
        <v>19</v>
      </c>
      <c r="B448" s="112" t="s">
        <v>78</v>
      </c>
      <c r="C448" s="112"/>
      <c r="D448" s="112"/>
      <c r="E448" s="112"/>
      <c r="F448" s="112"/>
      <c r="G448" s="112"/>
      <c r="H448" s="112"/>
    </row>
    <row r="449" spans="1:8" s="30" customFormat="1" ht="17.25" customHeight="1">
      <c r="A449" s="32" t="s">
        <v>27</v>
      </c>
      <c r="B449" s="112" t="s">
        <v>79</v>
      </c>
      <c r="C449" s="112"/>
      <c r="D449" s="112"/>
      <c r="E449" s="112"/>
      <c r="F449" s="112"/>
      <c r="G449" s="112"/>
      <c r="H449" s="112"/>
    </row>
    <row r="450" spans="1:8" s="30" customFormat="1" ht="17.25" customHeight="1">
      <c r="A450" s="32" t="s">
        <v>28</v>
      </c>
      <c r="B450" s="112" t="s">
        <v>80</v>
      </c>
      <c r="C450" s="112"/>
      <c r="D450" s="112"/>
      <c r="E450" s="112"/>
      <c r="F450" s="112"/>
      <c r="G450" s="112"/>
      <c r="H450" s="112"/>
    </row>
    <row r="451" spans="1:8" s="30" customFormat="1" ht="26.25" customHeight="1">
      <c r="A451" s="32" t="s">
        <v>29</v>
      </c>
      <c r="B451" s="112" t="s">
        <v>85</v>
      </c>
      <c r="C451" s="112"/>
      <c r="D451" s="112"/>
      <c r="E451" s="112"/>
      <c r="F451" s="112"/>
      <c r="G451" s="112"/>
      <c r="H451" s="112"/>
    </row>
    <row r="452" spans="1:8" s="30" customFormat="1" ht="26.25" customHeight="1">
      <c r="A452" s="32" t="s">
        <v>30</v>
      </c>
      <c r="B452" s="112" t="s">
        <v>369</v>
      </c>
      <c r="C452" s="112"/>
      <c r="D452" s="112"/>
      <c r="E452" s="112"/>
      <c r="F452" s="112"/>
      <c r="G452" s="112"/>
      <c r="H452" s="112"/>
    </row>
    <row r="453" spans="1:8" s="5" customFormat="1" ht="17.25" customHeight="1">
      <c r="A453" s="32" t="s">
        <v>40</v>
      </c>
      <c r="B453" s="112" t="s">
        <v>127</v>
      </c>
      <c r="C453" s="112"/>
      <c r="D453" s="112"/>
      <c r="E453" s="112"/>
      <c r="F453" s="112"/>
      <c r="G453" s="112"/>
      <c r="H453" s="112"/>
    </row>
    <row r="454" spans="1:8" s="30" customFormat="1" ht="17.25" customHeight="1">
      <c r="A454" s="32" t="s">
        <v>41</v>
      </c>
      <c r="B454" s="112" t="s">
        <v>86</v>
      </c>
      <c r="C454" s="112"/>
      <c r="D454" s="112"/>
      <c r="E454" s="112"/>
      <c r="F454" s="112"/>
      <c r="G454" s="112"/>
      <c r="H454" s="112"/>
    </row>
    <row r="455" spans="1:8" s="30" customFormat="1" ht="17.25" customHeight="1">
      <c r="A455" s="32" t="s">
        <v>42</v>
      </c>
      <c r="B455" s="112" t="s">
        <v>87</v>
      </c>
      <c r="C455" s="112"/>
      <c r="D455" s="112"/>
      <c r="E455" s="112"/>
      <c r="F455" s="112"/>
      <c r="G455" s="112"/>
      <c r="H455" s="112"/>
    </row>
    <row r="456" spans="1:8" s="30" customFormat="1" ht="17.25" customHeight="1">
      <c r="A456" s="32" t="s">
        <v>46</v>
      </c>
      <c r="B456" s="112" t="s">
        <v>88</v>
      </c>
      <c r="C456" s="112"/>
      <c r="D456" s="112"/>
      <c r="E456" s="112"/>
      <c r="F456" s="112"/>
      <c r="G456" s="112"/>
      <c r="H456" s="112"/>
    </row>
    <row r="457" spans="1:8" s="30" customFormat="1" ht="17.25" customHeight="1">
      <c r="A457" s="32" t="s">
        <v>48</v>
      </c>
      <c r="B457" s="112" t="s">
        <v>128</v>
      </c>
      <c r="C457" s="112"/>
      <c r="D457" s="112"/>
      <c r="E457" s="112"/>
      <c r="F457" s="112"/>
      <c r="G457" s="112"/>
      <c r="H457" s="112"/>
    </row>
    <row r="458" spans="1:8" s="30" customFormat="1" ht="17.25" customHeight="1">
      <c r="A458" s="32" t="s">
        <v>72</v>
      </c>
      <c r="B458" s="112" t="s">
        <v>89</v>
      </c>
      <c r="C458" s="112"/>
      <c r="D458" s="112"/>
      <c r="E458" s="112"/>
      <c r="F458" s="112"/>
      <c r="G458" s="112"/>
      <c r="H458" s="112"/>
    </row>
    <row r="459" spans="1:8" s="30" customFormat="1" ht="17.25" customHeight="1">
      <c r="A459" s="32" t="s">
        <v>73</v>
      </c>
      <c r="B459" s="112" t="s">
        <v>90</v>
      </c>
      <c r="C459" s="112"/>
      <c r="D459" s="112"/>
      <c r="E459" s="112"/>
      <c r="F459" s="112"/>
      <c r="G459" s="112"/>
      <c r="H459" s="112"/>
    </row>
    <row r="460" spans="1:8" s="30" customFormat="1" ht="8.25" customHeight="1">
      <c r="A460" s="32"/>
      <c r="B460" s="31"/>
      <c r="C460" s="31"/>
      <c r="D460" s="31"/>
      <c r="E460" s="31"/>
      <c r="F460" s="31"/>
      <c r="G460" s="31"/>
      <c r="H460" s="42"/>
    </row>
    <row r="461" spans="1:8" s="8" customFormat="1" ht="16.5" customHeight="1">
      <c r="A461" s="84" t="s">
        <v>20</v>
      </c>
      <c r="B461" s="123" t="s">
        <v>81</v>
      </c>
      <c r="C461" s="123"/>
      <c r="D461" s="91"/>
      <c r="E461" s="91"/>
      <c r="F461" s="91"/>
      <c r="G461" s="91"/>
      <c r="H461" s="91"/>
    </row>
    <row r="462" spans="1:8" s="8" customFormat="1" ht="4.5" customHeight="1">
      <c r="A462" s="17"/>
      <c r="B462" s="17"/>
      <c r="C462" s="7"/>
      <c r="D462" s="7"/>
      <c r="E462" s="7"/>
      <c r="F462" s="7"/>
      <c r="G462" s="7"/>
      <c r="H462" s="43"/>
    </row>
    <row r="463" spans="1:8" s="34" customFormat="1" ht="13.5" customHeight="1">
      <c r="A463" s="17"/>
      <c r="B463" s="101" t="s">
        <v>82</v>
      </c>
      <c r="C463" s="101"/>
      <c r="D463" s="101"/>
      <c r="E463" s="101"/>
      <c r="F463" s="101"/>
      <c r="G463" s="101"/>
      <c r="H463" s="101"/>
    </row>
    <row r="464" spans="1:8" s="34" customFormat="1" ht="14.25" customHeight="1">
      <c r="A464" s="33"/>
      <c r="B464" s="92" t="s">
        <v>31</v>
      </c>
      <c r="C464" s="101" t="s">
        <v>375</v>
      </c>
      <c r="D464" s="101"/>
      <c r="E464" s="101"/>
      <c r="F464" s="101"/>
      <c r="G464" s="101"/>
      <c r="H464" s="101"/>
    </row>
    <row r="465" spans="1:8" s="34" customFormat="1" ht="14.25" customHeight="1">
      <c r="A465" s="33"/>
      <c r="B465" s="92" t="s">
        <v>32</v>
      </c>
      <c r="C465" s="101" t="s">
        <v>376</v>
      </c>
      <c r="D465" s="101"/>
      <c r="E465" s="101"/>
      <c r="F465" s="101"/>
      <c r="G465" s="101"/>
      <c r="H465" s="101"/>
    </row>
    <row r="466" spans="1:8" s="34" customFormat="1" ht="26.25" customHeight="1">
      <c r="A466" s="33"/>
      <c r="B466" s="93" t="s">
        <v>129</v>
      </c>
      <c r="C466" s="104" t="s">
        <v>377</v>
      </c>
      <c r="D466" s="104"/>
      <c r="E466" s="104"/>
      <c r="F466" s="104"/>
      <c r="G466" s="104"/>
      <c r="H466" s="104"/>
    </row>
    <row r="467" spans="1:8" s="89" customFormat="1" ht="26.25" customHeight="1">
      <c r="A467" s="88"/>
      <c r="B467" s="93" t="s">
        <v>130</v>
      </c>
      <c r="C467" s="111" t="s">
        <v>391</v>
      </c>
      <c r="D467" s="111"/>
      <c r="E467" s="111"/>
      <c r="F467" s="111"/>
      <c r="G467" s="111"/>
      <c r="H467" s="111"/>
    </row>
    <row r="468" spans="1:8" s="8" customFormat="1" ht="12.75">
      <c r="A468" s="17"/>
      <c r="B468" s="17"/>
      <c r="C468" s="7"/>
      <c r="D468" s="37"/>
      <c r="E468" s="37"/>
      <c r="F468" s="37"/>
      <c r="G468" s="37"/>
      <c r="H468" s="37"/>
    </row>
  </sheetData>
  <sheetProtection password="C25B" sheet="1"/>
  <mergeCells count="340">
    <mergeCell ref="C288:H288"/>
    <mergeCell ref="C243:H243"/>
    <mergeCell ref="C289:H289"/>
    <mergeCell ref="C259:H259"/>
    <mergeCell ref="C400:H400"/>
    <mergeCell ref="C370:H370"/>
    <mergeCell ref="C184:H184"/>
    <mergeCell ref="C183:H183"/>
    <mergeCell ref="C225:H225"/>
    <mergeCell ref="C338:H338"/>
    <mergeCell ref="C393:H393"/>
    <mergeCell ref="C240:H240"/>
    <mergeCell ref="C307:H307"/>
    <mergeCell ref="C235:H235"/>
    <mergeCell ref="C226:H226"/>
    <mergeCell ref="C227:H227"/>
    <mergeCell ref="C228:H228"/>
    <mergeCell ref="C179:H179"/>
    <mergeCell ref="C346:H346"/>
    <mergeCell ref="C172:H172"/>
    <mergeCell ref="C218:H218"/>
    <mergeCell ref="C229:H229"/>
    <mergeCell ref="C230:H230"/>
    <mergeCell ref="C299:H299"/>
    <mergeCell ref="C349:H349"/>
    <mergeCell ref="C350:H350"/>
    <mergeCell ref="C345:H345"/>
    <mergeCell ref="C353:H353"/>
    <mergeCell ref="C171:H171"/>
    <mergeCell ref="C231:H231"/>
    <mergeCell ref="C232:H232"/>
    <mergeCell ref="C233:H233"/>
    <mergeCell ref="C234:H234"/>
    <mergeCell ref="C236:H236"/>
    <mergeCell ref="C352:H352"/>
    <mergeCell ref="C333:H333"/>
    <mergeCell ref="C335:H335"/>
    <mergeCell ref="C382:H382"/>
    <mergeCell ref="C366:H366"/>
    <mergeCell ref="C368:H368"/>
    <mergeCell ref="C334:H334"/>
    <mergeCell ref="C379:H379"/>
    <mergeCell ref="C344:H344"/>
    <mergeCell ref="C348:H348"/>
    <mergeCell ref="C378:H378"/>
    <mergeCell ref="C189:E189"/>
    <mergeCell ref="C244:H244"/>
    <mergeCell ref="C164:H164"/>
    <mergeCell ref="C165:H165"/>
    <mergeCell ref="C168:H168"/>
    <mergeCell ref="C195:H195"/>
    <mergeCell ref="C199:H199"/>
    <mergeCell ref="C358:H358"/>
    <mergeCell ref="C354:H354"/>
    <mergeCell ref="C161:H161"/>
    <mergeCell ref="C35:H35"/>
    <mergeCell ref="C37:H37"/>
    <mergeCell ref="C61:F61"/>
    <mergeCell ref="C62:F62"/>
    <mergeCell ref="C60:F60"/>
    <mergeCell ref="C159:H159"/>
    <mergeCell ref="C52:F52"/>
    <mergeCell ref="C156:H156"/>
    <mergeCell ref="C150:H150"/>
    <mergeCell ref="C399:H399"/>
    <mergeCell ref="C220:H220"/>
    <mergeCell ref="C158:H158"/>
    <mergeCell ref="C82:F82"/>
    <mergeCell ref="C138:H138"/>
    <mergeCell ref="C22:H22"/>
    <mergeCell ref="C23:H23"/>
    <mergeCell ref="C133:H133"/>
    <mergeCell ref="C134:H134"/>
    <mergeCell ref="C135:H135"/>
    <mergeCell ref="C19:H19"/>
    <mergeCell ref="C21:H21"/>
    <mergeCell ref="C63:F63"/>
    <mergeCell ref="C65:F65"/>
    <mergeCell ref="C66:F66"/>
    <mergeCell ref="C29:H29"/>
    <mergeCell ref="C53:H53"/>
    <mergeCell ref="C160:H160"/>
    <mergeCell ref="C162:H162"/>
    <mergeCell ref="C163:H163"/>
    <mergeCell ref="C56:F56"/>
    <mergeCell ref="C64:H64"/>
    <mergeCell ref="C58:H58"/>
    <mergeCell ref="C139:H139"/>
    <mergeCell ref="C88:F88"/>
    <mergeCell ref="C151:H151"/>
    <mergeCell ref="C152:H152"/>
    <mergeCell ref="C41:H41"/>
    <mergeCell ref="C54:F54"/>
    <mergeCell ref="C36:H36"/>
    <mergeCell ref="C30:H30"/>
    <mergeCell ref="C31:H31"/>
    <mergeCell ref="C27:H27"/>
    <mergeCell ref="C44:H44"/>
    <mergeCell ref="C46:H46"/>
    <mergeCell ref="C28:H28"/>
    <mergeCell ref="C55:H55"/>
    <mergeCell ref="C32:H32"/>
    <mergeCell ref="C51:H51"/>
    <mergeCell ref="C48:H48"/>
    <mergeCell ref="C101:H101"/>
    <mergeCell ref="C365:H365"/>
    <mergeCell ref="C68:F68"/>
    <mergeCell ref="C69:F69"/>
    <mergeCell ref="C170:H170"/>
    <mergeCell ref="C308:H308"/>
    <mergeCell ref="C67:F67"/>
    <mergeCell ref="C424:H424"/>
    <mergeCell ref="C422:H422"/>
    <mergeCell ref="C316:H316"/>
    <mergeCell ref="C329:H329"/>
    <mergeCell ref="C331:H331"/>
    <mergeCell ref="C374:H374"/>
    <mergeCell ref="C423:H423"/>
    <mergeCell ref="C169:H169"/>
    <mergeCell ref="C166:H166"/>
    <mergeCell ref="C205:H205"/>
    <mergeCell ref="C105:H105"/>
    <mergeCell ref="C201:H201"/>
    <mergeCell ref="C238:H238"/>
    <mergeCell ref="C106:H106"/>
    <mergeCell ref="C119:H119"/>
    <mergeCell ref="C167:H167"/>
    <mergeCell ref="C193:H193"/>
    <mergeCell ref="C200:H200"/>
    <mergeCell ref="C211:H211"/>
    <mergeCell ref="C71:H71"/>
    <mergeCell ref="C74:F74"/>
    <mergeCell ref="C72:F72"/>
    <mergeCell ref="C76:F76"/>
    <mergeCell ref="C206:H206"/>
    <mergeCell ref="C207:H207"/>
    <mergeCell ref="C136:H136"/>
    <mergeCell ref="C90:F90"/>
    <mergeCell ref="C116:H116"/>
    <mergeCell ref="C77:H77"/>
    <mergeCell ref="C264:H264"/>
    <mergeCell ref="C414:H414"/>
    <mergeCell ref="C411:H411"/>
    <mergeCell ref="C397:H397"/>
    <mergeCell ref="C394:H394"/>
    <mergeCell ref="C409:H409"/>
    <mergeCell ref="C412:H412"/>
    <mergeCell ref="C328:H328"/>
    <mergeCell ref="C325:H325"/>
    <mergeCell ref="C327:H327"/>
    <mergeCell ref="C95:H95"/>
    <mergeCell ref="C107:H107"/>
    <mergeCell ref="C157:H157"/>
    <mergeCell ref="C245:H245"/>
    <mergeCell ref="C140:H140"/>
    <mergeCell ref="C257:H257"/>
    <mergeCell ref="C251:H251"/>
    <mergeCell ref="C252:H252"/>
    <mergeCell ref="C115:H115"/>
    <mergeCell ref="C112:H112"/>
    <mergeCell ref="C336:H336"/>
    <mergeCell ref="C395:H395"/>
    <mergeCell ref="C340:H340"/>
    <mergeCell ref="C341:H341"/>
    <mergeCell ref="C343:H343"/>
    <mergeCell ref="C332:H332"/>
    <mergeCell ref="C391:H391"/>
    <mergeCell ref="C362:H362"/>
    <mergeCell ref="C387:H387"/>
    <mergeCell ref="C385:H385"/>
    <mergeCell ref="C73:F73"/>
    <mergeCell ref="C215:H215"/>
    <mergeCell ref="C216:H216"/>
    <mergeCell ref="C406:H406"/>
    <mergeCell ref="C407:H407"/>
    <mergeCell ref="C217:H217"/>
    <mergeCell ref="C219:H219"/>
    <mergeCell ref="C111:H111"/>
    <mergeCell ref="C98:H98"/>
    <mergeCell ref="C304:H304"/>
    <mergeCell ref="C85:H85"/>
    <mergeCell ref="C50:H50"/>
    <mergeCell ref="C81:F81"/>
    <mergeCell ref="C246:H246"/>
    <mergeCell ref="C247:H247"/>
    <mergeCell ref="C250:H250"/>
    <mergeCell ref="C75:F75"/>
    <mergeCell ref="C132:H132"/>
    <mergeCell ref="C146:H146"/>
    <mergeCell ref="C89:F89"/>
    <mergeCell ref="B445:C445"/>
    <mergeCell ref="B430:C430"/>
    <mergeCell ref="B458:H458"/>
    <mergeCell ref="C175:H175"/>
    <mergeCell ref="C212:H212"/>
    <mergeCell ref="B435:C435"/>
    <mergeCell ref="C280:H280"/>
    <mergeCell ref="C413:H413"/>
    <mergeCell ref="C255:H255"/>
    <mergeCell ref="C258:H258"/>
    <mergeCell ref="B434:C434"/>
    <mergeCell ref="B439:C439"/>
    <mergeCell ref="B428:C428"/>
    <mergeCell ref="B436:C436"/>
    <mergeCell ref="C137:H137"/>
    <mergeCell ref="C415:H415"/>
    <mergeCell ref="B437:C437"/>
    <mergeCell ref="C262:H262"/>
    <mergeCell ref="C408:H408"/>
    <mergeCell ref="C410:H410"/>
    <mergeCell ref="A1:H1"/>
    <mergeCell ref="A2:H2"/>
    <mergeCell ref="A3:H3"/>
    <mergeCell ref="A5:H5"/>
    <mergeCell ref="A9:H9"/>
    <mergeCell ref="A10:H10"/>
    <mergeCell ref="A4:H4"/>
    <mergeCell ref="A6:H6"/>
    <mergeCell ref="A7:H7"/>
    <mergeCell ref="A8:H8"/>
    <mergeCell ref="C466:H466"/>
    <mergeCell ref="C464:H464"/>
    <mergeCell ref="C80:H80"/>
    <mergeCell ref="C266:H266"/>
    <mergeCell ref="C273:H273"/>
    <mergeCell ref="C416:H416"/>
    <mergeCell ref="C465:H465"/>
    <mergeCell ref="B461:C461"/>
    <mergeCell ref="B447:H447"/>
    <mergeCell ref="B448:H448"/>
    <mergeCell ref="B452:H452"/>
    <mergeCell ref="B454:H454"/>
    <mergeCell ref="B442:C442"/>
    <mergeCell ref="B449:H449"/>
    <mergeCell ref="B446:H446"/>
    <mergeCell ref="B459:H459"/>
    <mergeCell ref="B456:H456"/>
    <mergeCell ref="B451:H451"/>
    <mergeCell ref="B450:H450"/>
    <mergeCell ref="B453:H453"/>
    <mergeCell ref="B463:H463"/>
    <mergeCell ref="B438:C438"/>
    <mergeCell ref="B11:C11"/>
    <mergeCell ref="B433:C433"/>
    <mergeCell ref="C275:H275"/>
    <mergeCell ref="C276:H276"/>
    <mergeCell ref="C277:H277"/>
    <mergeCell ref="C221:H221"/>
    <mergeCell ref="B455:H455"/>
    <mergeCell ref="C267:H267"/>
    <mergeCell ref="C209:H209"/>
    <mergeCell ref="C213:H213"/>
    <mergeCell ref="C261:H261"/>
    <mergeCell ref="C256:H256"/>
    <mergeCell ref="C467:H467"/>
    <mergeCell ref="B457:H457"/>
    <mergeCell ref="B443:C443"/>
    <mergeCell ref="B431:C431"/>
    <mergeCell ref="B429:C429"/>
    <mergeCell ref="C281:H281"/>
    <mergeCell ref="C222:H222"/>
    <mergeCell ref="C286:H286"/>
    <mergeCell ref="C287:H287"/>
    <mergeCell ref="C274:H274"/>
    <mergeCell ref="C248:H248"/>
    <mergeCell ref="C268:H268"/>
    <mergeCell ref="C269:H269"/>
    <mergeCell ref="C265:H265"/>
    <mergeCell ref="C260:H260"/>
    <mergeCell ref="C271:H271"/>
    <mergeCell ref="C70:H70"/>
    <mergeCell ref="C127:H127"/>
    <mergeCell ref="C306:H306"/>
    <mergeCell ref="C285:H285"/>
    <mergeCell ref="C294:H294"/>
    <mergeCell ref="C297:H297"/>
    <mergeCell ref="C298:H298"/>
    <mergeCell ref="C282:H282"/>
    <mergeCell ref="C302:H302"/>
    <mergeCell ref="C100:H100"/>
    <mergeCell ref="A427:H427"/>
    <mergeCell ref="B432:C432"/>
    <mergeCell ref="C417:H417"/>
    <mergeCell ref="C418:H418"/>
    <mergeCell ref="C59:H59"/>
    <mergeCell ref="C84:H84"/>
    <mergeCell ref="C79:H79"/>
    <mergeCell ref="C86:H86"/>
    <mergeCell ref="C131:H131"/>
    <mergeCell ref="C404:H404"/>
    <mergeCell ref="C405:H405"/>
    <mergeCell ref="C187:H187"/>
    <mergeCell ref="C396:H396"/>
    <mergeCell ref="C426:H426"/>
    <mergeCell ref="C384:H384"/>
    <mergeCell ref="C367:H367"/>
    <mergeCell ref="C389:H389"/>
    <mergeCell ref="C381:H381"/>
    <mergeCell ref="C188:E188"/>
    <mergeCell ref="C320:H320"/>
    <mergeCell ref="C330:H330"/>
    <mergeCell ref="C339:H339"/>
    <mergeCell ref="C364:H364"/>
    <mergeCell ref="C312:H312"/>
    <mergeCell ref="C376:H376"/>
    <mergeCell ref="C377:H377"/>
    <mergeCell ref="C321:E321"/>
    <mergeCell ref="C322:E322"/>
    <mergeCell ref="C326:H326"/>
    <mergeCell ref="C337:H337"/>
    <mergeCell ref="C300:H300"/>
    <mergeCell ref="C301:H301"/>
    <mergeCell ref="C253:H253"/>
    <mergeCell ref="C263:H263"/>
    <mergeCell ref="C296:H296"/>
    <mergeCell ref="C291:H291"/>
    <mergeCell ref="C290:H290"/>
    <mergeCell ref="C292:H292"/>
    <mergeCell ref="C293:H293"/>
    <mergeCell ref="C278:H278"/>
    <mergeCell ref="C83:F83"/>
    <mergeCell ref="C57:F57"/>
    <mergeCell ref="C383:H383"/>
    <mergeCell ref="C386:H386"/>
    <mergeCell ref="C369:H369"/>
    <mergeCell ref="C191:H191"/>
    <mergeCell ref="C91:H91"/>
    <mergeCell ref="C99:H99"/>
    <mergeCell ref="C142:H142"/>
    <mergeCell ref="C173:H173"/>
    <mergeCell ref="B440:C440"/>
    <mergeCell ref="B441:C441"/>
    <mergeCell ref="C33:H33"/>
    <mergeCell ref="C34:H34"/>
    <mergeCell ref="C97:H97"/>
    <mergeCell ref="C87:F87"/>
    <mergeCell ref="C113:H113"/>
    <mergeCell ref="C114:H114"/>
    <mergeCell ref="C128:G128"/>
    <mergeCell ref="C129:G129"/>
  </mergeCells>
  <printOptions/>
  <pageMargins left="0.3937007874015748" right="0.35433070866141736" top="0.984251968503937" bottom="0.984251968503937"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w Toruniu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k.mach</dc:creator>
  <cp:keywords/>
  <dc:description/>
  <cp:lastModifiedBy>Krzysztof Ryszewski</cp:lastModifiedBy>
  <cp:lastPrinted>2017-06-14T11:04:37Z</cp:lastPrinted>
  <dcterms:created xsi:type="dcterms:W3CDTF">2008-01-28T10:43:05Z</dcterms:created>
  <dcterms:modified xsi:type="dcterms:W3CDTF">2017-06-14T12:02:32Z</dcterms:modified>
  <cp:category/>
  <cp:version/>
  <cp:contentType/>
  <cp:contentStatus/>
</cp:coreProperties>
</file>