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972" yWindow="65296" windowWidth="12120" windowHeight="9120" activeTab="0"/>
  </bookViews>
  <sheets>
    <sheet name="Uzasadnienie" sheetId="1" r:id="rId1"/>
  </sheets>
  <definedNames>
    <definedName name="_xlfn.IFERROR" hidden="1">#NAME?</definedName>
    <definedName name="_xlnm.Print_Titles" localSheetId="0">'Uzasadnienie'!$12:$12</definedName>
  </definedNames>
  <calcPr fullCalcOnLoad="1"/>
</workbook>
</file>

<file path=xl/sharedStrings.xml><?xml version="1.0" encoding="utf-8"?>
<sst xmlns="http://schemas.openxmlformats.org/spreadsheetml/2006/main" count="645" uniqueCount="519">
  <si>
    <t>1. Przedmiot regulacji</t>
  </si>
  <si>
    <t>2. Omówienie podstawy prawnej</t>
  </si>
  <si>
    <t>5. Ocena skutków regulacji:</t>
  </si>
  <si>
    <t xml:space="preserve">Zgodnie z istniejącym stanem prawnym nie ma konieczności skierowania projektu uchwały do konsultacji.  </t>
  </si>
  <si>
    <t>Treść</t>
  </si>
  <si>
    <t>Plan przed zmianą</t>
  </si>
  <si>
    <t>Zmniejszenia</t>
  </si>
  <si>
    <t>Plan po zmianach</t>
  </si>
  <si>
    <t>Zwiększenia</t>
  </si>
  <si>
    <t>I.</t>
  </si>
  <si>
    <t>II.</t>
  </si>
  <si>
    <t>Zmiany załączników do uchwały budżetowej:</t>
  </si>
  <si>
    <t>Wydatki</t>
  </si>
  <si>
    <t>Lp.</t>
  </si>
  <si>
    <t>Przeniesienia między zadaniami  w ramach tej samej klasyfikacji budżetowej</t>
  </si>
  <si>
    <t>OGÓŁEM</t>
  </si>
  <si>
    <t>Zmiany w treści uchwały:</t>
  </si>
  <si>
    <t>1.</t>
  </si>
  <si>
    <t>2.</t>
  </si>
  <si>
    <t>3.</t>
  </si>
  <si>
    <t>III.</t>
  </si>
  <si>
    <t>Pozostała działalność</t>
  </si>
  <si>
    <t>Oświata i wychowanie</t>
  </si>
  <si>
    <t>UZASADNIENIE</t>
  </si>
  <si>
    <t>Dochody</t>
  </si>
  <si>
    <t>§ 1 ust. 1 dotyczący dochodów budżetowych</t>
  </si>
  <si>
    <t>§ 1 ust. 1 pkt 1 dotyczący dochodów bieżących</t>
  </si>
  <si>
    <t>4.</t>
  </si>
  <si>
    <t>5.</t>
  </si>
  <si>
    <t>6.</t>
  </si>
  <si>
    <t>7.</t>
  </si>
  <si>
    <t>1)</t>
  </si>
  <si>
    <t>2)</t>
  </si>
  <si>
    <t>010</t>
  </si>
  <si>
    <t>Rolnictwo i łowiectwo</t>
  </si>
  <si>
    <t>Transport i łączność</t>
  </si>
  <si>
    <t>Pozostałe zadania w zakresie polityki społecznej</t>
  </si>
  <si>
    <t>Edukacyjna opieka wychowawcza</t>
  </si>
  <si>
    <t>Kultura i ochrona dziedzictwa narodowego</t>
  </si>
  <si>
    <t>3. Konsultacje wymagane przepisami prawa (łącznie z przepisami wewnętrznymi)</t>
  </si>
  <si>
    <t>8.</t>
  </si>
  <si>
    <t>9.</t>
  </si>
  <si>
    <t>10.</t>
  </si>
  <si>
    <t>§ 7 ust. 1 dotyczący dotacji udzielanych z budżetu województwa</t>
  </si>
  <si>
    <t>§ 7 ust. 1 pkt 1 dotyczący dotacji udzielanych z budżetu województwa jednostkom sektora finansów publicznych</t>
  </si>
  <si>
    <t>§ 7 ust. 1 pkt 2 dotyczący dotacji udzielanych z budżetu województwa jednostkom spoza sektora finansów publicznych</t>
  </si>
  <si>
    <t>11.</t>
  </si>
  <si>
    <t>§ 1 ust. 1 pkt 2 dotyczący dochodów majątkowych</t>
  </si>
  <si>
    <t>12.</t>
  </si>
  <si>
    <t xml:space="preserve">Różne rozliczenia </t>
  </si>
  <si>
    <t>Informatyka</t>
  </si>
  <si>
    <t>§ 2 ust. 1 pkt 1 dotyczący wydatków bieżących</t>
  </si>
  <si>
    <t>§ 2 ust. 1 pkt 2 dotyczący wydatków majątkowych</t>
  </si>
  <si>
    <t>§ 2 ust. 1 dotyczący wydatków budżetowych</t>
  </si>
  <si>
    <t>Ogrody botaniczne i zoologiczne oraz naturalne obszary i obiekty chronionej przyrody</t>
  </si>
  <si>
    <t>Parki krajobrazowe</t>
  </si>
  <si>
    <t>Biblioteki</t>
  </si>
  <si>
    <t xml:space="preserve">Parki krajobrazowe </t>
  </si>
  <si>
    <t>Teatry</t>
  </si>
  <si>
    <t>Gospodarka komunalna i ochrona środowiska</t>
  </si>
  <si>
    <t xml:space="preserve">o kwotę </t>
  </si>
  <si>
    <t>Drogi publiczne wojewódzkie</t>
  </si>
  <si>
    <t>60013</t>
  </si>
  <si>
    <t>Regionalne Programy Operacyjne 2014-2020 finansowane z udziałem środków Europejskiego Funduszu Rozwoju Regionalnego</t>
  </si>
  <si>
    <t xml:space="preserve">Szkoły zawodowe </t>
  </si>
  <si>
    <t>Specjalne ośrodki szkolno-wychowawcze</t>
  </si>
  <si>
    <t>§ 12 pkt 1 dotyczący dochodów gromadzonych na wydzielonych rachunkach przez jednostki budżetowe prowadzące działalność określoną w ustawie o systemie oświaty</t>
  </si>
  <si>
    <t>§ 12 pkt 2 dotyczący wydatków finansowanych dochodami gromadzonymi na wydzielonych rachunkach przez jednostki budżetowe prowadzące działalność określoną w ustawie o systemie oświaty</t>
  </si>
  <si>
    <t>Ponadto art. 211, 212, 214, 215, 219 ust. 3, 222, 235-237 i 258 ustawy z dnia 27 sierpnia 2009 r. o finansach publicznych określają zakres i wymogi, które musi spełniać uchwała budżetowa jednostki samorządu terytorialnego.</t>
  </si>
  <si>
    <t>Dokonuje się zmian w planowanych dochodach z tytułu dotacji celowych z budżetu państwa (budżet środków europejskich) przeznaczonych na projekty przewidziane do realizacji w ramach Regionalnego Programu Operacyjnego Województwa Kujawsko-Pomorskiego 2014-2020, poprzez:</t>
  </si>
  <si>
    <t xml:space="preserve">   1) na zadania bieżące w ramach:</t>
  </si>
  <si>
    <t>Ochrona zabytków i opieka nad zabytkami</t>
  </si>
  <si>
    <t xml:space="preserve">Kultura fizyczna </t>
  </si>
  <si>
    <t>13.</t>
  </si>
  <si>
    <t>14.</t>
  </si>
  <si>
    <t>Zgodnie z art. 94 ustawy z dnia 27 sierpnia 2009 r. o finansach publicznych jednostki samorządu terytorialnego mogą udzielać poręczeń i gwarancji. Łączna kwota poręczeń i gwarancji określana jest w uchwale budżetowej.</t>
  </si>
  <si>
    <t>w kwocie</t>
  </si>
  <si>
    <t>Określa się planowane wydatki:</t>
  </si>
  <si>
    <t>Różne rozliczenia</t>
  </si>
  <si>
    <t>Rezerwy ogólne i celowe</t>
  </si>
  <si>
    <t>Państwowy Fundusz Rehabilitacji Osób Niepełnosprawnych</t>
  </si>
  <si>
    <t>§ 5 pkt 2 dotyczący rezerw celowych</t>
  </si>
  <si>
    <t>§ 5 pkt 2 lit. a dotyczący rezerwy celowej na wydatki związane z realizacją programów finansowanych z udziałem środków unijnych</t>
  </si>
  <si>
    <t>2. zwiększenie planowanych dochodów na zadania bieżące w ramach:</t>
  </si>
  <si>
    <t xml:space="preserve">   2) na zadania inwestycyjne w ramach:</t>
  </si>
  <si>
    <t xml:space="preserve">Zgodnie z art. 18 pkt 6 ustawy z dnia 5 czerwca 1998 r. o samorządzie województwa (Dz. U. z 2016 r. poz. 486, z późn. zm.) do właściwości Sejmiku Województwa należy uchwalanie budżetu województwa. W toku wykonywania budżetu uchwalonego w formie uchwały budżetowej na dany rok, organ stanowiący jednostki samorządu terytorialnego może dokonywać zmian w planie finansowym dochodów, wydatków, przychodów i rozchodów tej jednostki z wyłączeniem dzielenia rezerw ogólnej i celowych, którymi dysponuje zarząd jednostki samorządu terytorialnego na podstawie art. 222 ust. 4 ustawy z dnia 27 sierpnia 2009 r. o finansach publicznych (Dz. U. z 2016 r. poz. 1870, z późn. zm.). </t>
  </si>
  <si>
    <t>4. Uzasadnienie merytoryczne - uzasadnienie do zmian w uchwale budżetowej na 2017 rok</t>
  </si>
  <si>
    <t>Załącznik nr 2 "Dochody budżetu Województwa Kujawsko-Pomorskiego wg klasyfikacji budżetowej. Plan na 2017 rok";</t>
  </si>
  <si>
    <t>Załącznik nr 3 "Wydatki budżetu Województwa Kujawsko-Pomorskiego wg grup wydatków. Plan na 2017 rok";</t>
  </si>
  <si>
    <t>Załącznik nr 4 "Wydatki budżetu Województwa Kujawsko-Pomorskiego wg klasyfikacji budżetowej. Plan na 2017 rok";</t>
  </si>
  <si>
    <t>Załącznik nr 5 "Wynik budżetowy i finansowy. Plan na 2017 rok";</t>
  </si>
  <si>
    <t>Wynik budżetowy i finansowy na 2017 rok</t>
  </si>
  <si>
    <t>Zmianie ulega załącznik nr 5 do uchwały budżetowej pn. "Wynik budżetowy i finansowy. Plan na 2017 rok" w związku ze:</t>
  </si>
  <si>
    <t>Załącznik nr 1 "Dochody budżetu Województwa Kujawsko-Pomorskiego wg źródeł pochodzenia. Plan na 2017 rok";</t>
  </si>
  <si>
    <t>01010</t>
  </si>
  <si>
    <t>Infrastruktura wodociągowa i sanitacyjna wsi</t>
  </si>
  <si>
    <t>1. określenie planowanych dochodów:</t>
  </si>
  <si>
    <t xml:space="preserve">       - Działania 5.1 Infrastruktura drogowa, na projekty:</t>
  </si>
  <si>
    <t>3. zmniejszenie planowanych dochodów:</t>
  </si>
  <si>
    <t>Dokonuje się zmian w dochodach zaplanowanych z tytułu dotacji z funduszy celowych na projekty przewidziane do realizacji w ramach RPO WK-P 2014-2020, Działania 4.5 poprzez:</t>
  </si>
  <si>
    <t>Załącznik nr 6 "Projekty i działania realizowane w ramach Regionalnego Programu Operacyjnego Województwa Kujawsko-Pomorskiego 2014-2020. Plan na 2017 rok";</t>
  </si>
  <si>
    <t>Załącznik nr 8 "Wydatki na zadania inwestycyjne. Plan na 2017 rok";</t>
  </si>
  <si>
    <t>Załącznik nr 9 "Dotacje udzielane z budżetu Województwa Kujawsko-Pomorskiego. Plan na 2017 rok";</t>
  </si>
  <si>
    <t>Załącznik nr 10 "Zadania z zakresu administracji rządowej zlecone ustawami Samorządowi Województwa. Plan na 2017 rok";</t>
  </si>
  <si>
    <t>Załącznik nr 12 "Dochody i wydatki na zadania realizowane w drodze umów i porozumień między jednostkami samorządu terytorialnego. Plan na 2017 rok";</t>
  </si>
  <si>
    <t>Załącznik nr 13 "Dochody gromadzone na wydzielonych rachunkach oraz wydatki nimi finansowane. Plan na 2017 rok".</t>
  </si>
  <si>
    <t>01095</t>
  </si>
  <si>
    <t>Krajowe pasażerskie przewozy kolejowe</t>
  </si>
  <si>
    <t>Administracja publiczna</t>
  </si>
  <si>
    <t>Dochody od osób prawnych, od osób fizycznych i od innych jednostek nieposiadających osobowości prawnej oraz wydatki związane z ich poborem</t>
  </si>
  <si>
    <t xml:space="preserve">Wpływy z innych opłat stanowiących dochody jednostek samorządu terytorialnego na podstawie ustaw </t>
  </si>
  <si>
    <t>Udziały województw w podatkach stanowiących dochód budżetu państwa</t>
  </si>
  <si>
    <t>Regionalne Programy Operacyjne 2014-2020 finansowane z udziałem środków Europejskiego Funduszu Społecznego</t>
  </si>
  <si>
    <t>1. zmniejszenie planowanych dochodów na zadania bieżące w ramach:</t>
  </si>
  <si>
    <t xml:space="preserve">w kwocie </t>
  </si>
  <si>
    <t>Drogi publiczne gminne</t>
  </si>
  <si>
    <t>Urzędy marszałkowskie</t>
  </si>
  <si>
    <t>Promocja jednostek samorządu terytorialnego</t>
  </si>
  <si>
    <t>Zwiększa się wydatki:</t>
  </si>
  <si>
    <t>Pomoc materialne dla uczniów o charakterze motywacyjnym</t>
  </si>
  <si>
    <t xml:space="preserve"> - Specjalnego Ośrodka Szkolno-Wychowawczego Nr 2 w Bydgoszczy w kwocie 25.833 zł;</t>
  </si>
  <si>
    <t>90015</t>
  </si>
  <si>
    <t>Oświetlenie ulic, placów i dróg</t>
  </si>
  <si>
    <t xml:space="preserve"> - Biblioteki Pedagogicznej w Toruniu w kwocie 11.764 zł;</t>
  </si>
  <si>
    <t xml:space="preserve"> - Kujawsko-Pomorskiego Centrum Edukacji Nauczycieli w Bydgoszczy w kwocie 53.346 zł;</t>
  </si>
  <si>
    <t xml:space="preserve"> - Kujawsko-Pomorskiego Centrum Edukacji Nauczycieli we Włocławku w kwocie 58.685 zł;</t>
  </si>
  <si>
    <t xml:space="preserve"> - Kujawsko-Pomorskiego Centrum Edukacji Nauczycieli w Toruniu w kwocie 26.653 zł;</t>
  </si>
  <si>
    <t xml:space="preserve"> - Medyczno-Społecznego Centrum Kształcenia Zawodowego i Ustawicznego w Inowrocławiu w kwocie 43.176 zł;</t>
  </si>
  <si>
    <t xml:space="preserve"> - Specjalnego Ośrodka Szkolno-Wychowawczego im. J. Korczaka w Toruniu w kwocie 49.967 zł;</t>
  </si>
  <si>
    <t xml:space="preserve"> - Okręgowego Ośrodka Dokształcania Zawodowego w Bydgoszczy w kwocie 9.472 zł;</t>
  </si>
  <si>
    <t xml:space="preserve"> - Zespołu Szkół Nr 33 Specjalnych dla Dzieci i Młodzieży Przewlekle Chorej w Bydgoszczy w kwocie 51.586 zł;</t>
  </si>
  <si>
    <t xml:space="preserve"> - Pedagogicznej Biblioteki Wojewódzkiej w Bydgoszczy w kwocie 41.973 zł;</t>
  </si>
  <si>
    <t xml:space="preserve"> - Specjalnego Ośrodka Szkolno-Wychowawczego Nr 1 w Bydgoszczy w kwocie 67.511 zł;</t>
  </si>
  <si>
    <t xml:space="preserve"> - Zespołu Szkół Specjalnych Nr 1 w Ciechocinku w kwocie 52.797 zł.</t>
  </si>
  <si>
    <t xml:space="preserve"> - Specjalnego Ośrodka Szkolno-Wychowawczego Nr 2 w Bydgoszczy w kwocie 39.333 zł;</t>
  </si>
  <si>
    <t xml:space="preserve"> - Medyczno-Społecznego Centrum Kształcenia Zawodowego i Ustawicznego w Toruniu w kwocie 44.574 zł;</t>
  </si>
  <si>
    <t xml:space="preserve"> - Medyczno-Społecznego Centrum Kształcenia Zawodowego i Ustawicznego w Toruniu w kwocie 2.545 zł;</t>
  </si>
  <si>
    <t xml:space="preserve"> - Zespołu Szkół Specjalnych Nr 1 w Ciechocinku w kwocie 61.036 zł.</t>
  </si>
  <si>
    <t xml:space="preserve"> - Zespołu Szkół Nr 33 Specjalnych dla Dzieci i Młodzieży Przewlekle Chorej w Bydgoszczy w kwocie 7.650 zł;</t>
  </si>
  <si>
    <t xml:space="preserve"> - Specjalnego Ośrodka Szkolno-Wychowawczego im. J. Korczaka w Toruniu w kwocie 9.957 zł;</t>
  </si>
  <si>
    <t xml:space="preserve"> - Kujawsko-Pomorskiego Centrum Edukacji Nauczycieli we Włocławku w kwocie 16.907 zł;</t>
  </si>
  <si>
    <t xml:space="preserve"> - Specjalnego Ośrodka Szkolno-Wychowawczego Nr 1 w Bydgoszczy w kwocie 55.971 zł;</t>
  </si>
  <si>
    <t xml:space="preserve"> - Okręgowego Ośrodka Dokształcania Zawodowego w Bydgoszczy w kwocie 2.981 zł;</t>
  </si>
  <si>
    <t>Określa się wydatki na odpis na zakładowy fundusz świadczeń socjalnych dla nauczycieli emerytów i rencistów, dla których szkoły prowadzone przez Samorząd Województwa były ostatnim miejscem zatrudnienia. Wysokość odpisu dla poszczególnych jednostek ustala się zgodnie art. 53 ust. 2 ustawy z dnia 26 stycznia 1982 r. Karta Nauczyciela (Dz. U. z 2016 r. poz. 1379, z późn. zm.) w wysokości  5 % pobieranych przez nich emerytur i rent, tj. dla:</t>
  </si>
  <si>
    <t>Wprowadza się zmiany w planie finansowym Regionalnego Ośrodka Polityki Społecznej w Toruniu w projektach realizowanych ramach RPO WK-P 2014-2020:</t>
  </si>
  <si>
    <t>Pomoc społeczna</t>
  </si>
  <si>
    <t>Szkoły podstawowe specjalne</t>
  </si>
  <si>
    <t>01008</t>
  </si>
  <si>
    <t>Melioracje wodne</t>
  </si>
  <si>
    <t>Filharmonie, orkiestry, chóry i kapele</t>
  </si>
  <si>
    <t>Domy i ośrodki kultury, świetlice i kluby</t>
  </si>
  <si>
    <t>Określa się dotacje celowe dla:</t>
  </si>
  <si>
    <t>Galerie i biura wystaw artystycznych</t>
  </si>
  <si>
    <t>Muzea</t>
  </si>
  <si>
    <t>Określa się dotacje celowe dla :</t>
  </si>
  <si>
    <t>Zadania w zakresie przeciwdziałania przemocy w rodzinie</t>
  </si>
  <si>
    <t>Bezpieczeństwo publiczne i ochrona przeciwpożarowa</t>
  </si>
  <si>
    <t>Zwiększa się o kwotę 150 zł dochody własne województwa z tytułu wpływów z opłat za członkostwo w regionalnej sieci Dziedzictwo Kulinarne Kujawy i Pomorze w związku ze zwiększeniem ilości podmiotów, które wnoszą roczne składki.</t>
  </si>
  <si>
    <t>Zmniejsza się o kwotę 2.283 zł planowane dochody własne województwa pochodzące z tytułu 2,5 % odpisu od środków przyznanych województwu z Państwowego Funduszu Rehabilitacji Osób Niepełnosprawnych. Wstępnie przyznane zostały środki w kwocie 9.735.148 zł. Po ostatecznym podziale środków przypadającym samorządom województw przez Zarząd Państwowego Funduszu Rehabilitacji Osób Niepełnosprawnych, dla województwa kujawsko-pomorskiego określona została kwota 9.643.848 zł.</t>
  </si>
  <si>
    <r>
      <t xml:space="preserve">1. na zadanie pn. </t>
    </r>
    <r>
      <rPr>
        <i/>
        <sz val="10"/>
        <rFont val="Times New Roman"/>
        <family val="1"/>
      </rPr>
      <t xml:space="preserve">"Parki krajobrazowe - pozostałe zadania z zakresu ochrony przyrody" </t>
    </r>
    <r>
      <rPr>
        <sz val="10"/>
        <rFont val="Times New Roman"/>
        <family val="1"/>
      </rPr>
      <t>w planach finansowych następujących parków 
    krajobrazowych:</t>
    </r>
  </si>
  <si>
    <t xml:space="preserve">Powyższe zmiany dokonywane są w związku z otrzymaniem z WFOŚiGW w Toruniu Promes udzielenia dotacji na ww. przedsięwzięcia. </t>
  </si>
  <si>
    <r>
      <t xml:space="preserve">2. na zadanie pn. </t>
    </r>
    <r>
      <rPr>
        <i/>
        <sz val="10"/>
        <rFont val="Times New Roman"/>
        <family val="1"/>
      </rPr>
      <t xml:space="preserve">"Zadania związane z tworzeniem centralnego rejestru form ochrony przyrody" </t>
    </r>
    <r>
      <rPr>
        <sz val="10"/>
        <rFont val="Times New Roman"/>
        <family val="1"/>
      </rPr>
      <t>w planie finansowym Krajeńskiego Parku 
    Krajobrazowego w kwocie 3.000 zł, w tym finansowane z dotacji z Wojewódzkiego Funduszu Ochrony Środowiska i Gospodarki Wodnej 
    w Toruniu w kwocie 2.400 zł oraz ze środków własnych województwa w kwocie 600 zł z przeznaczeniem na realizację przedsięwzięcia 
    pn. "Aktualizacja referencyjnych baz danych systemu GIS w Krajeńskim Parku Krajobrazowym".</t>
    </r>
  </si>
  <si>
    <t xml:space="preserve">Zwiększa się wydatki finansowane ze środków własnych województwa zaplanowane na bieżące utrzymanie: </t>
  </si>
  <si>
    <t>W związku z otrzymaniem z WFOŚiGW w Toruniu Promes udzielenia dotacji na przedsięwzięcia przewidziane do realizacji przez parki krajobrazowe, zwiększa się planowane dochody z tytułu dotacji z funduszy celowych łącznie o kwotę 223.040 zł.</t>
  </si>
  <si>
    <t xml:space="preserve"> - w kwocie 4.816 zł z Agencji Restrukturyzacji i Modernizacji Rolnictwa z tytułu płatności w ramach systemu wsparcia bezpośredniego (2.468 zł), 
   z tytułu płatności dla obszarów z ograniczeniami naturalnymi lub innymi szczególnymi ograniczeniami ONW (768 zł) oraz z tytułu płatności 
   rolnośrodowiskowej (1.580 zł);</t>
  </si>
  <si>
    <t xml:space="preserve">    2) Gostynińsko - Włocławskiego Parku Krajobrazowego w kwocie 163.200 zł, w tym finansowane z dotacji z Wojewódzkiego Funduszu 
        Ochrony Środowiska i Gospodarki Wodnej w Toruniu w kwocie 130.000 zł oraz ze środków własnych województwa w kwocie 33.200 zł, 
        z przeznaczeniem na następujące przedsięwzięcia: </t>
  </si>
  <si>
    <t xml:space="preserve">        - pn. Festyn "Lato w Parku Krajobrazowym 2017" (63.400 zł);</t>
  </si>
  <si>
    <t xml:space="preserve">        - pn. "Rehabilitacja ptaków chronionych" (37.500 zł);</t>
  </si>
  <si>
    <t xml:space="preserve">        - pn. "Edukacja środowiskowa realizowana na terenie Gostynińsko-Włocławskiego Parku Krajobrazowego w 2017 roku" (62.300 zł);</t>
  </si>
  <si>
    <t xml:space="preserve">    7) Wdeckiego Parku Krajobrazowego w kwocie 125.125 zł, w tym finansowane z dotacji z Wojewódzkiego Funduszu Ochrony Środowiska 
         i Gospodarki Wodnej w Toruniu w kwocie 100.000 zł oraz ze środków własnych województwa w kwocie 25.125 zł, z przeznaczeniem na
         następujące przedsięwzięcia: </t>
  </si>
  <si>
    <t xml:space="preserve">        - pn. "Edukacja ekologiczna - konkursy, zakup pomocy dydaktycznych" (85.625 zł);</t>
  </si>
  <si>
    <t xml:space="preserve">        - pn. "Wydawnictwa Wdeckiego Parku Krajobrazowego" (39.500 zł);</t>
  </si>
  <si>
    <t xml:space="preserve">    1) Brodnickiego Parku Krajobrazowego w kwocie 125.000 zł, w tym finansowane z dotacji z Wojewódzkiego Funduszu Ochrony Środowiska 
        i Gospodarki Wodnej w Toruniu w kwocie 100.000 zł oraz ze środków własnych województwa w kwocie 25.000 zł, z przeznaczeniem na
       przedsięwzięcie pn. "Edukacja ekologiczna na terenie Brodnickiego Parku Krajobrazowego w roku 2017";</t>
  </si>
  <si>
    <t xml:space="preserve">    3) Górznieńsko - Lidzbarskiego Parku Krajobrazowego w kwocie 150.000 zł, w tym finansowane z dotacji z Wojewódzkiego Funduszu 
        Ochrony Środowiska i Gospodarki Wodnej w Toruniu w kwocie 120.000 zł oraz ze środków własnych województwa w kwocie 30.000 zł, 
        z przeznaczeniem na następujące przedsięwzięcia: </t>
  </si>
  <si>
    <t xml:space="preserve">        - pn. "Edukacja ekologiczna w Górznieńsko - Lidzbarskim Parku Krajobrazowym" (135.000 zł);</t>
  </si>
  <si>
    <t xml:space="preserve">        - pn. "Seminarium pt. "Aktywizujące metody w edukacji ekologicznej" (15.000 zł);</t>
  </si>
  <si>
    <t xml:space="preserve">    5) Nadgoplańskiego Parku Tysiąclecia w kwocie 125.000 zł, w tym finansowane z dotacji z Wojewódzkiego Funduszu Ochrony Środowiska
        i Gospodarki Wodnej w Toruniu w kwocie 100.000 zł oraz ze środków własnych województwa w kwocie 25.000 zł, z przeznaczeniem na
        przedsięwzięcie pn. "Edukacja ekologiczna i wydawnictwa w Nadgoplańskim Parku Tysiąclecia"; </t>
  </si>
  <si>
    <t xml:space="preserve">    8) Zespołu Parków Chełmińskiego i Nadwiślańskiego  w kwocie 200.000 zł, w tym finansowane z dotacji z Wojewódzkiego Funduszu
        Ochrony Środowiska i Gospodarki Wodnej w Toruniu w kwocie 160.000 zł oraz ze środków własnych województwa w kwocie 40.000 zł, 
        z przeznaczeniem na następujące przedsięwzięcia: </t>
  </si>
  <si>
    <t xml:space="preserve">        - pn. "Edukacja ekologiczna w ZPKChiN" (125.000 zł);</t>
  </si>
  <si>
    <t xml:space="preserve">        - pn. "Ochrona in situ i ex situ starych odmian drzew owocowych" (37.500 zł);</t>
  </si>
  <si>
    <t xml:space="preserve">    6) Tucholskiego Parku Krajobrazowego w kwocie 125.000 zł, w tym finansowane z dotacji z Wojewódzkiego Funduszu Ochrony Środowiska
        i Gospodarki Wodnej w Toruniu w kwocie 100.000 zł oraz ze środków własnych województwa w kwocie 25.000 zł, z przeznaczeniem na
        przedsięwzięcie pn. "Edukacja Ekologiczna w Tucholskim Parku Krajobrazowym";</t>
  </si>
  <si>
    <t xml:space="preserve">        - pn. "Edukacja ekologiczna w Krajeńskim Parku Krajobrazowym" (85.800 zł);</t>
  </si>
  <si>
    <t xml:space="preserve">    4) Krajeńskiego Parku Krajobrazowego w kwocie 113.300 zł, w tym finansowane z dotacji z Wojewódzkiego Funduszu Ochrony Środowiska 
        i Gospodarki Wodnej w Toruniu w kwocie 90.640 zł oraz ze środków własnych województwa w kwocie 22.660 zł, z przeznaczeniem na
        następujące przedsięwzięcia: </t>
  </si>
  <si>
    <t xml:space="preserve">        - pn. Konferencja "Dziedzictwo przyrodnicze, kulturowe i historyczne regionu Krajny" (27.500 zł);</t>
  </si>
  <si>
    <t>§ 8 ust. 5 dotyczący dochodów pochodzących z 2,5 % odpisu od środków przyznanych województwu z PFRON oraz wydatków na pokrycie kosztów obsługi zadań realizowanych na rzecz osób niepełnosprawnych</t>
  </si>
  <si>
    <t>Określa się wydatki w kwocie 2.127.563 zł na dopłaty do spółki Kujawsko-Pomorska Sieć Informacyjna sp. z o.o. z przeznaczeniem na pokrycie ujemnego wyniku z działalności operacyjnej za 2016 r., zgodnie z Umową Wsparcia zawartą w dniu 9 października 2014 r. pomiędzy Województwem (Wspólnik), Spółką oraz Bankiem Polska Kasa Opieki S.A. (Agent Płatniczy).</t>
  </si>
  <si>
    <t xml:space="preserve">Zwiększa się o kwotę 35.000 zł wydatki zaplanowane na pokrycie kosztów składki członkowskiej Stowarzyszenia "Salutaris" - zrzeszenia kujawsko-pomorskich samorządów, tj. do wysokości ustalonej jako iloczyn prognozowanej liczby mieszkańców województwa na dzień 31 grudnia roku 2016 i stawki 0,02 zł. </t>
  </si>
  <si>
    <t>1) Opery NOVA w Bydgoszczy:</t>
  </si>
  <si>
    <t xml:space="preserve">    - w kwocie 34.000 zł z przeznaczeniem na wymianę napędów drzwi rozsuwanych zamontowanych w wejściu głównym gmachu Opery;</t>
  </si>
  <si>
    <t>1. Wojewódzkiej i Miejskiej Biblioteki Publicznej im. dr Witolda Bełzy w Bydgoszczy:</t>
  </si>
  <si>
    <r>
      <t xml:space="preserve">2. Wojewódzkiej i Miejskiej Biblioteki Publicznej - Książnicy Kopernikańskiej w Toruniu w kwocie 10.000 zł z przeznaczeniem na zabezpieczenie
    wkładu własnego w projekcie pn. </t>
    </r>
    <r>
      <rPr>
        <i/>
        <sz val="10"/>
        <rFont val="Times New Roman"/>
        <family val="1"/>
      </rPr>
      <t xml:space="preserve">Dyskusyjne Kluby Książki w województwie kujawsko-pomorskim, w podregionie toruńsko-włocławskim
   </t>
    </r>
    <r>
      <rPr>
        <sz val="10"/>
        <rFont val="Times New Roman"/>
        <family val="1"/>
      </rPr>
      <t xml:space="preserve"> współfinansowanym środkami pochodzącymi z Instytutu Książki. W ramach zadania przewidziano organizację co najmniej 23 spotkań 
    z pisarzami i krytykami literackimi, szkoleń i wykładów dla moderatorów klubów oraz jednodniowych warsztatów literackich dla młodzieży 
    a także zakup 1.350 książek zarówno drukowanych, jak i audiobooków.</t>
    </r>
  </si>
  <si>
    <r>
      <t xml:space="preserve">   1) w kwocie 5.000 zł z przeznaczeniem na zabezpieczenie wkładu własnego w projekcie pn. </t>
    </r>
    <r>
      <rPr>
        <i/>
        <sz val="10"/>
        <rFont val="Times New Roman"/>
        <family val="1"/>
      </rPr>
      <t>Dyskusyjne Kluby Książki podregionu bydgoskiego 
       województwa kujawsko-pomorskiego</t>
    </r>
    <r>
      <rPr>
        <sz val="10"/>
        <rFont val="Times New Roman"/>
        <family val="1"/>
      </rPr>
      <t xml:space="preserve"> współfinansowanym środkami pochodzącymi z Instytutu Książki. W ramach zadania przewidziano 
       m.in. dla moderatorów Dyskusyjnych Klubów Książki organizację warsztatów polegających na moderowaniu dyskusji w klubach przez 
       literaturoznawców i krytyków literackich (warsztaty w 4 klubach dla 50 osób), organizację warsztatów plastyczno-literackich dziecięcych 
       Dyskusyjnych Klubów Książki (warsztaty w 4 klubach dla 40 osób), organizację spotkań autorskich a także zakup 750 książek; </t>
    </r>
  </si>
  <si>
    <t xml:space="preserve">   2) łącznie w kwocie 62.300 zł z przeznaczeniem na zabezpieczenie wkładu własnego w projektach współfinansowanych środkami pochodzącymi 
       od Ministra Kultury i Dziedzictwa Narodowego, tj.:</t>
  </si>
  <si>
    <t>Ochrona zdrowia</t>
  </si>
  <si>
    <t>Staże i specjalizacje medyczne</t>
  </si>
  <si>
    <t>Określa się dochody własne województwa w kwocie 405 zł osiągane przez Regionalny Ośrodek Polityki Społecznej w Toruniu z tytułu zwrotu dotacji wykorzystanych niezgodnie z przeznaczeniem lub pobranych w nadmiernej wysokości przez beneficjentów Priorytetu VII Programu Operacyjnego Kapitał Ludzki.</t>
  </si>
  <si>
    <r>
      <t xml:space="preserve"> - pn. </t>
    </r>
    <r>
      <rPr>
        <i/>
        <sz val="10"/>
        <rFont val="Times New Roman"/>
        <family val="1"/>
      </rPr>
      <t xml:space="preserve">"Renaturyzacja rzek, kanałów i wałów przeciwpowodziowych oraz ochrona wód  i bezpieczeństwo przeciwpowodziowe" </t>
    </r>
    <r>
      <rPr>
        <sz val="10"/>
        <rFont val="Times New Roman"/>
        <family val="1"/>
      </rPr>
      <t>(zwiększenie).</t>
    </r>
  </si>
  <si>
    <t>Dokonuje się przeniesienia planowanych dochodów z tytułu dotacji celowej z budżetu państwa w kwocie 150.000 zł w celu urealnienia dochodów na następujące zadania zlecone z zakresu administracji rządowej:</t>
  </si>
  <si>
    <t>Dokonuje się zmian w zadaniach zleconych z zakresu administracji rządowej realizowanych przez Kujawsko-Pomorski Zarząd Melioracji i Urządzeń Wodnych we Włocławku:</t>
  </si>
  <si>
    <r>
      <t xml:space="preserve">1) pn. </t>
    </r>
    <r>
      <rPr>
        <i/>
        <sz val="10"/>
        <rFont val="Times New Roman"/>
        <family val="1"/>
      </rPr>
      <t>"Renaturyzacja rzek, kanałów i wałów przeciwpowodziowych oraz ochrona wód  i bezpieczeństwo przeciwpowodziowe"</t>
    </r>
    <r>
      <rPr>
        <sz val="10"/>
        <rFont val="Times New Roman"/>
        <family val="1"/>
      </rPr>
      <t>:</t>
    </r>
  </si>
  <si>
    <t xml:space="preserve">    - przeniesienie planowanych wydatków między podziałkami klasyfikacji budżetowej w kwocie 321.733 zł w celu dostosowania planu wydatków 
      do szczegółowego budżetu projektu;</t>
  </si>
  <si>
    <t xml:space="preserve">    - przeniesienie planowanych wydatków między podziałkami klasyfikacji budżetowej w kwocie 34.057 zł w celu dostosowania planu wydatków 
      do szczegółowego budżetu projektu;</t>
  </si>
  <si>
    <r>
      <t xml:space="preserve"> - zmniejszenie dochodów na projekt pn. </t>
    </r>
    <r>
      <rPr>
        <i/>
        <sz val="10"/>
        <rFont val="Times New Roman"/>
        <family val="1"/>
      </rPr>
      <t>"Punkty Informacyjne Funduszy Europejskich WK-P"</t>
    </r>
    <r>
      <rPr>
        <sz val="10"/>
        <rFont val="Times New Roman"/>
        <family val="1"/>
      </rPr>
      <t xml:space="preserve"> łącznie o kwotę 3.000 zł, w tym z budżetu państwa
   na finansowanie części unijnej o kwotę 2.550 zł oraz na finansowanie części krajowej o kwotę 450 zł w związku z aktualizacją wniosku 
   o przyznanie dotacji celowej na 2017 r. </t>
    </r>
  </si>
  <si>
    <t>Dokonuje się zmian w dochodach z tytułu dotacji celowej z budżetu państwa zaplanowanych na zadania realizowane w ramach Programu Operacyjnego Pomoc Techniczna poprzez:</t>
  </si>
  <si>
    <t xml:space="preserve"> - przeniesienie planowanych wydatków między podziałkami klasyfikacji budżetowej w kwocie 30.000 zł w celu dostosowania planu wydatków 
   do kosztów wynikających z realizacji zadania;</t>
  </si>
  <si>
    <t xml:space="preserve"> - przeniesienie planowanych wydatków między podziałkami klasyfikacji budżetowej w kwocie 3.033 zł w celu dostosowania planu wydatków 
   do szczegółowego budżetu projektu;</t>
  </si>
  <si>
    <t xml:space="preserve"> - zmniejszenie planowanych wydatków o kwotę 49.330 zł w związku ze zmniejszeniem ogólnej wartości projektu do wysokości wynikającej 
   z wniosku o dofinansowanie.</t>
  </si>
  <si>
    <t xml:space="preserve"> - przeniesienie planowanych wydatków między podziałkami klasyfikacji budżetowej w kwocie 2.268 zł w celu dostosowania planu wydatków 
   do szczegółowego budżetu projektu;</t>
  </si>
  <si>
    <t xml:space="preserve"> - przeniesienie planowanych wydatków między podziałkami klasyfikacji budżetowej w kwocie 201.191 zł w celu dostosowania planu wydatków 
   do szczegółowego budżetu projektu;</t>
  </si>
  <si>
    <t>01006</t>
  </si>
  <si>
    <t>Zarządy melioracji i urządzeń wodnych</t>
  </si>
  <si>
    <t>Zwiększa się planowane dochody z tytułu dotacji z funduszy celowych o kwotę 87.000 zł w związku ze złożeniem wniosku aplikacyjnego do Narodowego Funduszu Środowiska i Gospodarki Wodnej na projekt bilateralny przewidziany do realizacji przez Gostynińsko-Włocławski Park Krajobrazowy w ramach Funduszu Współpracy Dwustronnej (FWD) Mechanizmu Finansowego EOG, programu PL02 Ochrona różnorodności biologicznej i ekosystemów.</t>
  </si>
  <si>
    <r>
      <t>Określa się wydatki finansowane z Narodowego Funduszu Środowiska i Gospodarki Wodnej w kwocie 87.000 zł na nowe zadanie własne pn.</t>
    </r>
    <r>
      <rPr>
        <i/>
        <sz val="10"/>
        <rFont val="Times New Roman"/>
        <family val="1"/>
      </rPr>
      <t xml:space="preserve"> "BIO+ - bioróżnorodni, bioświadomi, bioodpowiedzialni w Województwie Kujawsko-Pomorskim - wymiana doświadczeń"</t>
    </r>
    <r>
      <rPr>
        <sz val="10"/>
        <rFont val="Times New Roman"/>
        <family val="1"/>
      </rPr>
      <t xml:space="preserve"> przewidziane do realizacji przez Gostynińsko-Włocławski Park Krajobrazowy w ramach Funduszu Współpracy Dwustronnej (FWD) Mechanizmu Finansowego EOG, programu PL02 Ochrona różnorodności biologicznej i ekosystemów. W ramach zadania zorganizowany zostanie wyjazd naukowo-poznawczy do Norwegii dla pracowników jednostek realizujących projekt "BIO+ - bioróżnorodni, bioświadomi, bioodpowiedzialni w Województwie Kujawsko-Pomorskim".</t>
    </r>
  </si>
  <si>
    <t>Zwiększa się o kwotę 80.000 zł planowane dochody z tytułu dotacji od jednostek samorządu terytorialnego w związku z udzieleniem przez Miasto Bydgoszcz pomocy finansowej w formie dotacji celowej na zakup wyposażenia - nowości technologicznych do nowego budynku Filii Wojewódzkiej i Miejskiej Biblioteki Publicznej przy ul. Czołgistów 8 w Bydgoszczy.</t>
  </si>
  <si>
    <t>1. Kujawsko-Pomorskiego Centrum Kultury w Bydgoszczy:</t>
  </si>
  <si>
    <t xml:space="preserve">   1) łącznie w kwocie 70.000 zł z przeznaczeniem na zabezpieczenie wkładu własnego w projektach współfinansowanych środkami pochodzącymi
       od Ministra Kultury i Dziedzictwa Narodowego, tj.:</t>
  </si>
  <si>
    <r>
      <t xml:space="preserve">       - w kwocie 50.000 zł na projekt pn. </t>
    </r>
    <r>
      <rPr>
        <i/>
        <sz val="10"/>
        <rFont val="Times New Roman"/>
        <family val="1"/>
      </rPr>
      <t>Wydanie papierowej i elektronicznej wersji "Kwartalnika Artystycznego. Kujawy i Pomorze" ,</t>
    </r>
    <r>
      <rPr>
        <sz val="10"/>
        <rFont val="Times New Roman"/>
        <family val="1"/>
      </rPr>
      <t>na który 
         instytucja uzyskała dofinansowanie w ramach Programu Ministra Kultury i Dziedzictwa Narodowego Czasopisma. W ramach zadania
         przewidziano wydanie 4 numerów czasopisma (nakład 600 egzemplarzy każdego numeru), w którym zaprezentowane zostaną sylwetki oraz
         twórczość uznanych autorów polskiej i światowej literatury, a także młodych utalentowanych twórców;</t>
    </r>
  </si>
  <si>
    <t>2. Pałacu Lubostroń w Lubostroniu w kwocie 19.400 zł z przeznaczeniem na zakup pralnico-wirówki na potrzeby działalności pomocniczej, 
    tj. gastronomii i hotelu.</t>
  </si>
  <si>
    <t>Zwiększa się planowane dochody własne województwa o kwotę 630.000 zł w związku ze wzrostem wpływów z opłat z tytułu wydawania zezwoleń na obrót hurtowy napojami alkoholowymi do 18 % zawartości alkoholu, pobieranych zgodnie z ustawą z dnia 26 października 1982 r. o wychowaniu w trzeźwości i przeciwdziałaniu alkoholizmowi.</t>
  </si>
  <si>
    <t>Przeciwdziałanie alkoholizmowi</t>
  </si>
  <si>
    <t>Wojewódzkie urzędy pracy</t>
  </si>
  <si>
    <t>Zwiększa się dochody własne województwa o kwotę 2.051 zł w związku z wpływem środków od byłego pracownika Wojewódzkiego Urzędu Pracy w Toruniu z tytułu zwrotu kosztów studiów podyplomowych i kosztów dojazdu sfinansowanych w ramach Programu Operacyjnego Wiedza Edukacja Rozwój.</t>
  </si>
  <si>
    <r>
      <t>Określa się wydatki w kwocie 778 zł na zadanie własne pn.</t>
    </r>
    <r>
      <rPr>
        <i/>
        <sz val="10"/>
        <rFont val="Times New Roman"/>
        <family val="1"/>
      </rPr>
      <t xml:space="preserve"> "Zwrot dotacji RPO" </t>
    </r>
    <r>
      <rPr>
        <sz val="10"/>
        <rFont val="Times New Roman"/>
        <family val="1"/>
      </rPr>
      <t>z przeznaczeniem na zwrot dotacji z budżetu państwa w związku ze stwierdzeniem przez Instytucję Zarządzającą wydatków niekwalifikowalnych w projekcie pn. "Informacja i komunikacja" realizowanym w ramach Pomocy Technicznej RPO 2014-2020, Działania 12.2.</t>
    </r>
  </si>
  <si>
    <t>Przetwórstwo przemysłowe</t>
  </si>
  <si>
    <t>Rozwój przedsiębiorczości</t>
  </si>
  <si>
    <t>Dokonuje się zmian w projekcie EMMA realizowanym w ramach Programu INTERREG Region Morza Bałtyckiego poprzez:</t>
  </si>
  <si>
    <t xml:space="preserve"> - zwiększenie wydatków o kwotę 25.871 zł w związku z przeniesieniem części zakresu rzeczowo-finansowego zadań dotyczących przygotowania
   broszur i materiałów promocyjnych, SIWZ na studium lokalizacyjne portalu multimodalnego oraz analizy "Wąskich gardeł" w śródlądowym 
   transporcie wodnym z roku 2016 na rok 2017. Ogólna wartość projektu nie ulega zmianie.</t>
  </si>
  <si>
    <r>
      <t>Określa się wydatki w kwocie 150.000 zł na nowe zadanie własne pn.</t>
    </r>
    <r>
      <rPr>
        <i/>
        <sz val="10"/>
        <rFont val="Times New Roman"/>
        <family val="1"/>
      </rPr>
      <t xml:space="preserve"> "Aktualizacja Planu zrównoważonego rozwoju publicznego transportu zbiorowego dla województwa kujawsko-pomorskiego"</t>
    </r>
    <r>
      <rPr>
        <sz val="10"/>
        <rFont val="Times New Roman"/>
        <family val="1"/>
      </rPr>
      <t xml:space="preserve">. Powyższa kwota przeznaczona zostanie na sfinansowanie kosztów dostosowania dokumentu do przewidywanych zmian w zakresie przepisów prawa. </t>
    </r>
  </si>
  <si>
    <r>
      <t xml:space="preserve">Określa się wydatki w kwocie 15.528 zł na nowe zadanie inwestycyjne pn. </t>
    </r>
    <r>
      <rPr>
        <i/>
        <sz val="10"/>
        <rFont val="Times New Roman"/>
        <family val="1"/>
      </rPr>
      <t xml:space="preserve">"Modernizacja sieci teleinformatycznej" </t>
    </r>
    <r>
      <rPr>
        <sz val="10"/>
        <rFont val="Times New Roman"/>
        <family val="1"/>
      </rPr>
      <t xml:space="preserve">przewidziane do realizacji przez Medyczno-Społeczne Centrum Kształcenia Zawodowego i Ustawicznego w Toruniu. W ramach zadania przewidziano wykonanie sieci informatycznej kablowo-radiowej, która swym zasięgiem obejmie wszystkie pomieszczenia dydaktyczne. Zbudowana zostanie infrastruktura sieci kablowej na poziomie pierwszego piętra w skrzydle wschodnim oraz pierwszego piętra i parteru w skrzydle północnym wraz z przyłączem sieci internetowej w postaci wydajnego routera oraz wysokowydajnymi urządzeniami typu Acces Point. </t>
    </r>
  </si>
  <si>
    <t xml:space="preserve"> - w kwocie 515 zł w Projekcie NICHE.</t>
  </si>
  <si>
    <t xml:space="preserve"> - w kwocie 933 zł w Projekcie EmpInno;</t>
  </si>
  <si>
    <t>Określa się wydatki:</t>
  </si>
  <si>
    <t>Wprowadza się zmiany w projektach realizowanych w ramach RPO WK-P 2014-2020, Działania 4.5 Ochrona przyrody:</t>
  </si>
  <si>
    <r>
      <t xml:space="preserve">1) projekt pn. </t>
    </r>
    <r>
      <rPr>
        <i/>
        <sz val="10"/>
        <rFont val="Times New Roman"/>
        <family val="1"/>
      </rPr>
      <t xml:space="preserve">"Utworzenie ośrodka edukacji przyrodniczej wraz z siedzibą Krajeńskiego Parku Krajobrazowego" </t>
    </r>
    <r>
      <rPr>
        <sz val="10"/>
        <rFont val="Times New Roman"/>
        <family val="1"/>
      </rPr>
      <t>realizowany przez Krajeński
    Park Krajobrazowy:</t>
    </r>
  </si>
  <si>
    <r>
      <t xml:space="preserve">2) projekt pn. </t>
    </r>
    <r>
      <rPr>
        <i/>
        <sz val="10"/>
        <rFont val="Times New Roman"/>
        <family val="1"/>
      </rPr>
      <t>"Ochrona czynna i monitoring obszarów "Natura 2000" zlokalizowanych w granicach Brodnickiego Parku Krajobrazowego"</t>
    </r>
    <r>
      <rPr>
        <sz val="10"/>
        <rFont val="Times New Roman"/>
        <family val="1"/>
      </rPr>
      <t xml:space="preserve"> 
    realizowany przez Brodnicki Park Krajobrazowy - przeniesienie planowanych wydatków między podziałkami klasyfikacji budżetowej w kwocie 
    234.465 zł w celu dostosowania planu wydatków do kosztów zarządzania projektem, kosztów prac wykończeniowych oraz wartości środków 
    trwałych.</t>
    </r>
  </si>
  <si>
    <r>
      <rPr>
        <sz val="10"/>
        <rFont val="Times New Roman"/>
        <family val="1"/>
      </rPr>
      <t xml:space="preserve">   - nazwa projektu otrzymuje brzmienie</t>
    </r>
    <r>
      <rPr>
        <i/>
        <sz val="10"/>
        <rFont val="Times New Roman"/>
        <family val="1"/>
      </rPr>
      <t xml:space="preserve"> "Utworzenie ośrodka edukacji przyrodniczej Krajeńskiego Parku Krajobrazowego";</t>
    </r>
  </si>
  <si>
    <r>
      <t xml:space="preserve"> - w kwocie 13.830 zł na zadanie własne pn. </t>
    </r>
    <r>
      <rPr>
        <i/>
        <sz val="10"/>
        <rFont val="Times New Roman"/>
        <family val="1"/>
      </rPr>
      <t>"Zakup oprogramowania i sprzętu na potrzeby centralizacji VAT".</t>
    </r>
  </si>
  <si>
    <t>Rozwój kadr nowoczesnej gospodarki i przedsiębiorczości</t>
  </si>
  <si>
    <r>
      <t xml:space="preserve">Zwiększa się o kwotę 24.351 zł wydatki zaplanowane na zadanie własne pn. </t>
    </r>
    <r>
      <rPr>
        <i/>
        <sz val="10"/>
        <rFont val="Times New Roman"/>
        <family val="1"/>
      </rPr>
      <t xml:space="preserve">"Zwrot dotacji POKL" </t>
    </r>
    <r>
      <rPr>
        <sz val="10"/>
        <rFont val="Times New Roman"/>
        <family val="1"/>
      </rPr>
      <t>w części ujętej w planie finansowym Urzędu Marszałkowskiego w Toruniu z przeznaczeniem na zwrot dotacji niewykorzystanych i oddanych przez Beneficjentów Priorytetu VIII.</t>
    </r>
  </si>
  <si>
    <t>Zwiększa się o kwotę 24.351 zł planowane dochody własne województwa osiągane przez Urząd Marszałkowski w Toruniu z tytułu zwrotu dotacji wykorzystanych niezgodnie z przeznaczeniem lub pobranych w nadmiernej wysokości przez beneficjentów Priorytetu VIII Programu Operacyjnego Kapitał Ludzki.</t>
  </si>
  <si>
    <r>
      <t xml:space="preserve">Zmniejsza się o kwotę 193.500 zł wydatki zaplanowane na zadanie własne pn. </t>
    </r>
    <r>
      <rPr>
        <i/>
        <sz val="10"/>
        <rFont val="Times New Roman"/>
        <family val="1"/>
      </rPr>
      <t>"Popularyzacja i propagowanie działań w zakresie ochrony środowiska"</t>
    </r>
    <r>
      <rPr>
        <sz val="10"/>
        <rFont val="Times New Roman"/>
        <family val="1"/>
      </rPr>
      <t xml:space="preserve"> w tym finansowane z dotacji z Wojewódzkiego Funduszu Ochrony Środowiska i Gospodarki Wodnej w Toruniu o kwotę 154.800 zł oraz ze środków własnych województwa o kwotę 38.700 zł, w związku z informacją z WFOŚiGW o zmniejszeniu kwoty promesy udzielonej na przedsięwzięcie.</t>
    </r>
  </si>
  <si>
    <t>Infrastruktura kolejowa</t>
  </si>
  <si>
    <t xml:space="preserve">Zwiększa się planowane dochody własne województwa o kwotę 15.129 zł w związku z przewidywanymi wpływami z tytułu umowy dzierżawy lokomotywy spalinowej SM41-111 przez Spółkę Przewozy Regionalne. </t>
  </si>
  <si>
    <r>
      <t>Określa się wydatki w kwocie 15.129 zł na zadanie własne pn.</t>
    </r>
    <r>
      <rPr>
        <i/>
        <sz val="10"/>
        <rFont val="Times New Roman"/>
        <family val="1"/>
      </rPr>
      <t xml:space="preserve"> "Utrzymanie taboru kolejowego"</t>
    </r>
    <r>
      <rPr>
        <sz val="10"/>
        <rFont val="Times New Roman"/>
        <family val="1"/>
      </rPr>
      <t xml:space="preserve"> z przeznaczeniem na pokrycie kosztów przechowywania taboru kolejowego zakupionego w 2010 r. (parowóz OI49-3 wraz z tendrem oraz cztery wagony pasażerskie). </t>
    </r>
  </si>
  <si>
    <t xml:space="preserve">1) określenie wydatków w kwocie 405 zł w planie finansowym Regionalnego Ośrodka Polityki Społecznej  w Toruniu z przeznaczeniem na zwrot 
   dotacji niewykorzystanych i oddanych przez Beneficjentów Priorytetu VII. </t>
  </si>
  <si>
    <t>2) zwiększenie wydatków:</t>
  </si>
  <si>
    <t>Zwiększa się dochody własne województwa:</t>
  </si>
  <si>
    <t xml:space="preserve"> - o kwotę 4.700 zł osiągane przez Wojewódzki Urząd Pracy w Toruniu z tytułu zwrotu dotacji wykorzystanych niezgodnie z przeznaczeniem lub 
   pobranych w nadmiernej wysokości przez beneficjentów Priorytetu VI Programu Operacyjnego Kapitał Ludzki.</t>
  </si>
  <si>
    <t xml:space="preserve"> - o kwotę 418 zł osiągane przez Urząd Marszałkowski w Toruniu z tytułu zwrotu dotacji wykorzystanych niezgodnie z przeznaczeniem lub 
   pobranych w nadmiernej wysokości przez beneficjentów Priorytetu IX Programu Operacyjnego Kapitał Ludzki;</t>
  </si>
  <si>
    <t>Zwiększa się o kwotę 32.000 zł wydatki zaplanowane na działalność statutową Kujawsko-Pomorskiego Impresaryjnego Teatru Muzycznego w Toruniu w celu zabezpieczenia środków na bieżące funkcjonowanie Instytucji w części dotyczącej kosztów utrzymania przejętego obiektu przy ul. Warszawskiej 11 w Toruniu.</t>
  </si>
  <si>
    <r>
      <t xml:space="preserve"> - o kwotę 370.000 zł na zadanie własne pn. </t>
    </r>
    <r>
      <rPr>
        <i/>
        <sz val="10"/>
        <rFont val="Times New Roman"/>
        <family val="1"/>
      </rPr>
      <t xml:space="preserve">"Współpraca międzynarodowa" </t>
    </r>
    <r>
      <rPr>
        <sz val="10"/>
        <rFont val="Times New Roman"/>
        <family val="1"/>
      </rPr>
      <t>z przeznaczeniem na inicjatywy promujące udział Polski 
   i Województwa w strukturach NATO;</t>
    </r>
  </si>
  <si>
    <r>
      <t xml:space="preserve"> - o kwotę 60.000 zł na zadanie własne pn. </t>
    </r>
    <r>
      <rPr>
        <i/>
        <sz val="10"/>
        <rFont val="Times New Roman"/>
        <family val="1"/>
      </rPr>
      <t xml:space="preserve">"Współpraca międzynarodowa uczniów i studentów" </t>
    </r>
    <r>
      <rPr>
        <sz val="10"/>
        <rFont val="Times New Roman"/>
        <family val="1"/>
      </rPr>
      <t>z przeznaczeniem na organizację pobytu 
   terapeutycznego dla dzieci z Ukrainy dotkniętych skutkami działań wojennych.</t>
    </r>
  </si>
  <si>
    <t>Działalność informacyjna i kulturalna prowadzona za granicą</t>
  </si>
  <si>
    <t xml:space="preserve"> - zmniejszenie planowanych wydatków o kwotę 3.650.996 zł w związku z przygotowaniem nowych założeń do projektu. Zwiększa się ogólna 
   wartość projektu i wydłuża okres jego realizacji do roku 2023.</t>
  </si>
  <si>
    <t>§ 4 dotyczący wydatków przypadających do spłaty w 2017 roku zgodnie z zawartymi umowami, z tytułu poręczeń i gwarancji udzielonych przez Województwo Kujawsko-Pomorskie</t>
  </si>
  <si>
    <t>§ 8 ust.1 pkt 1 dotyczący dochodów z tytułu wydawania zezwoleń na sprzedaż napojów alkoholowych</t>
  </si>
  <si>
    <t xml:space="preserve">§ 8 ust.1 pkt 2 dotyczący wydatków na realizację zadań określonych w wojewódzkim programie profilaktyki i rozwiązywania problemów alkoholowych </t>
  </si>
  <si>
    <t>Obsługa długu publicznego</t>
  </si>
  <si>
    <t>Rozliczenia z tytułu poręczeń i gwarancji udzielonych przez Skarb Państwa lub jednostkę samorządu terytorialnego</t>
  </si>
  <si>
    <t>Zmniejsza się wydatki:</t>
  </si>
  <si>
    <t xml:space="preserve">Zwiększa się o kwotę 6.500.000 zł wydatki zaplanowane na podwyższenie kapitału Spółki Kujawsko-Pomorskie Inwestycje Medyczne Sp. z o.o. tj. do kwoty 10.000.000 zł. Środki przeznaczone są m.in. na spłatę kapitału oraz odsetek od kredytu EBI. </t>
  </si>
  <si>
    <r>
      <t xml:space="preserve">Określa się dotację celową w kwocie 318.000 zł dla Związku Harcerstwa Polskiego na dofinansowanie zadania inwestycyjnego pn. </t>
    </r>
    <r>
      <rPr>
        <i/>
        <sz val="10"/>
        <rFont val="Times New Roman"/>
        <family val="1"/>
      </rPr>
      <t>"Termomodernizacja obiektu przy ul. Nad Drwęcą 30 w Brodnicy"</t>
    </r>
    <r>
      <rPr>
        <sz val="10"/>
        <rFont val="Times New Roman"/>
        <family val="1"/>
      </rPr>
      <t>.</t>
    </r>
  </si>
  <si>
    <t>Zwiększa się  wydatki zaplanowane  na bieżące utrzymanie Urzędu Marszałkowskiego w Toruniu o kwotę 2.379.000 zł w celu zabezpieczenia środków na funkcjonowanie jednostki.</t>
  </si>
  <si>
    <t>Określa się dotacje celowe:</t>
  </si>
  <si>
    <t xml:space="preserve"> - w kwocie 59.381 zł dla Towarzystwa Przyjaciół Dzieci na dofinansowanie modernizacji ośrodka kolonijno-wypoczynkowego "BANDARI" 
   w Chełmnie nad Jeziorem Starogrodzkim;</t>
  </si>
  <si>
    <t>Zadania w zakresie kultury fizycznej</t>
  </si>
  <si>
    <t>Zwiększa się o kwotę 80.000 zł wydatki zaplanowane na działalność statutową Kujawsko-Pomorskiego Centrum Kultury w Bydgoszczy w celu zabezpieczenia środków na bieżące funkcjonowanie Instytucji.</t>
  </si>
  <si>
    <r>
      <t xml:space="preserve"> - w kwocie 2.000.000 zł na nowe zadanie własne pn. </t>
    </r>
    <r>
      <rPr>
        <i/>
        <sz val="10"/>
        <rFont val="Times New Roman"/>
        <family val="1"/>
      </rPr>
      <t xml:space="preserve">"Organizacja wydarzeń kulturalnych na terenie województwa kujawsko-pomorskiego". 
   </t>
    </r>
    <r>
      <rPr>
        <sz val="10"/>
        <rFont val="Times New Roman"/>
        <family val="1"/>
      </rPr>
      <t>W ramach zadania zrealizowane zostaną przedsięwzięcia kulturalne tj. najważniejsze festiwale, przeglądy, koncerty i inne projekty, mające
   wpływ na wzmocnienie marki regionu i wzrost jego atrakcyjności.</t>
    </r>
  </si>
  <si>
    <t>Turystyka</t>
  </si>
  <si>
    <t>Zadania w zakresie upowszechniania turystyki</t>
  </si>
  <si>
    <r>
      <t xml:space="preserve">Zwiększa się o kwotę 50.000 zł wydatki zaplanowane na zadanie własne pn. </t>
    </r>
    <r>
      <rPr>
        <i/>
        <sz val="10"/>
        <rFont val="Times New Roman"/>
        <family val="1"/>
      </rPr>
      <t xml:space="preserve">"Program Rozwoju Turystyki w Województwie Kujawsko-Pomorskim" </t>
    </r>
    <r>
      <rPr>
        <sz val="10"/>
        <rFont val="Times New Roman"/>
        <family val="1"/>
      </rPr>
      <t>z przeznaczeniem na działania promujące Szlak Piastowski i Wiślaną Trasę Rowerową oraz na kampanię "Paszport Turystyczny".</t>
    </r>
  </si>
  <si>
    <r>
      <t xml:space="preserve">Zwiększa się wydatki zaplanowane na zadanie własne pn. </t>
    </r>
    <r>
      <rPr>
        <i/>
        <sz val="10"/>
        <rFont val="Times New Roman"/>
        <family val="1"/>
      </rPr>
      <t xml:space="preserve">"Promocja Województwa" </t>
    </r>
    <r>
      <rPr>
        <sz val="10"/>
        <rFont val="Times New Roman"/>
        <family val="1"/>
      </rPr>
      <t>o kwotę 450.000 zł  w celu zabezpieczenia środków na realizację polityki promocyjnej Województwa Kujawsko-Pomorskiego, w tym na przedsięwzięcia realizowane w ramach Roku Rzeki Wisły.</t>
    </r>
  </si>
  <si>
    <t>01078</t>
  </si>
  <si>
    <t>Usuwanie skutków klęsk żywiołowych</t>
  </si>
  <si>
    <t>Zwiększa się planowane dochody z tytułu dotacji celowej z budżetu państwa w związku z Decyzją Wojewody Kujawsko-Pomorskiego nr WFB.I.3120.2.11.2017 z dnia 11 kwietnia 2017 r. o zwiększeniu planu dotacji na 2017 r. o kwotę 10.000.000 zł z przeznaczeniem na realizację zadania pn. "Przebudowa wału przeciwpowodziowego Łęgnowo-Otorowo od km 0+000 do km 5+600".</t>
  </si>
  <si>
    <r>
      <t>Zmniejsza się o kwotę 60.000 zł wydatki zaplanowane na zadanie własne pn</t>
    </r>
    <r>
      <rPr>
        <i/>
        <sz val="10"/>
        <rFont val="Times New Roman"/>
        <family val="1"/>
      </rPr>
      <t>. "Zadania w zakresie kultury fizycznej i sportu - pozostała działalność"</t>
    </r>
    <r>
      <rPr>
        <sz val="10"/>
        <rFont val="Times New Roman"/>
        <family val="1"/>
      </rPr>
      <t xml:space="preserve"> w związku z przeniesieniem środków przeznaczonych na działania promocyjne do rozdziału 75075.</t>
    </r>
  </si>
  <si>
    <r>
      <t xml:space="preserve">Określa się planowane wydatki w kwocie 60.000 zł na nowe zadanie własne pn. </t>
    </r>
    <r>
      <rPr>
        <i/>
        <sz val="10"/>
        <rFont val="Times New Roman"/>
        <family val="1"/>
      </rPr>
      <t xml:space="preserve">"Promocja województwa kujawsko-pomorskiego poprzez sport" </t>
    </r>
    <r>
      <rPr>
        <sz val="10"/>
        <rFont val="Times New Roman"/>
        <family val="1"/>
      </rPr>
      <t xml:space="preserve">w związku z wyodrębnieniem środków przeznaczonych na działania promocyjne podczas wydarzeń sportowych z zadania pn. </t>
    </r>
    <r>
      <rPr>
        <i/>
        <sz val="10"/>
        <rFont val="Times New Roman"/>
        <family val="1"/>
      </rPr>
      <t>"Zadania w zakresie kultury fizycznej i sportu - pozostała działalność"</t>
    </r>
    <r>
      <rPr>
        <sz val="10"/>
        <rFont val="Times New Roman"/>
        <family val="1"/>
      </rPr>
      <t xml:space="preserve"> sklasyfikowanego w rozdziale 92605.</t>
    </r>
  </si>
  <si>
    <t xml:space="preserve"> - w kwocie 2.340 zł z tytułu refundacji kosztów ogrzewania budynku Muzeum Borów Tucholskich.</t>
  </si>
  <si>
    <t>Zwiększa się łącznie o kwotę 7.156 zł planowane dochody własne województwa, w związku z uzyskaniem przez Tucholski Park Krajobrazowy wpływów:</t>
  </si>
  <si>
    <t xml:space="preserve">Urealnia się dochody uzyskiwane przez Zarząd Dróg Wojewódzkich w Bydgoszczy poprzez: </t>
  </si>
  <si>
    <t>1) określenie planowanych dochodów:</t>
  </si>
  <si>
    <t xml:space="preserve">    - w kwocie 60.000 zł z tytułu kar za nieterminowe bądź niezgodne z umową wykonanie usług;</t>
  </si>
  <si>
    <t xml:space="preserve">    - w kwocie 90.000 zł z tytułu rozliczeń z lat ubiegłych;</t>
  </si>
  <si>
    <t xml:space="preserve">    - w kwocie 100.000 zł z tytułu odszkodowań za uszkodzone mienie;</t>
  </si>
  <si>
    <t>2) zwiększenie planowanych dochodów:</t>
  </si>
  <si>
    <t xml:space="preserve">    - o kwotę 1.000 zł z tytułu odsetek od środków zgromadzonych na rachunku bankowym;</t>
  </si>
  <si>
    <t xml:space="preserve">    - o kwotę 10.000 zł z tytułu najmu i dzierżawy;</t>
  </si>
  <si>
    <t>3) zmniejszenie planowanych dochodów:</t>
  </si>
  <si>
    <t xml:space="preserve">    - o kwotę 125.000 zł z tytułu wpływów z pozostałych dochodów.</t>
  </si>
  <si>
    <t xml:space="preserve">    - o kwotę 21.100 zł z tytułu sprzedaży składników majątkowych  (drewno i złom);</t>
  </si>
  <si>
    <t>§ 3 dotyczący deficytu budżetowego</t>
  </si>
  <si>
    <t>§ 3 dotyczący przychodów budżetowych</t>
  </si>
  <si>
    <r>
      <t xml:space="preserve">       - Działania 4.4 Ochrona i rozwój zasobów kultury, na projekt pn. </t>
    </r>
    <r>
      <rPr>
        <i/>
        <sz val="10"/>
        <rFont val="Times New Roman"/>
        <family val="1"/>
      </rPr>
      <t xml:space="preserve">"Kujawsko-Pomorskie - rozwój poprzez 
         kulturę 2017" </t>
    </r>
  </si>
  <si>
    <r>
      <t xml:space="preserve">         pn. </t>
    </r>
    <r>
      <rPr>
        <i/>
        <sz val="10"/>
        <rFont val="Times New Roman"/>
        <family val="1"/>
      </rPr>
      <t>"Rozbudowa drogi wojewódzkiej Nr 548 Stolno-Wąbrzeźno od km 0+005 do km 29+619 
         z wyłączeniem węzła autostradowego w m. Lisewo od km 14+144 do km 15+146"</t>
    </r>
  </si>
  <si>
    <r>
      <t xml:space="preserve">         pn. </t>
    </r>
    <r>
      <rPr>
        <i/>
        <sz val="10"/>
        <rFont val="Times New Roman"/>
        <family val="1"/>
      </rPr>
      <t>"Przebudowa wraz z rozbudową drogi wojewódzkiej nr 265 Brześć Kujawski - Gostynin od km 
         0+000 do km 19+117"</t>
    </r>
  </si>
  <si>
    <r>
      <t xml:space="preserve">       - Działania 3.3 Efektywność energetyczna w sektorze publicznym i mieszkaniowym, na projekt 
         pn. </t>
    </r>
    <r>
      <rPr>
        <i/>
        <sz val="10"/>
        <rFont val="Times New Roman"/>
        <family val="1"/>
      </rPr>
      <t>"Termomodernizacja obiektów użyteczności publicznej, budynki: RDW Inowrocław, RDW 
         Żołędowo"</t>
    </r>
  </si>
  <si>
    <t>2. zwiększenie planowanych dochodów:</t>
  </si>
  <si>
    <t xml:space="preserve">       - Działania 4.5 Ochrona przyrody, na projekty</t>
  </si>
  <si>
    <t xml:space="preserve">       - Poddziałania 1.5.2 Wsparcie procesu umiędzynarodowienia przedsiębiorstw, na projekty:</t>
  </si>
  <si>
    <r>
      <t xml:space="preserve">         pn. </t>
    </r>
    <r>
      <rPr>
        <i/>
        <sz val="10"/>
        <rFont val="Times New Roman"/>
        <family val="1"/>
      </rPr>
      <t>"Expressway - promocja terenów inwestycyjnych"</t>
    </r>
  </si>
  <si>
    <r>
      <t xml:space="preserve">         pn. </t>
    </r>
    <r>
      <rPr>
        <i/>
        <sz val="10"/>
        <rFont val="Times New Roman"/>
        <family val="1"/>
      </rPr>
      <t>"Export - misje gospodarcze"</t>
    </r>
  </si>
  <si>
    <r>
      <t xml:space="preserve">       - Działania 2.1 Wysoka dostępność i jakość e-usług publicznych, na projekt pn. </t>
    </r>
    <r>
      <rPr>
        <i/>
        <sz val="10"/>
        <rFont val="Times New Roman"/>
        <family val="1"/>
      </rPr>
      <t>"Infostrada Kujaw 
         i Pomorza v2.0"</t>
    </r>
  </si>
  <si>
    <t xml:space="preserve">       - Poddziałania 4.1.1 Poprawa ochrony przeciwpowodziowej i przeciwdziałanie suszy, na projekty:</t>
  </si>
  <si>
    <r>
      <t xml:space="preserve">         pn. </t>
    </r>
    <r>
      <rPr>
        <i/>
        <sz val="10"/>
        <rFont val="Times New Roman"/>
        <family val="1"/>
      </rPr>
      <t>"Kształtowanie przekroju poprzecznego i podłużnego rzeki Bętlewianki w km 0+700 - 2+500 
         w celu zwiększenia możliwości retencjonowania w dolinie wody gm. Dobrzyń n/Wisłą, powiat Lipno"</t>
    </r>
  </si>
  <si>
    <r>
      <t xml:space="preserve">         pn. </t>
    </r>
    <r>
      <rPr>
        <i/>
        <sz val="10"/>
        <rFont val="Times New Roman"/>
        <family val="1"/>
      </rPr>
      <t>"Budowa jazu piętrzącego na rzece Pannie w km 7+537 gm. Mogilno, powiat mogileński, 
         województwo kujawsko-pomorskie"</t>
    </r>
  </si>
  <si>
    <r>
      <t xml:space="preserve">         pn. </t>
    </r>
    <r>
      <rPr>
        <i/>
        <sz val="10"/>
        <rFont val="Times New Roman"/>
        <family val="1"/>
      </rPr>
      <t>"Kształtowanie przekroju podłużnego i poprzecznego oraz układu poziomego Kanału Bachorza 
         Duża od km 0+000 do km 14+000, gm. Kruszwica, Dąbrowa Biskupia, Inowrocław, pow. 
         inowrocławski, woj. kujawsko-pomorskie"</t>
    </r>
  </si>
  <si>
    <r>
      <t xml:space="preserve">       - Poddziałania 6.3.2 Inwestycje w infrastrukturę kształcenia zawodowego, na projekt pn. </t>
    </r>
    <r>
      <rPr>
        <i/>
        <sz val="10"/>
        <rFont val="Times New Roman"/>
        <family val="1"/>
      </rPr>
      <t>"Mistrz zawodu 
         w nowoczesnym warsztacie - modernizacja warsztatów kształcenia zawodowego w Specjalnym Ośrodku 
         Szkolno-Wychowawczym Nr 1 w Bydgoszczy"</t>
    </r>
  </si>
  <si>
    <r>
      <t xml:space="preserve">         pn. </t>
    </r>
    <r>
      <rPr>
        <i/>
        <sz val="10"/>
        <rFont val="Times New Roman"/>
        <family val="1"/>
      </rPr>
      <t>"Rozbudowa drogi wojewódzkiej Nr 251 Kaliska-Inowrocław na odcinku od km 19+649 
         (od granicy województwa kujawsko-pomorskiego do km 34+200 oraz od km 34+590,30 do km 
         35+290) wraz z przebudową mostu na rzece Gąsawka w miejscowości Żnin"</t>
    </r>
  </si>
  <si>
    <r>
      <t xml:space="preserve">         pn. </t>
    </r>
    <r>
      <rPr>
        <i/>
        <sz val="10"/>
        <rFont val="Times New Roman"/>
        <family val="1"/>
      </rPr>
      <t>"Przebudowa drogi wojewódzkiej Nr 563 Rypin-Żuromin-Mława od km 2+475 do km 16+656"</t>
    </r>
  </si>
  <si>
    <r>
      <t xml:space="preserve">         pn. </t>
    </r>
    <r>
      <rPr>
        <i/>
        <sz val="10"/>
        <rFont val="Times New Roman"/>
        <family val="1"/>
      </rPr>
      <t>"Przebudowa drogi wojewódzkiej Nr 254 Brzoza-Wylatowo"</t>
    </r>
  </si>
  <si>
    <r>
      <t xml:space="preserve">         pn. </t>
    </r>
    <r>
      <rPr>
        <i/>
        <sz val="10"/>
        <rFont val="Times New Roman"/>
        <family val="1"/>
      </rPr>
      <t>"Rozbudowa drogi wojewódzkiej Nr 254 Brzoza-Łabiszyn-Barcin-Mogilno-Wylatowo"</t>
    </r>
  </si>
  <si>
    <r>
      <t xml:space="preserve">         pn. </t>
    </r>
    <r>
      <rPr>
        <i/>
        <sz val="10"/>
        <rFont val="Times New Roman"/>
        <family val="1"/>
      </rPr>
      <t>"Przebudowa wraz z rozbudową drogi wojewódzkiej Nr 240 Chojnice-Świecie od km 23+190 do 
         km 36+817 i od km 62+877 do km 65+718"</t>
    </r>
  </si>
  <si>
    <r>
      <t xml:space="preserve">         pn. </t>
    </r>
    <r>
      <rPr>
        <i/>
        <sz val="10"/>
        <rFont val="Times New Roman"/>
        <family val="1"/>
      </rPr>
      <t>"Rozbudowa drogi wojewódzkiej Nr 269 Szczerkowo-Kowal od km 12+170 do km 28+898 oraz od 
         km 33+622 do km 59+194"</t>
    </r>
  </si>
  <si>
    <r>
      <t xml:space="preserve">         pn. </t>
    </r>
    <r>
      <rPr>
        <i/>
        <sz val="10"/>
        <rFont val="Times New Roman"/>
        <family val="1"/>
      </rPr>
      <t>"Przebudowa drogi wojewódzkiej Nr 270 Brześć Kujawski-Izbica Kujawska-Koło od km 0+000 do 
         km 29+023"</t>
    </r>
  </si>
  <si>
    <t>3. przeniesienie planowanych dochodów pomiędzy dotacjami przeznaczonymi na wydatki bieżące województwa (lidera) a dotacjami na wydatki 
    partnerów w ramach:</t>
  </si>
  <si>
    <r>
      <t xml:space="preserve">    - Poddziałania 9.2.2 Aktywne włączenie społeczne młodzieży objętej sądowym środkiem wychowawczym lub
      poprawczym, w projekcie pn. </t>
    </r>
    <r>
      <rPr>
        <i/>
        <sz val="10"/>
        <rFont val="Times New Roman"/>
        <family val="1"/>
      </rPr>
      <t>"Trampolina"</t>
    </r>
  </si>
  <si>
    <r>
      <t xml:space="preserve">    - Poddziałania 9.3.2 Rozwój usług społecznych, w projekcie pn. </t>
    </r>
    <r>
      <rPr>
        <i/>
        <sz val="10"/>
        <rFont val="Times New Roman"/>
        <family val="1"/>
      </rPr>
      <t>"Rodzina w Centrum"</t>
    </r>
  </si>
  <si>
    <t>Dokonuje się zmian w planowanych dochodach bieżących z tytułu dotacji celowych z budżetu państwa (budżet środków krajowych) przeznaczonych na współfinansowanie projektów w ramach Regionalnego Programu Operacyjnego Województwa Kujawsko-Pomorskiego 2014-2020 poprzez:</t>
  </si>
  <si>
    <r>
      <t xml:space="preserve">  - Poddziałania 10.3.1 Stypendia dla uczniów szczególnie uzdolnionych w zakresie przedmiotów przyrodniczych,
    informatycznych, języków obcych, matematyki lub przedsiębiorczości, na projekt pn. </t>
    </r>
    <r>
      <rPr>
        <i/>
        <sz val="10"/>
        <rFont val="Times New Roman"/>
        <family val="1"/>
      </rPr>
      <t>"Prymus Pomorza 
    i Kujaw"</t>
    </r>
  </si>
  <si>
    <r>
      <t xml:space="preserve">  - Poddziałania 9.2.2 Aktywne włączenie społeczne młodzieży objętej sądowym środkiem wychowawczym 
    lub poprawczym, na projekt pn. </t>
    </r>
    <r>
      <rPr>
        <i/>
        <sz val="10"/>
        <rFont val="Times New Roman"/>
        <family val="1"/>
      </rPr>
      <t>"Trampolina"</t>
    </r>
  </si>
  <si>
    <r>
      <t xml:space="preserve">  - Poddziałania 9.3.2 Rozwój usług społecznych, na projekt pn. </t>
    </r>
    <r>
      <rPr>
        <i/>
        <sz val="10"/>
        <rFont val="Times New Roman"/>
        <family val="1"/>
      </rPr>
      <t>"Rodzina w Centrum"</t>
    </r>
  </si>
  <si>
    <r>
      <t xml:space="preserve">  - Poddziałania 10.4.1 Edukacja dorosłych w zakresie kompetencji cyfrowych i języków obcych, na projekt 
    pn. </t>
    </r>
    <r>
      <rPr>
        <i/>
        <sz val="10"/>
        <rFont val="Times New Roman"/>
        <family val="1"/>
      </rPr>
      <t>"Caps Lock - certyfikowane szkolenia językowe i komputerowe"</t>
    </r>
  </si>
  <si>
    <t>Dokonuje się zmian w planowanych dochodach bieżących z tytułu dotacji celowych z budżetu państwa (budżet środków europejskich) przeznaczonych na projekty przewidziane do realizacji w ramach Regionalnego Programu Operacyjnego Województwa Kujawsko-Pomorskiego 2014-2020, poprzez:</t>
  </si>
  <si>
    <t>1. zmniejszenie planowanych dochodów:</t>
  </si>
  <si>
    <t>2. zwiększenie planowanych dochodów w ramach:</t>
  </si>
  <si>
    <r>
      <t xml:space="preserve">  - Poddziałania 9.4.2 Koordynacja sektora ekonomii społecznej, na projekt pn. </t>
    </r>
    <r>
      <rPr>
        <i/>
        <sz val="10"/>
        <rFont val="Times New Roman"/>
        <family val="1"/>
      </rPr>
      <t>"Koordynacja rozwoju 
    ekonomii społecznej w województwie kujawsko-pomorskim"</t>
    </r>
  </si>
  <si>
    <r>
      <t xml:space="preserve"> - na projekt pn. </t>
    </r>
    <r>
      <rPr>
        <i/>
        <sz val="10"/>
        <rFont val="Times New Roman"/>
        <family val="1"/>
      </rPr>
      <t xml:space="preserve">"Rozbudowa drogi wojewódzkiej Nr 251 Kaliska-Inowrocław na odcinku od km 19+649 (od granicy województwa 
   kujawsko-pomorskiego do km 34+200 oraz od km 34+590,30 do km 35+290) wraz z przebudową mostu na rzece Gąsawka w miejscowości 
   Żnin" </t>
    </r>
    <r>
      <rPr>
        <sz val="10"/>
        <rFont val="Times New Roman"/>
        <family val="1"/>
      </rPr>
      <t>(Działanie 5.1) w kwocie 643.360 zł;</t>
    </r>
  </si>
  <si>
    <t>Zmniejsza się rezerwę celową na wydatki związane z realizacją programów finansowanych z udziałem środków unijnych o kwotę 2.580.919 zł.</t>
  </si>
  <si>
    <t xml:space="preserve">    - zwiększenie planowanych wydatków o kwotę 1.763.362 zł w związku z przeniesieniem części zakresu rzeczowo-finansowego z roku 2016. 
      Ogólna wartość projektu nie ulega zmianie; </t>
  </si>
  <si>
    <t xml:space="preserve">   - o kwotę 4.700 zł w planie finansowym Wojewódzkiego Urzędu Pracy w Toruniu z przeznaczeniem na zwrot dotacji niewykorzystanych
     i oddanych przez Beneficjentów Priorytetu VI.</t>
  </si>
  <si>
    <t>15.</t>
  </si>
  <si>
    <t>16.</t>
  </si>
  <si>
    <t>17.</t>
  </si>
  <si>
    <t>18.</t>
  </si>
  <si>
    <t>19.</t>
  </si>
  <si>
    <t>20.</t>
  </si>
  <si>
    <t>Wprowadza się zmiany w projektach przewidzianych do realizacji w ramach RPO WK-P 2014-2020:</t>
  </si>
  <si>
    <t>1. Działania 5.1 Infrastruktura drogowa:</t>
  </si>
  <si>
    <r>
      <t xml:space="preserve">     1) pn. </t>
    </r>
    <r>
      <rPr>
        <i/>
        <sz val="10"/>
        <rFont val="Times New Roman"/>
        <family val="1"/>
      </rPr>
      <t>"Rozbudowa drogi wojewódzkiej Nr 251 Kaliska - Inowrocław na odcinku od km 19+649 (od granicy województwa kujawsko-
         pomorskiego do km 34+200 oraz od km 34+590,30 do km 35+290) wraz z przebudową mostu na rzece Gąsawka w miejscowości Żnin":</t>
    </r>
  </si>
  <si>
    <t xml:space="preserve">         b) w planie finansowym Zarządu Dróg Wojewódzkich w Bydgoszczy:</t>
  </si>
  <si>
    <t xml:space="preserve">             - określenie wydatków bieżących w kwocie 243.181 zł z przeznaczeniem na pokrycie kosztów zarządzania oraz promocję projektu;</t>
  </si>
  <si>
    <t xml:space="preserve">             - określenie wydatków bieżących w kwocie 43.200 zł z przeznaczeniem na promocję projektu;</t>
  </si>
  <si>
    <t xml:space="preserve">             - zmniejszenie wydatków bieżących o kwotę 177.763 zł zaplanowanych na pokrycie kosztów zarządzania projektem;</t>
  </si>
  <si>
    <t xml:space="preserve">             - określenie wydatków bieżących w kwocie 197.392 zł z przeznaczeniem na pokrycie kosztów zarządzania oraz promocję projektu;</t>
  </si>
  <si>
    <t xml:space="preserve">             - określenie wydatków bieżących w kwocie 226.176 zł z przeznaczeniem na pokrycie kosztów zarządzania oraz promocję projektu;</t>
  </si>
  <si>
    <t xml:space="preserve">     Zmiany w pkt 1-5 wynikają z konieczności dostosowania planu wydatków do zakresów rzeczowo-finansowych określonych w złożonych 
     wnioskach o dofinansowanie. Zmieniają się ogólne wartości projektów oraz ich dotychczasowe nazwy.</t>
  </si>
  <si>
    <t>Załącznik Nr 7 "Pozostałe projekty i działania realizowane ze środków zagranicznych. Plan na 2017 rok"";</t>
  </si>
  <si>
    <t>Załącznik Nr 11 "Dochody i wydatki na zadania wykonywane na mocy porozumień z organami administracji rządowej. Plan na 2017 rok";</t>
  </si>
  <si>
    <t>zmniejszeniem planowanych dochodów o kwotę 44.814.570 zł, tj. do kwoty 808.740.326 zł;</t>
  </si>
  <si>
    <t>zmniejszeniem planowanych wydatków o kwotę 19.814.570 zł, tj. do kwoty 833.740.326 zł;</t>
  </si>
  <si>
    <t>3)</t>
  </si>
  <si>
    <t>4)</t>
  </si>
  <si>
    <r>
      <t xml:space="preserve">   10) pn. </t>
    </r>
    <r>
      <rPr>
        <i/>
        <sz val="10"/>
        <rFont val="Times New Roman"/>
        <family val="1"/>
      </rPr>
      <t>"Rozbudowa drogi wojewódzkiej Nr 254 Brzoza-Łabiszyn-Barcin-Mogilno-Wylatowo"</t>
    </r>
    <r>
      <rPr>
        <sz val="10"/>
        <rFont val="Times New Roman"/>
        <family val="1"/>
      </rPr>
      <t xml:space="preserve">- zmniejszenie wydatków łącznie o kwotę 
         4.500.000 zł, w tym finansowanych z budżetu środków europejskich o kwotę 3.825.000 zł oraz ze środków własnych o kwotę 675.000 zł. </t>
    </r>
  </si>
  <si>
    <t>1) na projekty w ramach RPO WK-P 2014-2020, tj.:</t>
  </si>
  <si>
    <t>Określa się wydatki w planie finansowym Zarządu Dróg Wojewódzkich w Bydgoszczy:</t>
  </si>
  <si>
    <t>Zwiększa się wydatki zaplanowane na wieloletnie zadania inwestycyjne realizowane przez Zarząd Dróg Wojewódzkich w Bydgoszczy, tj.:</t>
  </si>
  <si>
    <r>
      <t xml:space="preserve"> - o kwotę 300.000 zł na zadanie pn.</t>
    </r>
    <r>
      <rPr>
        <i/>
        <sz val="10"/>
        <rFont val="Times New Roman"/>
        <family val="1"/>
      </rPr>
      <t xml:space="preserve"> "Budowa promu z napędem bocznokołowym do przeprawy promowej przez Wisłę w ciągu drogi 
   wojewódzkiej Nr 249 łączącej Solec Kujawski z Czarnowem" </t>
    </r>
    <r>
      <rPr>
        <sz val="10"/>
        <rFont val="Times New Roman"/>
        <family val="1"/>
      </rPr>
      <t xml:space="preserve">z przeznaczeniem na pokrycie kosztów przygotowania dokumentacji niezbędnej 
   do złożenia wniosku o dofinasowanie w ramach RPO WK-P 2014-2020. </t>
    </r>
  </si>
  <si>
    <r>
      <t xml:space="preserve">1) zadanie pn. </t>
    </r>
    <r>
      <rPr>
        <i/>
        <sz val="10"/>
        <rFont val="Times New Roman"/>
        <family val="1"/>
      </rPr>
      <t xml:space="preserve">"Drogi wojewódzkie - utrzymanie bieżące dróg"- </t>
    </r>
    <r>
      <rPr>
        <sz val="10"/>
        <rFont val="Times New Roman"/>
        <family val="1"/>
      </rPr>
      <t>zwiększenie wydatków w części finansowanej z dotacji z budżetu państwa 
   o kwotę 2.000.000 zł przy jednoczesnym zmniejszeniu wydatków w części finansowanej ze środków własnych województwa;</t>
    </r>
  </si>
  <si>
    <r>
      <t xml:space="preserve">2) zadanie pn. </t>
    </r>
    <r>
      <rPr>
        <i/>
        <sz val="10"/>
        <rFont val="Times New Roman"/>
        <family val="1"/>
      </rPr>
      <t>"Drogi wojewódzkie - Modernizacja dróg"</t>
    </r>
    <r>
      <rPr>
        <sz val="10"/>
        <rFont val="Times New Roman"/>
        <family val="1"/>
      </rPr>
      <t xml:space="preserve"> - zmniejszenie wydatków w części finansowanej z dotacji z budżetu państwa 
   o kwotę 2.000.000 zł przy jednoczesnym zwiększeniu wydatków w części finansowanej ze środków własnych województwa.</t>
    </r>
  </si>
  <si>
    <t xml:space="preserve">W wyniku powyższych zmian zwiększają się wydatki bieżące finansowane z dotacji celowej z budżetu państwa przy jednoczesnym zmniejszeniu wydatków inwestycyjnych. </t>
  </si>
  <si>
    <t xml:space="preserve">             - określenie wydatków bieżących w kwocie 43.200 z ł z przeznaczeniem na promocję projektu;</t>
  </si>
  <si>
    <t xml:space="preserve">             - zmniejszenie wydatków bieżących o kwotę 102.921 zł zaplanowanych na pokrycie kosztów zarządzania projektem;</t>
  </si>
  <si>
    <t>Powyższe zmiany dokonywane są w celu dostosowania planowanych dochodów do wielkości przewidywanych wpływów.</t>
  </si>
  <si>
    <t>Niniejszą uchwałą dokonuje się zmian w zakresie planowanych dochodów, wydatków, przychodów budżetu województwa, wyniku budżetowego oraz limitów wydatków na programy (projekty) finansowane ze środków zagranicznych. Ponadto dokonuje się zmian w planie dochodów gromadzonych na wydzielonych rachunkach przez jednostki budżetowe prowadzące działalność określoną w ustawie o systemie oświaty i wydatków nimi finansowanych.</t>
  </si>
  <si>
    <t>Uchwała dotyczy zmiany budżetu Województwa Kujawsko-Pomorskiego na 2017 r., przyjętego uchwałą Nr XXVIII/475/16 Sejmiku Województwa Kujawsko-Pomorskiego z dnia 19 grudnia 2016 r., zmienionego uchwałami: Nr 3/98/17 Zarządu Województwa Kujawsko-Pomorskiego z dnia 25 stycznia 2017 r., Nr XXIX/497/17 Sejmiku Województwa Kujawsko-Pomorskiego z dnia 20 lutego 2017 r., Nr 7/248/17 Zarządu Województwa Kujawsko-Pomorskiego z dnia 22 lutego 2017 r., Nr 9/351/17 Zarządu Województwa Kujawsko-Pomorskiego z dnia 8 marca 2017 r. oraz Nr 11/463/17 Zarządu Województwa Kujawsko-Pomorskiego z dnia 24 marca 2017 r.</t>
  </si>
  <si>
    <t xml:space="preserve">W celu dostosowania planu dochodów z tytułu dotacji celowej z budżetu państwa na dofinansowanie budowy, przebudowy, remontu, utrzymania, ochrony dróg wojewódzkich i zarządzania tymi drogami do rodzaju zadań przewidzianych do sfinansowania w 2017 r., zmniejsza się dochody zaplanowane na zadania inwestycyjne o kwotę 2.000.000 zł przy jednoczesnym zwiększeniu dochodów na zadania bieżące. </t>
  </si>
  <si>
    <r>
      <t xml:space="preserve"> - na projekt pn. </t>
    </r>
    <r>
      <rPr>
        <i/>
        <sz val="10"/>
        <rFont val="Times New Roman"/>
        <family val="1"/>
      </rPr>
      <t>"Przebudowa wraz z rozbudową drogi wojewódzkiej nr 265 Brześć Kujawski-Gostynin od km 0+003 do km 19+117 
   w zakresie dotyczącym budowy ciągów pieszo-rowerowych"</t>
    </r>
    <r>
      <rPr>
        <sz val="10"/>
        <rFont val="Times New Roman"/>
        <family val="1"/>
      </rPr>
      <t xml:space="preserve"> (Działanie 3.4) w kwocie 138.276 zł</t>
    </r>
    <r>
      <rPr>
        <i/>
        <sz val="10"/>
        <rFont val="Times New Roman"/>
        <family val="1"/>
      </rPr>
      <t>;</t>
    </r>
  </si>
  <si>
    <r>
      <t xml:space="preserve">       - Działania 3.4 Zrównoważona mobilność miejska i promowanie strategii niskoemisyjnych, na projekt 
         pn. </t>
    </r>
    <r>
      <rPr>
        <i/>
        <sz val="10"/>
        <rFont val="Times New Roman"/>
        <family val="1"/>
      </rPr>
      <t>"Przebudowa wraz z rozbudową drogi wojewódzkiej nr 265 Brześć Kujawski-Gostynin od km 
         0+003 do km 19+117 w zakresie dotyczącym budowy ciągów pieszo-rowerowych"</t>
    </r>
  </si>
  <si>
    <r>
      <t xml:space="preserve">         pn. </t>
    </r>
    <r>
      <rPr>
        <i/>
        <sz val="10"/>
        <rFont val="Times New Roman"/>
        <family val="1"/>
      </rPr>
      <t>"Ochrona czynna i monitoring obszarów Natura 2000 zlokalizowanych w granicach Brodnickiego 
         Parku Krajobrazowego"</t>
    </r>
  </si>
  <si>
    <r>
      <t xml:space="preserve">         pn. </t>
    </r>
    <r>
      <rPr>
        <i/>
        <sz val="10"/>
        <rFont val="Times New Roman"/>
        <family val="1"/>
      </rPr>
      <t>"Przebudowa walu przeciwpowodziowego Sartowice-Nowe, odcinek od km 0+000 do km 10+600. 
         Realizacja od km 7+075 do km 10+600"</t>
    </r>
  </si>
  <si>
    <r>
      <t xml:space="preserve">       - Działania 4.5 Ochrona przyrody, na projekt pn. </t>
    </r>
    <r>
      <rPr>
        <i/>
        <sz val="10"/>
        <rFont val="Times New Roman"/>
        <family val="1"/>
      </rPr>
      <t>"Ochrona czynna i monitoring obszarów Natura 2000 
         zlokalizowanych w granicach Brodnickiego Parku Krajobrazowego"</t>
    </r>
  </si>
  <si>
    <r>
      <t>Zwiększa się planowane dochody pochodzące z innych źródeł zagranicznych o kwotę 85.566 zł w związku z podpisaniem umowy na realizację  przez Kujawsko-Pomorskie Centrum Edukacji Nauczycieli w Bydgoszczy projektu partnerskiego pn.</t>
    </r>
    <r>
      <rPr>
        <i/>
        <sz val="10"/>
        <rFont val="Times New Roman"/>
        <family val="1"/>
      </rPr>
      <t xml:space="preserve">"Wiedza naukowa w szkole: doskonalenie strategii i tworzenie nowych praktyk nauczania przedmiotów ścisłych na wczesnych etapach edukacji" </t>
    </r>
    <r>
      <rPr>
        <sz val="10"/>
        <rFont val="Times New Roman"/>
        <family val="1"/>
      </rPr>
      <t>w ramach Programu "Erasmus+".</t>
    </r>
  </si>
  <si>
    <r>
      <t>2) pn.</t>
    </r>
    <r>
      <rPr>
        <i/>
        <sz val="10"/>
        <rFont val="Times New Roman"/>
        <family val="1"/>
      </rPr>
      <t xml:space="preserve"> "Budowa i utrzymanie urządzeń melioracji wodnych" - </t>
    </r>
    <r>
      <rPr>
        <sz val="10"/>
        <rFont val="Times New Roman"/>
        <family val="1"/>
      </rPr>
      <t>zmniejszenie wydatków finansowych z dotacji celowej z budżetu państwa o kwotę
    150.000 zł w celu urealniania kosztów zużycia energii elektrycznej.</t>
    </r>
  </si>
  <si>
    <r>
      <t xml:space="preserve">4) projekt pn. </t>
    </r>
    <r>
      <rPr>
        <i/>
        <sz val="10"/>
        <rFont val="Times New Roman"/>
        <family val="1"/>
      </rPr>
      <t>"Przebudowa walu przeciwpowodziowego Sartowice-Nowe, odcinek od km 0+000 do km 10+600. Realizacja od km 7+075
    do km 10+600"</t>
    </r>
    <r>
      <rPr>
        <sz val="10"/>
        <rFont val="Times New Roman"/>
        <family val="1"/>
      </rPr>
      <t>- zmniejszenie planowanych wydatków o kwotę 576.522 zł, w tym:</t>
    </r>
  </si>
  <si>
    <r>
      <t xml:space="preserve">Zmniejsza się wydatki zaplanowane na zadanie pn. </t>
    </r>
    <r>
      <rPr>
        <i/>
        <sz val="10"/>
        <rFont val="Times New Roman"/>
        <family val="1"/>
      </rPr>
      <t>"Przywrócenie równowagi ekologicznej na terenach gmin województwa kujawsko-pomorskiego w związku z budową autostrady A1 w latach 2011-2015"</t>
    </r>
    <r>
      <rPr>
        <sz val="10"/>
        <rFont val="Times New Roman"/>
        <family val="1"/>
      </rPr>
      <t xml:space="preserve"> w części ujętej w powyższym rozdziale o kwotę 41.602 zł, w związku ze zmianą klasyfikacji budżetowej dla zadania inwestycyjnego realizowanego przez gminę Aleksandrów Kujawski pn. "Modernizacja i budowa sieci energooszczędnego oświetlenia ulicznego na terenie Gminy Aleksandrów Kujawski" (przeniesienie do rozdziału 90015).</t>
    </r>
  </si>
  <si>
    <t xml:space="preserve">Określa się wydatki w kwocie 1.070.000 zł na podwyższenie kapitału spółki Toruńska Agencja Rozwoju Regionalnego S.A. Wniesienie kapitału nastąpi poprzez objęcie 107 akcji po wartości nominalnej 10.000 zł każda celem uzupełnienia wycofanego z TARR S.A. kapitału przez Agencję Rozwoju Przemysłu S.A. oraz Towarzystwo Naukowe Organizacji i Kierownictwa, który przypada do spłaty Województwu (75 akcji po cenie 14.205,94 zł każda, wg wartości księgowej na dzień 31.12.2015 r.).  </t>
  </si>
  <si>
    <t>Ponadto w celu  urealnienia planu na dodatkowe wynagrodzenie roczne dokonuje się przeniesienia wydatków między podziałkami klasyfikacji budżetowej:</t>
  </si>
  <si>
    <t xml:space="preserve">         a) w planie finansowym Urzędu Marszałkowskiego - określenie wydatków bieżących w kwocie 62.454 zł z przeznaczeniem na pokrycie 
             kosztów zarządzania projektem; </t>
  </si>
  <si>
    <t xml:space="preserve">         a) w planie finansowym Urzędu Marszałkowskiego - określenie wydatków bieżących w kwocie 53.129 zł z przeznaczeniem na pokrycie 
             kosztów zarządzania projektem; </t>
  </si>
  <si>
    <t xml:space="preserve">         a) w planie finansowym Urzędu Marszałkowskiego - określenie wydatków bieżących w kwocie 57.873 zł z przeznaczeniem na pokrycie 
             kosztów zarządzania projektem; </t>
  </si>
  <si>
    <t xml:space="preserve">             - zwiększenie wydatków inwestycyjnych finansowanych z budżetu środków europejskich o kwotę 119.186 zł;</t>
  </si>
  <si>
    <t xml:space="preserve">         a) w planie finansowym Urzędu Marszałkowskiego - określenie wydatków bieżących w kwocie 40.771 zł z przeznaczeniem na pokrycie 
             kosztów zarządzania projektem; </t>
  </si>
  <si>
    <t xml:space="preserve">         a) w planie finansowym Urzędu Marszałkowskiego - określenie wydatków bieżących w kwocie 50.955 zł z przeznaczeniem na pokrycie 
             kosztów zarządzania projektem; </t>
  </si>
  <si>
    <t>2. Poddziałania 3.5.2 Zrównoważona mobilność miejska i promowanie strategii niskoemisyjnych w ramach ZIT:</t>
  </si>
  <si>
    <r>
      <t xml:space="preserve">    - w kwocie 90.000 zł na zadanie pn.</t>
    </r>
    <r>
      <rPr>
        <i/>
        <sz val="10"/>
        <rFont val="Times New Roman"/>
        <family val="1"/>
      </rPr>
      <t xml:space="preserve"> "Zakup 2 kompletów przenośnych urządzeń wagowych wraz z niezbędnym osprzętem".</t>
    </r>
    <r>
      <rPr>
        <sz val="10"/>
        <rFont val="Times New Roman"/>
        <family val="1"/>
      </rPr>
      <t xml:space="preserve"> W ramach zadania
      przewidziano zakup przenośnych urządzeń wagowych na potrzeby kontroli normatywności pojazdów na drogach publicznych województwa 
      kujawsko-pomorskiego;</t>
    </r>
  </si>
  <si>
    <r>
      <t>4) na zadanie pn.</t>
    </r>
    <r>
      <rPr>
        <i/>
        <sz val="10"/>
        <rFont val="Times New Roman"/>
        <family val="1"/>
      </rPr>
      <t xml:space="preserve"> "Naprawa infrastruktury uszkodzonej"</t>
    </r>
    <r>
      <rPr>
        <sz val="10"/>
        <rFont val="Times New Roman"/>
        <family val="1"/>
      </rPr>
      <t xml:space="preserve"> w kwocie 77.164 zł z przeznaczeniem na pokrycie kosztów naprawy zniszczonego 
    oznakowania oraz wiat przystankowych.</t>
    </r>
  </si>
  <si>
    <r>
      <t xml:space="preserve"> - o kwotę 2.000.000 zł na zadanie pn.</t>
    </r>
    <r>
      <rPr>
        <i/>
        <sz val="10"/>
        <rFont val="Times New Roman"/>
        <family val="1"/>
      </rPr>
      <t xml:space="preserve"> "Opracowanie dokumentacji projektowej dla sieci dróg wojewódzkich" </t>
    </r>
    <r>
      <rPr>
        <sz val="10"/>
        <rFont val="Times New Roman"/>
        <family val="1"/>
      </rPr>
      <t>w celu zabezpieczenia środków 
   na przeprowadzenie procedur przetargowych na opracowanie dokumentacji projektowych dla dróg ujętych w III grupie Kujawsko-pomorskiego 
   planu spójności komunikacji drogowej i kolejowej 2014-2020;</t>
    </r>
  </si>
  <si>
    <t>W celu dostosowania planu wydatków finansowanych z dotacji celowej z budżetu państwa przeznaczonych na dofinansowanie budowy, przebudowy, remontu, utrzymania, ochrony dróg wojewódzkich i zarządzania tymi drogami do rodzaju zadań przewidzianych do sfinansowania w 2017 r., wprowadza się następujące zmiany w planie finansowym Zarządu Dróg Wojewódzkich w Bydgoszczy:</t>
  </si>
  <si>
    <t>W ramach bieżącego utrzymania Zarządu Dróg Wojewódzkich w Bydgoszczy dokonuje się przeniesienia planowanych wydatków między podziałkami klasyfikacji budżetowej w kwocie 46.517 zł w celu urealnia planu na dodatkowe wynagrodzenie roczne oraz zwiększenia wydatków o kwotę 280.000 zł w celu zabezpieczenia środków na funkcjonowanie jednostki.</t>
  </si>
  <si>
    <r>
      <t xml:space="preserve">Zwiększa się o kwotę 60.000 zł wydatki zaplanowane na zadanie własne pn. </t>
    </r>
    <r>
      <rPr>
        <i/>
        <sz val="10"/>
        <rFont val="Times New Roman"/>
        <family val="1"/>
      </rPr>
      <t>"Wymiana międzynarodowa uczniów i studentów"</t>
    </r>
    <r>
      <rPr>
        <sz val="10"/>
        <rFont val="Times New Roman"/>
        <family val="1"/>
      </rPr>
      <t xml:space="preserve"> z przeznaczeniem na pokrycie kosztów realizacji Międzynarodowego Programu "Śladami Św. Jana Pawła II".</t>
    </r>
  </si>
  <si>
    <r>
      <t>Wprowadza się zmiany w zadaniu powierzonym pn.</t>
    </r>
    <r>
      <rPr>
        <i/>
        <sz val="10"/>
        <rFont val="Times New Roman"/>
        <family val="1"/>
      </rPr>
      <t xml:space="preserve"> "Punkty Informacyjne Funduszy Europejskich WK-P"</t>
    </r>
    <r>
      <rPr>
        <sz val="10"/>
        <rFont val="Times New Roman"/>
        <family val="1"/>
      </rPr>
      <t xml:space="preserve"> realizowanym w ramach Programu Operacyjnego Pomoc Techniczna: </t>
    </r>
  </si>
  <si>
    <r>
      <t>Określa się w planie finansowym Specjalnego Ośrodka Szkolno-Wychowawczego Nr 2 w Bydgoszczy wydatki finansowane ze środków własnych województwa w kwocie 139 zł na zadanie zlecone z zakresu administracji rządowej pn.</t>
    </r>
    <r>
      <rPr>
        <i/>
        <sz val="10"/>
        <rFont val="Times New Roman"/>
        <family val="1"/>
      </rPr>
      <t xml:space="preserve"> "Wyposażenie szkół w podręczniki oraz materiały edukacyjne i ćwiczeniowe"</t>
    </r>
    <r>
      <rPr>
        <sz val="10"/>
        <rFont val="Times New Roman"/>
        <family val="1"/>
      </rPr>
      <t xml:space="preserve"> z przeznaczeniem na zakup podręczników dla ucznia, który rozpoczął naukę w roku szkolnym 2016/2017 po ostatecznym terminie składania wniosków o udzielenie dotacji celowej. Zgodnie z ustawą o systemie oświaty powyższa kwota zrefundowana zostanie ze środków dotacji na rok szkolny 2017/2018.</t>
    </r>
  </si>
  <si>
    <r>
      <t xml:space="preserve">Jednocześnie zmniejsza się łącznie o kwotę 507.265 zł wydatki zaplanowane na zadanie pn. </t>
    </r>
    <r>
      <rPr>
        <i/>
        <sz val="10"/>
        <rFont val="Times New Roman"/>
        <family val="1"/>
      </rPr>
      <t>"Fundusz Świadczeń Socjalnych nauczycieli emerytów i rencistów"</t>
    </r>
    <r>
      <rPr>
        <sz val="10"/>
        <rFont val="Times New Roman"/>
        <family val="1"/>
      </rPr>
      <t xml:space="preserve"> w części ujętej w planie finansowym Urzędu Marszałkowskiego.</t>
    </r>
  </si>
  <si>
    <r>
      <t xml:space="preserve">Dokonuje się przeniesienia planowanych wydatków między podziałkami klasyfikacji budżetowej w kwocie 1.000 zł w zadaniu własnym pn. </t>
    </r>
    <r>
      <rPr>
        <i/>
        <sz val="10"/>
        <rFont val="Times New Roman"/>
        <family val="1"/>
      </rPr>
      <t xml:space="preserve">"Wojewódzki Program przeciwdziałania przemocy w rodzinie dla województwa kujawsko-pomorskiego do roku 2020 - Kujawsko-Pomorska Niebieska Linia" </t>
    </r>
    <r>
      <rPr>
        <sz val="10"/>
        <rFont val="Times New Roman"/>
        <family val="1"/>
      </rPr>
      <t>w celu dostosowania planu wydatków do potrzeb wynikających z organizowanych spotkań i szkoleń.</t>
    </r>
  </si>
  <si>
    <r>
      <t xml:space="preserve">W związku z podziałem przez Zarząd PFRON środków przypadających według algorytmu dla poszczególnych województw na realizację zadań wynikających z ustawy z dnia 27 sierpnia 1997 r. o rehabilitacji zawodowej i społecznej oraz o zatrudnianiu osób niepełnosprawnych, zmniejsza się o kwotę 2.283 zł wydatki zaplanowane na zadanie własne pn. </t>
    </r>
    <r>
      <rPr>
        <i/>
        <sz val="10"/>
        <rFont val="Times New Roman"/>
        <family val="1"/>
      </rPr>
      <t>"Obsługa zadań finansowanych ze środków PFRON"</t>
    </r>
    <r>
      <rPr>
        <sz val="10"/>
        <rFont val="Times New Roman"/>
        <family val="1"/>
      </rPr>
      <t>, którego wydatki stanowią 2,5 % środków przeznaczonych dla Województwa Kujawsko-Pomorskiego na powyższy cel. Jednocześnie dokonuje się przeniesienia planowanych wydatków między podziałkami klasyfikacji budżetowej w kwocie 164 zł w celu dostosowania planu wydatków do bieżących potrzeb.</t>
    </r>
  </si>
  <si>
    <r>
      <t xml:space="preserve">Wprowadza się następujące zmiany w projekcie pn. </t>
    </r>
    <r>
      <rPr>
        <i/>
        <sz val="10"/>
        <rFont val="Times New Roman"/>
        <family val="1"/>
      </rPr>
      <t xml:space="preserve">"Mistrz zawodu w nowoczesnym warsztacie - modernizacja warsztatów kształcenia zawodowego w Specjalnym Ośrodku Szkolno-Wychowawczym Nr 1 im. L. Braille'a w Bydgoszczy" </t>
    </r>
    <r>
      <rPr>
        <sz val="10"/>
        <rFont val="Times New Roman"/>
        <family val="1"/>
      </rPr>
      <t xml:space="preserve">realizowanym w ramach RPO WK-P 2014-2020, Poddziałania 6.3.2: </t>
    </r>
  </si>
  <si>
    <r>
      <t xml:space="preserve">Wprowadza się następujące zmiany w projekcie pn. </t>
    </r>
    <r>
      <rPr>
        <i/>
        <sz val="10"/>
        <rFont val="Times New Roman"/>
        <family val="1"/>
      </rPr>
      <t xml:space="preserve">"Prymus Pomorza i Kujaw" </t>
    </r>
    <r>
      <rPr>
        <sz val="10"/>
        <rFont val="Times New Roman"/>
        <family val="1"/>
      </rPr>
      <t xml:space="preserve">realizowanym w ramach RPO WK-P 2014-2020, Poddziałania 10.3.1: </t>
    </r>
  </si>
  <si>
    <r>
      <t xml:space="preserve">Jednocześnie zmniejsza się łącznie o kwotę 221.744 zł wydatki zaplanowane na zadanie pn. </t>
    </r>
    <r>
      <rPr>
        <i/>
        <sz val="10"/>
        <rFont val="Times New Roman"/>
        <family val="1"/>
      </rPr>
      <t>"Fundusz Świadczeń Socjalnych nauczycieli emerytów i rencistów"</t>
    </r>
    <r>
      <rPr>
        <sz val="10"/>
        <rFont val="Times New Roman"/>
        <family val="1"/>
      </rPr>
      <t xml:space="preserve"> w części ujętej w planie finansowym Urzędu Marszałkowskiego.</t>
    </r>
  </si>
  <si>
    <r>
      <t xml:space="preserve">Określa się wydatki w kwocie 41.602 zł na zadanie pn. </t>
    </r>
    <r>
      <rPr>
        <i/>
        <sz val="10"/>
        <rFont val="Times New Roman"/>
        <family val="1"/>
      </rPr>
      <t xml:space="preserve">"Przywrócenie równowagi ekologicznej na terenach gmin województwa kujawsko-pomorskiego w związku z budową autostrady A1 w latach 2011-2015". </t>
    </r>
    <r>
      <rPr>
        <sz val="10"/>
        <rFont val="Times New Roman"/>
        <family val="1"/>
      </rPr>
      <t>Powyższa kwota przeznaczona zostanie na pomoc finansową dla gminy  Aleksandrów Kujawski na zadanie inwestycyjne realizowane w celu zrekompensowania strat przyrodniczych i środowiskowych powstałych w wyniku budowy autostrady A-1 pn. "Modernizacja i budowa sieci energooszczędnego oświetlenia ulicznego na terenie Gminy Aleksandrów Kujawski" (przeniesienie z rozdziału 01010).</t>
    </r>
  </si>
  <si>
    <r>
      <t xml:space="preserve">    - w kwocie 27.400 zł z przeznaczeniem na zabezpieczenie wkładu własnego w projekcie pn. </t>
    </r>
    <r>
      <rPr>
        <i/>
        <sz val="10"/>
        <rFont val="Times New Roman"/>
        <family val="1"/>
      </rPr>
      <t>Dostawa mobilnej tablicy do tłumaczeń tekstu oraz
      systemów sterowania efektami pirotechnicznymi dla Opery Nova</t>
    </r>
    <r>
      <rPr>
        <sz val="10"/>
        <rFont val="Times New Roman"/>
        <family val="1"/>
      </rPr>
      <t>, na który instytucja uzyskała dofinansowanie w ramach Programu Ministra 
      Kultury i Dziedzictwa Narodowego Infrastruktura kultury. W ramach zadania przewidziano zakup nowej mobilnej tablicy świetlnej do 
      tłumaczeń tekstów przedstawień obcojęzycznych prezentowanych w oryginalnej wersji językowej oraz mobilnych systemów sterowania 
      efektami pirotechnicznymi składających się z dwóch jednostek nadrzędnych z modułami sekwencyjnymi oraz pomocniczych, sterowanych 
      drogą radiową, umożliwiających pracę w jednym z pięciu określonych trybów: programowalnym, sekwencyjnym, przyśpieszającym, 
      zwalniającym i stałym;</t>
    </r>
  </si>
  <si>
    <t xml:space="preserve">   2) w kwocie 18.087 zł z przeznaczeniem na wykonanie ogrodzenia parkingu oraz montaż szlabanu przy Centrum;</t>
  </si>
  <si>
    <r>
      <t xml:space="preserve">Określa się dotację celową w kwocie 20.000 zł  dla Galerii i Ośrodka Plastycznej Twórczości Dziecka w Toruniu z przeznaczeniem na zabezpieczenie wkładu własnego  w projekcie pn. </t>
    </r>
    <r>
      <rPr>
        <i/>
        <sz val="10"/>
        <rFont val="Times New Roman"/>
        <family val="1"/>
      </rPr>
      <t>Zakup wyposażenia pracowni multimedialnej dla dzieci i młodzieży</t>
    </r>
    <r>
      <rPr>
        <sz val="10"/>
        <rFont val="Times New Roman"/>
        <family val="1"/>
      </rPr>
      <t>, na który instytucja uzyskała dofinansowanie w ramach Programu Ministra Kultury i Dziedzictwa Narodowego Infrastruktura Kultury. W ramach zadania przewidziano zakup zestawów komputerowych stacjonarnych i laptopów, zakup oprogramowania do animacji komputerowej oraz do grafiki rastrowej i wektorowej, zakup drukarki kolorowej do wydruku grafik komputerowych i animacji poklatkowej oraz składanych (mobilnych) stołów do tworzenia animacji.</t>
    </r>
  </si>
  <si>
    <r>
      <t xml:space="preserve">       - w kwocie 29.200 zł na projekt pn.</t>
    </r>
    <r>
      <rPr>
        <i/>
        <sz val="10"/>
        <rFont val="Times New Roman"/>
        <family val="1"/>
      </rPr>
      <t xml:space="preserve"> LiterObrazki - VI Festiwal Książki Obrazkowej dla Dzieci</t>
    </r>
    <r>
      <rPr>
        <sz val="10"/>
        <rFont val="Times New Roman"/>
        <family val="1"/>
      </rPr>
      <t>, na który instytucja uzyskała dofinansowanie
         w ramach Programu Ministra Kultury i Dziedzictwa Narodowego Promocja czytelnictwa. W ramach zadania przewidziano szereg działań 
         promujących czytelnictwo wśród najmłodszych oraz ich rodzin, a także mających na celu zwrócenie uwagi na ogromne znaczenie, jakie dla
         intelektualnego i emocjonalnego rozwoju dziecka ma obcowanie z literaturą i sztuką. Podczas festiwalu zaplanowano organizację spotkań
         autorskich, warsztatów literackich i plastycznych, dyskusji i działań animacyjnych urozmaiconych ciekawymi formami edukacyjnymi na 
         pograniczu literatury, sztuk plastycznych i muzyki, prezentację dorobku polskich autorów, ilustratorów i wydawców w formie wystaw oraz
        spotkań z Mistrzami Ilustracji;</t>
    </r>
  </si>
  <si>
    <r>
      <t xml:space="preserve">       - w kwocie 13.000 zł na projekt pn. </t>
    </r>
    <r>
      <rPr>
        <i/>
        <sz val="10"/>
        <rFont val="Times New Roman"/>
        <family val="1"/>
      </rPr>
      <t>Warsztat kreatywnego bibliotekarza</t>
    </r>
    <r>
      <rPr>
        <sz val="10"/>
        <rFont val="Times New Roman"/>
        <family val="1"/>
      </rPr>
      <t>, na który instytucja uzyskała dofinansowanie w ramach Programu 
         Ministra Kultury i Dziedzictwa Narodowego Partnerstwo dla książki. Celem zadania jest podniesienie kompetencji zawodowych 384 
         bibliotekarzy podregionu bydgoskiego. W ramach projektu przewidziano organizację cyklu szkoleń obejmujących zagadnienia: fotocast 
         i podkast jako nowe formy promocji książki i biblioteki, Video scribing, praca z danymi w "chmurze", zarządzanie projektem kulturalnym, 
         badanie potrzeb społeczności lokalnej oraz arteterapia w bibliotece;</t>
    </r>
  </si>
  <si>
    <r>
      <t xml:space="preserve">Zwiększa się o kwotę 100.000 zł wydatki zaplanowane na zadanie własne pn. </t>
    </r>
    <r>
      <rPr>
        <i/>
        <sz val="10"/>
        <rFont val="Times New Roman"/>
        <family val="1"/>
      </rPr>
      <t xml:space="preserve">"Ochrona i zachowanie materialnego dziedzictwa kulturowego regionu" </t>
    </r>
    <r>
      <rPr>
        <sz val="10"/>
        <rFont val="Times New Roman"/>
        <family val="1"/>
      </rPr>
      <t>z przeznaczeniem na pokrycie kosztów przygotowania dokumentacji i wniosku aplikacyjnego dotyczącego projektu "Młyn Kultury - Przebudowa, rozbudowa i zmiana sposobu użytkowania budynku magazynowego przy ul. Kościuszki 77 w Toruniu na budynek o funkcji użyteczności publicznej, stanowiący siedzibę samorządowych instytucji kultury", przewidzianego do złożenia w konkursie ogłoszonym przez MKiDN w ramach POIiŚ, Działania 8.1.</t>
    </r>
  </si>
  <si>
    <t>określeniem planowanego deficytu budżetowego w kwocie 25.000.000 zł, który pokryty zostanie wolnymi środkami z lat ubiegłych.</t>
  </si>
  <si>
    <r>
      <t xml:space="preserve">Ponadto dokonuje się zmiany nazwy wieloletniego zadania inwestycyjnego </t>
    </r>
    <r>
      <rPr>
        <i/>
        <sz val="10"/>
        <rFont val="Times New Roman"/>
        <family val="1"/>
      </rPr>
      <t xml:space="preserve">"Opracowanie dokumentacji projektowej dla przebudowy drogi wojewódzkiej Nr 244 Kamieniec-Strzelce Dolne, m. Żołędowo, ul. Jastrzębia od km 30+068 do km 33+342, dł. 3,274 km", </t>
    </r>
    <r>
      <rPr>
        <sz val="10"/>
        <rFont val="Times New Roman"/>
        <family val="1"/>
      </rPr>
      <t>która otrzymuje brzmienie</t>
    </r>
    <r>
      <rPr>
        <i/>
        <sz val="10"/>
        <rFont val="Times New Roman"/>
        <family val="1"/>
      </rPr>
      <t xml:space="preserve"> "Opracowanie dokumentacji projektowej dla rozbudowy drogi wojewódzkiej Nr 244 Kamieniec-Strzelce Dolne, m. Żołędowo, ul. Jastrzębia od km 30+068 do km 33+342, dł. 3,274 km".</t>
    </r>
  </si>
  <si>
    <r>
      <t xml:space="preserve">Zmniejsza się o kwotę 700.000 zł dochody z tytułu dotacji z funduszy celowych zaplanowane na realizację przedsięwzięcia pn. </t>
    </r>
    <r>
      <rPr>
        <i/>
        <sz val="10"/>
        <rFont val="Times New Roman"/>
        <family val="1"/>
      </rPr>
      <t>"Renaturyzacja rzek, kanałów i wałów przeciwpowodziowych oraz ochrona wód i bezpieczeństwo przeciwpowodziowe",</t>
    </r>
    <r>
      <rPr>
        <sz val="10"/>
        <rFont val="Times New Roman"/>
        <family val="1"/>
      </rPr>
      <t xml:space="preserve"> tj. do wysokości dofinansowania określonego przez Wojewódzki Fundusz Ochrony Środowiska i Gospodarki Wodnej w Toruniu w promesie udzielenia dotacji. </t>
    </r>
  </si>
  <si>
    <r>
      <t xml:space="preserve"> - pn. </t>
    </r>
    <r>
      <rPr>
        <i/>
        <sz val="10"/>
        <rFont val="Times New Roman"/>
        <family val="1"/>
      </rPr>
      <t xml:space="preserve">"Budowa i utrzymanie urządzeń melioracji wodnych" </t>
    </r>
    <r>
      <rPr>
        <sz val="10"/>
        <rFont val="Times New Roman"/>
        <family val="1"/>
      </rPr>
      <t>(zmniejszenie);</t>
    </r>
  </si>
  <si>
    <t>Zmniejsza się dochody zaplanowane z tytułu dotacji z funduszy celowych łącznie o kwotę 1.706.597 zł, w związku z koniecznością urealnienia dochodów na poszczególne projekty przewidziane do realizacji przez Kujawsko-Pomorski Zarząd Melioracji i Urządzeń Wodnych we Włocławku w ramach RPO WK-P 2014-2020, Poddziałania 4.1.1 do kwot wynikających z promes udzielenia dotacji z Wojewódzkiego Funduszu Ochrony Środowiska i Gospodarki Wodnej w Toruniu.</t>
  </si>
  <si>
    <t>W związku ze zmianą terminów przekazywania refundacji wydatków poniesionych na realizację projektu NICHE w ramach Programu INTERREG Europa, zwiększa się dochody pochodzące z innych źródeł zagranicznych o kwotę 53.025 zł, tj. do wysokości planowanych wpływów w 2017 r.</t>
  </si>
  <si>
    <t>Zmniejsza się planowane dochody z tytułu dotacji celowych od jednostek samorządu terytorialnego o kwotę 15.719 zł w celu urealnia dochodów stanowiących wpływ środków od  Województwa Pomorskiego na organizację publicznego transportu zbiorowego w granicach administracyjnych województwa pomorskiego na odcinkach linii kolejowych nr 208 Działdowo-Chojnice oraz nr 215 Laskowice Pomorskie - Bąk do wielkości wynikającej z zawartej umowy.</t>
  </si>
  <si>
    <r>
      <t xml:space="preserve">Zmniejsza się o kwotę 506.654 zł dochody z tytułu dotacji od jednostek samorządu terytorialnego zaplanowane na realizację projektu partnerskiego w ramach RPO WKP 2014-2020, Poddziałania 1.5.2 pn. </t>
    </r>
    <r>
      <rPr>
        <i/>
        <sz val="10"/>
        <rFont val="Times New Roman"/>
        <family val="1"/>
      </rPr>
      <t>"Expressway - promocja terenów inwestycyjnych"</t>
    </r>
    <r>
      <rPr>
        <sz val="10"/>
        <rFont val="Times New Roman"/>
        <family val="1"/>
      </rPr>
      <t xml:space="preserve"> (wkład własny partnerów) w związku zmianą zakresu rzeczowo-finansowego projektu oraz okresu jego realizacji.</t>
    </r>
  </si>
  <si>
    <r>
      <t xml:space="preserve"> - zwiększenie dochodów na zadanie pn. </t>
    </r>
    <r>
      <rPr>
        <i/>
        <sz val="10"/>
        <rFont val="Times New Roman"/>
        <family val="1"/>
      </rPr>
      <t>"Konkurs dotacji na przygotowanie programów rewitalizacji z PO PT 2014-2020"</t>
    </r>
    <r>
      <rPr>
        <sz val="10"/>
        <rFont val="Times New Roman"/>
        <family val="1"/>
      </rPr>
      <t xml:space="preserve"> łącznie o kwotę 
   4.646 zł, w tym z budżetu państwa na finansowanie części unijnej o kwotę 3.950 zł oraz na finansowanie części krajowej o kwotę 696 zł w związku
   ze zmianą szczegółowego budżetu projektu i harmonogramu wypłat transz, zaakceptowanego przez Ministerstwo Rozwoju dnia 22 lutego 2017 r.;</t>
    </r>
  </si>
  <si>
    <t xml:space="preserve">Zmniejsza się o kwotę 26.729 zł planowane dochody własne województwa pochodzące z udziału we wpływach z podatku dochodowego od osób  fizycznych, tj. z kwoty 63.951.139 zł do kwoty 63.924.410 zł wynikającej z informacji Ministra Rozwoju i Finansów Nr ST8.4750.1.2017 z dnia 27 stycznia 2017 r. </t>
  </si>
  <si>
    <r>
      <t xml:space="preserve">   1) na zadania bieżące w ramach Działania 5.1 Infrastruktura drogowa, na projekt pn. </t>
    </r>
    <r>
      <rPr>
        <i/>
        <sz val="10"/>
        <rFont val="Times New Roman"/>
        <family val="1"/>
      </rPr>
      <t>"Rozbudowa drogi 
       wojewódzkiej Nr 251 Kaliska-Inowrocław na odcinku od km 19+649 (od granicy województwa 
       kujawsko-pomorskiego do km 34+200 oraz od km 34+590,30 do km 35+290) wraz z przebudową mostu
       na rzece Gąsawka w m. Żnin"</t>
    </r>
  </si>
  <si>
    <r>
      <t xml:space="preserve">         pn. </t>
    </r>
    <r>
      <rPr>
        <i/>
        <sz val="10"/>
        <rFont val="Times New Roman"/>
        <family val="1"/>
      </rPr>
      <t>"Utworzenie ośrodka edukacji przyrodniczej Krajeńskiego Parku Krajobrazowego"
         dotychczasowa nazwa: "Utworzenie ośrodka edukacji przyrodniczej wraz z siedzibą Krajeńskiego 
         Parku Krajobrazowego"</t>
    </r>
  </si>
  <si>
    <t>W związku z podpisaniem umowy z Ministrem Zdrowia w sprawie przekazania w 2017 r. środków na finansowanie staży podyplomowych lekarzy i lekarzy dentystów, zwiększa się dochody własne województwa o kwotę 24.846 zł na pokrycie kosztu obsługi zadań Marszałka Województwa wynikających z ustawy z dnia 5 grudnia 1996 r. o zawodach lekarza i lekarza dentysty (Dz. U. z 2017 r. poz. 125).</t>
  </si>
  <si>
    <r>
      <t xml:space="preserve">Zmniejsza się o kwotę 154.800 zł dochody z tytułu dotacji z funduszy celowych zaplanowane na zadanie własne pn. </t>
    </r>
    <r>
      <rPr>
        <i/>
        <sz val="10"/>
        <rFont val="Times New Roman"/>
        <family val="1"/>
      </rPr>
      <t>"Popularyzacja i propagowanie działań w zakresie ochrony środowiska"</t>
    </r>
    <r>
      <rPr>
        <sz val="10"/>
        <rFont val="Times New Roman"/>
        <family val="1"/>
      </rPr>
      <t xml:space="preserve"> w związku z wyrażeniem zgody przez Wojewódzki Fundusz Ochrony Środowiska i Gospodarki Wodnej w Toruniu na przeniesienie środków na sfinansowanie zadań realizowanych przez parki krajobrazowe.</t>
    </r>
  </si>
  <si>
    <t>Jednocześnie dokonuje się przeniesienia między podziałkami klasyfikacji budżetowej dochodów zaplanowanych z tytułu dotacji z funduszy celowych (WFOŚiGW w Toruniu) poprzez zmniejszenie dochodów na zadania inwestycyjne o kwotę 49.900 zł przy jednoczesnym zwiększeniu dochodów na zadania bieżące. Zmiana wynika z konieczności dostosowania planu dochodów do harmonogramów rzeczowo-finansowych przedsięwzięć z zakresu ochrony przyrody realizowanych przez parki krajobrazowe.</t>
  </si>
  <si>
    <r>
      <t xml:space="preserve">2) przeniesienie między podziałkami klasyfikacji budżetowej dochodów zaplanowanych z WFOŚiGW w Toruniu na projekt pn. </t>
    </r>
    <r>
      <rPr>
        <i/>
        <sz val="10"/>
        <rFont val="Times New Roman"/>
        <family val="1"/>
      </rPr>
      <t>"Ochrona czynna 
    i monitoring obszarów "Natura 2000" zlokalizowanych w granicach Brodnickiego Parku Krajobrazowego"</t>
    </r>
    <r>
      <rPr>
        <sz val="10"/>
        <rFont val="Times New Roman"/>
        <family val="1"/>
      </rPr>
      <t xml:space="preserve"> poprzez zmniejszenie 
    dochodów na zadania bieżące o kwotę 30.052 zł przy jednoczesnym zwiększeniu dochodów na zadania inwestycyjne. Zmiana wynika 
    z konieczności dostosowania dochodów do zakresu rzeczowego zadania.</t>
    </r>
  </si>
  <si>
    <t xml:space="preserve">     - zmniejszenie wydatków finansowanych z dotacji z Wojewódzkiego Funduszu Ochrony Środowiska i Gospodarki Wodnej w Toruniu o kwotę 
       700.000 zł, tj. do wysokości dofinansowania określonego w promesie udzielenia dotacji;</t>
  </si>
  <si>
    <t xml:space="preserve">     - zwiększenie wydatków finansowanych z dotacji celowej z budżetu państwa o kwotę 150.000 zł w celu dostosowania planu wydatków do 
       wartości kosztorysowej prac remontowo-konserwacyjnych;</t>
  </si>
  <si>
    <t>Wprowadza się zmiany w następujących projektach przewidzianych do realizacji przez Kujawsko-Pomorski Zarząd Melioracji i Urządzeń Wodnych we Włocławku w ramach RPO WK-P 2014-2020, Poddziałania 4.1.1 Poprawa ochrony przeciwpowodziowej i przeciwdziałanie suszy, tj.:</t>
  </si>
  <si>
    <r>
      <t xml:space="preserve">3) projekt pn. </t>
    </r>
    <r>
      <rPr>
        <i/>
        <sz val="10"/>
        <rFont val="Times New Roman"/>
        <family val="1"/>
      </rPr>
      <t>"Budowa jazu piętrzącego na rzece Pannie w km 7+537, gm. Mogilno, powiat mogileński, województwo kujawsko-pomorskie":</t>
    </r>
  </si>
  <si>
    <t xml:space="preserve">    - zmniejszenie wydatków kwalifikowalnych o kwotę 4.366 zł, w tym finansowanych z budżetu środków europejskich o kwotę 3.708 zł, 
      ze środków własnych o kwotę 654 zł oraz z Wojewódzkiego Funduszu Ochrony Środowiska i Gospodarki Wodnej w Toruniu o kwotę 4 zł, 
      w związku ze zmniejszeniem ogólnej wartości inwestycji w wyniku przesunięcia terminu rozpoczęcia finansowania kosztów wynagrodzeń. 
      Wielkość środków z WFOŚiGW urealniona zostaje do wysokości wynikającej z promesy udzielenia dotacji;</t>
  </si>
  <si>
    <t xml:space="preserve">    - określenie wydatków niekwalifikowalnych w kwocie 1.212 zł w związku z urealnieniem kosztów wynagrodzeń kwalifikowalnych do przyjętych
      średnich;</t>
  </si>
  <si>
    <r>
      <rPr>
        <i/>
        <sz val="10"/>
        <rFont val="Times New Roman"/>
        <family val="1"/>
      </rPr>
      <t xml:space="preserve">    - </t>
    </r>
    <r>
      <rPr>
        <sz val="10"/>
        <rFont val="Times New Roman"/>
        <family val="1"/>
      </rPr>
      <t>z budżetu środków europejskich o kwotę 1.479 oraz ze środków własnych o kwotę 260 zł w związku ze zmniejszeniem ogólnej 
      wartości zadania w wyniku przesunięcia terminu rozpoczęcia finansowania kosztów wynagrodzeń;</t>
    </r>
  </si>
  <si>
    <r>
      <t xml:space="preserve">W związku z decyzją Wojewody Kujawsko-Pomorskiego nr WFB.I.3120.2.11.2017 z dnia 11 kwietnia 2017 r. o zwiększeniu planu dotacji na 2017 r. z przeznaczeniem na zadanie pn. Przebudowa wału przeciwpowodziowego Łęgnowo-Otorowo od km 0+000 do km 5+600", określa się wydatki finansowane z dotacji celowej z budżetu państwa w kwocie 10.000.000 zł na zadanie zlecone z zakresu administracji rządowej realizowane przez Kujawsko-Pomorski Zarząd Melioracji i Urządzeń Wodnych we Włocławku pn. </t>
    </r>
    <r>
      <rPr>
        <i/>
        <sz val="10"/>
        <rFont val="Times New Roman"/>
        <family val="1"/>
      </rPr>
      <t>"Przeciwdziałanie i usuwanie  skutków powodzi na terenie województwa kujawsko-pomorskiego".</t>
    </r>
  </si>
  <si>
    <r>
      <t xml:space="preserve"> - na zadanie własne pn. </t>
    </r>
    <r>
      <rPr>
        <i/>
        <sz val="10"/>
        <rFont val="Times New Roman"/>
        <family val="1"/>
      </rPr>
      <t xml:space="preserve">"Europejska Sieć Dziedzictwa Kulinarnego" </t>
    </r>
    <r>
      <rPr>
        <sz val="10"/>
        <rFont val="Times New Roman"/>
        <family val="1"/>
      </rPr>
      <t>o kwotę 150 zł, tj. do wysokości przewidzianych wpływów z opłat za 
   członkostwo w regionalnej sieci Dziedzictwo Kulinarne Kujawy i Pomorze;</t>
    </r>
  </si>
  <si>
    <r>
      <t xml:space="preserve"> - na zadanie własne pn. </t>
    </r>
    <r>
      <rPr>
        <i/>
        <sz val="10"/>
        <rFont val="Times New Roman"/>
        <family val="1"/>
      </rPr>
      <t xml:space="preserve">"Organizacja dożynek" </t>
    </r>
    <r>
      <rPr>
        <sz val="10"/>
        <rFont val="Times New Roman"/>
        <family val="1"/>
      </rPr>
      <t>o kwotę 40.000 zł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w celu zabezpieczenia środków na zorganizowanie stoiska Województwa
   Kujawsko-Pomorskiego podczas obchodów Dożynek Prezydenckich w Spale oraz pokrycie kosztów udziału w uroczystościach przedstawicieli 
   reprezentujących Województwo wraz z grupą wieńcową.</t>
    </r>
  </si>
  <si>
    <t xml:space="preserve"> - na Projekt NICHE realizowany w ramach Programu INTERREG Europa o kwotę 68.032 zł w związku z przeniesieniem z roku 2016 kosztów 
   opracowania oceny stanu początkowego w zakresie innowacyjności w sektorze żywnościowym w regionie oraz oszczędności powstałych 
   w wyniku udziału mniejszej ilości pracowników w wyjazdach zagranicznych.</t>
  </si>
  <si>
    <t>Ogólna wartość powyższych projektów się nie zmienia.</t>
  </si>
  <si>
    <r>
      <t>W związku z podpisaniem umowy z Województwem Pomorskim w zakresie organizacji publicznego transportu zbiorowego w granicach administracyjnych województwa pomorskiego na odcinkach linii kolejowych nr 208 Działdowo - Chojnice oraz nr 215 Laskowice Pomorskie - Bąk, zmniejsza się o kwotę 15.719 zł wydatki zaplanowane na zadanie powierzone finansowane dotacją z województwa pomorskiego pn.</t>
    </r>
    <r>
      <rPr>
        <i/>
        <sz val="10"/>
        <rFont val="Times New Roman"/>
        <family val="1"/>
      </rPr>
      <t xml:space="preserve"> "Kolejowe regionalne i międzywojewódzkie przewozy pasażerskie"</t>
    </r>
    <r>
      <rPr>
        <sz val="10"/>
        <rFont val="Times New Roman"/>
        <family val="1"/>
      </rPr>
      <t>, tj. do kwoty wynikającej z umowy.</t>
    </r>
  </si>
  <si>
    <r>
      <t xml:space="preserve">     2) pn. </t>
    </r>
    <r>
      <rPr>
        <i/>
        <sz val="10"/>
        <rFont val="Times New Roman"/>
        <family val="1"/>
      </rPr>
      <t>"Rozbudowa drogi wojewódzkiej Nr 548 Stolno-Wąbrzeźno od km 0+005 do km 29+619 z wyłączeniem węzła autostradowego 
         w m. Lisewo od km 14+144 do km 15+146":</t>
    </r>
  </si>
  <si>
    <r>
      <t xml:space="preserve">     4) pn. </t>
    </r>
    <r>
      <rPr>
        <i/>
        <sz val="10"/>
        <rFont val="Times New Roman"/>
        <family val="1"/>
      </rPr>
      <t>"Przebudowa wraz z rozbudową drogi wojewódzkiej Nr 240 Chojnice-Świecie od km 23+190 do km 36+817 i od km 62+877 do 
         km 65+718":</t>
    </r>
  </si>
  <si>
    <r>
      <t xml:space="preserve">     5) pn.</t>
    </r>
    <r>
      <rPr>
        <i/>
        <sz val="10"/>
        <rFont val="Times New Roman"/>
        <family val="1"/>
      </rPr>
      <t xml:space="preserve"> "Przebudowa wraz z rozbudową drogi wojewódzkiej Nr 265 Brześć Kujawski-Gostynin od km 0+003 do km 19+117":</t>
    </r>
  </si>
  <si>
    <r>
      <t xml:space="preserve">     6) pn. </t>
    </r>
    <r>
      <rPr>
        <i/>
        <sz val="10"/>
        <rFont val="Times New Roman"/>
        <family val="1"/>
      </rPr>
      <t xml:space="preserve">"Rozbudowa drogi wojewódzkiej Nr 269 Szczerkowo-Kowal od km 12+170 do km 28+898 oraz od km 33+622 do km 59+194" - 
         </t>
    </r>
    <r>
      <rPr>
        <sz val="10"/>
        <rFont val="Times New Roman"/>
        <family val="1"/>
      </rPr>
      <t xml:space="preserve">zmniejszenie wydatków łącznie o kwotę 4.860.527 zł, w tym finansowanych z budżetu środków europejskich o kwotę 4.131.448 zł oraz ze 
         środków własnych o kwotę 729.079 zł; </t>
    </r>
  </si>
  <si>
    <r>
      <t xml:space="preserve">     7) pn. </t>
    </r>
    <r>
      <rPr>
        <i/>
        <sz val="10"/>
        <rFont val="Times New Roman"/>
        <family val="1"/>
      </rPr>
      <t xml:space="preserve">"Przebudowa drogi wojewódzkiej Nr 270 Brześć Kujawski-Izbica Kujawska-Koło od km 0+000 do km 29+023" - </t>
    </r>
    <r>
      <rPr>
        <sz val="10"/>
        <rFont val="Times New Roman"/>
        <family val="1"/>
      </rPr>
      <t xml:space="preserve">zmniejszenie 
         wydatków łącznie o kwotę 4.845.352 zł, w tym finansowanych z budżetu środków europejskich o kwotę 4.118.549 zł oraz ze środków 
         własnych o kwotę 726.803 zł; </t>
    </r>
  </si>
  <si>
    <r>
      <t xml:space="preserve">     8) pn. </t>
    </r>
    <r>
      <rPr>
        <i/>
        <sz val="10"/>
        <rFont val="Times New Roman"/>
        <family val="1"/>
      </rPr>
      <t xml:space="preserve">"Przebudowa drogi wojewódzkiej Nr 563 Rypin-Żuromin-Mława od km 2+475 do km 16+656" </t>
    </r>
    <r>
      <rPr>
        <sz val="10"/>
        <rFont val="Times New Roman"/>
        <family val="1"/>
      </rPr>
      <t xml:space="preserve">- zmniejszenie wydatków łącznie 
         o kwotę 4.500.000 zł, w tym finansowanych z budżetu środków europejskich o kwotę 3.825.000 zł oraz ze środków własnych o kwotę 
         675.000 zł; </t>
    </r>
  </si>
  <si>
    <r>
      <t xml:space="preserve">     9) pn. </t>
    </r>
    <r>
      <rPr>
        <i/>
        <sz val="10"/>
        <rFont val="Times New Roman"/>
        <family val="1"/>
      </rPr>
      <t>"Przebudowa drogi wojewódzkiej Nr 254 Brzoza-Wylatowo"</t>
    </r>
    <r>
      <rPr>
        <sz val="10"/>
        <rFont val="Times New Roman"/>
        <family val="1"/>
      </rPr>
      <t xml:space="preserve">- zmniejszenie wydatków łącznie o kwotę 4.500.000 zł, w tym 
         finansowanych z budżetu środków europejskich o kwotę 3.825.000 zł oraz ze środków własnych o kwotę 675.000 zł; </t>
    </r>
  </si>
  <si>
    <t xml:space="preserve">   Zmiany w pkt 6-10 wynikają z przesunięcia terminu rozpoczęcia inwestycji w wyniku procedur formalnych związanych z przeprowadzeniem 
   postępowań przetargowych i braku możliwości rozpoczęcia robót drogowych w 2017 r. Zmienia się ogólna wartość projektów wymienionych 
   w pkt 6-7 o wydatki planowane do poniesienia w 2017 r. na opracowanie Programów Funkcjonalno-Użytkowych.</t>
  </si>
  <si>
    <r>
      <t xml:space="preserve">    - w kwocie 729.200 zł na projekt pn.</t>
    </r>
    <r>
      <rPr>
        <i/>
        <sz val="10"/>
        <rFont val="Times New Roman"/>
        <family val="1"/>
      </rPr>
      <t xml:space="preserve"> "Termomodernizacja obiektów użyteczności publicznej, budynki: RDW Inowrocław, RDW Żołędowo"</t>
    </r>
    <r>
      <rPr>
        <sz val="10"/>
        <rFont val="Times New Roman"/>
        <family val="1"/>
      </rPr>
      <t xml:space="preserve"> 
      przewidziany do realizacji w ramach Działania 3.3. Projekt zakłada zwiększenie efektywności energetycznej poprzez wykonanie prac 
      w budynkach Rejonów Dróg Wojewódzkich w Inowrocławiu i Żołędowie polegających na dociepleniu ścian zewnętrznych, dachu, wymianę 
      stolarki zewnętrznej oraz docieplanie fundamentów. Powyższa kwota sfinansowana zostanie z budżetu środków europejskich w kwocie 
      499.224 zł oraz ze środków własnych województwa w kwocie 229.976 zł, z czego kwota 19.065 zł przeznaczona zostanie na pokrycie kosztów 
      opracowania dokumentacji projektowej i stanowi wydatki niekwalifikowalne;</t>
    </r>
  </si>
  <si>
    <r>
      <t xml:space="preserve">    - w kwocie 921.839 zł na projekt pn.</t>
    </r>
    <r>
      <rPr>
        <i/>
        <sz val="10"/>
        <rFont val="Times New Roman"/>
        <family val="1"/>
      </rPr>
      <t xml:space="preserve"> "Przebudowa wraz z rozbudową drogi wojewódzkiej nr 265 Brześć Kujawski-Gostynin od km 0+003 
      do km 19+117 w zakresie dotyczącym budowy ciągów pieszo-rowerowych"</t>
    </r>
    <r>
      <rPr>
        <sz val="10"/>
        <rFont val="Times New Roman"/>
        <family val="1"/>
      </rPr>
      <t xml:space="preserve"> przewidziany do realizacji w latach 2017-2018 w ramach 
      Działania 3.4 .Projekt związany jest z inwestycją realizowaną w ramach Działania 5.1 pn. </t>
    </r>
    <r>
      <rPr>
        <i/>
        <sz val="10"/>
        <rFont val="Times New Roman"/>
        <family val="1"/>
      </rPr>
      <t>"Przebudowa wraz z rozbudową drogi wojewódzkiej 
      Nr 265 Brześć Kujawski-Gostynin od km 0+003 do km 19+117"</t>
    </r>
    <r>
      <rPr>
        <sz val="10"/>
        <rFont val="Times New Roman"/>
        <family val="1"/>
      </rPr>
      <t>. Powyższa kwota sfinansowana zostanie z budżetu środków europejskich 
      w kwocie 783.563 zł oraz z dotacji od jednostek samorządu terytorialnego w kwocie 138.276 zł</t>
    </r>
  </si>
  <si>
    <t>2) na jednoroczne zadania inwestycyjne, tj.:</t>
  </si>
  <si>
    <r>
      <t xml:space="preserve">    - w kwocie 7.970.000 zł na zadanie pn.</t>
    </r>
    <r>
      <rPr>
        <i/>
        <sz val="10"/>
        <rFont val="Times New Roman"/>
        <family val="1"/>
      </rPr>
      <t xml:space="preserve"> "Zarząd Dróg Wojewódzkich w Bydgoszczy - wykup gruntów - inwestycje RPO". </t>
    </r>
    <r>
      <rPr>
        <sz val="10"/>
        <rFont val="Times New Roman"/>
        <family val="1"/>
      </rPr>
      <t>W ramach zadania 
      sfinansowane zostaną odszkodowania za utracone prawo własności nieruchomości dla inwestycji drogowych planowanych do realizacji 
      w ramach RPO WK-P 2014-2020, wynikające z decyzji Wojewody Kujawsko-Pomorskiego. Wykup gruntów w projektach RPO kwalifikowalny
      jest do 10% wartości zadania;</t>
    </r>
  </si>
  <si>
    <r>
      <t xml:space="preserve">Określa się dotację na pomoc finansową dla gminy Fabianki w kwocie 47.558 zł na dofinansowanie zadania inwestycyjnego pn. </t>
    </r>
    <r>
      <rPr>
        <i/>
        <sz val="10"/>
        <rFont val="Times New Roman"/>
        <family val="1"/>
      </rPr>
      <t>"Przebudowa drogi gminnej Nr 190215C Skórzno-Chełmica Duża"</t>
    </r>
    <r>
      <rPr>
        <sz val="10"/>
        <rFont val="Times New Roman"/>
        <family val="1"/>
      </rPr>
      <t xml:space="preserve">. </t>
    </r>
  </si>
  <si>
    <t xml:space="preserve"> - przeniesienie planowanych wydatków między podziałkami klasyfikacji budżetowej w kwocie 69.658 zł w celu dostosowania planu wydatków do 
   potrzeb wynikających z realizowanych przedsięwzięć;</t>
  </si>
  <si>
    <t xml:space="preserve"> - zmniejszenie planowanych wydatków o kwotę 15.500.890 zł w związku z przeniesieniem zakresu rzeczowo-finansowego pomiędzy latami. Zmienia 
   się ogólna wartość projektu.</t>
  </si>
  <si>
    <r>
      <t xml:space="preserve"> - w kwocie 85.861 zł na zadanie własne pn.</t>
    </r>
    <r>
      <rPr>
        <i/>
        <sz val="10"/>
        <rFont val="Times New Roman"/>
        <family val="1"/>
      </rPr>
      <t xml:space="preserve"> "Zwrot dotacji RPO" </t>
    </r>
    <r>
      <rPr>
        <sz val="10"/>
        <rFont val="Times New Roman"/>
        <family val="1"/>
      </rPr>
      <t>z przeznaczeniem na zwrot dotacji z budżetu państwa w wyniku stwierdzenia 
   przez Instytucję Pośredniczącą w Certyfikacji wydatków niekwalifikowalnych w projekcie pn. "Wynajem samochodów wraz
   z kosztami paliwa na potrzeby realizacji RPO WK-P na lata 2010-2013" zrealizowanym w ramach RPO WK-P 2007-2013, Działania 8.1;</t>
    </r>
  </si>
  <si>
    <t xml:space="preserve"> - przeniesienie planowanych wydatków między podziałkami klasyfikacji budżetowej w kwocie 25.420 zł w celu zabezpieczenia środków na
   pokrycie kosztów wyjazdów służbowych;</t>
  </si>
  <si>
    <r>
      <t xml:space="preserve">Wprowadza się zmiany w projekcie pn. </t>
    </r>
    <r>
      <rPr>
        <i/>
        <sz val="10"/>
        <rFont val="Times New Roman"/>
        <family val="1"/>
      </rPr>
      <t>"Expressway - promocja terenów inwestycyjnych"</t>
    </r>
    <r>
      <rPr>
        <sz val="10"/>
        <rFont val="Times New Roman"/>
        <family val="1"/>
      </rPr>
      <t xml:space="preserve"> realizowanym w ramach RPO WK-P 2014-2020, Podziałania 1.5.2 Wsparcie procesu umiędzynarodowienia przedsiębiorstw:</t>
    </r>
  </si>
  <si>
    <r>
      <t xml:space="preserve"> - o kwotę 5.161 zł na zadanie własne pn.</t>
    </r>
    <r>
      <rPr>
        <i/>
        <sz val="10"/>
        <rFont val="Times New Roman"/>
        <family val="1"/>
      </rPr>
      <t xml:space="preserve"> "Konkurs dotacji na przygotowanie programów rewitalizacji z PO PT 2014-2020" </t>
    </r>
    <r>
      <rPr>
        <sz val="10"/>
        <rFont val="Times New Roman"/>
        <family val="1"/>
      </rPr>
      <t>realizowane
   w ramach Programu Operacyjnego Pomoc Techniczna, zgodnie z zaakceptowaną przez Ministerstwo Rozwoju zmianą szczegółowego budżetu
   projektu i harmonogramu wypłat transz;</t>
    </r>
  </si>
  <si>
    <r>
      <t xml:space="preserve"> - o kwotę 10.000 zł na zadanie własne pn. </t>
    </r>
    <r>
      <rPr>
        <i/>
        <sz val="10"/>
        <rFont val="Times New Roman"/>
        <family val="1"/>
      </rPr>
      <t xml:space="preserve">"Współpraca województwa z organizacjami pozarządowymi oraz innymi podmiotami prowadzącymi 
   działalność pożytku publicznego" </t>
    </r>
    <r>
      <rPr>
        <sz val="10"/>
        <rFont val="Times New Roman"/>
        <family val="1"/>
      </rPr>
      <t>z przeznaczeniem na pokrycie kosztów usług programistycznych dotyczących rozwiązania bieżących 
   problemów technicznych aplikacji "Generator ofert";</t>
    </r>
  </si>
  <si>
    <t xml:space="preserve"> - zmniejszenie wydatków o kwotę 3.000 zł w wyniku aktualizacji wniosku o przyznanie dotacji celowej na 2017 r. Zmniejsza się ogólna wartość 
   zadania.</t>
  </si>
  <si>
    <r>
      <t xml:space="preserve"> - o kwotę 6.456.160 zł na zadanie własne  pn. </t>
    </r>
    <r>
      <rPr>
        <i/>
        <sz val="10"/>
        <rFont val="Times New Roman"/>
        <family val="1"/>
      </rPr>
      <t>„Poręczenie kredytu EBI spółce KPIM”,</t>
    </r>
    <r>
      <rPr>
        <sz val="10"/>
        <rFont val="Times New Roman"/>
        <family val="1"/>
      </rPr>
      <t xml:space="preserve"> tj. o wartość uregulowanych zobowiązań wobec 
   Europejskiego Banku Inwestycyjnego z tytułu kredytu zaciągniętego przez Kujawsko-Pomorskie Inwestycje Medyczne Sp. z o.o. (koszty 
   odsetek i kapitału);</t>
    </r>
  </si>
  <si>
    <r>
      <t>Określa się wydatki finansowane ze środków zagranicznych w kwocie 85.566 zł na projekt pn.</t>
    </r>
    <r>
      <rPr>
        <i/>
        <sz val="10"/>
        <rFont val="Times New Roman"/>
        <family val="1"/>
      </rPr>
      <t xml:space="preserve"> "Wiedza naukowa w szkole: doskonalenie strategii i tworzenie nowych praktyk nauczania przedmiotów ścisłych na wczesnych etapach edukacji" </t>
    </r>
    <r>
      <rPr>
        <sz val="10"/>
        <rFont val="Times New Roman"/>
        <family val="1"/>
      </rPr>
      <t>przewidziany do realizacji przez Kujawsko-Pomorskie Centrum Edukacji Nauczycieli w Bydgoszczy w ramach Programu "Erasmus+" w latach 2016-2018. W ramach projektu przewidziano udział w międzynarodowych spotkaniach celem koordynacji i zarządzania projektem oraz organizację szkoleń dla nauczycieli i trenerów. Centrum jako lider grupy roboczej będzie nadzorowało produkcję innowacyjnych materiałów - rezultatów pracy intelektualnej.</t>
    </r>
  </si>
  <si>
    <t>W związku z podpisaniem umowy z Ministrem Zdrowia w sprawie przekazania w 2017 r. środków na finansowanie staży podyplomowych lekarzy i lekarzy dentystów, określa się wydatki w kwocie 24.846 zł na pokrycie kosztów obsługi zadania Marszałka Województwa wynikającego z ustawy z dnia 5 grudnia 1996 r. o zawodach lekarza i lekarza dentysty (Dz. U. z 2017 r. poz.  125), tj. organizacji, finansowania i zapewnienia warunków odbywania stażu podyplomowego przez absolwentów studiów lekarskich i lekarsko-dentystycznych.</t>
  </si>
  <si>
    <r>
      <t xml:space="preserve">1) projekt pn. </t>
    </r>
    <r>
      <rPr>
        <i/>
        <sz val="10"/>
        <rFont val="Times New Roman"/>
        <family val="1"/>
      </rPr>
      <t>"Trampolina" (</t>
    </r>
    <r>
      <rPr>
        <sz val="10"/>
        <rFont val="Times New Roman"/>
        <family val="1"/>
      </rPr>
      <t>Poddziałanie 9.2.2):</t>
    </r>
  </si>
  <si>
    <r>
      <t xml:space="preserve">2) projekt pn. </t>
    </r>
    <r>
      <rPr>
        <i/>
        <sz val="10"/>
        <rFont val="Times New Roman"/>
        <family val="1"/>
      </rPr>
      <t xml:space="preserve">"Rodzina w Centrum" </t>
    </r>
    <r>
      <rPr>
        <sz val="10"/>
        <rFont val="Times New Roman"/>
        <family val="1"/>
      </rPr>
      <t>(Poddziałanie 9.3.2):</t>
    </r>
  </si>
  <si>
    <r>
      <t xml:space="preserve">Zwiększa się o kwotę 1.728 zł wydatki zaplanowane na zadanie własne pn. </t>
    </r>
    <r>
      <rPr>
        <i/>
        <sz val="10"/>
        <rFont val="Times New Roman"/>
        <family val="1"/>
      </rPr>
      <t>"Zwrot dotacji POWER"</t>
    </r>
    <r>
      <rPr>
        <sz val="10"/>
        <rFont val="Times New Roman"/>
        <family val="1"/>
      </rPr>
      <t xml:space="preserve"> realizowane przez  Wojewódzki Urząd Pracy w Toruniu w związku z koniecznością zwrotu części dotacji przeznaczonej w ramach Programu Operacyjnego Wiedza Edukacja Rozwój na sfinansowanie pracownikowi kosztów studiów podyplomowych, z którym rozwiązano stosunek pracy. </t>
    </r>
  </si>
  <si>
    <r>
      <t xml:space="preserve">Wprowadza się następujące zmiany w zadaniu własnym pn. </t>
    </r>
    <r>
      <rPr>
        <i/>
        <sz val="10"/>
        <rFont val="Times New Roman"/>
        <family val="1"/>
      </rPr>
      <t>"Zwrot dotacji POKL":</t>
    </r>
  </si>
  <si>
    <t xml:space="preserve">   - o kwotę 418 zł w planie finansowym Urzędu Marszałkowskiego w Toruniu z przeznaczeniem na zwrot dotacji niewykorzystanych i oddanych
     przez Beneficjentów Priorytetu IX;</t>
  </si>
  <si>
    <r>
      <t xml:space="preserve"> - w kwocie 40.000 zł na nowe zadanie własne pn. </t>
    </r>
    <r>
      <rPr>
        <i/>
        <sz val="10"/>
        <rFont val="Times New Roman"/>
        <family val="1"/>
      </rPr>
      <t xml:space="preserve">"Odnowienie fontanny oraz wykonanie obiektów małej architektury", </t>
    </r>
    <r>
      <rPr>
        <sz val="10"/>
        <rFont val="Times New Roman"/>
        <family val="1"/>
      </rPr>
      <t>przewidziane do 
  realizacji przez Specjalny Ośrodek Szkolno-Wychowawczy Nr 2 w Bydgoszczy. W ramach zadania zaplanowano obłożenie ścian fontanny oraz 
   wykonanie kilku stołów z ławkami z elementów granitowych;</t>
    </r>
  </si>
  <si>
    <r>
      <t xml:space="preserve"> - w kwocie 15.000 zł na projekt pn. </t>
    </r>
    <r>
      <rPr>
        <i/>
        <sz val="10"/>
        <rFont val="Times New Roman"/>
        <family val="1"/>
      </rPr>
      <t>"Tylko w Korczaku jest super dzieciaku"</t>
    </r>
    <r>
      <rPr>
        <sz val="10"/>
        <rFont val="Times New Roman"/>
        <family val="1"/>
      </rPr>
      <t xml:space="preserve"> przewidziany do realizacji w latach 2017-2019 w ramach RPO WK-P 
   2014-2020, Poddziałania 6.3.1. W ramach projektu powstanie nowy budynek na potrzeby usług wychowania przedszkolnego w formie kształcenia 
   specjalnego, wyposażony w nowoczesną bazę dydaktyczną. W 2017 r. wydatki przeznaczone zostaną na opracowanie Studium Wykonalności. 
   Powyższa kwota sfinansowana zostanie z budżetu środków europejskich w kwocie 12.750 zł oraz ze środków własnych w kwocie 2.250 zł. 
   Jednocześnie odstępuje się od realizacji zadania pn. </t>
    </r>
    <r>
      <rPr>
        <i/>
        <sz val="10"/>
        <rFont val="Times New Roman"/>
        <family val="1"/>
      </rPr>
      <t>"Przygotowanie dokumentacji na potrzeby realizacji projektów w ramach 
   RPO WKP"</t>
    </r>
    <r>
      <rPr>
        <sz val="10"/>
        <rFont val="Times New Roman"/>
        <family val="1"/>
      </rPr>
      <t xml:space="preserve"> i zmniejsza wydatki o kwotę 15.000 zł w związku z włączeniem zakresu rzeczowo-finansowego zadania do ww. projektu. </t>
    </r>
  </si>
  <si>
    <t xml:space="preserve">    - w kwocie 43.600 zł z przeznaczeniem na zakup zestawów komputerowych z oprogramowaniem, drukarek i urządzenia wielofunkcyjnego do
     działów kadr i administracji, zakup komputera przenośnego z drukarką do pracowni krawieckiej oraz na zakup zasilaczy UPS;</t>
  </si>
  <si>
    <r>
      <t>2) Kujawsko-Pomorskiego Impresaryjnego Teatru Muzycznego w Toruniu w kwocie 100.000 zł z na wieloletnie zadanie inwestycyjne 
    pn. "</t>
    </r>
    <r>
      <rPr>
        <i/>
        <sz val="10"/>
        <rFont val="Times New Roman"/>
        <family val="1"/>
      </rPr>
      <t>Wykonanie 3-etapowego projektu dla potrzeb Kujawsko-Pomorskiego Centrum Muzyki w Pałacu Wieniec"</t>
    </r>
    <r>
      <rPr>
        <sz val="10"/>
        <rFont val="Times New Roman"/>
        <family val="1"/>
      </rPr>
      <t>. Powyższa kwota 
    przeznaczona zostanie na przygotowanie dokumentacji w związku z planem złożenia wniosku o dofinansowanie modernizacji budynku Pałacu, 
    modernizacji budynku Starego Dworu, kompleksowego zagospodarowania całej działki oraz odtworzenia i wyremontowania historycznego
    ogrodzenia terenu wraz z bramą główną w ramach Programu Operacyjnego Infrastruktura i Środowiska, Działania 8.1. Zwiększa się ogólna 
    wartość zadania i wydłuża okres jego realizacji.</t>
    </r>
  </si>
  <si>
    <r>
      <t xml:space="preserve">Określa się dotację celową w kwocie 130.000 zł dla Filharmonii Pomorskiej w Bydgoszczy z przeznaczeniem na zabezpieczenie wkładu własnego  w projekcie pn. </t>
    </r>
    <r>
      <rPr>
        <i/>
        <sz val="10"/>
        <rFont val="Times New Roman"/>
        <family val="1"/>
      </rPr>
      <t>Zakup instrumentów muzycznych</t>
    </r>
    <r>
      <rPr>
        <sz val="10"/>
        <rFont val="Times New Roman"/>
        <family val="1"/>
      </rPr>
      <t>, na który instytucja uzyskała dofinansowanie w ramach Programu Ministra Kultury i Dziedzictwa Narodowego Infrastruktura Kultury. W ramach zadania przewidziano zakup es-klarnetu, rożka angielskiego, pozytywu, klawesynu, puzonu basowego, 2 puzonów tenorowych oraz 2 fletów piccolo.</t>
    </r>
  </si>
  <si>
    <r>
      <t xml:space="preserve">       - w kwocie 20.000 zł na projekt pn. </t>
    </r>
    <r>
      <rPr>
        <i/>
        <sz val="10"/>
        <rFont val="Times New Roman"/>
        <family val="1"/>
      </rPr>
      <t>XVIII Ogólnopolski Przegląd Amatorskiej Tkaniny Unikatowej</t>
    </r>
    <r>
      <rPr>
        <sz val="10"/>
        <rFont val="Times New Roman"/>
        <family val="1"/>
      </rPr>
      <t>, na który instytucja uzyskała 
         dofinansowanie w ramach Programu Ministra Kultury i Dziedzictwa Narodowego Kultura ludowa i tradycyjna. Przegląd to najważniejsza 
         tego typu impreza w kraju. Celem projektu jest popularyzacja zanikającej dziedziny sztuki jaką jest tkactwo wśród różnych grup społecznych 
         i wiekowych. W ramach projektu zorganizowany zostanie ogólnopolski konkurs podsumowany wystawą tkanin w Muzeum Okręgowym 
         im. Leona Wyczółkowskiego w Bydgoszczy. Ponadto odbędą się warsztaty tkania krajek na bardku i tabliczkach oraz wykłady z historii 
         tkactwa;</t>
    </r>
  </si>
  <si>
    <t xml:space="preserve">   3) w kwocie 80.000 zł z przeznaczeniem na zakup multimedialnego wyposażenia - nowości technologicznych do nowej filii biblioteki przy 
       ul. Czołgistów 8 w Bydgoszczy (podłoga multimedialna, czytniki e-booków, komputery z oprogramowaniem, telewizor Smart TV, Lego Fusion,
       Lego Mindstorms EV3 i Lego WeDO 2). Powyższa kwota sfinansowana zostanie z dotacji celowej od Miasta Bydgoszcz;</t>
  </si>
  <si>
    <t>Określa się dotacje dla :</t>
  </si>
  <si>
    <r>
      <t xml:space="preserve">   -  w kwocie 72.000 zł na projekt pn. </t>
    </r>
    <r>
      <rPr>
        <i/>
        <sz val="10"/>
        <rFont val="Times New Roman"/>
        <family val="1"/>
      </rPr>
      <t>Konserwacja XVIII-wiecznych ołtarzy i ambony do wyposażenia kościoła z Brzeźna w Parku 
      Etnograficznym w Kłóbce</t>
    </r>
    <r>
      <rPr>
        <sz val="10"/>
        <rFont val="Times New Roman"/>
        <family val="1"/>
      </rPr>
      <t>, na który instytucja uzyskała dofinansowanie w ramach Programu Ministra Kultury i Dziedzictwa Narodowego 
      Wspieranie działań muzealnych. W ramach zadania przewidziano wykonanie kompleksowej konserwacji trzech obiektów zabytkowych -
      dwóch ołtarzy z Brzeźna (głównego i bocznego) i ambony z Ostrowitego , które są unikatowymi i cennymi przykładami barokowej 
      i wczesnoklasycystycznej snycerki z ziemi dobrzyńskiej oraz wydanie informatora o kościele z Brzeźna i jego wyposażeniu;</t>
    </r>
  </si>
  <si>
    <r>
      <t xml:space="preserve"> - w kwocie 4.850.475 zł na nowy projekt pn. </t>
    </r>
    <r>
      <rPr>
        <i/>
        <sz val="10"/>
        <rFont val="Times New Roman"/>
        <family val="1"/>
      </rPr>
      <t xml:space="preserve">"Kujawsko-Pomorskie - rozwój poprzez kulturę 2017" </t>
    </r>
    <r>
      <rPr>
        <sz val="10"/>
        <rFont val="Times New Roman"/>
        <family val="1"/>
      </rPr>
      <t>przewidziany do realizacji w latach 2017-2018
   w ramach RPO WK-P 2014-2020, Działania 4.4. W ramach projektu udzielone zostaną dotacje na organizację na terenie województwa imprez 
   kulturalnych, które wykazują znaczny wpływ na gospodarkę regionalną, mających jednocześnie wkład w osiągnięcie celów Strategii UE dla 
   Regionu Morza Bałtyckiego w obszarze priorytetowym Kultura. Powyższa kwota sfinansowana zostanie z budżetu środków europejskich 
   w kwocie 4.777.980 zł oraz ze środków własnych województwa w kwocie 72.495 zł;</t>
    </r>
  </si>
  <si>
    <r>
      <t xml:space="preserve">Zwiększa się o kwotę 35.000 zł wydatki zaplanowane na zadanie własne pn. </t>
    </r>
    <r>
      <rPr>
        <i/>
        <sz val="10"/>
        <rFont val="Times New Roman"/>
        <family val="1"/>
      </rPr>
      <t xml:space="preserve">"Stypendia artystyczne" </t>
    </r>
    <r>
      <rPr>
        <sz val="10"/>
        <rFont val="Times New Roman"/>
        <family val="1"/>
      </rPr>
      <t>w celu zwiększenia puli środków na wsparcie osób zajmujących się twórczością artystyczną, upowszechnianiem kultury i opieką nad zabytkami i objęcie programem stypendialnym większej liczby twórców.</t>
    </r>
  </si>
  <si>
    <t xml:space="preserve">        - pn. "Czynna ochrona gatunków zagrożonych z rejonu dolnej Wisły" (37.500 zł).</t>
  </si>
  <si>
    <t xml:space="preserve">    Jednocześnie zmniejsza się łącznie o kwotę 850.000 zł wydatki zaplanowane na powyższe zadanie w części ujętej w planie finansowym
    Urzędu Marszałkowskiego.</t>
  </si>
  <si>
    <t xml:space="preserve"> - Tucholskiego Parku Krajobrazowego o kwotę 7.156 zł w celu zabezpieczenia środków na pokrycie kosztów funkcjonowania ośrodka edukacji 
   przyrodniczej i promocji Rezerwatu Biosfery Bory Tucholskie w Pile, remont salki edukacyjnej i korytarza w siedzibie Parku, na opłaty za zużycie
   energii elektrycznej oraz na odpis na zakładowy fundusz świadczeń socjalnych.</t>
  </si>
  <si>
    <r>
      <t xml:space="preserve"> - na projekt pn. </t>
    </r>
    <r>
      <rPr>
        <i/>
        <sz val="10"/>
        <rFont val="Times New Roman"/>
        <family val="1"/>
      </rPr>
      <t xml:space="preserve">"Przebudowa i rozbudowa drogi wojewódzkiej Nr 559 na odcinku Lipno - Kamień Kotowy - granica województwa" 
   </t>
    </r>
    <r>
      <rPr>
        <sz val="10"/>
        <rFont val="Times New Roman"/>
        <family val="1"/>
      </rPr>
      <t>(Działanie 5.1 ) w kwocie 33.440 zł.</t>
    </r>
  </si>
  <si>
    <r>
      <t xml:space="preserve">       - Działania 5.1 Infrastruktura drogowa, na projekt pn. </t>
    </r>
    <r>
      <rPr>
        <i/>
        <sz val="10"/>
        <rFont val="Times New Roman"/>
        <family val="1"/>
      </rPr>
      <t>"Przebudowa i rozbudowa drogi wojewódzkiej 
         Nr 559 na odcinku Lipno - Kamień Kotowy - granica województwa"</t>
    </r>
  </si>
  <si>
    <r>
      <t xml:space="preserve">  11) pn.</t>
    </r>
    <r>
      <rPr>
        <i/>
        <sz val="10"/>
        <rFont val="Times New Roman"/>
        <family val="1"/>
      </rPr>
      <t xml:space="preserve"> "Przebudowa i rozbudowa drogi wojewódzkiej Nr 255 Pakość - Strzelno od km 0+005 do km 21+910" </t>
    </r>
    <r>
      <rPr>
        <sz val="10"/>
        <rFont val="Times New Roman"/>
        <family val="1"/>
      </rPr>
      <t>- zmniejszenie wydatków 
        finansowanych z budżetu środków europejskich o kwotę 9.825.000 zł w związku z przesunięciem terminu rozpoczęcia inwestycji oraz 
        określenie wydatków finansowanych ze środków własnych województwa w kwocie 4.107.201 zł w celu zabezpieczenia środków na wykup 
        gruntów. Zwiększa się ogólna wartość projektu o koszty opracowania Programu Funkcjonalno-Użytkowego.</t>
    </r>
  </si>
  <si>
    <r>
      <t xml:space="preserve">     3) pn. </t>
    </r>
    <r>
      <rPr>
        <i/>
        <sz val="10"/>
        <rFont val="Times New Roman"/>
        <family val="1"/>
      </rPr>
      <t>"Przebudowa i rozbudowa drogi wojewódzkiej Nr 559 na odcinku Lipno - Kamień Kotowy - granica województwa":</t>
    </r>
  </si>
  <si>
    <t xml:space="preserve"> - zwiększenie planowanych wydatków o kwotę 2.030.740 zł w celu dostosowania planu wydatków do faktycznej liczby stypendystów w roku 
   szkolnym 2016/2017 i przewidzianej liczby stypendystów w roku szkolnym 2017/2018. Następuje przeniesienie wydatków pomiędzy latami. 
   Ogólna wartość projektu nie ulega zmianie.</t>
  </si>
  <si>
    <r>
      <t xml:space="preserve">Zmniejsza się o kwotę 9.405.247 zł wydatki zaplanowane na projekt pn. </t>
    </r>
    <r>
      <rPr>
        <i/>
        <sz val="10"/>
        <rFont val="Times New Roman"/>
        <family val="1"/>
      </rPr>
      <t>"Caps Lock - certyfikowane szkolenia językowe i komputerowe"</t>
    </r>
    <r>
      <rPr>
        <sz val="10"/>
        <rFont val="Times New Roman"/>
        <family val="1"/>
      </rPr>
      <t xml:space="preserve"> przewidziany do realizacji w ramach RPO WK-P 2014-2020, Poddziałania 10.4.1. Zmiana wynika z przesunięcia terminu rozpoczęcia projektu do czasu przygotowania strategii uczenia się przez całe życie dla województwa kujawsko-pomorskiego, zgodnie z zaleceniem Komisji Europejskiej.</t>
    </r>
  </si>
  <si>
    <t>Zwiększa planowane dochody z tytułu dotacji od jednostek samorządu terytorialnego łącznie o kwotę 1.920.076 zł w związku z podpisaniem porozumień z gminami o udzieleniu pomocy finansowej na dofinansowanie inwestycji realizowanych w ramach RPO WK-P, tj.:</t>
  </si>
  <si>
    <r>
      <t xml:space="preserve"> - na projekt pn. </t>
    </r>
    <r>
      <rPr>
        <i/>
        <sz val="10"/>
        <rFont val="Times New Roman"/>
        <family val="1"/>
      </rPr>
      <t xml:space="preserve">"Rozbudowa drogi wojewódzkiej Nr 548 Stolno-Wąbrzeźno od km 0+005 do km 29+619 z wyłączeniem węzła 
   autostradowego w m. Lisewo od km 14+144 do km 15+146" </t>
    </r>
    <r>
      <rPr>
        <sz val="10"/>
        <rFont val="Times New Roman"/>
        <family val="1"/>
      </rPr>
      <t>(Działanie 5.1 ) w kwocie 1.105.000 zł;</t>
    </r>
  </si>
  <si>
    <r>
      <t xml:space="preserve">         pn. </t>
    </r>
    <r>
      <rPr>
        <i/>
        <sz val="10"/>
        <rFont val="Times New Roman"/>
        <family val="1"/>
      </rPr>
      <t>"Przebudowa wraz z rozbudową drogi wojewódzkiej Nr 240 Chojnice-Świecie od km 23+190 do
         km 36+817 i od km 62+877 do km 65+718"</t>
    </r>
  </si>
  <si>
    <r>
      <t xml:space="preserve">         pn. </t>
    </r>
    <r>
      <rPr>
        <i/>
        <sz val="10"/>
        <rFont val="Times New Roman"/>
        <family val="1"/>
      </rPr>
      <t>"Przebudowa i rozbudowa drogi wojewódzkiej Nr 255 Pakość - Strzelno od km 0+005 do km 
         21+910"</t>
    </r>
  </si>
  <si>
    <r>
      <t xml:space="preserve">1) zwiększenie planowanych dochodów z WFOŚiGW w Toruniu na zadanie pn. </t>
    </r>
    <r>
      <rPr>
        <i/>
        <sz val="10"/>
        <rFont val="Times New Roman"/>
        <family val="1"/>
      </rPr>
      <t>"Utworzenie ośrodka edukacji przyrodniczej Krajeńskiego Parku Krajobrazowego"</t>
    </r>
    <r>
      <rPr>
        <sz val="10"/>
        <rFont val="Times New Roman"/>
        <family val="1"/>
      </rPr>
      <t xml:space="preserve"> o kwotę 4.000 zł, tj. do wielkości wynikającej z promesy udzielenia dotacji;</t>
    </r>
  </si>
  <si>
    <t>Zwiększa się o kwotę 276.700 zł wydatki zaplanowane na bieżące utrzymanie Kujawsko-Pomorskiego Zarządu Melioracji i Urządzeń Wodnych we Włocławku w celu zabezpieczenia środków na nagrody jubileuszowe i odprawy emerytalne dla pracowników oraz na pokrycie kosztów wynajęcia pomieszczeń od TARR na potrzeby toruńskiego oddziału.</t>
  </si>
  <si>
    <t xml:space="preserve">    - z Wojewódzkiego Funduszu Ochrony Środowiska i Gospodarki Wodnej w Toruniu o kwotę 574.783 zł, tj. do wysokości wynikającej 
      z promesy udzielenia dotacji. Zakres rzeczowo-finansowy przeniesiony zostaje na rok 2018.</t>
  </si>
  <si>
    <t xml:space="preserve"> - na Projekt EmpInno realizowany w ramach Programu INTERREG Region Morza Bałtyckiego o kwotę 14.100 zł w związku z przeniesieniem 
   z roku 2016 na lata następne spotkań informacyjnych w regionie dotyczących inteligentnych specjalizacji oraz udziału ekspertów z regionu w 
   wydarzeniach zagranicznych;</t>
  </si>
  <si>
    <t xml:space="preserve">             - zwiększenie wydatków inwestycyjnych finansowanych ze środków własnych województwa o kwotę 222.969 zł przy jednoczesnym 
               zmniejszeniu wydatków finansowanych z budżetu środków europejskich o kwotę 2.323 zł;</t>
  </si>
  <si>
    <t xml:space="preserve">             - zwiększenie wydatków inwestycyjnych finansowanych ze środków własnych województwa w kwocie 1.709.863 przy jednoczesnym 
               zmniejszeniu wydatków finansowanych z budżetu środków europejskich o kwotę 251.864 zł;</t>
  </si>
  <si>
    <t xml:space="preserve">             - określenie wydatków inwestycyjnych finansowanych ze środków własnych województwa w kwocie 584.254 zł przy jednoczesnym 
               zmniejszeniu wydatków finansowanych z budżetu środków europejskich o kwotę 202.438 zł;</t>
  </si>
  <si>
    <t xml:space="preserve">             - określenie wydatków inwestycyjnych finansowanych ze środków własnych województwa w kwocie 249.225 przy jednoczesnym 
               zmniejszeniu wydatków finansowanych z budżetu środków europejskich o kwotę 235.561 zł.</t>
  </si>
  <si>
    <r>
      <t xml:space="preserve">    pn. </t>
    </r>
    <r>
      <rPr>
        <i/>
        <sz val="10"/>
        <rFont val="Times New Roman"/>
        <family val="1"/>
      </rPr>
      <t xml:space="preserve">"Poprawa bezpieczeństwa i komfortu życia mieszkańców oraz wsparcie niskoemisyjnego transportu drogowego poprzez wybudowanie
    dróg dla rowerów (lider: powiat toruński)" </t>
    </r>
    <r>
      <rPr>
        <sz val="10"/>
        <rFont val="Times New Roman"/>
        <family val="1"/>
      </rPr>
      <t>- zwiększenie wydatków finansowanych ze środków własnych województwa o kwotę 1.263 zł, tj.
    do kwoty wynikającej z podpisanych z jednostkami samorządu terytorialnego aneksów do umów w sprawie współfinansowania projektów 
    związanych z wybudowaniem dróg dla rowerów, tj. drogi rowerowej Różankowo Lulkowo, Kamionki Małe - Turzno oraz drogi rowerowej Osiek 
    nad Wisłą - Sąsieczno - Zimny Zdrój - Czernikowo - Mazowsze z odgałęzieniem do Obrowa. Następuje przeniesienie wydatków pomiędzy
    latami. Nie zmienia się ogólna wartość zadania.</t>
    </r>
  </si>
  <si>
    <r>
      <t>3) na zadanie remontowe pn.</t>
    </r>
    <r>
      <rPr>
        <i/>
        <sz val="10"/>
        <rFont val="Times New Roman"/>
        <family val="1"/>
      </rPr>
      <t xml:space="preserve"> "Remonty budynków"</t>
    </r>
    <r>
      <rPr>
        <sz val="10"/>
        <rFont val="Times New Roman"/>
        <family val="1"/>
      </rPr>
      <t xml:space="preserve"> w kwocie 130.500 zł z przeznaczeniem na wykonanie odprowadzenia wody deszczowej z placu
    utwardzonego przy Rejonie Dróg Wojewódzkich w Wąbrzeźnie celem zabezpieczenia przed zalaniem osuszonych wcześniej fundamentów 
    budynku;</t>
    </r>
  </si>
  <si>
    <r>
      <t xml:space="preserve">Wprowadza się następujące zmiany w projekcie pn. </t>
    </r>
    <r>
      <rPr>
        <i/>
        <sz val="10"/>
        <rFont val="Times New Roman"/>
        <family val="1"/>
      </rPr>
      <t xml:space="preserve">"Infostrada Kujaw i Pomorza v2.0" </t>
    </r>
    <r>
      <rPr>
        <sz val="10"/>
        <rFont val="Times New Roman"/>
        <family val="1"/>
      </rPr>
      <t xml:space="preserve">realizowanym w ramach RPO WK-P 2014-2020,      Działania 2.1: </t>
    </r>
  </si>
  <si>
    <r>
      <t>Odstępuje się od realizacji projektu pn.</t>
    </r>
    <r>
      <rPr>
        <i/>
        <sz val="10"/>
        <rFont val="Times New Roman"/>
        <family val="1"/>
      </rPr>
      <t xml:space="preserve"> "Export - misje gospodarcze"</t>
    </r>
    <r>
      <rPr>
        <sz val="10"/>
        <rFont val="Times New Roman"/>
        <family val="1"/>
      </rPr>
      <t xml:space="preserve"> przewidzianego do realizacji w ramach RPO WK-P 2014-2020, Poddziałania 5.2.1 w związku z anulowaniem konkursu nr RPKP. 01.05.02-IZ.000-04-004/15. W roku 2017 roku zmniejsza się wydatki łącznie o kwotę 1.432.187 zł, w tym finansowane z budżetu środków europejskich o kwotę 1.217.359 zł oraz ze środków własnych województwa o kwotę  214.828 zł. Część zakresu rzeczowo-finansowego włączona zostaje do projektu pn.</t>
    </r>
    <r>
      <rPr>
        <i/>
        <sz val="10"/>
        <rFont val="Times New Roman"/>
        <family val="1"/>
      </rPr>
      <t xml:space="preserve"> "Expressway - promocja terenów inwestycyjnych". </t>
    </r>
  </si>
  <si>
    <r>
      <t xml:space="preserve"> - o kwotę 10.000 zł na zadanie własne  pn. </t>
    </r>
    <r>
      <rPr>
        <i/>
        <sz val="10"/>
        <rFont val="Times New Roman"/>
        <family val="1"/>
      </rPr>
      <t>„Poręczenie kredytu  - Wojewódzki Szpital Specjalistyczny we Włocławku",</t>
    </r>
    <r>
      <rPr>
        <sz val="10"/>
        <rFont val="Times New Roman"/>
        <family val="1"/>
      </rPr>
      <t xml:space="preserve"> tj. do wysokości 
   rat kapitałowych przypadających do spłaty w 2017 r., zgodnie z harmonogramem wynikającym z podpisanej umowy.</t>
    </r>
  </si>
  <si>
    <t>§ 7 ust. 2 dotyczący dotacji przedmiotowych udzielanych z budżetu województwa dla przewoźników komunikacji kolejowej z tytułu świadczonych usług w zakresie publicznego transportu zbiorowego</t>
  </si>
  <si>
    <t>zwiększeniem planowanych przychodów o kwotę 25.000.000 zł, tj. do kwoty 61.180.952 zł, w wyniku zwiększenia przychodów stanowiących wolne środki z lat ubiegłych.</t>
  </si>
  <si>
    <r>
      <t xml:space="preserve">Określa się dotację w kwocie 600.000 zł na wieloletnie zadanie inwestycyjne przewidziane do realizacji w latach 2017-2019 pn. </t>
    </r>
    <r>
      <rPr>
        <i/>
        <sz val="10"/>
        <rFont val="Times New Roman"/>
        <family val="1"/>
      </rPr>
      <t>"Budowa Całodobowego Młodzieżowego Oddziału Leczenia Uzależnień przy ul. Włocławskiej 233-235 w Toruniu"</t>
    </r>
    <r>
      <rPr>
        <sz val="10"/>
        <rFont val="Times New Roman"/>
        <family val="1"/>
      </rPr>
      <t>.  W 2017 r. sfinansowane zostaną roboty budowlane związane z przygotowaniem placu budowy z zapleczem oraz wykonaniem przyłączy, prac ziemnych i fundamentów.</t>
    </r>
  </si>
  <si>
    <t xml:space="preserve">    - zwiększenie planowanych wydatków o kwotę 244.796 zł w związku z niewydatkowaniem części środków w roku 2016. 
    Zmniejsza się ogólna wartość projektu do wysokości wynikającej z wniosku o dofinansowanie; </t>
  </si>
  <si>
    <r>
      <t xml:space="preserve">3) projekt pn. </t>
    </r>
    <r>
      <rPr>
        <i/>
        <sz val="10"/>
        <rFont val="Times New Roman"/>
        <family val="1"/>
      </rPr>
      <t>"Koordynacja rozwoju ekonomii społecznej w województwie kujawsko-pomorskim" (</t>
    </r>
    <r>
      <rPr>
        <sz val="10"/>
        <rFont val="Times New Roman"/>
        <family val="1"/>
      </rPr>
      <t>Poddziałanie 9.4.2) - zwiększenie wydatków
    o kwotę 236.716 zł w związku z przeniesieniem części środków niewydatkowanych w 2016 roku. 
    Zmniejsza się ogólna wartość projektu do wysokości wynikającej z wniosku o dofinansowanie.</t>
    </r>
  </si>
  <si>
    <r>
      <t xml:space="preserve">1) projekt pn. </t>
    </r>
    <r>
      <rPr>
        <i/>
        <sz val="10"/>
        <rFont val="Times New Roman"/>
        <family val="1"/>
      </rPr>
      <t xml:space="preserve">"Kształtowanie przekroju poprzecznego i podłużnego rzeki Bętlewianki w km 0+700 - 2+500 w celu  zwiększenia możliwości 
    retencjonowania w dolinie wody, gm. Dobrzyń n/Wisłą, powiat Lipno"  - </t>
    </r>
    <r>
      <rPr>
        <sz val="10"/>
        <rFont val="Times New Roman"/>
        <family val="1"/>
      </rPr>
      <t>zmniejszenie planowanych wydatków o kwotę 3.063.164 zł, w tym 
    finansowanych z budżetu środków europejskich o kwotę 2.603.688, ze środków własnych o kwotę 30.633 zł oraz z Wojewódzkiego Funduszu 
    Ochrony Środowiska i Gospodarki Wodnej w Toruniu o kwotę 428.843 zł w związku z koniecznością wycofania wniosku do czasu 
    rozstrzygnięcia przez Komisję Europejską sprawy przyjęcia Planu gospodarowania wodami na obszarze dorzecza Wisły;</t>
    </r>
  </si>
  <si>
    <t xml:space="preserve"> - w kwocie 221.000 zł dla Zgromadzenia Sióstr Albertynek na projektu pn. "Centrum Pomocy Św. Brata Alberta w Bydgoszczy" przewidziany 
   do dofinansowania w latach 2017-2018 w łącznej kwocie 621.750 zł..</t>
  </si>
  <si>
    <t xml:space="preserve">             - określenie wydatków inwestycyjnych finansowanych z dotacji od jednostek samorządu terytorialnego w kwocie 1.105.000 zł 
               (wkład gmin na współfinansowanie budowy ciągów pieszo-rowerowych);</t>
  </si>
  <si>
    <t xml:space="preserve">             - określenie wydatków inwestycyjnych finansowanych z dotacji od jednostek samorządu terytorialnego w kwocie 33.440 zł (wkład gmin
               na współfinansowanie budowy ciągów pieszo-rowerowych) oraz ze środków własnych województwa w kwocie 2.346.194 zł;</t>
  </si>
  <si>
    <t xml:space="preserve">             - określenie wydatków inwestycyjnych finansowanych z dotacji od jednostek samorządu terytorialnego w kwocie 643.360 zł 
               (wkład gmin na współfinansowanie budowy ciągów pieszo-rowerowych);</t>
  </si>
  <si>
    <r>
      <t xml:space="preserve">Z dotacji inwestycyjnej zaplanowanej dla Opery NOVA w Bydgoszczy na wkład własny w projekcie pn. </t>
    </r>
    <r>
      <rPr>
        <i/>
        <sz val="10"/>
        <rFont val="Times New Roman"/>
        <family val="1"/>
      </rPr>
      <t>"Modernizacja Opery Nova w Bydgoszczy"</t>
    </r>
    <r>
      <rPr>
        <sz val="10"/>
        <rFont val="Times New Roman"/>
        <family val="1"/>
      </rPr>
      <t xml:space="preserve"> realizowanym w ramach Programu Operacyjnego Infrastruktura i Środowisko 2014-2020, Działania 8.1 wyodrębnia się środki w kwocie 34.634 zł i przekwalifikowuje na dotację bieżącą z przeznaczeniem na pokrycie kosztów związanych z zarządzaniem projektem i działań informacyjno-promocyjnych. Zmiana wynika z konieczności zachowania spójności finansowania projektu jako całości.</t>
    </r>
  </si>
  <si>
    <r>
      <t xml:space="preserve">       - w kwocie 20.100 zł na projekt pn. </t>
    </r>
    <r>
      <rPr>
        <i/>
        <sz val="10"/>
        <rFont val="Times New Roman"/>
        <family val="1"/>
      </rPr>
      <t>Po drodze z książką</t>
    </r>
    <r>
      <rPr>
        <sz val="10"/>
        <rFont val="Times New Roman"/>
        <family val="1"/>
      </rPr>
      <t xml:space="preserve">, na który instytucja uzyskała dofinansowanie w ramach Programu Ministra Kultury 
         i Dziedzictwa Narodowego Partnerstwo dla książki. Projekt skierowany jest do mieszkańców małych miejscowości i realizowany będzie 
         w 10 bibliotekach  gminnych podregionu bydgoskiego. W ramach zadania przewidziano organizację cyklu animacyjnych spotkań z książką 
         dla najmłodszych czytelników i ich rodziców. Zaplanowano spotkania autorskie, warsztaty ilustratorskie, teatralne i filmowe, warsztaty 
         animacji poklatkowej, przedstawienia teatralne oraz spotkania z muzyką poważną i sztukami plastycznymi, których motywem przewodnim 
         będą utwory dla dzieci współczesnych polskich autorów; </t>
    </r>
  </si>
  <si>
    <t>1) Muzeum Ziemi Kujawskiej i Dobrzyńskiej we Włocławku łącznie w kwocie 110.520 zł z przeznaczeniem na zabezpieczenie wkładu własnego 
    w projektach współfinansowanych środkami pochodzącymi od Ministra Kultury i Dziedzictwa Narodowego, tj.:</t>
  </si>
  <si>
    <r>
      <t xml:space="preserve">    - w kwocie 38.520 zł na projekt pn.</t>
    </r>
    <r>
      <rPr>
        <i/>
        <sz val="10"/>
        <rFont val="Times New Roman"/>
        <family val="1"/>
      </rPr>
      <t xml:space="preserve"> Zakup obrazu Walerego Brochockiego do kolekcji sztuki artystów Kujaw i ziemi dobrzyńskiej</t>
    </r>
    <r>
      <rPr>
        <sz val="10"/>
        <rFont val="Times New Roman"/>
        <family val="1"/>
      </rPr>
      <t>, na który 
      instytucja uzyskała dofinansowanie w ramach Programu Ministra Kultury i Dziedzictwa Narodowego Kolekcje muzealne. W ramach zadania 
      przewidziano zakup obrazu "Pejzaż wiejski ze sztafażem" namalowanego w 1872 r. przez Walerego Brochockiego - pochodzącego z Włocławka 
      malarza, zaliczanego do grona wybitnych pejzażystów polskich z przełomu XIX i XX wieku. Obraz prezentowany będzie w gmachu Zbiorów 
      Sztuki przy ul. Zamczej;</t>
    </r>
  </si>
  <si>
    <r>
      <t>2) Muzeum Etnograficznego w Toruniu w kwocie 11.700 zł z przeznaczeniem na zabezpieczenie wkładu własnego w projekcie pn.</t>
    </r>
    <r>
      <rPr>
        <i/>
        <sz val="10"/>
        <rFont val="Times New Roman"/>
        <family val="1"/>
      </rPr>
      <t xml:space="preserve"> Dla żeglowania 
    bezpiecznego. Święci patroni i sanktuaria wodniaków wiślanych</t>
    </r>
    <r>
      <rPr>
        <sz val="10"/>
        <rFont val="Times New Roman"/>
        <family val="1"/>
      </rPr>
      <t>, na który instytucja uzyskała dofinansowanie w ramach Programu Ministra 
    Kultury i Dziedzictwa Narodowego Kultura ludowa i tradycyjna. W ramach zadania przewidziano przeprowadzenie prac terenowych 
    i archiwalnych oraz udokumentowanie religijności ludzi pracujących na rzece. Zbierane będą informacje o sanktuariach i patronach wodniaków 
    (flisaków, przewoźników, rybaków) zarówno w aspekcie historycznym jak i współczesnym. Ponadto zorganizowana zostanie wystawa czasowa 
    oraz wydany katalog.</t>
    </r>
  </si>
  <si>
    <t xml:space="preserve"> - Górznieńsko - Lidzbarskiego Parku Krajobrazowego o kwotę 9.044 zł z przeznaczeniem na wynagrodzenia i pochodne.</t>
  </si>
  <si>
    <t xml:space="preserve">   - zwiększenie wydatków o kwotę 20.000 zł w związku z aktualizacją zakresu rzeczowo-finansowego zadania. Ogólna wartość projektu się nie
     zmienia;</t>
  </si>
  <si>
    <r>
      <t>Zwiększa się o kwotę 500.000 zł wydatki zaplanowane na zadanie własne pn</t>
    </r>
    <r>
      <rPr>
        <i/>
        <sz val="10"/>
        <rFont val="Times New Roman"/>
        <family val="1"/>
      </rPr>
      <t>. "Granty - zadania w zakresie upowszechniania kultury fizycznej i sportu"</t>
    </r>
    <r>
      <rPr>
        <sz val="10"/>
        <rFont val="Times New Roman"/>
        <family val="1"/>
      </rPr>
      <t xml:space="preserve"> z przeznaczeniem na zlecenie w trybie ustawy o działalności pożytku publicznego i wolontariacie m.in. organizacji ogólnokrajowych i międzynarodowych imprez sportowych na terenie województwa.</t>
    </r>
  </si>
  <si>
    <r>
      <t xml:space="preserve">2) projekt pn. </t>
    </r>
    <r>
      <rPr>
        <i/>
        <sz val="10"/>
        <rFont val="Times New Roman"/>
        <family val="1"/>
      </rPr>
      <t xml:space="preserve">"Kształtowanie przekroju podłużnego i poprzecznego oraz układu poziomego Kanału Bachorza Duża od km 0+000 do km
    4+000, gm. Kruszwica, Dąbrowa Biskupia, Inowrocław, pow. inowrocławski, woj. kujawsko-pomorskie" </t>
    </r>
    <r>
      <rPr>
        <sz val="10"/>
        <rFont val="Times New Roman"/>
        <family val="1"/>
      </rPr>
      <t>- zmniejszenie wydatków o kwotę 
    5.080.163 zł, w tym finansowanych z budżetu środków europejskich o kwotę 4.318.138, ze środków własnych o kwotę 59.058 zł oraz 
    z Wojewódzkiego Funduszu Ochrony Środowiska i Gospodarki Wodnej w Toruniu o kwotę 702.967 zł w związku z odstąpieniem od realizacji 
    inwestycji w wyniku nieprzyznania dofinansowania z uwagi na przedmiot konkursu obejmujący tylko retencjonowanie wody. Zakres rzeczowy
    projektu dotyczył również ochrony przecwpowodziowej i kształtowania stosunków powietrzno-wodnych w glebie;</t>
    </r>
  </si>
</sst>
</file>

<file path=xl/styles.xml><?xml version="1.0" encoding="utf-8"?>
<styleSheet xmlns="http://schemas.openxmlformats.org/spreadsheetml/2006/main">
  <numFmts count="5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0.0"/>
    <numFmt numFmtId="179" formatCode="#,##0.000"/>
    <numFmt numFmtId="180" formatCode="#,##0.0000"/>
    <numFmt numFmtId="181" formatCode="#,##0.00\ &quot;zł&quot;"/>
    <numFmt numFmtId="182" formatCode="#,##0;[Red]#,##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  <numFmt numFmtId="187" formatCode="_-* #,##0.000\ _z_ł_-;\-* #,##0.000\ _z_ł_-;_-* &quot;-&quot;??\ _z_ł_-;_-@_-"/>
    <numFmt numFmtId="188" formatCode="_-* #,##0.0\ _z_ł_-;\-* #,##0.0\ _z_ł_-;_-* &quot;-&quot;??\ _z_ł_-;_-@_-"/>
    <numFmt numFmtId="189" formatCode="_-* #,##0\ _z_ł_-;\-* #,##0\ _z_ł_-;_-* &quot;-&quot;??\ _z_ł_-;_-@_-"/>
    <numFmt numFmtId="190" formatCode="#,##0_ ;\-#,##0\ "/>
    <numFmt numFmtId="191" formatCode="_-* #,##0.0000\ _z_ł_-;\-* #,##0.0000\ _z_ł_-;_-* &quot;-&quot;??\ _z_ł_-;_-@_-"/>
    <numFmt numFmtId="192" formatCode="[$-415]d\ mmmm\ yyyy"/>
    <numFmt numFmtId="193" formatCode="#,##0.00_ ;\-#,##0.00\ "/>
    <numFmt numFmtId="194" formatCode="_-* #,##0.000\ &quot;zł&quot;_-;\-* #,##0.000\ &quot;zł&quot;_-;_-* &quot;-&quot;???\ &quot;zł&quot;_-;_-@_-"/>
    <numFmt numFmtId="195" formatCode="0_ ;\-0\ "/>
    <numFmt numFmtId="196" formatCode="_-* #,##0.00\ _z_ł_-;\-* #,##0.00\ _z_ł_-;_-* \-??\ _z_ł_-;_-@_-"/>
    <numFmt numFmtId="197" formatCode="0.00000000"/>
    <numFmt numFmtId="198" formatCode="0.0000000"/>
    <numFmt numFmtId="199" formatCode="#,##0.0000000000000000000000000"/>
    <numFmt numFmtId="200" formatCode="0.000000000"/>
    <numFmt numFmtId="201" formatCode="0.000%"/>
    <numFmt numFmtId="202" formatCode="0.0000%"/>
    <numFmt numFmtId="203" formatCode="#,##0\ &quot;zł&quot;"/>
    <numFmt numFmtId="204" formatCode="#,##0.00000"/>
    <numFmt numFmtId="205" formatCode="#,##0.000000"/>
    <numFmt numFmtId="206" formatCode="#,##0.0000000"/>
    <numFmt numFmtId="207" formatCode="#,##0.00000000"/>
    <numFmt numFmtId="208" formatCode="#,##0\ _z_ł"/>
    <numFmt numFmtId="209" formatCode="#,##0.0\ &quot;zł&quot;"/>
    <numFmt numFmtId="210" formatCode="#,##0.000\ &quot;zł&quot;"/>
    <numFmt numFmtId="211" formatCode="#,##0.0000\ &quot;zł&quot;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PL"/>
      <family val="0"/>
    </font>
    <font>
      <b/>
      <i/>
      <sz val="12"/>
      <name val="Times New Roman"/>
      <family val="1"/>
    </font>
    <font>
      <b/>
      <sz val="15"/>
      <name val="Times New Roman"/>
      <family val="1"/>
    </font>
    <font>
      <sz val="9.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1" fillId="0" borderId="0" xfId="52" applyFont="1" applyFill="1" applyAlignment="1">
      <alignment wrapText="1"/>
      <protection/>
    </xf>
    <xf numFmtId="0" fontId="1" fillId="0" borderId="0" xfId="52" applyFont="1" applyFill="1">
      <alignment/>
      <protection/>
    </xf>
    <xf numFmtId="0" fontId="1" fillId="0" borderId="0" xfId="52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wrapText="1"/>
    </xf>
    <xf numFmtId="0" fontId="4" fillId="0" borderId="0" xfId="52" applyFont="1" applyFill="1" applyAlignment="1">
      <alignment horizontal="center" vertical="center"/>
      <protection/>
    </xf>
    <xf numFmtId="0" fontId="4" fillId="0" borderId="0" xfId="52" applyFont="1" applyFill="1" applyAlignment="1">
      <alignment vertical="center"/>
      <protection/>
    </xf>
    <xf numFmtId="0" fontId="2" fillId="0" borderId="0" xfId="52" applyFont="1" applyFill="1" applyAlignment="1">
      <alignment horizontal="center" vertical="center" wrapText="1"/>
      <protection/>
    </xf>
    <xf numFmtId="0" fontId="3" fillId="33" borderId="0" xfId="52" applyFont="1" applyFill="1" applyAlignment="1">
      <alignment horizontal="center"/>
      <protection/>
    </xf>
    <xf numFmtId="3" fontId="3" fillId="33" borderId="0" xfId="52" applyNumberFormat="1" applyFont="1" applyFill="1">
      <alignment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vertical="center"/>
    </xf>
    <xf numFmtId="0" fontId="1" fillId="0" borderId="0" xfId="52" applyFont="1" applyFill="1" applyAlignment="1">
      <alignment horizontal="center"/>
      <protection/>
    </xf>
    <xf numFmtId="0" fontId="3" fillId="33" borderId="0" xfId="0" applyFont="1" applyFill="1" applyAlignment="1">
      <alignment horizontal="center"/>
    </xf>
    <xf numFmtId="3" fontId="3" fillId="33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0" fontId="3" fillId="33" borderId="0" xfId="0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/>
    </xf>
    <xf numFmtId="0" fontId="3" fillId="33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" fillId="0" borderId="11" xfId="52" applyFont="1" applyFill="1" applyBorder="1" applyAlignment="1">
      <alignment horizontal="center" vertical="center" wrapText="1"/>
      <protection/>
    </xf>
    <xf numFmtId="3" fontId="2" fillId="0" borderId="11" xfId="52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justify" vertical="top" wrapText="1"/>
    </xf>
    <xf numFmtId="0" fontId="3" fillId="33" borderId="0" xfId="52" applyFont="1" applyFill="1" applyAlignment="1">
      <alignment wrapText="1"/>
      <protection/>
    </xf>
    <xf numFmtId="3" fontId="3" fillId="33" borderId="0" xfId="52" applyNumberFormat="1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0" fontId="1" fillId="0" borderId="0" xfId="52" applyFont="1" applyFill="1" applyAlignment="1">
      <alignment horizontal="left" wrapText="1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52" applyFont="1" applyFill="1" applyAlignment="1">
      <alignment horizontal="center" vertical="center"/>
      <protection/>
    </xf>
    <xf numFmtId="0" fontId="1" fillId="0" borderId="0" xfId="52" applyFont="1" applyFill="1" applyAlignment="1">
      <alignment vertical="center"/>
      <protection/>
    </xf>
    <xf numFmtId="0" fontId="1" fillId="0" borderId="0" xfId="52" applyFont="1" applyFill="1" applyAlignment="1">
      <alignment horizontal="justify" vertical="center" wrapText="1"/>
      <protection/>
    </xf>
    <xf numFmtId="0" fontId="5" fillId="0" borderId="0" xfId="52" applyFont="1" applyFill="1" applyAlignment="1">
      <alignment vertical="center"/>
      <protection/>
    </xf>
    <xf numFmtId="3" fontId="1" fillId="0" borderId="0" xfId="52" applyNumberFormat="1" applyFont="1" applyFill="1">
      <alignment/>
      <protection/>
    </xf>
    <xf numFmtId="3" fontId="4" fillId="0" borderId="0" xfId="52" applyNumberFormat="1" applyFont="1" applyFill="1" applyAlignment="1">
      <alignment vertical="center"/>
      <protection/>
    </xf>
    <xf numFmtId="3" fontId="1" fillId="0" borderId="0" xfId="0" applyNumberFormat="1" applyFont="1" applyFill="1" applyAlignment="1">
      <alignment horizontal="justify" vertical="top" wrapText="1"/>
    </xf>
    <xf numFmtId="3" fontId="1" fillId="0" borderId="0" xfId="52" applyNumberFormat="1" applyFont="1" applyFill="1" applyAlignment="1">
      <alignment horizontal="left" wrapText="1"/>
      <protection/>
    </xf>
    <xf numFmtId="3" fontId="1" fillId="0" borderId="0" xfId="0" applyNumberFormat="1" applyFont="1" applyFill="1" applyAlignment="1">
      <alignment horizontal="left" wrapText="1"/>
    </xf>
    <xf numFmtId="3" fontId="1" fillId="0" borderId="0" xfId="0" applyNumberFormat="1" applyFont="1" applyFill="1" applyAlignment="1">
      <alignment horizontal="justify" vertical="center" wrapText="1"/>
    </xf>
    <xf numFmtId="3" fontId="1" fillId="0" borderId="0" xfId="52" applyNumberFormat="1" applyFont="1" applyFill="1" applyAlignment="1">
      <alignment wrapText="1"/>
      <protection/>
    </xf>
    <xf numFmtId="0" fontId="4" fillId="0" borderId="0" xfId="52" applyFont="1" applyFill="1" applyAlignment="1">
      <alignment horizontal="center" vertical="top"/>
      <protection/>
    </xf>
    <xf numFmtId="3" fontId="4" fillId="0" borderId="0" xfId="52" applyNumberFormat="1" applyFont="1" applyFill="1" applyAlignment="1">
      <alignment/>
      <protection/>
    </xf>
    <xf numFmtId="0" fontId="5" fillId="0" borderId="12" xfId="52" applyFont="1" applyFill="1" applyBorder="1" applyAlignment="1">
      <alignment horizontal="center" vertical="center"/>
      <protection/>
    </xf>
    <xf numFmtId="0" fontId="5" fillId="0" borderId="12" xfId="52" applyFont="1" applyFill="1" applyBorder="1" applyAlignment="1">
      <alignment vertical="center" wrapText="1"/>
      <protection/>
    </xf>
    <xf numFmtId="49" fontId="4" fillId="0" borderId="0" xfId="52" applyNumberFormat="1" applyFont="1" applyFill="1" applyAlignment="1">
      <alignment horizontal="center" vertical="center"/>
      <protection/>
    </xf>
    <xf numFmtId="0" fontId="4" fillId="0" borderId="0" xfId="52" applyFont="1" applyFill="1" applyAlignment="1">
      <alignment vertical="center" wrapText="1"/>
      <protection/>
    </xf>
    <xf numFmtId="3" fontId="5" fillId="0" borderId="12" xfId="52" applyNumberFormat="1" applyFont="1" applyFill="1" applyBorder="1" applyAlignment="1">
      <alignment vertical="center"/>
      <protection/>
    </xf>
    <xf numFmtId="0" fontId="4" fillId="0" borderId="0" xfId="52" applyFont="1" applyFill="1" applyAlignment="1">
      <alignment wrapText="1"/>
      <protection/>
    </xf>
    <xf numFmtId="0" fontId="5" fillId="0" borderId="0" xfId="52" applyFont="1" applyFill="1">
      <alignment/>
      <protection/>
    </xf>
    <xf numFmtId="0" fontId="5" fillId="0" borderId="12" xfId="52" applyFont="1" applyFill="1" applyBorder="1" applyAlignment="1">
      <alignment horizontal="center" vertical="top"/>
      <protection/>
    </xf>
    <xf numFmtId="0" fontId="5" fillId="0" borderId="12" xfId="52" applyFont="1" applyFill="1" applyBorder="1" applyAlignment="1">
      <alignment wrapText="1"/>
      <protection/>
    </xf>
    <xf numFmtId="3" fontId="5" fillId="0" borderId="12" xfId="52" applyNumberFormat="1" applyFont="1" applyFill="1" applyBorder="1" applyAlignment="1">
      <alignment/>
      <protection/>
    </xf>
    <xf numFmtId="0" fontId="4" fillId="0" borderId="0" xfId="52" applyFont="1" applyFill="1" applyAlignment="1">
      <alignment horizontal="justify" vertical="center" wrapText="1"/>
      <protection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vertical="center"/>
    </xf>
    <xf numFmtId="0" fontId="1" fillId="0" borderId="0" xfId="52" applyFont="1" applyFill="1" applyBorder="1" applyAlignment="1">
      <alignment horizontal="justify" vertical="center" wrapText="1"/>
      <protection/>
    </xf>
    <xf numFmtId="0" fontId="1" fillId="0" borderId="0" xfId="52" applyFont="1" applyFill="1" applyAlignment="1">
      <alignment horizontal="justify" wrapText="1"/>
      <protection/>
    </xf>
    <xf numFmtId="3" fontId="1" fillId="0" borderId="0" xfId="52" applyNumberFormat="1" applyFont="1" applyFill="1" applyAlignment="1">
      <alignment horizontal="justify" vertical="center" wrapText="1"/>
      <protection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2" xfId="52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3" fontId="1" fillId="0" borderId="0" xfId="52" applyNumberFormat="1" applyFont="1" applyFill="1" applyBorder="1" applyAlignment="1">
      <alignment horizontal="justify" vertical="center" wrapText="1"/>
      <protection/>
    </xf>
    <xf numFmtId="49" fontId="1" fillId="0" borderId="0" xfId="52" applyNumberFormat="1" applyFont="1" applyFill="1" applyAlignment="1">
      <alignment horizontal="right" vertical="center"/>
      <protection/>
    </xf>
    <xf numFmtId="0" fontId="5" fillId="0" borderId="0" xfId="52" applyFont="1" applyFill="1" applyBorder="1" applyAlignment="1">
      <alignment horizontal="center" vertical="center"/>
      <protection/>
    </xf>
    <xf numFmtId="3" fontId="1" fillId="0" borderId="0" xfId="52" applyNumberFormat="1" applyFont="1" applyFill="1" applyAlignment="1">
      <alignment horizontal="justify" wrapText="1"/>
      <protection/>
    </xf>
    <xf numFmtId="0" fontId="1" fillId="0" borderId="11" xfId="52" applyFont="1" applyFill="1" applyBorder="1" applyAlignment="1">
      <alignment horizontal="center" vertical="center"/>
      <protection/>
    </xf>
    <xf numFmtId="3" fontId="1" fillId="0" borderId="11" xfId="52" applyNumberFormat="1" applyFont="1" applyFill="1" applyBorder="1" applyAlignment="1">
      <alignment vertical="center"/>
      <protection/>
    </xf>
    <xf numFmtId="49" fontId="1" fillId="0" borderId="0" xfId="52" applyNumberFormat="1" applyFont="1" applyFill="1" applyAlignment="1">
      <alignment horizontal="justify" vertical="center" wrapText="1"/>
      <protection/>
    </xf>
    <xf numFmtId="0" fontId="4" fillId="0" borderId="0" xfId="52" applyFont="1" applyFill="1" applyBorder="1" applyAlignment="1">
      <alignment horizontal="center" vertical="center"/>
      <protection/>
    </xf>
    <xf numFmtId="3" fontId="4" fillId="0" borderId="0" xfId="52" applyNumberFormat="1" applyFont="1" applyFill="1" applyAlignment="1">
      <alignment horizontal="right" vertical="center"/>
      <protection/>
    </xf>
    <xf numFmtId="3" fontId="11" fillId="0" borderId="11" xfId="52" applyNumberFormat="1" applyFont="1" applyFill="1" applyBorder="1" applyAlignment="1">
      <alignment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top"/>
      <protection/>
    </xf>
    <xf numFmtId="0" fontId="4" fillId="0" borderId="13" xfId="52" applyFont="1" applyFill="1" applyBorder="1" applyAlignment="1">
      <alignment vertical="center" wrapText="1"/>
      <protection/>
    </xf>
    <xf numFmtId="3" fontId="4" fillId="0" borderId="13" xfId="52" applyNumberFormat="1" applyFont="1" applyFill="1" applyBorder="1" applyAlignment="1">
      <alignment/>
      <protection/>
    </xf>
    <xf numFmtId="0" fontId="5" fillId="0" borderId="0" xfId="52" applyFont="1" applyFill="1" applyBorder="1" applyAlignment="1">
      <alignment vertical="center"/>
      <protection/>
    </xf>
    <xf numFmtId="0" fontId="5" fillId="0" borderId="0" xfId="52" applyFont="1" applyFill="1" applyAlignment="1">
      <alignment horizontal="left" vertical="center"/>
      <protection/>
    </xf>
    <xf numFmtId="0" fontId="1" fillId="0" borderId="0" xfId="52" applyFont="1" applyFill="1" applyAlignment="1">
      <alignment horizontal="center" wrapText="1"/>
      <protection/>
    </xf>
    <xf numFmtId="203" fontId="1" fillId="0" borderId="0" xfId="52" applyNumberFormat="1" applyFont="1" applyFill="1" applyAlignment="1">
      <alignment horizontal="right" wrapText="1"/>
      <protection/>
    </xf>
    <xf numFmtId="0" fontId="1" fillId="0" borderId="0" xfId="52" applyFont="1" applyFill="1" applyAlignment="1">
      <alignment horizontal="center" vertical="center" wrapText="1"/>
      <protection/>
    </xf>
    <xf numFmtId="203" fontId="1" fillId="0" borderId="0" xfId="52" applyNumberFormat="1" applyFont="1" applyFill="1" applyAlignment="1">
      <alignment horizontal="right" vertical="center" wrapText="1"/>
      <protection/>
    </xf>
    <xf numFmtId="0" fontId="1" fillId="0" borderId="0" xfId="52" applyFont="1" applyFill="1" applyBorder="1" applyAlignment="1">
      <alignment wrapText="1"/>
      <protection/>
    </xf>
    <xf numFmtId="3" fontId="5" fillId="0" borderId="12" xfId="52" applyNumberFormat="1" applyFont="1" applyFill="1" applyBorder="1" applyAlignment="1">
      <alignment vertical="center" wrapText="1"/>
      <protection/>
    </xf>
    <xf numFmtId="3" fontId="4" fillId="0" borderId="0" xfId="52" applyNumberFormat="1" applyFont="1" applyFill="1" applyAlignment="1">
      <alignment vertical="center" wrapText="1"/>
      <protection/>
    </xf>
    <xf numFmtId="0" fontId="5" fillId="0" borderId="14" xfId="52" applyFont="1" applyFill="1" applyBorder="1" applyAlignment="1">
      <alignment horizontal="center" vertical="center"/>
      <protection/>
    </xf>
    <xf numFmtId="0" fontId="5" fillId="0" borderId="14" xfId="52" applyFont="1" applyFill="1" applyBorder="1" applyAlignment="1">
      <alignment vertical="center" wrapText="1"/>
      <protection/>
    </xf>
    <xf numFmtId="3" fontId="5" fillId="0" borderId="14" xfId="52" applyNumberFormat="1" applyFont="1" applyFill="1" applyBorder="1" applyAlignment="1">
      <alignment vertical="center"/>
      <protection/>
    </xf>
    <xf numFmtId="0" fontId="1" fillId="0" borderId="0" xfId="52" applyFont="1" applyFill="1" applyAlignment="1">
      <alignment horizontal="right" vertical="top" wrapText="1"/>
      <protection/>
    </xf>
    <xf numFmtId="0" fontId="1" fillId="0" borderId="0" xfId="52" applyFont="1" applyFill="1" applyAlignment="1">
      <alignment horizontal="right" vertical="center" wrapText="1"/>
      <protection/>
    </xf>
    <xf numFmtId="0" fontId="1" fillId="0" borderId="0" xfId="52" applyFont="1" applyFill="1" applyBorder="1" applyAlignment="1">
      <alignment horizontal="left" wrapText="1"/>
      <protection/>
    </xf>
    <xf numFmtId="0" fontId="1" fillId="0" borderId="0" xfId="52" applyFont="1" applyFill="1" applyBorder="1" applyAlignment="1">
      <alignment horizontal="justify" vertical="center" wrapText="1"/>
      <protection/>
    </xf>
    <xf numFmtId="0" fontId="1" fillId="0" borderId="0" xfId="52" applyFont="1" applyFill="1" applyAlignment="1">
      <alignment horizontal="justify" vertical="center" wrapText="1"/>
      <protection/>
    </xf>
    <xf numFmtId="0" fontId="1" fillId="0" borderId="0" xfId="52" applyFont="1" applyFill="1" applyBorder="1" applyAlignment="1">
      <alignment horizontal="justify" wrapText="1"/>
      <protection/>
    </xf>
    <xf numFmtId="0" fontId="1" fillId="0" borderId="0" xfId="52" applyFont="1" applyFill="1" applyAlignment="1">
      <alignment horizontal="left" vertical="center" wrapText="1"/>
      <protection/>
    </xf>
    <xf numFmtId="0" fontId="1" fillId="0" borderId="0" xfId="52" applyFont="1" applyFill="1" applyAlignment="1">
      <alignment horizontal="justify" wrapText="1"/>
      <protection/>
    </xf>
    <xf numFmtId="0" fontId="1" fillId="0" borderId="0" xfId="0" applyFont="1" applyFill="1" applyAlignment="1">
      <alignment horizontal="justify" vertical="center" wrapText="1"/>
    </xf>
    <xf numFmtId="0" fontId="1" fillId="0" borderId="15" xfId="52" applyFont="1" applyFill="1" applyBorder="1" applyAlignment="1">
      <alignment horizontal="left" vertical="center" wrapText="1"/>
      <protection/>
    </xf>
    <xf numFmtId="0" fontId="1" fillId="0" borderId="15" xfId="52" applyFont="1" applyBorder="1" applyAlignment="1">
      <alignment horizontal="left" vertical="center" wrapText="1"/>
      <protection/>
    </xf>
    <xf numFmtId="0" fontId="9" fillId="0" borderId="0" xfId="0" applyFont="1" applyFill="1" applyAlignment="1">
      <alignment horizontal="left" vertical="center"/>
    </xf>
    <xf numFmtId="0" fontId="1" fillId="0" borderId="16" xfId="52" applyFont="1" applyFill="1" applyBorder="1" applyAlignment="1">
      <alignment horizontal="left" vertical="center" wrapText="1"/>
      <protection/>
    </xf>
    <xf numFmtId="0" fontId="1" fillId="0" borderId="17" xfId="52" applyFont="1" applyFill="1" applyBorder="1" applyAlignment="1">
      <alignment horizontal="left" vertical="center" wrapText="1"/>
      <protection/>
    </xf>
    <xf numFmtId="0" fontId="3" fillId="33" borderId="0" xfId="0" applyFont="1" applyFill="1" applyAlignment="1">
      <alignment horizontal="left" wrapText="1"/>
    </xf>
    <xf numFmtId="0" fontId="1" fillId="0" borderId="18" xfId="52" applyFont="1" applyFill="1" applyBorder="1" applyAlignment="1">
      <alignment horizontal="left" vertical="center" wrapText="1"/>
      <protection/>
    </xf>
    <xf numFmtId="0" fontId="1" fillId="0" borderId="19" xfId="52" applyFont="1" applyFill="1" applyBorder="1" applyAlignment="1">
      <alignment horizontal="left" vertical="center" wrapText="1"/>
      <protection/>
    </xf>
    <xf numFmtId="0" fontId="1" fillId="0" borderId="20" xfId="52" applyFont="1" applyFill="1" applyBorder="1" applyAlignment="1">
      <alignment horizontal="left" vertical="center" wrapText="1"/>
      <protection/>
    </xf>
    <xf numFmtId="0" fontId="1" fillId="0" borderId="21" xfId="52" applyFont="1" applyFill="1" applyBorder="1" applyAlignment="1">
      <alignment horizontal="left" vertical="center" wrapText="1"/>
      <protection/>
    </xf>
    <xf numFmtId="0" fontId="3" fillId="33" borderId="10" xfId="0" applyFont="1" applyFill="1" applyBorder="1" applyAlignment="1">
      <alignment horizontal="left"/>
    </xf>
    <xf numFmtId="0" fontId="10" fillId="0" borderId="0" xfId="52" applyFont="1" applyFill="1" applyBorder="1" applyAlignment="1">
      <alignment horizontal="center"/>
      <protection/>
    </xf>
    <xf numFmtId="0" fontId="9" fillId="0" borderId="0" xfId="0" applyFont="1" applyFill="1" applyAlignment="1">
      <alignment horizontal="left"/>
    </xf>
    <xf numFmtId="0" fontId="1" fillId="0" borderId="0" xfId="52" applyFont="1" applyFill="1" applyBorder="1" applyAlignment="1">
      <alignment horizontal="left" vertical="center" wrapText="1"/>
      <protection/>
    </xf>
    <xf numFmtId="0" fontId="3" fillId="33" borderId="0" xfId="52" applyFont="1" applyFill="1" applyAlignment="1">
      <alignment horizontal="left" wrapText="1"/>
      <protection/>
    </xf>
    <xf numFmtId="0" fontId="2" fillId="0" borderId="22" xfId="52" applyFont="1" applyFill="1" applyBorder="1" applyAlignment="1">
      <alignment horizontal="center" vertical="center" wrapText="1"/>
      <protection/>
    </xf>
    <xf numFmtId="0" fontId="2" fillId="0" borderId="23" xfId="52" applyFont="1" applyFill="1" applyBorder="1" applyAlignment="1">
      <alignment horizontal="center" vertical="center" wrapText="1"/>
      <protection/>
    </xf>
    <xf numFmtId="0" fontId="1" fillId="0" borderId="22" xfId="52" applyFont="1" applyFill="1" applyBorder="1" applyAlignment="1">
      <alignment horizontal="left" vertical="center" wrapText="1"/>
      <protection/>
    </xf>
    <xf numFmtId="0" fontId="1" fillId="0" borderId="23" xfId="52" applyFont="1" applyFill="1" applyBorder="1" applyAlignment="1">
      <alignment horizontal="left" vertical="center" wrapText="1"/>
      <protection/>
    </xf>
    <xf numFmtId="0" fontId="1" fillId="0" borderId="20" xfId="52" applyFont="1" applyFill="1" applyBorder="1" applyAlignment="1">
      <alignment horizontal="justify" vertical="center" wrapText="1"/>
      <protection/>
    </xf>
    <xf numFmtId="0" fontId="1" fillId="0" borderId="21" xfId="52" applyFont="1" applyFill="1" applyBorder="1" applyAlignment="1">
      <alignment horizontal="justify" vertical="center" wrapText="1"/>
      <protection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54" applyFont="1" applyFill="1" applyAlignment="1">
      <alignment horizontal="justify" wrapText="1"/>
      <protection/>
    </xf>
    <xf numFmtId="0" fontId="4" fillId="0" borderId="0" xfId="52" applyFont="1" applyFill="1" applyBorder="1" applyAlignment="1">
      <alignment horizontal="justify" vertical="center" wrapText="1"/>
      <protection/>
    </xf>
    <xf numFmtId="3" fontId="1" fillId="0" borderId="0" xfId="52" applyNumberFormat="1" applyFont="1" applyFill="1" applyAlignment="1">
      <alignment horizontal="justify" vertical="center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Obliczenia" xfId="55"/>
    <cellStyle name="Followed Hyperlink" xfId="56"/>
    <cellStyle name="Percent" xfId="57"/>
    <cellStyle name="Styl 1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581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3.57421875" style="3" customWidth="1"/>
    <col min="2" max="2" width="6.28125" style="3" customWidth="1"/>
    <col min="3" max="3" width="44.421875" style="4" customWidth="1"/>
    <col min="4" max="4" width="13.140625" style="1" customWidth="1"/>
    <col min="5" max="5" width="14.28125" style="1" customWidth="1"/>
    <col min="6" max="6" width="13.57421875" style="1" customWidth="1"/>
    <col min="7" max="7" width="12.7109375" style="1" customWidth="1"/>
    <col min="8" max="8" width="13.00390625" style="1" customWidth="1"/>
    <col min="9" max="16384" width="9.140625" style="2" customWidth="1"/>
  </cols>
  <sheetData>
    <row r="1" spans="1:8" s="9" customFormat="1" ht="18" customHeight="1">
      <c r="A1" s="119" t="s">
        <v>23</v>
      </c>
      <c r="B1" s="119"/>
      <c r="C1" s="119"/>
      <c r="D1" s="119"/>
      <c r="E1" s="119"/>
      <c r="F1" s="119"/>
      <c r="G1" s="119"/>
      <c r="H1" s="119"/>
    </row>
    <row r="2" spans="1:8" s="22" customFormat="1" ht="18" customHeight="1">
      <c r="A2" s="120" t="s">
        <v>0</v>
      </c>
      <c r="B2" s="120"/>
      <c r="C2" s="120"/>
      <c r="D2" s="120"/>
      <c r="E2" s="120"/>
      <c r="F2" s="120"/>
      <c r="G2" s="120"/>
      <c r="H2" s="120"/>
    </row>
    <row r="3" spans="1:8" s="5" customFormat="1" ht="65.25" customHeight="1">
      <c r="A3" s="107" t="s">
        <v>364</v>
      </c>
      <c r="B3" s="107"/>
      <c r="C3" s="107"/>
      <c r="D3" s="107"/>
      <c r="E3" s="107"/>
      <c r="F3" s="107"/>
      <c r="G3" s="107"/>
      <c r="H3" s="107"/>
    </row>
    <row r="4" spans="1:140" s="5" customFormat="1" ht="42" customHeight="1">
      <c r="A4" s="103" t="s">
        <v>363</v>
      </c>
      <c r="B4" s="103"/>
      <c r="C4" s="103"/>
      <c r="D4" s="103"/>
      <c r="E4" s="103"/>
      <c r="F4" s="103"/>
      <c r="G4" s="103"/>
      <c r="H4" s="103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</row>
    <row r="5" spans="1:8" s="22" customFormat="1" ht="15.75" customHeight="1">
      <c r="A5" s="120" t="s">
        <v>1</v>
      </c>
      <c r="B5" s="120"/>
      <c r="C5" s="120"/>
      <c r="D5" s="120"/>
      <c r="E5" s="120"/>
      <c r="F5" s="120"/>
      <c r="G5" s="120"/>
      <c r="H5" s="120"/>
    </row>
    <row r="6" spans="1:8" s="9" customFormat="1" ht="69" customHeight="1">
      <c r="A6" s="102" t="s">
        <v>85</v>
      </c>
      <c r="B6" s="102"/>
      <c r="C6" s="102"/>
      <c r="D6" s="102"/>
      <c r="E6" s="102"/>
      <c r="F6" s="102"/>
      <c r="G6" s="102"/>
      <c r="H6" s="102"/>
    </row>
    <row r="7" spans="1:8" s="9" customFormat="1" ht="25.5" customHeight="1">
      <c r="A7" s="102" t="s">
        <v>68</v>
      </c>
      <c r="B7" s="102"/>
      <c r="C7" s="102"/>
      <c r="D7" s="102"/>
      <c r="E7" s="102"/>
      <c r="F7" s="102"/>
      <c r="G7" s="102"/>
      <c r="H7" s="102"/>
    </row>
    <row r="8" spans="1:8" s="9" customFormat="1" ht="29.25" customHeight="1">
      <c r="A8" s="102" t="s">
        <v>75</v>
      </c>
      <c r="B8" s="102"/>
      <c r="C8" s="102"/>
      <c r="D8" s="102"/>
      <c r="E8" s="102"/>
      <c r="F8" s="102"/>
      <c r="G8" s="102"/>
      <c r="H8" s="102"/>
    </row>
    <row r="9" spans="1:8" s="22" customFormat="1" ht="18" customHeight="1">
      <c r="A9" s="120" t="s">
        <v>39</v>
      </c>
      <c r="B9" s="120"/>
      <c r="C9" s="120"/>
      <c r="D9" s="120"/>
      <c r="E9" s="120"/>
      <c r="F9" s="120"/>
      <c r="G9" s="120"/>
      <c r="H9" s="120"/>
    </row>
    <row r="10" spans="1:8" s="6" customFormat="1" ht="20.25" customHeight="1">
      <c r="A10" s="107" t="s">
        <v>3</v>
      </c>
      <c r="B10" s="107"/>
      <c r="C10" s="107"/>
      <c r="D10" s="107"/>
      <c r="E10" s="107"/>
      <c r="F10" s="107"/>
      <c r="G10" s="107"/>
      <c r="H10" s="107"/>
    </row>
    <row r="11" spans="1:8" s="6" customFormat="1" ht="18" customHeight="1">
      <c r="A11" s="110" t="s">
        <v>86</v>
      </c>
      <c r="B11" s="110"/>
      <c r="C11" s="110"/>
      <c r="D11" s="110"/>
      <c r="E11" s="110"/>
      <c r="F11" s="110"/>
      <c r="G11" s="110"/>
      <c r="H11" s="110"/>
    </row>
    <row r="12" spans="1:8" s="13" customFormat="1" ht="91.5" customHeight="1">
      <c r="A12" s="27" t="s">
        <v>13</v>
      </c>
      <c r="B12" s="123" t="s">
        <v>4</v>
      </c>
      <c r="C12" s="124"/>
      <c r="D12" s="28" t="s">
        <v>5</v>
      </c>
      <c r="E12" s="28" t="s">
        <v>8</v>
      </c>
      <c r="F12" s="28" t="s">
        <v>6</v>
      </c>
      <c r="G12" s="28" t="s">
        <v>14</v>
      </c>
      <c r="H12" s="28" t="s">
        <v>7</v>
      </c>
    </row>
    <row r="13" spans="1:8" s="12" customFormat="1" ht="4.5" customHeight="1">
      <c r="A13" s="11"/>
      <c r="B13" s="11"/>
      <c r="C13" s="29"/>
      <c r="D13" s="29"/>
      <c r="E13" s="29"/>
      <c r="F13" s="29"/>
      <c r="G13" s="29"/>
      <c r="H13" s="43"/>
    </row>
    <row r="14" spans="1:8" s="32" customFormat="1" ht="15" customHeight="1">
      <c r="A14" s="14" t="s">
        <v>9</v>
      </c>
      <c r="B14" s="14"/>
      <c r="C14" s="30" t="s">
        <v>24</v>
      </c>
      <c r="D14" s="31"/>
      <c r="E14" s="31"/>
      <c r="F14" s="31"/>
      <c r="G14" s="31"/>
      <c r="H14" s="31"/>
    </row>
    <row r="15" spans="1:8" s="8" customFormat="1" ht="5.25" customHeight="1">
      <c r="A15" s="19"/>
      <c r="B15" s="19"/>
      <c r="C15" s="33"/>
      <c r="D15" s="33"/>
      <c r="E15" s="33"/>
      <c r="F15" s="33"/>
      <c r="G15" s="33"/>
      <c r="H15" s="44"/>
    </row>
    <row r="16" spans="1:8" s="40" customFormat="1" ht="22.5" customHeight="1">
      <c r="A16" s="50"/>
      <c r="B16" s="50"/>
      <c r="C16" s="51" t="s">
        <v>15</v>
      </c>
      <c r="D16" s="54">
        <v>853554896</v>
      </c>
      <c r="E16" s="54">
        <f>E36+E75+E155+E170+E174+E18+E61+E30+E69+E147+E151+E166</f>
        <v>19021169</v>
      </c>
      <c r="F16" s="54">
        <f>F36+F75+F155+F170+F174+F18+F61+F30+F69+F147+F151+F166</f>
        <v>63835739</v>
      </c>
      <c r="G16" s="54">
        <f>G36+G75+G155+G170+G174+G18+G61+G30+G69+G147+G151+G166</f>
        <v>7909781</v>
      </c>
      <c r="H16" s="54">
        <f>D16+E16-F16</f>
        <v>808740326</v>
      </c>
    </row>
    <row r="17" spans="1:8" s="38" customFormat="1" ht="6" customHeight="1">
      <c r="A17" s="37"/>
      <c r="B17" s="37"/>
      <c r="C17" s="39"/>
      <c r="D17" s="39"/>
      <c r="E17" s="39"/>
      <c r="F17" s="39"/>
      <c r="G17" s="39"/>
      <c r="H17" s="39"/>
    </row>
    <row r="18" spans="1:8" s="40" customFormat="1" ht="24.75" customHeight="1">
      <c r="A18" s="50"/>
      <c r="B18" s="68" t="s">
        <v>33</v>
      </c>
      <c r="C18" s="51" t="s">
        <v>34</v>
      </c>
      <c r="D18" s="54">
        <v>43141847</v>
      </c>
      <c r="E18" s="54">
        <f>E27+E19+E25</f>
        <v>10000150</v>
      </c>
      <c r="F18" s="54">
        <f>F27+F19+F25</f>
        <v>2406597</v>
      </c>
      <c r="G18" s="54">
        <f>G27+G19+G25</f>
        <v>150000</v>
      </c>
      <c r="H18" s="54">
        <f>D18+E18-F18</f>
        <v>50735400</v>
      </c>
    </row>
    <row r="19" spans="1:8" s="12" customFormat="1" ht="21" customHeight="1">
      <c r="A19" s="11"/>
      <c r="B19" s="52" t="s">
        <v>147</v>
      </c>
      <c r="C19" s="53" t="s">
        <v>148</v>
      </c>
      <c r="D19" s="42">
        <v>29870847</v>
      </c>
      <c r="E19" s="42">
        <v>0</v>
      </c>
      <c r="F19" s="42">
        <v>2406597</v>
      </c>
      <c r="G19" s="42">
        <v>150000</v>
      </c>
      <c r="H19" s="42">
        <f>D19+E19-F19</f>
        <v>27464250</v>
      </c>
    </row>
    <row r="20" spans="1:8" s="12" customFormat="1" ht="42.75" customHeight="1">
      <c r="A20" s="11"/>
      <c r="B20" s="52"/>
      <c r="C20" s="102" t="s">
        <v>407</v>
      </c>
      <c r="D20" s="102"/>
      <c r="E20" s="102"/>
      <c r="F20" s="102"/>
      <c r="G20" s="102"/>
      <c r="H20" s="102"/>
    </row>
    <row r="21" spans="1:8" s="12" customFormat="1" ht="25.5" customHeight="1">
      <c r="A21" s="11"/>
      <c r="B21" s="52"/>
      <c r="C21" s="106" t="s">
        <v>197</v>
      </c>
      <c r="D21" s="106"/>
      <c r="E21" s="106"/>
      <c r="F21" s="106"/>
      <c r="G21" s="106"/>
      <c r="H21" s="106"/>
    </row>
    <row r="22" spans="1:8" s="12" customFormat="1" ht="14.25" customHeight="1">
      <c r="A22" s="11"/>
      <c r="B22" s="52"/>
      <c r="C22" s="103" t="s">
        <v>408</v>
      </c>
      <c r="D22" s="103"/>
      <c r="E22" s="103"/>
      <c r="F22" s="103"/>
      <c r="G22" s="103"/>
      <c r="H22" s="103"/>
    </row>
    <row r="23" spans="1:8" s="12" customFormat="1" ht="14.25" customHeight="1">
      <c r="A23" s="11"/>
      <c r="B23" s="52"/>
      <c r="C23" s="103" t="s">
        <v>196</v>
      </c>
      <c r="D23" s="103"/>
      <c r="E23" s="103"/>
      <c r="F23" s="103"/>
      <c r="G23" s="103"/>
      <c r="H23" s="103"/>
    </row>
    <row r="24" spans="1:8" s="12" customFormat="1" ht="57" customHeight="1">
      <c r="A24" s="11"/>
      <c r="B24" s="52"/>
      <c r="C24" s="102" t="s">
        <v>409</v>
      </c>
      <c r="D24" s="102"/>
      <c r="E24" s="102"/>
      <c r="F24" s="102"/>
      <c r="G24" s="102"/>
      <c r="H24" s="102"/>
    </row>
    <row r="25" spans="1:8" s="12" customFormat="1" ht="24" customHeight="1">
      <c r="A25" s="11"/>
      <c r="B25" s="52" t="s">
        <v>272</v>
      </c>
      <c r="C25" s="53" t="s">
        <v>273</v>
      </c>
      <c r="D25" s="42">
        <v>0</v>
      </c>
      <c r="E25" s="42">
        <v>10000000</v>
      </c>
      <c r="F25" s="42">
        <v>0</v>
      </c>
      <c r="G25" s="42">
        <v>0</v>
      </c>
      <c r="H25" s="42">
        <f>D25+E25-F25</f>
        <v>10000000</v>
      </c>
    </row>
    <row r="26" spans="1:8" s="12" customFormat="1" ht="41.25" customHeight="1">
      <c r="A26" s="11"/>
      <c r="B26" s="52"/>
      <c r="C26" s="103" t="s">
        <v>274</v>
      </c>
      <c r="D26" s="103"/>
      <c r="E26" s="103"/>
      <c r="F26" s="103"/>
      <c r="G26" s="103"/>
      <c r="H26" s="103"/>
    </row>
    <row r="27" spans="1:8" s="12" customFormat="1" ht="19.5" customHeight="1">
      <c r="A27" s="11"/>
      <c r="B27" s="52" t="s">
        <v>106</v>
      </c>
      <c r="C27" s="53" t="s">
        <v>21</v>
      </c>
      <c r="D27" s="42">
        <v>7650</v>
      </c>
      <c r="E27" s="42">
        <v>150</v>
      </c>
      <c r="F27" s="42">
        <v>0</v>
      </c>
      <c r="G27" s="42">
        <v>0</v>
      </c>
      <c r="H27" s="42">
        <f>D27+E27-F27</f>
        <v>7800</v>
      </c>
    </row>
    <row r="28" spans="1:8" s="12" customFormat="1" ht="28.5" customHeight="1">
      <c r="A28" s="11"/>
      <c r="B28" s="52"/>
      <c r="C28" s="102" t="s">
        <v>157</v>
      </c>
      <c r="D28" s="102"/>
      <c r="E28" s="102"/>
      <c r="F28" s="102"/>
      <c r="G28" s="102"/>
      <c r="H28" s="102"/>
    </row>
    <row r="29" spans="1:8" s="12" customFormat="1" ht="4.5" customHeight="1">
      <c r="A29" s="11"/>
      <c r="B29" s="52"/>
      <c r="C29" s="64"/>
      <c r="D29" s="64"/>
      <c r="E29" s="64"/>
      <c r="F29" s="64"/>
      <c r="G29" s="64"/>
      <c r="H29" s="64"/>
    </row>
    <row r="30" spans="1:8" s="40" customFormat="1" ht="24.75" customHeight="1">
      <c r="A30" s="50"/>
      <c r="B30" s="50">
        <v>150</v>
      </c>
      <c r="C30" s="51" t="s">
        <v>223</v>
      </c>
      <c r="D30" s="54">
        <v>106076</v>
      </c>
      <c r="E30" s="54">
        <f>E33+E31</f>
        <v>77376</v>
      </c>
      <c r="F30" s="54">
        <f>F33+F31</f>
        <v>0</v>
      </c>
      <c r="G30" s="54">
        <f>G33+G31</f>
        <v>0</v>
      </c>
      <c r="H30" s="54">
        <f>D30+E30-F30</f>
        <v>183452</v>
      </c>
    </row>
    <row r="31" spans="1:8" s="12" customFormat="1" ht="29.25" customHeight="1">
      <c r="A31" s="11"/>
      <c r="B31" s="11">
        <v>15013</v>
      </c>
      <c r="C31" s="53" t="s">
        <v>237</v>
      </c>
      <c r="D31" s="42">
        <v>1011</v>
      </c>
      <c r="E31" s="42">
        <v>24351</v>
      </c>
      <c r="F31" s="42">
        <v>0</v>
      </c>
      <c r="G31" s="42">
        <v>0</v>
      </c>
      <c r="H31" s="42">
        <f>D31+E31-F31</f>
        <v>25362</v>
      </c>
    </row>
    <row r="32" spans="1:8" s="38" customFormat="1" ht="40.5" customHeight="1">
      <c r="A32" s="37"/>
      <c r="B32" s="37"/>
      <c r="C32" s="103" t="s">
        <v>239</v>
      </c>
      <c r="D32" s="103"/>
      <c r="E32" s="103"/>
      <c r="F32" s="103"/>
      <c r="G32" s="103"/>
      <c r="H32" s="103"/>
    </row>
    <row r="33" spans="1:8" s="12" customFormat="1" ht="21.75" customHeight="1">
      <c r="A33" s="11"/>
      <c r="B33" s="11">
        <v>15095</v>
      </c>
      <c r="C33" s="53" t="s">
        <v>21</v>
      </c>
      <c r="D33" s="42">
        <v>105065</v>
      </c>
      <c r="E33" s="42">
        <v>53025</v>
      </c>
      <c r="F33" s="42">
        <v>0</v>
      </c>
      <c r="G33" s="42">
        <v>0</v>
      </c>
      <c r="H33" s="42">
        <f>D33+E33-F33</f>
        <v>158090</v>
      </c>
    </row>
    <row r="34" spans="1:8" s="40" customFormat="1" ht="35.25" customHeight="1">
      <c r="A34" s="75"/>
      <c r="B34" s="75"/>
      <c r="C34" s="103" t="s">
        <v>410</v>
      </c>
      <c r="D34" s="103"/>
      <c r="E34" s="103"/>
      <c r="F34" s="103"/>
      <c r="G34" s="103"/>
      <c r="H34" s="103"/>
    </row>
    <row r="35" spans="1:8" s="40" customFormat="1" ht="8.25" customHeight="1">
      <c r="A35" s="75"/>
      <c r="B35" s="75"/>
      <c r="C35" s="39"/>
      <c r="D35" s="39"/>
      <c r="E35" s="39"/>
      <c r="F35" s="39"/>
      <c r="G35" s="39"/>
      <c r="H35" s="39"/>
    </row>
    <row r="36" spans="1:8" s="40" customFormat="1" ht="24.75" customHeight="1">
      <c r="A36" s="50"/>
      <c r="B36" s="50">
        <v>600</v>
      </c>
      <c r="C36" s="51" t="s">
        <v>35</v>
      </c>
      <c r="D36" s="54">
        <v>76446831</v>
      </c>
      <c r="E36" s="54">
        <f>E37+E41+E39</f>
        <v>4096205</v>
      </c>
      <c r="F36" s="54">
        <f>F37+F41+F39</f>
        <v>2061819</v>
      </c>
      <c r="G36" s="54">
        <f>G37+G41+G39</f>
        <v>100000</v>
      </c>
      <c r="H36" s="54">
        <f>D36+E36-F36</f>
        <v>78481217</v>
      </c>
    </row>
    <row r="37" spans="1:8" s="12" customFormat="1" ht="23.25" customHeight="1">
      <c r="A37" s="11"/>
      <c r="B37" s="11">
        <v>60001</v>
      </c>
      <c r="C37" s="53" t="s">
        <v>107</v>
      </c>
      <c r="D37" s="42">
        <v>15325366</v>
      </c>
      <c r="E37" s="42">
        <v>0</v>
      </c>
      <c r="F37" s="42">
        <v>15719</v>
      </c>
      <c r="G37" s="42">
        <v>0</v>
      </c>
      <c r="H37" s="42">
        <f>D37+E37-F37</f>
        <v>15309647</v>
      </c>
    </row>
    <row r="38" spans="1:8" s="12" customFormat="1" ht="58.5" customHeight="1">
      <c r="A38" s="11"/>
      <c r="B38" s="11"/>
      <c r="C38" s="103" t="s">
        <v>411</v>
      </c>
      <c r="D38" s="103"/>
      <c r="E38" s="103"/>
      <c r="F38" s="103"/>
      <c r="G38" s="103"/>
      <c r="H38" s="103"/>
    </row>
    <row r="39" spans="1:8" s="12" customFormat="1" ht="19.5" customHeight="1">
      <c r="A39" s="11"/>
      <c r="B39" s="11">
        <v>60002</v>
      </c>
      <c r="C39" s="53" t="s">
        <v>241</v>
      </c>
      <c r="D39" s="42">
        <v>0</v>
      </c>
      <c r="E39" s="42">
        <v>15129</v>
      </c>
      <c r="F39" s="42">
        <v>0</v>
      </c>
      <c r="G39" s="42">
        <v>0</v>
      </c>
      <c r="H39" s="42">
        <f>D39+E39-F39</f>
        <v>15129</v>
      </c>
    </row>
    <row r="40" spans="1:8" s="12" customFormat="1" ht="39" customHeight="1">
      <c r="A40" s="11"/>
      <c r="B40" s="11"/>
      <c r="C40" s="103" t="s">
        <v>242</v>
      </c>
      <c r="D40" s="103"/>
      <c r="E40" s="103"/>
      <c r="F40" s="103"/>
      <c r="G40" s="103"/>
      <c r="H40" s="103"/>
    </row>
    <row r="41" spans="1:8" s="12" customFormat="1" ht="21.75" customHeight="1">
      <c r="A41" s="11"/>
      <c r="B41" s="52" t="s">
        <v>62</v>
      </c>
      <c r="C41" s="53" t="s">
        <v>61</v>
      </c>
      <c r="D41" s="42">
        <v>20457392</v>
      </c>
      <c r="E41" s="42">
        <v>4081076</v>
      </c>
      <c r="F41" s="42">
        <v>2046100</v>
      </c>
      <c r="G41" s="42">
        <v>100000</v>
      </c>
      <c r="H41" s="42">
        <f>D41+E41-F41</f>
        <v>22492368</v>
      </c>
    </row>
    <row r="42" spans="1:8" s="12" customFormat="1" ht="42.75" customHeight="1">
      <c r="A42" s="11"/>
      <c r="B42" s="52"/>
      <c r="C42" s="103" t="s">
        <v>365</v>
      </c>
      <c r="D42" s="103"/>
      <c r="E42" s="103"/>
      <c r="F42" s="103"/>
      <c r="G42" s="103"/>
      <c r="H42" s="103"/>
    </row>
    <row r="43" spans="1:8" s="12" customFormat="1" ht="27" customHeight="1">
      <c r="A43" s="11"/>
      <c r="B43" s="11"/>
      <c r="C43" s="102" t="s">
        <v>483</v>
      </c>
      <c r="D43" s="102"/>
      <c r="E43" s="102"/>
      <c r="F43" s="102"/>
      <c r="G43" s="102"/>
      <c r="H43" s="102"/>
    </row>
    <row r="44" spans="1:8" s="12" customFormat="1" ht="28.5" customHeight="1">
      <c r="A44" s="11"/>
      <c r="B44" s="11"/>
      <c r="C44" s="103" t="s">
        <v>366</v>
      </c>
      <c r="D44" s="103"/>
      <c r="E44" s="103"/>
      <c r="F44" s="103"/>
      <c r="G44" s="103"/>
      <c r="H44" s="103"/>
    </row>
    <row r="45" spans="1:8" s="12" customFormat="1" ht="40.5" customHeight="1">
      <c r="A45" s="11"/>
      <c r="B45" s="11"/>
      <c r="C45" s="103" t="s">
        <v>326</v>
      </c>
      <c r="D45" s="103"/>
      <c r="E45" s="103"/>
      <c r="F45" s="103"/>
      <c r="G45" s="103"/>
      <c r="H45" s="103"/>
    </row>
    <row r="46" spans="1:8" s="87" customFormat="1" ht="24.75" customHeight="1">
      <c r="A46" s="75"/>
      <c r="B46" s="75"/>
      <c r="C46" s="103" t="s">
        <v>484</v>
      </c>
      <c r="D46" s="103"/>
      <c r="E46" s="103"/>
      <c r="F46" s="103"/>
      <c r="G46" s="103"/>
      <c r="H46" s="103"/>
    </row>
    <row r="47" spans="1:8" s="87" customFormat="1" ht="26.25" customHeight="1">
      <c r="A47" s="75"/>
      <c r="B47" s="75"/>
      <c r="C47" s="103" t="s">
        <v>477</v>
      </c>
      <c r="D47" s="103"/>
      <c r="E47" s="103"/>
      <c r="F47" s="103"/>
      <c r="G47" s="103"/>
      <c r="H47" s="103"/>
    </row>
    <row r="48" spans="1:8" s="12" customFormat="1" ht="4.5" customHeight="1">
      <c r="A48" s="11"/>
      <c r="B48" s="11"/>
      <c r="C48" s="39"/>
      <c r="D48" s="39"/>
      <c r="E48" s="39"/>
      <c r="F48" s="39"/>
      <c r="G48" s="39"/>
      <c r="H48" s="39"/>
    </row>
    <row r="49" spans="1:8" s="87" customFormat="1" ht="13.5" customHeight="1">
      <c r="A49" s="75"/>
      <c r="B49" s="75"/>
      <c r="C49" s="104" t="s">
        <v>279</v>
      </c>
      <c r="D49" s="104"/>
      <c r="E49" s="104"/>
      <c r="F49" s="104"/>
      <c r="G49" s="104"/>
      <c r="H49" s="104"/>
    </row>
    <row r="50" spans="1:8" s="87" customFormat="1" ht="13.5" customHeight="1">
      <c r="A50" s="75"/>
      <c r="B50" s="75"/>
      <c r="C50" s="102" t="s">
        <v>280</v>
      </c>
      <c r="D50" s="102"/>
      <c r="E50" s="102"/>
      <c r="F50" s="102"/>
      <c r="G50" s="102"/>
      <c r="H50" s="102"/>
    </row>
    <row r="51" spans="1:8" s="87" customFormat="1" ht="13.5" customHeight="1">
      <c r="A51" s="75"/>
      <c r="B51" s="75"/>
      <c r="C51" s="102" t="s">
        <v>281</v>
      </c>
      <c r="D51" s="102"/>
      <c r="E51" s="102"/>
      <c r="F51" s="102"/>
      <c r="G51" s="102"/>
      <c r="H51" s="102"/>
    </row>
    <row r="52" spans="1:8" s="87" customFormat="1" ht="13.5" customHeight="1">
      <c r="A52" s="75"/>
      <c r="B52" s="75"/>
      <c r="C52" s="102" t="s">
        <v>282</v>
      </c>
      <c r="D52" s="102"/>
      <c r="E52" s="102"/>
      <c r="F52" s="102"/>
      <c r="G52" s="102"/>
      <c r="H52" s="102"/>
    </row>
    <row r="53" spans="1:8" s="87" customFormat="1" ht="13.5" customHeight="1">
      <c r="A53" s="75"/>
      <c r="B53" s="75"/>
      <c r="C53" s="102" t="s">
        <v>283</v>
      </c>
      <c r="D53" s="102"/>
      <c r="E53" s="102"/>
      <c r="F53" s="102"/>
      <c r="G53" s="102"/>
      <c r="H53" s="102"/>
    </row>
    <row r="54" spans="1:8" s="87" customFormat="1" ht="13.5" customHeight="1">
      <c r="A54" s="75"/>
      <c r="B54" s="75"/>
      <c r="C54" s="102" t="s">
        <v>284</v>
      </c>
      <c r="D54" s="102"/>
      <c r="E54" s="102"/>
      <c r="F54" s="102"/>
      <c r="G54" s="102"/>
      <c r="H54" s="102"/>
    </row>
    <row r="55" spans="1:8" s="87" customFormat="1" ht="13.5" customHeight="1">
      <c r="A55" s="75"/>
      <c r="B55" s="75"/>
      <c r="C55" s="102" t="s">
        <v>285</v>
      </c>
      <c r="D55" s="102"/>
      <c r="E55" s="102"/>
      <c r="F55" s="102"/>
      <c r="G55" s="102"/>
      <c r="H55" s="102"/>
    </row>
    <row r="56" spans="1:8" s="87" customFormat="1" ht="13.5" customHeight="1">
      <c r="A56" s="75"/>
      <c r="B56" s="75"/>
      <c r="C56" s="102" t="s">
        <v>286</v>
      </c>
      <c r="D56" s="102"/>
      <c r="E56" s="102"/>
      <c r="F56" s="102"/>
      <c r="G56" s="102"/>
      <c r="H56" s="102"/>
    </row>
    <row r="57" spans="1:8" s="87" customFormat="1" ht="13.5" customHeight="1">
      <c r="A57" s="75"/>
      <c r="B57" s="75"/>
      <c r="C57" s="102" t="s">
        <v>287</v>
      </c>
      <c r="D57" s="102"/>
      <c r="E57" s="102"/>
      <c r="F57" s="102"/>
      <c r="G57" s="102"/>
      <c r="H57" s="102"/>
    </row>
    <row r="58" spans="1:8" s="87" customFormat="1" ht="13.5" customHeight="1">
      <c r="A58" s="75"/>
      <c r="B58" s="75"/>
      <c r="C58" s="102" t="s">
        <v>289</v>
      </c>
      <c r="D58" s="102"/>
      <c r="E58" s="102"/>
      <c r="F58" s="102"/>
      <c r="G58" s="102"/>
      <c r="H58" s="102"/>
    </row>
    <row r="59" spans="1:8" s="87" customFormat="1" ht="13.5" customHeight="1">
      <c r="A59" s="75"/>
      <c r="B59" s="75"/>
      <c r="C59" s="102" t="s">
        <v>288</v>
      </c>
      <c r="D59" s="102"/>
      <c r="E59" s="102"/>
      <c r="F59" s="102"/>
      <c r="G59" s="102"/>
      <c r="H59" s="102"/>
    </row>
    <row r="60" spans="1:8" s="38" customFormat="1" ht="3.75" customHeight="1">
      <c r="A60" s="37"/>
      <c r="B60" s="37"/>
      <c r="C60" s="39"/>
      <c r="D60" s="39"/>
      <c r="E60" s="39"/>
      <c r="F60" s="39"/>
      <c r="G60" s="39"/>
      <c r="H60" s="66"/>
    </row>
    <row r="61" spans="1:8" s="40" customFormat="1" ht="23.25" customHeight="1">
      <c r="A61" s="50"/>
      <c r="B61" s="50">
        <v>750</v>
      </c>
      <c r="C61" s="51" t="s">
        <v>108</v>
      </c>
      <c r="D61" s="54">
        <v>7411480</v>
      </c>
      <c r="E61" s="54">
        <f>E64+E62</f>
        <v>4646</v>
      </c>
      <c r="F61" s="54">
        <f>F64+F62</f>
        <v>509654</v>
      </c>
      <c r="G61" s="54">
        <f>G64+G62</f>
        <v>0</v>
      </c>
      <c r="H61" s="54">
        <f>D61+E61-F61</f>
        <v>6906472</v>
      </c>
    </row>
    <row r="62" spans="1:8" s="12" customFormat="1" ht="21.75" customHeight="1">
      <c r="A62" s="11"/>
      <c r="B62" s="11">
        <v>75075</v>
      </c>
      <c r="C62" s="53" t="s">
        <v>117</v>
      </c>
      <c r="D62" s="42">
        <v>1071980</v>
      </c>
      <c r="E62" s="42">
        <v>0</v>
      </c>
      <c r="F62" s="42">
        <v>506654</v>
      </c>
      <c r="G62" s="42">
        <v>0</v>
      </c>
      <c r="H62" s="42">
        <f>D62+E62-F62</f>
        <v>565326</v>
      </c>
    </row>
    <row r="63" spans="1:8" s="12" customFormat="1" ht="52.5" customHeight="1">
      <c r="A63" s="11"/>
      <c r="B63" s="52"/>
      <c r="C63" s="102" t="s">
        <v>412</v>
      </c>
      <c r="D63" s="102"/>
      <c r="E63" s="102"/>
      <c r="F63" s="102"/>
      <c r="G63" s="102"/>
      <c r="H63" s="102"/>
    </row>
    <row r="64" spans="1:8" s="12" customFormat="1" ht="18.75" customHeight="1">
      <c r="A64" s="11"/>
      <c r="B64" s="11">
        <v>75095</v>
      </c>
      <c r="C64" s="53" t="s">
        <v>21</v>
      </c>
      <c r="D64" s="42">
        <v>4955000</v>
      </c>
      <c r="E64" s="42">
        <v>4646</v>
      </c>
      <c r="F64" s="42">
        <v>3000</v>
      </c>
      <c r="G64" s="42">
        <v>0</v>
      </c>
      <c r="H64" s="42">
        <f>D64+E64-F64</f>
        <v>4956646</v>
      </c>
    </row>
    <row r="65" spans="1:8" s="12" customFormat="1" ht="23.25" customHeight="1">
      <c r="A65" s="11"/>
      <c r="B65" s="11"/>
      <c r="C65" s="106" t="s">
        <v>203</v>
      </c>
      <c r="D65" s="106"/>
      <c r="E65" s="106"/>
      <c r="F65" s="106"/>
      <c r="G65" s="106"/>
      <c r="H65" s="106"/>
    </row>
    <row r="66" spans="1:8" s="12" customFormat="1" ht="40.5" customHeight="1">
      <c r="A66" s="11"/>
      <c r="B66" s="11"/>
      <c r="C66" s="103" t="s">
        <v>413</v>
      </c>
      <c r="D66" s="103"/>
      <c r="E66" s="103"/>
      <c r="F66" s="103"/>
      <c r="G66" s="103"/>
      <c r="H66" s="103"/>
    </row>
    <row r="67" spans="1:8" s="12" customFormat="1" ht="40.5" customHeight="1">
      <c r="A67" s="11"/>
      <c r="B67" s="11"/>
      <c r="C67" s="103" t="s">
        <v>202</v>
      </c>
      <c r="D67" s="103"/>
      <c r="E67" s="103"/>
      <c r="F67" s="103"/>
      <c r="G67" s="103"/>
      <c r="H67" s="103"/>
    </row>
    <row r="68" spans="1:8" s="12" customFormat="1" ht="3.75" customHeight="1">
      <c r="A68" s="11"/>
      <c r="B68" s="11"/>
      <c r="C68" s="39"/>
      <c r="D68" s="39"/>
      <c r="E68" s="39"/>
      <c r="F68" s="39"/>
      <c r="G68" s="39"/>
      <c r="H68" s="39"/>
    </row>
    <row r="69" spans="1:8" s="40" customFormat="1" ht="45.75" customHeight="1">
      <c r="A69" s="50"/>
      <c r="B69" s="57">
        <v>756</v>
      </c>
      <c r="C69" s="51" t="s">
        <v>109</v>
      </c>
      <c r="D69" s="59">
        <v>264195909</v>
      </c>
      <c r="E69" s="59">
        <f>E72+E70</f>
        <v>630000</v>
      </c>
      <c r="F69" s="59">
        <f>F72+F70</f>
        <v>26729</v>
      </c>
      <c r="G69" s="59">
        <f>G72+G70</f>
        <v>0</v>
      </c>
      <c r="H69" s="59">
        <f>D69+E69-F69</f>
        <v>264799180</v>
      </c>
    </row>
    <row r="70" spans="1:8" s="12" customFormat="1" ht="25.5" customHeight="1">
      <c r="A70" s="83"/>
      <c r="B70" s="84">
        <v>75618</v>
      </c>
      <c r="C70" s="85" t="s">
        <v>110</v>
      </c>
      <c r="D70" s="86">
        <v>744770</v>
      </c>
      <c r="E70" s="86">
        <v>630000</v>
      </c>
      <c r="F70" s="86">
        <v>0</v>
      </c>
      <c r="G70" s="86">
        <v>0</v>
      </c>
      <c r="H70" s="86">
        <f>D70+E70-F70</f>
        <v>1374770</v>
      </c>
    </row>
    <row r="71" spans="1:8" s="12" customFormat="1" ht="42" customHeight="1">
      <c r="A71" s="80"/>
      <c r="B71" s="80"/>
      <c r="C71" s="103" t="s">
        <v>218</v>
      </c>
      <c r="D71" s="103"/>
      <c r="E71" s="103"/>
      <c r="F71" s="103"/>
      <c r="G71" s="103"/>
      <c r="H71" s="103"/>
    </row>
    <row r="72" spans="1:8" s="12" customFormat="1" ht="25.5" customHeight="1">
      <c r="A72" s="11"/>
      <c r="B72" s="48">
        <v>75623</v>
      </c>
      <c r="C72" s="53" t="s">
        <v>111</v>
      </c>
      <c r="D72" s="49">
        <v>263451139</v>
      </c>
      <c r="E72" s="49">
        <v>0</v>
      </c>
      <c r="F72" s="49">
        <v>26729</v>
      </c>
      <c r="G72" s="49">
        <v>0</v>
      </c>
      <c r="H72" s="49">
        <f>D72+E72-F72</f>
        <v>263424410</v>
      </c>
    </row>
    <row r="73" spans="1:8" s="12" customFormat="1" ht="40.5" customHeight="1">
      <c r="A73" s="11"/>
      <c r="B73" s="48"/>
      <c r="C73" s="103" t="s">
        <v>414</v>
      </c>
      <c r="D73" s="103"/>
      <c r="E73" s="103"/>
      <c r="F73" s="103"/>
      <c r="G73" s="103"/>
      <c r="H73" s="103"/>
    </row>
    <row r="74" spans="1:8" s="38" customFormat="1" ht="5.25" customHeight="1">
      <c r="A74" s="37"/>
      <c r="B74" s="37"/>
      <c r="C74" s="39"/>
      <c r="D74" s="39"/>
      <c r="E74" s="39"/>
      <c r="F74" s="39"/>
      <c r="G74" s="39"/>
      <c r="H74" s="39"/>
    </row>
    <row r="75" spans="1:8" s="40" customFormat="1" ht="23.25" customHeight="1">
      <c r="A75" s="50"/>
      <c r="B75" s="50">
        <v>758</v>
      </c>
      <c r="C75" s="51" t="s">
        <v>49</v>
      </c>
      <c r="D75" s="54">
        <v>432194822</v>
      </c>
      <c r="E75" s="54">
        <f>E76+E126</f>
        <v>3613658</v>
      </c>
      <c r="F75" s="54">
        <f>F76+F126</f>
        <v>58593905</v>
      </c>
      <c r="G75" s="54">
        <f>G76+G126</f>
        <v>7659781</v>
      </c>
      <c r="H75" s="54">
        <f>D75+E75-F75</f>
        <v>377214575</v>
      </c>
    </row>
    <row r="76" spans="1:8" s="12" customFormat="1" ht="38.25" customHeight="1">
      <c r="A76" s="11"/>
      <c r="B76" s="48">
        <v>75863</v>
      </c>
      <c r="C76" s="55" t="s">
        <v>63</v>
      </c>
      <c r="D76" s="49">
        <v>171471960</v>
      </c>
      <c r="E76" s="49">
        <v>3512142</v>
      </c>
      <c r="F76" s="49">
        <v>53327248</v>
      </c>
      <c r="G76" s="49">
        <v>3470666</v>
      </c>
      <c r="H76" s="49">
        <f>D76+E76-F76</f>
        <v>121656854</v>
      </c>
    </row>
    <row r="77" spans="1:8" s="12" customFormat="1" ht="27" customHeight="1">
      <c r="A77" s="11"/>
      <c r="B77" s="11"/>
      <c r="C77" s="106" t="s">
        <v>69</v>
      </c>
      <c r="D77" s="106"/>
      <c r="E77" s="106"/>
      <c r="F77" s="106"/>
      <c r="G77" s="106"/>
      <c r="H77" s="106"/>
    </row>
    <row r="78" spans="1:8" s="12" customFormat="1" ht="15" customHeight="1">
      <c r="A78" s="11"/>
      <c r="B78" s="11"/>
      <c r="C78" s="102" t="s">
        <v>96</v>
      </c>
      <c r="D78" s="102"/>
      <c r="E78" s="102"/>
      <c r="F78" s="102"/>
      <c r="G78" s="102"/>
      <c r="H78" s="102"/>
    </row>
    <row r="79" spans="1:8" s="12" customFormat="1" ht="15" customHeight="1">
      <c r="A79" s="11"/>
      <c r="B79" s="11"/>
      <c r="C79" s="102" t="s">
        <v>70</v>
      </c>
      <c r="D79" s="102"/>
      <c r="E79" s="102"/>
      <c r="F79" s="102"/>
      <c r="G79" s="102"/>
      <c r="H79" s="102"/>
    </row>
    <row r="80" spans="1:8" s="12" customFormat="1" ht="24.75" customHeight="1">
      <c r="A80" s="11"/>
      <c r="B80" s="11"/>
      <c r="C80" s="101" t="s">
        <v>292</v>
      </c>
      <c r="D80" s="101"/>
      <c r="E80" s="101"/>
      <c r="F80" s="101"/>
      <c r="G80" s="89" t="s">
        <v>76</v>
      </c>
      <c r="H80" s="90">
        <v>4777980</v>
      </c>
    </row>
    <row r="81" spans="1:8" s="12" customFormat="1" ht="13.5" customHeight="1">
      <c r="A81" s="11"/>
      <c r="B81" s="11"/>
      <c r="C81" s="93" t="s">
        <v>97</v>
      </c>
      <c r="D81" s="93"/>
      <c r="E81" s="93"/>
      <c r="F81" s="93"/>
      <c r="G81" s="93"/>
      <c r="H81" s="93"/>
    </row>
    <row r="82" spans="1:8" s="12" customFormat="1" ht="27" customHeight="1">
      <c r="A82" s="11"/>
      <c r="B82" s="11"/>
      <c r="C82" s="101" t="s">
        <v>293</v>
      </c>
      <c r="D82" s="101"/>
      <c r="E82" s="101"/>
      <c r="F82" s="101"/>
      <c r="G82" s="89" t="s">
        <v>76</v>
      </c>
      <c r="H82" s="90">
        <v>251864</v>
      </c>
    </row>
    <row r="83" spans="1:8" s="12" customFormat="1" ht="24.75" customHeight="1">
      <c r="A83" s="11"/>
      <c r="B83" s="11"/>
      <c r="C83" s="101" t="s">
        <v>485</v>
      </c>
      <c r="D83" s="101"/>
      <c r="E83" s="101"/>
      <c r="F83" s="101"/>
      <c r="G83" s="89" t="s">
        <v>76</v>
      </c>
      <c r="H83" s="90">
        <v>202438</v>
      </c>
    </row>
    <row r="84" spans="1:8" s="12" customFormat="1" ht="25.5" customHeight="1">
      <c r="A84" s="11"/>
      <c r="B84" s="11"/>
      <c r="C84" s="101" t="s">
        <v>294</v>
      </c>
      <c r="D84" s="101"/>
      <c r="E84" s="101"/>
      <c r="F84" s="101"/>
      <c r="G84" s="89" t="s">
        <v>76</v>
      </c>
      <c r="H84" s="90">
        <v>235561</v>
      </c>
    </row>
    <row r="85" spans="1:8" s="12" customFormat="1" ht="15" customHeight="1">
      <c r="A85" s="11"/>
      <c r="B85" s="11"/>
      <c r="C85" s="102" t="s">
        <v>84</v>
      </c>
      <c r="D85" s="102"/>
      <c r="E85" s="102"/>
      <c r="F85" s="102"/>
      <c r="G85" s="102"/>
      <c r="H85" s="102"/>
    </row>
    <row r="86" spans="1:8" s="12" customFormat="1" ht="37.5" customHeight="1">
      <c r="A86" s="11"/>
      <c r="B86" s="11"/>
      <c r="C86" s="101" t="s">
        <v>295</v>
      </c>
      <c r="D86" s="101"/>
      <c r="E86" s="101"/>
      <c r="F86" s="101"/>
      <c r="G86" s="89" t="s">
        <v>76</v>
      </c>
      <c r="H86" s="90">
        <v>499224</v>
      </c>
    </row>
    <row r="87" spans="1:8" s="12" customFormat="1" ht="38.25" customHeight="1">
      <c r="A87" s="11"/>
      <c r="B87" s="11"/>
      <c r="C87" s="101" t="s">
        <v>367</v>
      </c>
      <c r="D87" s="101"/>
      <c r="E87" s="101"/>
      <c r="F87" s="101"/>
      <c r="G87" s="89" t="s">
        <v>76</v>
      </c>
      <c r="H87" s="90">
        <v>783563</v>
      </c>
    </row>
    <row r="88" spans="1:8" s="12" customFormat="1" ht="15" customHeight="1">
      <c r="A88" s="11"/>
      <c r="B88" s="11"/>
      <c r="C88" s="102" t="s">
        <v>296</v>
      </c>
      <c r="D88" s="102"/>
      <c r="E88" s="102"/>
      <c r="F88" s="102"/>
      <c r="G88" s="102"/>
      <c r="H88" s="102"/>
    </row>
    <row r="89" spans="1:8" s="12" customFormat="1" ht="54.75" customHeight="1">
      <c r="A89" s="11"/>
      <c r="B89" s="11"/>
      <c r="C89" s="101" t="s">
        <v>415</v>
      </c>
      <c r="D89" s="101"/>
      <c r="E89" s="101"/>
      <c r="F89" s="101"/>
      <c r="G89" s="89" t="s">
        <v>60</v>
      </c>
      <c r="H89" s="90">
        <v>2323</v>
      </c>
    </row>
    <row r="90" spans="1:8" s="12" customFormat="1" ht="15" customHeight="1">
      <c r="A90" s="11"/>
      <c r="B90" s="11"/>
      <c r="C90" s="102" t="s">
        <v>84</v>
      </c>
      <c r="D90" s="102"/>
      <c r="E90" s="102"/>
      <c r="F90" s="102"/>
      <c r="G90" s="102"/>
      <c r="H90" s="102"/>
    </row>
    <row r="91" spans="1:8" s="12" customFormat="1" ht="13.5" customHeight="1">
      <c r="A91" s="11"/>
      <c r="B91" s="11"/>
      <c r="C91" s="101" t="s">
        <v>297</v>
      </c>
      <c r="D91" s="101"/>
      <c r="E91" s="101"/>
      <c r="F91" s="101"/>
      <c r="G91" s="89"/>
      <c r="H91" s="90"/>
    </row>
    <row r="92" spans="1:8" s="12" customFormat="1" ht="38.25" customHeight="1">
      <c r="A92" s="11"/>
      <c r="B92" s="11"/>
      <c r="C92" s="101" t="s">
        <v>416</v>
      </c>
      <c r="D92" s="101"/>
      <c r="E92" s="101"/>
      <c r="F92" s="101"/>
      <c r="G92" s="89" t="s">
        <v>60</v>
      </c>
      <c r="H92" s="90">
        <v>13000</v>
      </c>
    </row>
    <row r="93" spans="1:8" s="12" customFormat="1" ht="24.75" customHeight="1">
      <c r="A93" s="11"/>
      <c r="B93" s="11"/>
      <c r="C93" s="101" t="s">
        <v>368</v>
      </c>
      <c r="D93" s="101"/>
      <c r="E93" s="101"/>
      <c r="F93" s="101"/>
      <c r="G93" s="89" t="s">
        <v>60</v>
      </c>
      <c r="H93" s="90">
        <v>97669</v>
      </c>
    </row>
    <row r="94" spans="1:8" s="12" customFormat="1" ht="27.75" customHeight="1">
      <c r="A94" s="11"/>
      <c r="B94" s="11"/>
      <c r="C94" s="101" t="s">
        <v>478</v>
      </c>
      <c r="D94" s="101"/>
      <c r="E94" s="101"/>
      <c r="F94" s="101"/>
      <c r="G94" s="89" t="s">
        <v>60</v>
      </c>
      <c r="H94" s="90">
        <v>119186</v>
      </c>
    </row>
    <row r="95" spans="1:8" s="12" customFormat="1" ht="12.75" customHeight="1">
      <c r="A95" s="11"/>
      <c r="B95" s="11"/>
      <c r="C95" s="102" t="s">
        <v>98</v>
      </c>
      <c r="D95" s="102"/>
      <c r="E95" s="102"/>
      <c r="F95" s="102"/>
      <c r="G95" s="102"/>
      <c r="H95" s="102"/>
    </row>
    <row r="96" spans="1:8" s="12" customFormat="1" ht="12.75" customHeight="1">
      <c r="A96" s="11"/>
      <c r="B96" s="11"/>
      <c r="C96" s="102" t="s">
        <v>70</v>
      </c>
      <c r="D96" s="102"/>
      <c r="E96" s="102"/>
      <c r="F96" s="102"/>
      <c r="G96" s="102"/>
      <c r="H96" s="102"/>
    </row>
    <row r="97" spans="1:8" s="12" customFormat="1" ht="12.75" customHeight="1">
      <c r="A97" s="11"/>
      <c r="B97" s="11"/>
      <c r="C97" s="102" t="s">
        <v>298</v>
      </c>
      <c r="D97" s="102"/>
      <c r="E97" s="102"/>
      <c r="F97" s="102"/>
      <c r="G97" s="102"/>
      <c r="H97" s="102"/>
    </row>
    <row r="98" spans="1:8" s="12" customFormat="1" ht="13.5" customHeight="1">
      <c r="A98" s="11"/>
      <c r="B98" s="11"/>
      <c r="C98" s="121" t="s">
        <v>299</v>
      </c>
      <c r="D98" s="121"/>
      <c r="E98" s="121"/>
      <c r="F98" s="121"/>
      <c r="G98" s="91" t="s">
        <v>60</v>
      </c>
      <c r="H98" s="92">
        <v>3279816</v>
      </c>
    </row>
    <row r="99" spans="1:8" s="12" customFormat="1" ht="13.5" customHeight="1">
      <c r="A99" s="11"/>
      <c r="B99" s="11"/>
      <c r="C99" s="121" t="s">
        <v>300</v>
      </c>
      <c r="D99" s="121"/>
      <c r="E99" s="121"/>
      <c r="F99" s="121"/>
      <c r="G99" s="91" t="s">
        <v>60</v>
      </c>
      <c r="H99" s="92">
        <v>1217359</v>
      </c>
    </row>
    <row r="100" spans="1:8" s="12" customFormat="1" ht="25.5" customHeight="1">
      <c r="A100" s="11"/>
      <c r="B100" s="11"/>
      <c r="C100" s="101" t="s">
        <v>301</v>
      </c>
      <c r="D100" s="101"/>
      <c r="E100" s="101"/>
      <c r="F100" s="101"/>
      <c r="G100" s="89" t="s">
        <v>60</v>
      </c>
      <c r="H100" s="90">
        <v>850000</v>
      </c>
    </row>
    <row r="101" spans="1:8" s="12" customFormat="1" ht="15" customHeight="1">
      <c r="A101" s="11"/>
      <c r="B101" s="11"/>
      <c r="C101" s="102" t="s">
        <v>302</v>
      </c>
      <c r="D101" s="102"/>
      <c r="E101" s="102"/>
      <c r="F101" s="102"/>
      <c r="G101" s="102"/>
      <c r="H101" s="102"/>
    </row>
    <row r="102" spans="1:8" s="12" customFormat="1" ht="27" customHeight="1">
      <c r="A102" s="11"/>
      <c r="B102" s="11"/>
      <c r="C102" s="101" t="s">
        <v>303</v>
      </c>
      <c r="D102" s="101"/>
      <c r="E102" s="101"/>
      <c r="F102" s="101"/>
      <c r="G102" s="89" t="s">
        <v>60</v>
      </c>
      <c r="H102" s="90">
        <v>13738</v>
      </c>
    </row>
    <row r="103" spans="1:8" s="12" customFormat="1" ht="25.5" customHeight="1">
      <c r="A103" s="11"/>
      <c r="B103" s="11"/>
      <c r="C103" s="121" t="s">
        <v>304</v>
      </c>
      <c r="D103" s="121"/>
      <c r="E103" s="121"/>
      <c r="F103" s="121"/>
      <c r="G103" s="89" t="s">
        <v>60</v>
      </c>
      <c r="H103" s="90">
        <v>3708</v>
      </c>
    </row>
    <row r="104" spans="1:8" s="12" customFormat="1" ht="39.75" customHeight="1">
      <c r="A104" s="11"/>
      <c r="B104" s="11"/>
      <c r="C104" s="101" t="s">
        <v>305</v>
      </c>
      <c r="D104" s="101"/>
      <c r="E104" s="101"/>
      <c r="F104" s="101"/>
      <c r="G104" s="89" t="s">
        <v>60</v>
      </c>
      <c r="H104" s="90">
        <v>13738</v>
      </c>
    </row>
    <row r="105" spans="1:8" s="12" customFormat="1" ht="25.5" customHeight="1">
      <c r="A105" s="11"/>
      <c r="B105" s="11"/>
      <c r="C105" s="101" t="s">
        <v>369</v>
      </c>
      <c r="D105" s="101"/>
      <c r="E105" s="101"/>
      <c r="F105" s="101"/>
      <c r="G105" s="89" t="s">
        <v>60</v>
      </c>
      <c r="H105" s="90">
        <v>1479</v>
      </c>
    </row>
    <row r="106" spans="1:8" s="12" customFormat="1" ht="25.5" customHeight="1">
      <c r="A106" s="11"/>
      <c r="B106" s="11"/>
      <c r="C106" s="101" t="s">
        <v>370</v>
      </c>
      <c r="D106" s="101"/>
      <c r="E106" s="101"/>
      <c r="F106" s="101"/>
      <c r="G106" s="89" t="s">
        <v>60</v>
      </c>
      <c r="H106" s="90">
        <v>97669</v>
      </c>
    </row>
    <row r="107" spans="1:8" s="12" customFormat="1" ht="26.25" customHeight="1">
      <c r="A107" s="11"/>
      <c r="B107" s="11"/>
      <c r="C107" s="121" t="s">
        <v>478</v>
      </c>
      <c r="D107" s="121"/>
      <c r="E107" s="121"/>
      <c r="F107" s="121"/>
      <c r="G107" s="89" t="s">
        <v>60</v>
      </c>
      <c r="H107" s="90">
        <v>65186</v>
      </c>
    </row>
    <row r="108" spans="1:8" s="12" customFormat="1" ht="37.5" customHeight="1">
      <c r="A108" s="11"/>
      <c r="B108" s="11"/>
      <c r="C108" s="101" t="s">
        <v>306</v>
      </c>
      <c r="D108" s="101"/>
      <c r="E108" s="101"/>
      <c r="F108" s="101"/>
      <c r="G108" s="89" t="s">
        <v>60</v>
      </c>
      <c r="H108" s="90">
        <v>41931</v>
      </c>
    </row>
    <row r="109" spans="1:8" s="12" customFormat="1" ht="15" customHeight="1">
      <c r="A109" s="11"/>
      <c r="B109" s="11"/>
      <c r="C109" s="102" t="s">
        <v>84</v>
      </c>
      <c r="D109" s="102"/>
      <c r="E109" s="102"/>
      <c r="F109" s="102"/>
      <c r="G109" s="102"/>
      <c r="H109" s="102"/>
    </row>
    <row r="110" spans="1:8" s="12" customFormat="1" ht="25.5" customHeight="1">
      <c r="A110" s="11"/>
      <c r="B110" s="11"/>
      <c r="C110" s="101" t="s">
        <v>301</v>
      </c>
      <c r="D110" s="101"/>
      <c r="E110" s="101"/>
      <c r="F110" s="101"/>
      <c r="G110" s="89" t="s">
        <v>60</v>
      </c>
      <c r="H110" s="90">
        <v>14076757</v>
      </c>
    </row>
    <row r="111" spans="1:8" s="12" customFormat="1" ht="15" customHeight="1">
      <c r="A111" s="11"/>
      <c r="B111" s="11"/>
      <c r="C111" s="102" t="s">
        <v>302</v>
      </c>
      <c r="D111" s="102"/>
      <c r="E111" s="102"/>
      <c r="F111" s="102"/>
      <c r="G111" s="102"/>
      <c r="H111" s="102"/>
    </row>
    <row r="112" spans="1:8" s="12" customFormat="1" ht="27" customHeight="1">
      <c r="A112" s="11"/>
      <c r="B112" s="11"/>
      <c r="C112" s="101" t="s">
        <v>303</v>
      </c>
      <c r="D112" s="101"/>
      <c r="E112" s="101"/>
      <c r="F112" s="101"/>
      <c r="G112" s="89" t="s">
        <v>60</v>
      </c>
      <c r="H112" s="90">
        <v>2589950</v>
      </c>
    </row>
    <row r="113" spans="1:8" s="12" customFormat="1" ht="39.75" customHeight="1">
      <c r="A113" s="11"/>
      <c r="B113" s="11"/>
      <c r="C113" s="101" t="s">
        <v>305</v>
      </c>
      <c r="D113" s="101"/>
      <c r="E113" s="101"/>
      <c r="F113" s="101"/>
      <c r="G113" s="89" t="s">
        <v>60</v>
      </c>
      <c r="H113" s="90">
        <v>4304400</v>
      </c>
    </row>
    <row r="114" spans="1:8" s="12" customFormat="1" ht="13.5" customHeight="1">
      <c r="A114" s="11"/>
      <c r="B114" s="11"/>
      <c r="C114" s="104" t="s">
        <v>97</v>
      </c>
      <c r="D114" s="104"/>
      <c r="E114" s="104"/>
      <c r="F114" s="104"/>
      <c r="G114" s="104"/>
      <c r="H114" s="104"/>
    </row>
    <row r="115" spans="1:8" s="12" customFormat="1" ht="39.75" customHeight="1">
      <c r="A115" s="11"/>
      <c r="B115" s="11"/>
      <c r="C115" s="101" t="s">
        <v>307</v>
      </c>
      <c r="D115" s="101"/>
      <c r="E115" s="101"/>
      <c r="F115" s="101"/>
      <c r="G115" s="89" t="s">
        <v>60</v>
      </c>
      <c r="H115" s="90">
        <v>2323</v>
      </c>
    </row>
    <row r="116" spans="1:8" s="12" customFormat="1" ht="12.75" customHeight="1">
      <c r="A116" s="11"/>
      <c r="B116" s="11"/>
      <c r="C116" s="121" t="s">
        <v>308</v>
      </c>
      <c r="D116" s="121"/>
      <c r="E116" s="121"/>
      <c r="F116" s="121"/>
      <c r="G116" s="91" t="s">
        <v>60</v>
      </c>
      <c r="H116" s="92">
        <v>3825000</v>
      </c>
    </row>
    <row r="117" spans="1:8" s="12" customFormat="1" ht="12.75" customHeight="1">
      <c r="A117" s="11"/>
      <c r="B117" s="11"/>
      <c r="C117" s="121" t="s">
        <v>309</v>
      </c>
      <c r="D117" s="121"/>
      <c r="E117" s="121"/>
      <c r="F117" s="121"/>
      <c r="G117" s="91" t="s">
        <v>60</v>
      </c>
      <c r="H117" s="92">
        <v>3825000</v>
      </c>
    </row>
    <row r="118" spans="1:8" s="12" customFormat="1" ht="12.75" customHeight="1">
      <c r="A118" s="11"/>
      <c r="B118" s="11"/>
      <c r="C118" s="121" t="s">
        <v>310</v>
      </c>
      <c r="D118" s="121"/>
      <c r="E118" s="121"/>
      <c r="F118" s="121"/>
      <c r="G118" s="91" t="s">
        <v>60</v>
      </c>
      <c r="H118" s="92">
        <v>3825000</v>
      </c>
    </row>
    <row r="119" spans="1:8" s="12" customFormat="1" ht="27.75" customHeight="1">
      <c r="A119" s="11"/>
      <c r="B119" s="11"/>
      <c r="C119" s="121" t="s">
        <v>293</v>
      </c>
      <c r="D119" s="121"/>
      <c r="E119" s="121"/>
      <c r="F119" s="121"/>
      <c r="G119" s="89" t="s">
        <v>60</v>
      </c>
      <c r="H119" s="90">
        <v>251864</v>
      </c>
    </row>
    <row r="120" spans="1:8" s="12" customFormat="1" ht="25.5" customHeight="1">
      <c r="A120" s="11"/>
      <c r="B120" s="11"/>
      <c r="C120" s="101" t="s">
        <v>486</v>
      </c>
      <c r="D120" s="101"/>
      <c r="E120" s="101"/>
      <c r="F120" s="101"/>
      <c r="G120" s="89" t="s">
        <v>60</v>
      </c>
      <c r="H120" s="90">
        <v>9825000</v>
      </c>
    </row>
    <row r="121" spans="1:8" s="12" customFormat="1" ht="26.25" customHeight="1">
      <c r="A121" s="11"/>
      <c r="B121" s="11"/>
      <c r="C121" s="121" t="s">
        <v>311</v>
      </c>
      <c r="D121" s="121"/>
      <c r="E121" s="121"/>
      <c r="F121" s="121"/>
      <c r="G121" s="89" t="s">
        <v>60</v>
      </c>
      <c r="H121" s="90">
        <v>202438</v>
      </c>
    </row>
    <row r="122" spans="1:8" s="12" customFormat="1" ht="26.25" customHeight="1">
      <c r="A122" s="11"/>
      <c r="B122" s="11"/>
      <c r="C122" s="121" t="s">
        <v>294</v>
      </c>
      <c r="D122" s="121"/>
      <c r="E122" s="121"/>
      <c r="F122" s="121"/>
      <c r="G122" s="89" t="s">
        <v>60</v>
      </c>
      <c r="H122" s="90">
        <v>235561</v>
      </c>
    </row>
    <row r="123" spans="1:8" s="12" customFormat="1" ht="25.5" customHeight="1">
      <c r="A123" s="11"/>
      <c r="B123" s="11"/>
      <c r="C123" s="101" t="s">
        <v>312</v>
      </c>
      <c r="D123" s="101"/>
      <c r="E123" s="101"/>
      <c r="F123" s="101"/>
      <c r="G123" s="89" t="s">
        <v>60</v>
      </c>
      <c r="H123" s="90">
        <v>4131448</v>
      </c>
    </row>
    <row r="124" spans="1:8" s="12" customFormat="1" ht="26.25" customHeight="1">
      <c r="A124" s="11"/>
      <c r="B124" s="11"/>
      <c r="C124" s="121" t="s">
        <v>313</v>
      </c>
      <c r="D124" s="121"/>
      <c r="E124" s="121"/>
      <c r="F124" s="121"/>
      <c r="G124" s="89" t="s">
        <v>60</v>
      </c>
      <c r="H124" s="90">
        <v>4118549</v>
      </c>
    </row>
    <row r="125" spans="1:8" s="12" customFormat="1" ht="17.25" customHeight="1">
      <c r="A125" s="11"/>
      <c r="B125" s="11"/>
      <c r="C125" s="103" t="s">
        <v>362</v>
      </c>
      <c r="D125" s="103"/>
      <c r="E125" s="103"/>
      <c r="F125" s="103"/>
      <c r="G125" s="103"/>
      <c r="H125" s="103"/>
    </row>
    <row r="126" spans="1:8" s="12" customFormat="1" ht="38.25" customHeight="1">
      <c r="A126" s="11"/>
      <c r="B126" s="48">
        <v>75864</v>
      </c>
      <c r="C126" s="55" t="s">
        <v>112</v>
      </c>
      <c r="D126" s="49">
        <v>72951019</v>
      </c>
      <c r="E126" s="49">
        <v>101516</v>
      </c>
      <c r="F126" s="49">
        <v>5266657</v>
      </c>
      <c r="G126" s="49">
        <v>4189115</v>
      </c>
      <c r="H126" s="49">
        <f>D126+E126-F126</f>
        <v>67785878</v>
      </c>
    </row>
    <row r="127" spans="1:8" s="12" customFormat="1" ht="39" customHeight="1">
      <c r="A127" s="11"/>
      <c r="B127" s="11"/>
      <c r="C127" s="106" t="s">
        <v>322</v>
      </c>
      <c r="D127" s="106"/>
      <c r="E127" s="106"/>
      <c r="F127" s="106"/>
      <c r="G127" s="106"/>
      <c r="H127" s="106"/>
    </row>
    <row r="128" spans="1:8" s="12" customFormat="1" ht="15" customHeight="1">
      <c r="A128" s="11"/>
      <c r="B128" s="11"/>
      <c r="C128" s="102" t="s">
        <v>113</v>
      </c>
      <c r="D128" s="102"/>
      <c r="E128" s="102"/>
      <c r="F128" s="102"/>
      <c r="G128" s="102"/>
      <c r="H128" s="102"/>
    </row>
    <row r="129" spans="1:8" s="12" customFormat="1" ht="26.25" customHeight="1">
      <c r="A129" s="11"/>
      <c r="B129" s="11"/>
      <c r="C129" s="101" t="s">
        <v>321</v>
      </c>
      <c r="D129" s="101"/>
      <c r="E129" s="101"/>
      <c r="F129" s="101"/>
      <c r="G129" s="89" t="s">
        <v>60</v>
      </c>
      <c r="H129" s="90">
        <v>8902267</v>
      </c>
    </row>
    <row r="130" spans="1:8" s="12" customFormat="1" ht="15" customHeight="1">
      <c r="A130" s="11"/>
      <c r="B130" s="11"/>
      <c r="C130" s="102" t="s">
        <v>83</v>
      </c>
      <c r="D130" s="102"/>
      <c r="E130" s="102"/>
      <c r="F130" s="102"/>
      <c r="G130" s="102"/>
      <c r="H130" s="102"/>
    </row>
    <row r="131" spans="1:8" s="12" customFormat="1" ht="37.5" customHeight="1">
      <c r="A131" s="11"/>
      <c r="B131" s="11"/>
      <c r="C131" s="101" t="s">
        <v>318</v>
      </c>
      <c r="D131" s="101"/>
      <c r="E131" s="101"/>
      <c r="F131" s="101"/>
      <c r="G131" s="89" t="s">
        <v>60</v>
      </c>
      <c r="H131" s="90">
        <v>1726129</v>
      </c>
    </row>
    <row r="132" spans="1:8" s="12" customFormat="1" ht="27" customHeight="1">
      <c r="A132" s="11"/>
      <c r="B132" s="11"/>
      <c r="C132" s="101" t="s">
        <v>319</v>
      </c>
      <c r="D132" s="101"/>
      <c r="E132" s="101"/>
      <c r="F132" s="101"/>
      <c r="G132" s="89" t="s">
        <v>60</v>
      </c>
      <c r="H132" s="90">
        <v>231622</v>
      </c>
    </row>
    <row r="133" spans="1:8" s="12" customFormat="1" ht="14.25" customHeight="1">
      <c r="A133" s="11"/>
      <c r="B133" s="11"/>
      <c r="C133" s="121" t="s">
        <v>320</v>
      </c>
      <c r="D133" s="121"/>
      <c r="E133" s="121"/>
      <c r="F133" s="121"/>
      <c r="G133" s="91" t="s">
        <v>60</v>
      </c>
      <c r="H133" s="92">
        <v>1578167</v>
      </c>
    </row>
    <row r="134" spans="1:8" s="12" customFormat="1" ht="24.75" customHeight="1">
      <c r="A134" s="11"/>
      <c r="B134" s="11"/>
      <c r="C134" s="101" t="s">
        <v>325</v>
      </c>
      <c r="D134" s="101"/>
      <c r="E134" s="101"/>
      <c r="F134" s="101"/>
      <c r="G134" s="89" t="s">
        <v>60</v>
      </c>
      <c r="H134" s="90">
        <v>201208</v>
      </c>
    </row>
    <row r="135" spans="1:8" s="12" customFormat="1" ht="17.25" customHeight="1">
      <c r="A135" s="11"/>
      <c r="B135" s="11"/>
      <c r="C135" s="103" t="s">
        <v>362</v>
      </c>
      <c r="D135" s="103"/>
      <c r="E135" s="103"/>
      <c r="F135" s="103"/>
      <c r="G135" s="103"/>
      <c r="H135" s="103"/>
    </row>
    <row r="136" spans="1:8" s="12" customFormat="1" ht="37.5" customHeight="1">
      <c r="A136" s="11"/>
      <c r="B136" s="48"/>
      <c r="C136" s="106" t="s">
        <v>317</v>
      </c>
      <c r="D136" s="106"/>
      <c r="E136" s="106"/>
      <c r="F136" s="106"/>
      <c r="G136" s="106"/>
      <c r="H136" s="106"/>
    </row>
    <row r="137" spans="1:8" s="12" customFormat="1" ht="15" customHeight="1">
      <c r="A137" s="11"/>
      <c r="B137" s="11"/>
      <c r="C137" s="102" t="s">
        <v>323</v>
      </c>
      <c r="D137" s="102"/>
      <c r="E137" s="102"/>
      <c r="F137" s="102"/>
      <c r="G137" s="102"/>
      <c r="H137" s="102"/>
    </row>
    <row r="138" spans="1:8" s="12" customFormat="1" ht="26.25" customHeight="1">
      <c r="A138" s="11"/>
      <c r="B138" s="11"/>
      <c r="C138" s="101" t="s">
        <v>321</v>
      </c>
      <c r="D138" s="101"/>
      <c r="E138" s="101"/>
      <c r="F138" s="101"/>
      <c r="G138" s="89" t="s">
        <v>60</v>
      </c>
      <c r="H138" s="90">
        <v>502980</v>
      </c>
    </row>
    <row r="139" spans="1:8" s="12" customFormat="1" ht="15" customHeight="1">
      <c r="A139" s="11"/>
      <c r="B139" s="11"/>
      <c r="C139" s="102" t="s">
        <v>324</v>
      </c>
      <c r="D139" s="102"/>
      <c r="E139" s="102"/>
      <c r="F139" s="102"/>
      <c r="G139" s="102"/>
      <c r="H139" s="102"/>
    </row>
    <row r="140" spans="1:8" s="12" customFormat="1" ht="37.5" customHeight="1">
      <c r="A140" s="11"/>
      <c r="B140" s="11"/>
      <c r="C140" s="101" t="s">
        <v>318</v>
      </c>
      <c r="D140" s="101"/>
      <c r="E140" s="101"/>
      <c r="F140" s="101"/>
      <c r="G140" s="89" t="s">
        <v>60</v>
      </c>
      <c r="H140" s="90">
        <v>304611</v>
      </c>
    </row>
    <row r="141" spans="1:8" s="12" customFormat="1" ht="27" customHeight="1">
      <c r="A141" s="11"/>
      <c r="B141" s="11"/>
      <c r="C141" s="101" t="s">
        <v>319</v>
      </c>
      <c r="D141" s="101"/>
      <c r="E141" s="101"/>
      <c r="F141" s="101"/>
      <c r="G141" s="89" t="s">
        <v>60</v>
      </c>
      <c r="H141" s="90">
        <v>13174</v>
      </c>
    </row>
    <row r="142" spans="1:8" s="12" customFormat="1" ht="14.25" customHeight="1">
      <c r="A142" s="11"/>
      <c r="B142" s="11"/>
      <c r="C142" s="121" t="s">
        <v>320</v>
      </c>
      <c r="D142" s="121"/>
      <c r="E142" s="121"/>
      <c r="F142" s="121"/>
      <c r="G142" s="91" t="s">
        <v>60</v>
      </c>
      <c r="H142" s="92">
        <v>185195</v>
      </c>
    </row>
    <row r="143" spans="1:8" s="12" customFormat="1" ht="27.75" customHeight="1">
      <c r="A143" s="11"/>
      <c r="B143" s="11"/>
      <c r="C143" s="101" t="s">
        <v>314</v>
      </c>
      <c r="D143" s="101"/>
      <c r="E143" s="101"/>
      <c r="F143" s="101"/>
      <c r="G143" s="101"/>
      <c r="H143" s="101"/>
    </row>
    <row r="144" spans="1:8" s="12" customFormat="1" ht="27.75" customHeight="1">
      <c r="A144" s="11"/>
      <c r="B144" s="11"/>
      <c r="C144" s="101" t="s">
        <v>315</v>
      </c>
      <c r="D144" s="101"/>
      <c r="E144" s="101"/>
      <c r="F144" s="101"/>
      <c r="G144" s="89" t="s">
        <v>114</v>
      </c>
      <c r="H144" s="90">
        <v>36937</v>
      </c>
    </row>
    <row r="145" spans="1:8" s="12" customFormat="1" ht="14.25" customHeight="1">
      <c r="A145" s="11"/>
      <c r="B145" s="11"/>
      <c r="C145" s="121" t="s">
        <v>316</v>
      </c>
      <c r="D145" s="121"/>
      <c r="E145" s="121"/>
      <c r="F145" s="121"/>
      <c r="G145" s="89" t="s">
        <v>114</v>
      </c>
      <c r="H145" s="92">
        <v>13588</v>
      </c>
    </row>
    <row r="146" spans="1:8" s="12" customFormat="1" ht="4.5" customHeight="1">
      <c r="A146" s="11"/>
      <c r="B146" s="11"/>
      <c r="C146" s="39"/>
      <c r="D146" s="39"/>
      <c r="E146" s="39"/>
      <c r="F146" s="39"/>
      <c r="G146" s="39"/>
      <c r="H146" s="66"/>
    </row>
    <row r="147" spans="1:8" s="56" customFormat="1" ht="26.25" customHeight="1">
      <c r="A147" s="50"/>
      <c r="B147" s="50">
        <v>801</v>
      </c>
      <c r="C147" s="51" t="s">
        <v>22</v>
      </c>
      <c r="D147" s="63">
        <v>990515</v>
      </c>
      <c r="E147" s="63">
        <f>E148</f>
        <v>85566</v>
      </c>
      <c r="F147" s="63">
        <f>F148</f>
        <v>0</v>
      </c>
      <c r="G147" s="54">
        <f>G148</f>
        <v>0</v>
      </c>
      <c r="H147" s="54">
        <f>D147+E147-F147</f>
        <v>1076081</v>
      </c>
    </row>
    <row r="148" spans="1:8" s="12" customFormat="1" ht="23.25" customHeight="1">
      <c r="A148" s="11"/>
      <c r="B148" s="11">
        <v>80195</v>
      </c>
      <c r="C148" s="53" t="s">
        <v>21</v>
      </c>
      <c r="D148" s="42">
        <v>0</v>
      </c>
      <c r="E148" s="42">
        <v>85566</v>
      </c>
      <c r="F148" s="42">
        <v>0</v>
      </c>
      <c r="G148" s="42">
        <v>0</v>
      </c>
      <c r="H148" s="42">
        <f>D148+E148-F148</f>
        <v>85566</v>
      </c>
    </row>
    <row r="149" spans="1:8" s="12" customFormat="1" ht="46.5" customHeight="1">
      <c r="A149" s="11"/>
      <c r="B149" s="11"/>
      <c r="C149" s="103" t="s">
        <v>371</v>
      </c>
      <c r="D149" s="103"/>
      <c r="E149" s="103"/>
      <c r="F149" s="103"/>
      <c r="G149" s="103"/>
      <c r="H149" s="103"/>
    </row>
    <row r="150" spans="1:8" s="12" customFormat="1" ht="7.5" customHeight="1">
      <c r="A150" s="11"/>
      <c r="B150" s="11"/>
      <c r="C150" s="103"/>
      <c r="D150" s="103"/>
      <c r="E150" s="103"/>
      <c r="F150" s="103"/>
      <c r="G150" s="103"/>
      <c r="H150" s="103"/>
    </row>
    <row r="151" spans="1:8" s="5" customFormat="1" ht="24.75" customHeight="1">
      <c r="A151" s="61"/>
      <c r="B151" s="61">
        <v>851</v>
      </c>
      <c r="C151" s="62" t="s">
        <v>193</v>
      </c>
      <c r="D151" s="63">
        <v>28000</v>
      </c>
      <c r="E151" s="63">
        <f>E152</f>
        <v>24846</v>
      </c>
      <c r="F151" s="63">
        <f>F152</f>
        <v>0</v>
      </c>
      <c r="G151" s="63">
        <f>G152</f>
        <v>0</v>
      </c>
      <c r="H151" s="63">
        <f>D151+E151-F151</f>
        <v>52846</v>
      </c>
    </row>
    <row r="152" spans="1:8" s="12" customFormat="1" ht="21.75" customHeight="1">
      <c r="A152" s="11"/>
      <c r="B152" s="11">
        <v>85157</v>
      </c>
      <c r="C152" s="60" t="s">
        <v>194</v>
      </c>
      <c r="D152" s="42">
        <v>0</v>
      </c>
      <c r="E152" s="42">
        <v>24846</v>
      </c>
      <c r="F152" s="42">
        <v>0</v>
      </c>
      <c r="G152" s="42">
        <v>0</v>
      </c>
      <c r="H152" s="42">
        <f>D152+E152-F152</f>
        <v>24846</v>
      </c>
    </row>
    <row r="153" spans="1:8" s="12" customFormat="1" ht="42.75" customHeight="1">
      <c r="A153" s="11"/>
      <c r="B153" s="11"/>
      <c r="C153" s="103" t="s">
        <v>417</v>
      </c>
      <c r="D153" s="103"/>
      <c r="E153" s="103"/>
      <c r="F153" s="103"/>
      <c r="G153" s="103"/>
      <c r="H153" s="103"/>
    </row>
    <row r="154" spans="1:8" s="12" customFormat="1" ht="6.75" customHeight="1">
      <c r="A154" s="11"/>
      <c r="B154" s="11"/>
      <c r="C154" s="39"/>
      <c r="D154" s="39"/>
      <c r="E154" s="39"/>
      <c r="F154" s="39"/>
      <c r="G154" s="39"/>
      <c r="H154" s="39"/>
    </row>
    <row r="155" spans="1:8" s="56" customFormat="1" ht="23.25" customHeight="1">
      <c r="A155" s="50"/>
      <c r="B155" s="50">
        <v>853</v>
      </c>
      <c r="C155" s="51" t="s">
        <v>36</v>
      </c>
      <c r="D155" s="54">
        <v>6063354</v>
      </c>
      <c r="E155" s="54">
        <f>E156+E160+E158</f>
        <v>7574</v>
      </c>
      <c r="F155" s="54">
        <f>F156+F160+F158</f>
        <v>2283</v>
      </c>
      <c r="G155" s="54">
        <f>G156+G160+G158</f>
        <v>0</v>
      </c>
      <c r="H155" s="54">
        <f>D155+E155-F155</f>
        <v>6068645</v>
      </c>
    </row>
    <row r="156" spans="1:8" s="12" customFormat="1" ht="29.25" customHeight="1">
      <c r="A156" s="11"/>
      <c r="B156" s="48">
        <v>85324</v>
      </c>
      <c r="C156" s="53" t="s">
        <v>80</v>
      </c>
      <c r="D156" s="49">
        <v>1992064</v>
      </c>
      <c r="E156" s="49">
        <v>0</v>
      </c>
      <c r="F156" s="49">
        <v>2283</v>
      </c>
      <c r="G156" s="49">
        <v>0</v>
      </c>
      <c r="H156" s="49">
        <f>D156+E156-F156</f>
        <v>1989781</v>
      </c>
    </row>
    <row r="157" spans="1:8" s="38" customFormat="1" ht="54.75" customHeight="1">
      <c r="A157" s="37"/>
      <c r="B157" s="37"/>
      <c r="C157" s="103" t="s">
        <v>158</v>
      </c>
      <c r="D157" s="103"/>
      <c r="E157" s="103"/>
      <c r="F157" s="103"/>
      <c r="G157" s="103"/>
      <c r="H157" s="103"/>
    </row>
    <row r="158" spans="1:8" s="12" customFormat="1" ht="20.25" customHeight="1">
      <c r="A158" s="11"/>
      <c r="B158" s="11">
        <v>85332</v>
      </c>
      <c r="C158" s="53" t="s">
        <v>220</v>
      </c>
      <c r="D158" s="42">
        <v>2877395</v>
      </c>
      <c r="E158" s="42">
        <v>2051</v>
      </c>
      <c r="F158" s="42">
        <v>0</v>
      </c>
      <c r="G158" s="42">
        <v>0</v>
      </c>
      <c r="H158" s="42">
        <f>D158+E158-F158</f>
        <v>2879446</v>
      </c>
    </row>
    <row r="159" spans="1:8" s="38" customFormat="1" ht="41.25" customHeight="1">
      <c r="A159" s="37"/>
      <c r="B159" s="37"/>
      <c r="C159" s="103" t="s">
        <v>221</v>
      </c>
      <c r="D159" s="103"/>
      <c r="E159" s="103"/>
      <c r="F159" s="103"/>
      <c r="G159" s="103"/>
      <c r="H159" s="103"/>
    </row>
    <row r="160" spans="1:8" s="12" customFormat="1" ht="20.25" customHeight="1">
      <c r="A160" s="11"/>
      <c r="B160" s="11">
        <v>85395</v>
      </c>
      <c r="C160" s="53" t="s">
        <v>21</v>
      </c>
      <c r="D160" s="42">
        <v>5895</v>
      </c>
      <c r="E160" s="42">
        <v>5523</v>
      </c>
      <c r="F160" s="42">
        <v>0</v>
      </c>
      <c r="G160" s="42">
        <v>0</v>
      </c>
      <c r="H160" s="42">
        <f>D160+E160-F160</f>
        <v>11418</v>
      </c>
    </row>
    <row r="161" spans="1:8" s="38" customFormat="1" ht="44.25" customHeight="1">
      <c r="A161" s="37"/>
      <c r="B161" s="37"/>
      <c r="C161" s="103" t="s">
        <v>195</v>
      </c>
      <c r="D161" s="103"/>
      <c r="E161" s="103"/>
      <c r="F161" s="103"/>
      <c r="G161" s="103"/>
      <c r="H161" s="103"/>
    </row>
    <row r="162" spans="1:8" s="38" customFormat="1" ht="13.5" customHeight="1">
      <c r="A162" s="37"/>
      <c r="B162" s="37"/>
      <c r="C162" s="103" t="s">
        <v>246</v>
      </c>
      <c r="D162" s="103"/>
      <c r="E162" s="103"/>
      <c r="F162" s="103"/>
      <c r="G162" s="103"/>
      <c r="H162" s="103"/>
    </row>
    <row r="163" spans="1:8" s="38" customFormat="1" ht="29.25" customHeight="1">
      <c r="A163" s="37"/>
      <c r="B163" s="37"/>
      <c r="C163" s="103" t="s">
        <v>248</v>
      </c>
      <c r="D163" s="103"/>
      <c r="E163" s="103"/>
      <c r="F163" s="103"/>
      <c r="G163" s="103"/>
      <c r="H163" s="103"/>
    </row>
    <row r="164" spans="1:8" s="38" customFormat="1" ht="27.75" customHeight="1">
      <c r="A164" s="37"/>
      <c r="B164" s="37"/>
      <c r="C164" s="103" t="s">
        <v>247</v>
      </c>
      <c r="D164" s="103"/>
      <c r="E164" s="103"/>
      <c r="F164" s="103"/>
      <c r="G164" s="103"/>
      <c r="H164" s="103"/>
    </row>
    <row r="165" spans="1:8" s="38" customFormat="1" ht="3.75" customHeight="1">
      <c r="A165" s="37"/>
      <c r="B165" s="37"/>
      <c r="C165" s="39"/>
      <c r="D165" s="39"/>
      <c r="E165" s="39"/>
      <c r="F165" s="39"/>
      <c r="G165" s="39"/>
      <c r="H165" s="66"/>
    </row>
    <row r="166" spans="1:8" s="56" customFormat="1" ht="25.5" customHeight="1">
      <c r="A166" s="50"/>
      <c r="B166" s="50">
        <v>900</v>
      </c>
      <c r="C166" s="51" t="s">
        <v>59</v>
      </c>
      <c r="D166" s="54">
        <v>5481529</v>
      </c>
      <c r="E166" s="54">
        <f>E167</f>
        <v>0</v>
      </c>
      <c r="F166" s="54">
        <f>F167</f>
        <v>154800</v>
      </c>
      <c r="G166" s="54">
        <f>G167</f>
        <v>0</v>
      </c>
      <c r="H166" s="54">
        <f>D166+E166-F166</f>
        <v>5326729</v>
      </c>
    </row>
    <row r="167" spans="1:8" s="12" customFormat="1" ht="18.75" customHeight="1">
      <c r="A167" s="11"/>
      <c r="B167" s="11">
        <v>90095</v>
      </c>
      <c r="C167" s="60" t="s">
        <v>21</v>
      </c>
      <c r="D167" s="42">
        <v>3466133</v>
      </c>
      <c r="E167" s="42">
        <v>0</v>
      </c>
      <c r="F167" s="42">
        <v>154800</v>
      </c>
      <c r="G167" s="42">
        <v>0</v>
      </c>
      <c r="H167" s="42">
        <f>D167+E167-F167</f>
        <v>3311333</v>
      </c>
    </row>
    <row r="168" spans="1:8" s="38" customFormat="1" ht="40.5" customHeight="1">
      <c r="A168" s="37"/>
      <c r="B168" s="37"/>
      <c r="C168" s="103" t="s">
        <v>418</v>
      </c>
      <c r="D168" s="103"/>
      <c r="E168" s="103"/>
      <c r="F168" s="103"/>
      <c r="G168" s="103"/>
      <c r="H168" s="103"/>
    </row>
    <row r="169" spans="1:8" s="38" customFormat="1" ht="4.5" customHeight="1">
      <c r="A169" s="37"/>
      <c r="B169" s="37"/>
      <c r="C169" s="39"/>
      <c r="D169" s="39"/>
      <c r="E169" s="39"/>
      <c r="F169" s="39"/>
      <c r="G169" s="39"/>
      <c r="H169" s="39"/>
    </row>
    <row r="170" spans="1:8" s="56" customFormat="1" ht="24.75" customHeight="1">
      <c r="A170" s="50"/>
      <c r="B170" s="50">
        <v>921</v>
      </c>
      <c r="C170" s="51" t="s">
        <v>38</v>
      </c>
      <c r="D170" s="54">
        <v>3331062</v>
      </c>
      <c r="E170" s="54">
        <f>E171</f>
        <v>80000</v>
      </c>
      <c r="F170" s="54">
        <f>F171</f>
        <v>0</v>
      </c>
      <c r="G170" s="54">
        <f>G171</f>
        <v>0</v>
      </c>
      <c r="H170" s="54">
        <f>D170+E170-F170</f>
        <v>3411062</v>
      </c>
    </row>
    <row r="171" spans="1:8" s="12" customFormat="1" ht="17.25" customHeight="1">
      <c r="A171" s="11"/>
      <c r="B171" s="11">
        <v>92116</v>
      </c>
      <c r="C171" s="53" t="s">
        <v>56</v>
      </c>
      <c r="D171" s="42">
        <v>3215932</v>
      </c>
      <c r="E171" s="42">
        <v>80000</v>
      </c>
      <c r="F171" s="42">
        <v>0</v>
      </c>
      <c r="G171" s="42">
        <v>0</v>
      </c>
      <c r="H171" s="42">
        <f>D171+E171-F171</f>
        <v>3295932</v>
      </c>
    </row>
    <row r="172" spans="1:8" s="56" customFormat="1" ht="42" customHeight="1">
      <c r="A172" s="75"/>
      <c r="B172" s="37"/>
      <c r="C172" s="103" t="s">
        <v>213</v>
      </c>
      <c r="D172" s="103"/>
      <c r="E172" s="103"/>
      <c r="F172" s="103"/>
      <c r="G172" s="103"/>
      <c r="H172" s="103"/>
    </row>
    <row r="173" spans="1:8" s="56" customFormat="1" ht="3" customHeight="1">
      <c r="A173" s="75"/>
      <c r="B173" s="75"/>
      <c r="C173" s="64"/>
      <c r="D173" s="64"/>
      <c r="E173" s="64"/>
      <c r="F173" s="64"/>
      <c r="G173" s="64"/>
      <c r="H173" s="64"/>
    </row>
    <row r="174" spans="1:8" s="56" customFormat="1" ht="29.25" customHeight="1">
      <c r="A174" s="50"/>
      <c r="B174" s="57">
        <v>925</v>
      </c>
      <c r="C174" s="58" t="s">
        <v>54</v>
      </c>
      <c r="D174" s="59">
        <v>4422327</v>
      </c>
      <c r="E174" s="59">
        <f>E175</f>
        <v>401148</v>
      </c>
      <c r="F174" s="59">
        <f>F175</f>
        <v>79952</v>
      </c>
      <c r="G174" s="59">
        <f>G175</f>
        <v>0</v>
      </c>
      <c r="H174" s="59">
        <f>D174+E174-F174</f>
        <v>4743523</v>
      </c>
    </row>
    <row r="175" spans="1:8" s="12" customFormat="1" ht="19.5" customHeight="1">
      <c r="A175" s="11"/>
      <c r="B175" s="11">
        <v>92502</v>
      </c>
      <c r="C175" s="60" t="s">
        <v>57</v>
      </c>
      <c r="D175" s="42">
        <v>4422327</v>
      </c>
      <c r="E175" s="42">
        <v>401148</v>
      </c>
      <c r="F175" s="42">
        <v>79952</v>
      </c>
      <c r="G175" s="42">
        <v>0</v>
      </c>
      <c r="H175" s="42">
        <f>D175+E175-F175</f>
        <v>4743523</v>
      </c>
    </row>
    <row r="176" spans="1:8" s="12" customFormat="1" ht="28.5" customHeight="1">
      <c r="A176" s="11"/>
      <c r="B176" s="11"/>
      <c r="C176" s="103" t="s">
        <v>163</v>
      </c>
      <c r="D176" s="103"/>
      <c r="E176" s="103"/>
      <c r="F176" s="103"/>
      <c r="G176" s="103"/>
      <c r="H176" s="103"/>
    </row>
    <row r="177" spans="1:8" s="12" customFormat="1" ht="54" customHeight="1">
      <c r="A177" s="11"/>
      <c r="B177" s="11"/>
      <c r="C177" s="103" t="s">
        <v>419</v>
      </c>
      <c r="D177" s="103"/>
      <c r="E177" s="103"/>
      <c r="F177" s="103"/>
      <c r="G177" s="103"/>
      <c r="H177" s="103"/>
    </row>
    <row r="178" spans="1:8" s="38" customFormat="1" ht="28.5" customHeight="1">
      <c r="A178" s="37"/>
      <c r="B178" s="37"/>
      <c r="C178" s="103" t="s">
        <v>278</v>
      </c>
      <c r="D178" s="103"/>
      <c r="E178" s="103"/>
      <c r="F178" s="103"/>
      <c r="G178" s="103"/>
      <c r="H178" s="103"/>
    </row>
    <row r="179" spans="1:8" s="38" customFormat="1" ht="39" customHeight="1">
      <c r="A179" s="37"/>
      <c r="B179" s="37"/>
      <c r="C179" s="103" t="s">
        <v>164</v>
      </c>
      <c r="D179" s="103"/>
      <c r="E179" s="103"/>
      <c r="F179" s="103"/>
      <c r="G179" s="103"/>
      <c r="H179" s="103"/>
    </row>
    <row r="180" spans="1:8" s="38" customFormat="1" ht="14.25" customHeight="1">
      <c r="A180" s="37"/>
      <c r="B180" s="37"/>
      <c r="C180" s="103" t="s">
        <v>277</v>
      </c>
      <c r="D180" s="103"/>
      <c r="E180" s="103"/>
      <c r="F180" s="103"/>
      <c r="G180" s="103"/>
      <c r="H180" s="103"/>
    </row>
    <row r="181" spans="1:8" s="38" customFormat="1" ht="51" customHeight="1">
      <c r="A181" s="37"/>
      <c r="B181" s="37"/>
      <c r="C181" s="103" t="s">
        <v>211</v>
      </c>
      <c r="D181" s="103"/>
      <c r="E181" s="103"/>
      <c r="F181" s="103"/>
      <c r="G181" s="103"/>
      <c r="H181" s="103"/>
    </row>
    <row r="182" spans="1:8" s="38" customFormat="1" ht="27" customHeight="1">
      <c r="A182" s="37"/>
      <c r="B182" s="37"/>
      <c r="C182" s="106" t="s">
        <v>99</v>
      </c>
      <c r="D182" s="106"/>
      <c r="E182" s="106"/>
      <c r="F182" s="106"/>
      <c r="G182" s="106"/>
      <c r="H182" s="106"/>
    </row>
    <row r="183" spans="1:8" s="38" customFormat="1" ht="27" customHeight="1">
      <c r="A183" s="37"/>
      <c r="B183" s="37"/>
      <c r="C183" s="103" t="s">
        <v>487</v>
      </c>
      <c r="D183" s="103"/>
      <c r="E183" s="103"/>
      <c r="F183" s="103"/>
      <c r="G183" s="103"/>
      <c r="H183" s="103"/>
    </row>
    <row r="184" spans="1:8" s="38" customFormat="1" ht="53.25" customHeight="1">
      <c r="A184" s="37"/>
      <c r="B184" s="37"/>
      <c r="C184" s="103" t="s">
        <v>420</v>
      </c>
      <c r="D184" s="103"/>
      <c r="E184" s="103"/>
      <c r="F184" s="103"/>
      <c r="G184" s="103"/>
      <c r="H184" s="103"/>
    </row>
    <row r="185" spans="1:8" s="38" customFormat="1" ht="4.5" customHeight="1">
      <c r="A185" s="37"/>
      <c r="B185" s="37"/>
      <c r="C185" s="39"/>
      <c r="D185" s="39"/>
      <c r="E185" s="39"/>
      <c r="F185" s="39"/>
      <c r="G185" s="39"/>
      <c r="H185" s="39"/>
    </row>
    <row r="186" spans="1:8" s="26" customFormat="1" ht="18.75" customHeight="1">
      <c r="A186" s="20" t="s">
        <v>10</v>
      </c>
      <c r="B186" s="20"/>
      <c r="C186" s="25" t="s">
        <v>12</v>
      </c>
      <c r="D186" s="21"/>
      <c r="E186" s="21"/>
      <c r="F186" s="21"/>
      <c r="G186" s="21"/>
      <c r="H186" s="21"/>
    </row>
    <row r="187" spans="3:8" ht="3" customHeight="1">
      <c r="C187" s="10"/>
      <c r="D187" s="10"/>
      <c r="E187" s="10"/>
      <c r="F187" s="10"/>
      <c r="G187" s="10"/>
      <c r="H187" s="45"/>
    </row>
    <row r="188" spans="1:8" s="5" customFormat="1" ht="24" customHeight="1">
      <c r="A188" s="61"/>
      <c r="B188" s="61"/>
      <c r="C188" s="62" t="s">
        <v>15</v>
      </c>
      <c r="D188" s="63">
        <v>853554896</v>
      </c>
      <c r="E188" s="63">
        <f>E190+E232+E310+E352+E356+E400+E416+E441+E447+E495+E532+E387+E317+E217+E306+E342+E346+E379</f>
        <v>58874639</v>
      </c>
      <c r="F188" s="63">
        <f>F190+F232+F310+F352+F356+F400+F416+F441+F447+F495+F532+F387+F317+F217+F306+F342+F346+F379</f>
        <v>78689209</v>
      </c>
      <c r="G188" s="63">
        <f>G190+G232+G310+G352+G356+G400+G416+G441+G447+G495+G532+G387+G317+G217+G306+G342+G346+G379</f>
        <v>10890185</v>
      </c>
      <c r="H188" s="63">
        <f>D188+E188-F188</f>
        <v>833740326</v>
      </c>
    </row>
    <row r="189" spans="1:8" s="38" customFormat="1" ht="4.5" customHeight="1">
      <c r="A189" s="37"/>
      <c r="B189" s="37"/>
      <c r="C189" s="39"/>
      <c r="D189" s="39"/>
      <c r="E189" s="39"/>
      <c r="F189" s="39"/>
      <c r="G189" s="39"/>
      <c r="H189" s="66"/>
    </row>
    <row r="190" spans="1:8" s="5" customFormat="1" ht="24.75" customHeight="1">
      <c r="A190" s="61"/>
      <c r="B190" s="67" t="s">
        <v>33</v>
      </c>
      <c r="C190" s="62" t="s">
        <v>34</v>
      </c>
      <c r="D190" s="63">
        <v>67428820</v>
      </c>
      <c r="E190" s="63">
        <f>E208+E212+E193+E191+E210</f>
        <v>10318062</v>
      </c>
      <c r="F190" s="63">
        <f>F208+F212+F193+F191+F210</f>
        <v>9465817</v>
      </c>
      <c r="G190" s="63">
        <f>G208+G212+G193+G191+G210</f>
        <v>150000</v>
      </c>
      <c r="H190" s="63">
        <f>D190+E190-F190</f>
        <v>68281065</v>
      </c>
    </row>
    <row r="191" spans="1:8" s="12" customFormat="1" ht="20.25" customHeight="1">
      <c r="A191" s="11"/>
      <c r="B191" s="52" t="s">
        <v>209</v>
      </c>
      <c r="C191" s="53" t="s">
        <v>210</v>
      </c>
      <c r="D191" s="42">
        <v>6358292</v>
      </c>
      <c r="E191" s="42">
        <v>276700</v>
      </c>
      <c r="F191" s="42">
        <v>0</v>
      </c>
      <c r="G191" s="42">
        <v>0</v>
      </c>
      <c r="H191" s="42">
        <f>D191+E191-F191</f>
        <v>6634992</v>
      </c>
    </row>
    <row r="192" spans="1:8" s="12" customFormat="1" ht="40.5" customHeight="1">
      <c r="A192" s="11"/>
      <c r="B192" s="52"/>
      <c r="C192" s="103" t="s">
        <v>488</v>
      </c>
      <c r="D192" s="103"/>
      <c r="E192" s="103"/>
      <c r="F192" s="103"/>
      <c r="G192" s="103"/>
      <c r="H192" s="103"/>
    </row>
    <row r="193" spans="1:8" s="12" customFormat="1" ht="19.5" customHeight="1">
      <c r="A193" s="11"/>
      <c r="B193" s="52" t="s">
        <v>147</v>
      </c>
      <c r="C193" s="53" t="s">
        <v>148</v>
      </c>
      <c r="D193" s="42">
        <v>46426115</v>
      </c>
      <c r="E193" s="42">
        <v>1212</v>
      </c>
      <c r="F193" s="42">
        <v>9424215</v>
      </c>
      <c r="G193" s="42">
        <v>150000</v>
      </c>
      <c r="H193" s="42">
        <f>D193+E193-F193</f>
        <v>37003112</v>
      </c>
    </row>
    <row r="194" spans="1:8" s="12" customFormat="1" ht="24.75" customHeight="1">
      <c r="A194" s="11"/>
      <c r="B194" s="52"/>
      <c r="C194" s="103" t="s">
        <v>198</v>
      </c>
      <c r="D194" s="103"/>
      <c r="E194" s="103"/>
      <c r="F194" s="103"/>
      <c r="G194" s="103"/>
      <c r="H194" s="103"/>
    </row>
    <row r="195" spans="1:8" s="12" customFormat="1" ht="17.25" customHeight="1">
      <c r="A195" s="11"/>
      <c r="B195" s="52"/>
      <c r="C195" s="103" t="s">
        <v>199</v>
      </c>
      <c r="D195" s="103"/>
      <c r="E195" s="103"/>
      <c r="F195" s="103"/>
      <c r="G195" s="103"/>
      <c r="H195" s="103"/>
    </row>
    <row r="196" spans="1:8" s="12" customFormat="1" ht="25.5" customHeight="1">
      <c r="A196" s="11"/>
      <c r="B196" s="52"/>
      <c r="C196" s="103" t="s">
        <v>421</v>
      </c>
      <c r="D196" s="103"/>
      <c r="E196" s="103"/>
      <c r="F196" s="103"/>
      <c r="G196" s="103"/>
      <c r="H196" s="103"/>
    </row>
    <row r="197" spans="1:8" s="12" customFormat="1" ht="27.75" customHeight="1">
      <c r="A197" s="11"/>
      <c r="B197" s="52"/>
      <c r="C197" s="102" t="s">
        <v>422</v>
      </c>
      <c r="D197" s="102"/>
      <c r="E197" s="102"/>
      <c r="F197" s="102"/>
      <c r="G197" s="102"/>
      <c r="H197" s="102"/>
    </row>
    <row r="198" spans="1:8" s="12" customFormat="1" ht="32.25" customHeight="1">
      <c r="A198" s="11"/>
      <c r="B198" s="52"/>
      <c r="C198" s="102" t="s">
        <v>372</v>
      </c>
      <c r="D198" s="102"/>
      <c r="E198" s="102"/>
      <c r="F198" s="102"/>
      <c r="G198" s="102"/>
      <c r="H198" s="102"/>
    </row>
    <row r="199" spans="1:8" s="8" customFormat="1" ht="30" customHeight="1">
      <c r="A199" s="19"/>
      <c r="B199" s="19"/>
      <c r="C199" s="103" t="s">
        <v>423</v>
      </c>
      <c r="D199" s="103"/>
      <c r="E199" s="103"/>
      <c r="F199" s="103"/>
      <c r="G199" s="103"/>
      <c r="H199" s="103"/>
    </row>
    <row r="200" spans="1:8" s="8" customFormat="1" ht="65.25" customHeight="1">
      <c r="A200" s="19"/>
      <c r="B200" s="19"/>
      <c r="C200" s="103" t="s">
        <v>505</v>
      </c>
      <c r="D200" s="103"/>
      <c r="E200" s="103"/>
      <c r="F200" s="103"/>
      <c r="G200" s="103"/>
      <c r="H200" s="103"/>
    </row>
    <row r="201" spans="1:8" s="8" customFormat="1" ht="77.25" customHeight="1">
      <c r="A201" s="19"/>
      <c r="B201" s="19"/>
      <c r="C201" s="103" t="s">
        <v>518</v>
      </c>
      <c r="D201" s="103"/>
      <c r="E201" s="103"/>
      <c r="F201" s="103"/>
      <c r="G201" s="103"/>
      <c r="H201" s="103"/>
    </row>
    <row r="202" spans="1:8" s="8" customFormat="1" ht="18.75" customHeight="1">
      <c r="A202" s="19"/>
      <c r="B202" s="19"/>
      <c r="C202" s="103" t="s">
        <v>424</v>
      </c>
      <c r="D202" s="103"/>
      <c r="E202" s="103"/>
      <c r="F202" s="103"/>
      <c r="G202" s="103"/>
      <c r="H202" s="103"/>
    </row>
    <row r="203" spans="1:8" s="8" customFormat="1" ht="51.75" customHeight="1">
      <c r="A203" s="19"/>
      <c r="B203" s="19"/>
      <c r="C203" s="103" t="s">
        <v>425</v>
      </c>
      <c r="D203" s="103"/>
      <c r="E203" s="103"/>
      <c r="F203" s="103"/>
      <c r="G203" s="103"/>
      <c r="H203" s="103"/>
    </row>
    <row r="204" spans="1:8" s="8" customFormat="1" ht="27.75" customHeight="1">
      <c r="A204" s="19"/>
      <c r="B204" s="19"/>
      <c r="C204" s="103" t="s">
        <v>426</v>
      </c>
      <c r="D204" s="103"/>
      <c r="E204" s="103"/>
      <c r="F204" s="103"/>
      <c r="G204" s="103"/>
      <c r="H204" s="103"/>
    </row>
    <row r="205" spans="1:8" s="8" customFormat="1" ht="27" customHeight="1">
      <c r="A205" s="19"/>
      <c r="B205" s="19"/>
      <c r="C205" s="103" t="s">
        <v>373</v>
      </c>
      <c r="D205" s="103"/>
      <c r="E205" s="103"/>
      <c r="F205" s="103"/>
      <c r="G205" s="103"/>
      <c r="H205" s="103"/>
    </row>
    <row r="206" spans="1:8" s="8" customFormat="1" ht="28.5" customHeight="1">
      <c r="A206" s="19"/>
      <c r="B206" s="19"/>
      <c r="C206" s="103" t="s">
        <v>427</v>
      </c>
      <c r="D206" s="103"/>
      <c r="E206" s="103"/>
      <c r="F206" s="103"/>
      <c r="G206" s="103"/>
      <c r="H206" s="103"/>
    </row>
    <row r="207" spans="1:8" s="8" customFormat="1" ht="28.5" customHeight="1">
      <c r="A207" s="19"/>
      <c r="B207" s="19"/>
      <c r="C207" s="103" t="s">
        <v>489</v>
      </c>
      <c r="D207" s="103"/>
      <c r="E207" s="103"/>
      <c r="F207" s="103"/>
      <c r="G207" s="103"/>
      <c r="H207" s="103"/>
    </row>
    <row r="208" spans="1:8" s="12" customFormat="1" ht="20.25" customHeight="1">
      <c r="A208" s="11"/>
      <c r="B208" s="52" t="s">
        <v>94</v>
      </c>
      <c r="C208" s="53" t="s">
        <v>95</v>
      </c>
      <c r="D208" s="42">
        <v>59263</v>
      </c>
      <c r="E208" s="42">
        <v>0</v>
      </c>
      <c r="F208" s="42">
        <v>41602</v>
      </c>
      <c r="G208" s="42">
        <v>0</v>
      </c>
      <c r="H208" s="42">
        <f>D208+E208-F208</f>
        <v>17661</v>
      </c>
    </row>
    <row r="209" spans="1:8" s="12" customFormat="1" ht="60.75" customHeight="1">
      <c r="A209" s="11"/>
      <c r="B209" s="52"/>
      <c r="C209" s="103" t="s">
        <v>374</v>
      </c>
      <c r="D209" s="103"/>
      <c r="E209" s="103"/>
      <c r="F209" s="103"/>
      <c r="G209" s="103"/>
      <c r="H209" s="103"/>
    </row>
    <row r="210" spans="1:8" s="12" customFormat="1" ht="22.5" customHeight="1">
      <c r="A210" s="11"/>
      <c r="B210" s="52" t="s">
        <v>272</v>
      </c>
      <c r="C210" s="70" t="s">
        <v>273</v>
      </c>
      <c r="D210" s="42">
        <v>0</v>
      </c>
      <c r="E210" s="42">
        <v>10000000</v>
      </c>
      <c r="F210" s="42">
        <v>0</v>
      </c>
      <c r="G210" s="42">
        <v>0</v>
      </c>
      <c r="H210" s="42">
        <f>D210+E210-F210</f>
        <v>10000000</v>
      </c>
    </row>
    <row r="211" spans="1:8" s="12" customFormat="1" ht="70.5" customHeight="1">
      <c r="A211" s="11"/>
      <c r="B211" s="52"/>
      <c r="C211" s="103" t="s">
        <v>428</v>
      </c>
      <c r="D211" s="103"/>
      <c r="E211" s="103"/>
      <c r="F211" s="103"/>
      <c r="G211" s="103"/>
      <c r="H211" s="103"/>
    </row>
    <row r="212" spans="1:8" s="12" customFormat="1" ht="23.25" customHeight="1">
      <c r="A212" s="11"/>
      <c r="B212" s="52" t="s">
        <v>106</v>
      </c>
      <c r="C212" s="53" t="s">
        <v>21</v>
      </c>
      <c r="D212" s="42">
        <v>227650</v>
      </c>
      <c r="E212" s="42">
        <v>40150</v>
      </c>
      <c r="F212" s="42">
        <v>0</v>
      </c>
      <c r="G212" s="42">
        <v>0</v>
      </c>
      <c r="H212" s="42">
        <f>D212+E212-F212</f>
        <v>267800</v>
      </c>
    </row>
    <row r="213" spans="1:8" s="12" customFormat="1" ht="16.5" customHeight="1">
      <c r="A213" s="11"/>
      <c r="B213" s="52"/>
      <c r="C213" s="102" t="s">
        <v>118</v>
      </c>
      <c r="D213" s="102"/>
      <c r="E213" s="102"/>
      <c r="F213" s="102"/>
      <c r="G213" s="102"/>
      <c r="H213" s="102"/>
    </row>
    <row r="214" spans="1:8" s="12" customFormat="1" ht="26.25" customHeight="1">
      <c r="A214" s="11"/>
      <c r="B214" s="52"/>
      <c r="C214" s="102" t="s">
        <v>429</v>
      </c>
      <c r="D214" s="102"/>
      <c r="E214" s="102"/>
      <c r="F214" s="102"/>
      <c r="G214" s="102"/>
      <c r="H214" s="102"/>
    </row>
    <row r="215" spans="1:8" s="12" customFormat="1" ht="41.25" customHeight="1">
      <c r="A215" s="11"/>
      <c r="B215" s="52"/>
      <c r="C215" s="102" t="s">
        <v>430</v>
      </c>
      <c r="D215" s="102"/>
      <c r="E215" s="102"/>
      <c r="F215" s="102"/>
      <c r="G215" s="102"/>
      <c r="H215" s="102"/>
    </row>
    <row r="216" spans="1:8" s="38" customFormat="1" ht="5.25" customHeight="1">
      <c r="A216" s="37"/>
      <c r="B216" s="37"/>
      <c r="C216" s="39"/>
      <c r="D216" s="39"/>
      <c r="E216" s="39"/>
      <c r="F216" s="39"/>
      <c r="G216" s="39"/>
      <c r="H216" s="66"/>
    </row>
    <row r="217" spans="1:8" s="40" customFormat="1" ht="24.75" customHeight="1">
      <c r="A217" s="50"/>
      <c r="B217" s="50">
        <v>150</v>
      </c>
      <c r="C217" s="51" t="s">
        <v>223</v>
      </c>
      <c r="D217" s="54">
        <v>11076197</v>
      </c>
      <c r="E217" s="54">
        <f>E223+E218+E220</f>
        <v>1177931</v>
      </c>
      <c r="F217" s="54">
        <f>F223+F218+F220</f>
        <v>9406695</v>
      </c>
      <c r="G217" s="54">
        <f>G223+G218+G220</f>
        <v>0</v>
      </c>
      <c r="H217" s="54">
        <f>D217+E217-F217</f>
        <v>2847433</v>
      </c>
    </row>
    <row r="218" spans="1:8" s="40" customFormat="1" ht="18.75" customHeight="1">
      <c r="A218" s="75"/>
      <c r="B218" s="11">
        <v>15011</v>
      </c>
      <c r="C218" s="53" t="s">
        <v>224</v>
      </c>
      <c r="D218" s="42">
        <v>48478</v>
      </c>
      <c r="E218" s="42">
        <v>1070000</v>
      </c>
      <c r="F218" s="42">
        <v>0</v>
      </c>
      <c r="G218" s="42">
        <v>0</v>
      </c>
      <c r="H218" s="42">
        <f>D218+E218-F218</f>
        <v>1118478</v>
      </c>
    </row>
    <row r="219" spans="1:8" s="40" customFormat="1" ht="58.5" customHeight="1">
      <c r="A219" s="75"/>
      <c r="B219" s="11"/>
      <c r="C219" s="103" t="s">
        <v>375</v>
      </c>
      <c r="D219" s="103"/>
      <c r="E219" s="103"/>
      <c r="F219" s="103"/>
      <c r="G219" s="103"/>
      <c r="H219" s="103"/>
    </row>
    <row r="220" spans="1:8" s="12" customFormat="1" ht="24.75" customHeight="1">
      <c r="A220" s="11"/>
      <c r="B220" s="11">
        <v>15013</v>
      </c>
      <c r="C220" s="53" t="s">
        <v>237</v>
      </c>
      <c r="D220" s="42">
        <v>10495422</v>
      </c>
      <c r="E220" s="42">
        <v>24351</v>
      </c>
      <c r="F220" s="42">
        <v>9405247</v>
      </c>
      <c r="G220" s="81">
        <v>0</v>
      </c>
      <c r="H220" s="42">
        <f>D220+E220-F220</f>
        <v>1114526</v>
      </c>
    </row>
    <row r="221" spans="1:8" s="12" customFormat="1" ht="31.5" customHeight="1">
      <c r="A221" s="11"/>
      <c r="B221" s="11"/>
      <c r="C221" s="103" t="s">
        <v>238</v>
      </c>
      <c r="D221" s="103"/>
      <c r="E221" s="103"/>
      <c r="F221" s="103"/>
      <c r="G221" s="103"/>
      <c r="H221" s="103"/>
    </row>
    <row r="222" spans="1:8" s="12" customFormat="1" ht="46.5" customHeight="1">
      <c r="A222" s="11"/>
      <c r="B222" s="11"/>
      <c r="C222" s="102" t="s">
        <v>482</v>
      </c>
      <c r="D222" s="102"/>
      <c r="E222" s="102"/>
      <c r="F222" s="102"/>
      <c r="G222" s="102"/>
      <c r="H222" s="102"/>
    </row>
    <row r="223" spans="1:8" s="12" customFormat="1" ht="18" customHeight="1">
      <c r="A223" s="11"/>
      <c r="B223" s="11">
        <v>15095</v>
      </c>
      <c r="C223" s="53" t="s">
        <v>21</v>
      </c>
      <c r="D223" s="42">
        <v>532297</v>
      </c>
      <c r="E223" s="42">
        <v>83580</v>
      </c>
      <c r="F223" s="42">
        <v>1448</v>
      </c>
      <c r="G223" s="42">
        <v>0</v>
      </c>
      <c r="H223" s="42">
        <f>D223+E223-F223</f>
        <v>614429</v>
      </c>
    </row>
    <row r="224" spans="1:8" s="12" customFormat="1" ht="16.5" customHeight="1">
      <c r="A224" s="11"/>
      <c r="B224" s="11"/>
      <c r="C224" s="104" t="s">
        <v>118</v>
      </c>
      <c r="D224" s="104"/>
      <c r="E224" s="104"/>
      <c r="F224" s="104"/>
      <c r="G224" s="104"/>
      <c r="H224" s="104"/>
    </row>
    <row r="225" spans="1:8" s="12" customFormat="1" ht="41.25" customHeight="1">
      <c r="A225" s="11"/>
      <c r="B225" s="11"/>
      <c r="C225" s="102" t="s">
        <v>490</v>
      </c>
      <c r="D225" s="102"/>
      <c r="E225" s="102"/>
      <c r="F225" s="102"/>
      <c r="G225" s="102"/>
      <c r="H225" s="102"/>
    </row>
    <row r="226" spans="1:8" s="12" customFormat="1" ht="37.5" customHeight="1">
      <c r="A226" s="11"/>
      <c r="B226" s="11"/>
      <c r="C226" s="102" t="s">
        <v>431</v>
      </c>
      <c r="D226" s="102"/>
      <c r="E226" s="102"/>
      <c r="F226" s="102"/>
      <c r="G226" s="102"/>
      <c r="H226" s="102"/>
    </row>
    <row r="227" spans="1:8" s="12" customFormat="1" ht="30.75" customHeight="1">
      <c r="A227" s="11"/>
      <c r="B227" s="11"/>
      <c r="C227" s="104" t="s">
        <v>376</v>
      </c>
      <c r="D227" s="104"/>
      <c r="E227" s="104"/>
      <c r="F227" s="104"/>
      <c r="G227" s="104"/>
      <c r="H227" s="104"/>
    </row>
    <row r="228" spans="1:8" s="12" customFormat="1" ht="12.75" customHeight="1">
      <c r="A228" s="11"/>
      <c r="B228" s="11"/>
      <c r="C228" s="102" t="s">
        <v>230</v>
      </c>
      <c r="D228" s="102"/>
      <c r="E228" s="102"/>
      <c r="F228" s="102"/>
      <c r="G228" s="102"/>
      <c r="H228" s="102"/>
    </row>
    <row r="229" spans="1:8" s="12" customFormat="1" ht="12.75" customHeight="1">
      <c r="A229" s="11"/>
      <c r="B229" s="11"/>
      <c r="C229" s="102" t="s">
        <v>229</v>
      </c>
      <c r="D229" s="102"/>
      <c r="E229" s="102"/>
      <c r="F229" s="102"/>
      <c r="G229" s="102"/>
      <c r="H229" s="102"/>
    </row>
    <row r="230" spans="1:8" s="12" customFormat="1" ht="12.75" customHeight="1">
      <c r="A230" s="11"/>
      <c r="B230" s="11"/>
      <c r="C230" s="102" t="s">
        <v>432</v>
      </c>
      <c r="D230" s="102"/>
      <c r="E230" s="102"/>
      <c r="F230" s="102"/>
      <c r="G230" s="102"/>
      <c r="H230" s="102"/>
    </row>
    <row r="231" spans="1:8" s="12" customFormat="1" ht="7.5" customHeight="1">
      <c r="A231" s="11"/>
      <c r="B231" s="11"/>
      <c r="C231" s="64"/>
      <c r="D231" s="64"/>
      <c r="E231" s="64"/>
      <c r="F231" s="64"/>
      <c r="G231" s="64"/>
      <c r="H231" s="64"/>
    </row>
    <row r="232" spans="1:8" s="40" customFormat="1" ht="24.75" customHeight="1">
      <c r="A232" s="50"/>
      <c r="B232" s="50">
        <v>600</v>
      </c>
      <c r="C232" s="51" t="s">
        <v>35</v>
      </c>
      <c r="D232" s="54">
        <v>338749981</v>
      </c>
      <c r="E232" s="54">
        <f>E237+E233+E298+E235+E300</f>
        <v>19830183</v>
      </c>
      <c r="F232" s="54">
        <f>F237+F233+F298+F235+F300</f>
        <v>28972104</v>
      </c>
      <c r="G232" s="54">
        <f>G237+G233+G298+G235+G300</f>
        <v>9163539</v>
      </c>
      <c r="H232" s="54">
        <f>D232+E232-F232</f>
        <v>329608060</v>
      </c>
    </row>
    <row r="233" spans="1:8" s="12" customFormat="1" ht="19.5" customHeight="1">
      <c r="A233" s="11"/>
      <c r="B233" s="11">
        <v>60001</v>
      </c>
      <c r="C233" s="53" t="s">
        <v>107</v>
      </c>
      <c r="D233" s="42">
        <v>106915952</v>
      </c>
      <c r="E233" s="42">
        <v>0</v>
      </c>
      <c r="F233" s="42">
        <v>15719</v>
      </c>
      <c r="G233" s="42">
        <v>0</v>
      </c>
      <c r="H233" s="42">
        <f>D233+E233-F233</f>
        <v>106900233</v>
      </c>
    </row>
    <row r="234" spans="1:8" s="12" customFormat="1" ht="54.75" customHeight="1">
      <c r="A234" s="11"/>
      <c r="B234" s="11"/>
      <c r="C234" s="103" t="s">
        <v>433</v>
      </c>
      <c r="D234" s="103"/>
      <c r="E234" s="103"/>
      <c r="F234" s="103"/>
      <c r="G234" s="103"/>
      <c r="H234" s="103"/>
    </row>
    <row r="235" spans="1:8" s="12" customFormat="1" ht="19.5" customHeight="1">
      <c r="A235" s="11"/>
      <c r="B235" s="11">
        <v>60002</v>
      </c>
      <c r="C235" s="53" t="s">
        <v>241</v>
      </c>
      <c r="D235" s="42">
        <v>150000</v>
      </c>
      <c r="E235" s="42">
        <v>15129</v>
      </c>
      <c r="F235" s="42">
        <v>0</v>
      </c>
      <c r="G235" s="42">
        <v>0</v>
      </c>
      <c r="H235" s="42">
        <f>D235+E235-F235</f>
        <v>165129</v>
      </c>
    </row>
    <row r="236" spans="1:8" s="12" customFormat="1" ht="28.5" customHeight="1">
      <c r="A236" s="11"/>
      <c r="B236" s="11"/>
      <c r="C236" s="103" t="s">
        <v>243</v>
      </c>
      <c r="D236" s="103"/>
      <c r="E236" s="103"/>
      <c r="F236" s="103"/>
      <c r="G236" s="103"/>
      <c r="H236" s="103"/>
    </row>
    <row r="237" spans="1:8" s="12" customFormat="1" ht="18" customHeight="1">
      <c r="A237" s="11"/>
      <c r="B237" s="11">
        <v>60013</v>
      </c>
      <c r="C237" s="53" t="s">
        <v>61</v>
      </c>
      <c r="D237" s="42">
        <v>188282985</v>
      </c>
      <c r="E237" s="42">
        <v>19521967</v>
      </c>
      <c r="F237" s="42">
        <v>28886727</v>
      </c>
      <c r="G237" s="42">
        <v>9163539</v>
      </c>
      <c r="H237" s="42">
        <f>D237+E237-F237</f>
        <v>178918225</v>
      </c>
    </row>
    <row r="238" spans="1:8" s="12" customFormat="1" ht="15.75" customHeight="1">
      <c r="A238" s="11"/>
      <c r="B238" s="11"/>
      <c r="C238" s="103" t="s">
        <v>336</v>
      </c>
      <c r="D238" s="103"/>
      <c r="E238" s="103"/>
      <c r="F238" s="103"/>
      <c r="G238" s="103"/>
      <c r="H238" s="103"/>
    </row>
    <row r="239" spans="1:8" s="12" customFormat="1" ht="15.75" customHeight="1">
      <c r="A239" s="11"/>
      <c r="B239" s="11"/>
      <c r="C239" s="103" t="s">
        <v>337</v>
      </c>
      <c r="D239" s="103"/>
      <c r="E239" s="103"/>
      <c r="F239" s="103"/>
      <c r="G239" s="103"/>
      <c r="H239" s="103"/>
    </row>
    <row r="240" spans="1:8" s="12" customFormat="1" ht="27" customHeight="1">
      <c r="A240" s="11"/>
      <c r="B240" s="11"/>
      <c r="C240" s="102" t="s">
        <v>338</v>
      </c>
      <c r="D240" s="102"/>
      <c r="E240" s="102"/>
      <c r="F240" s="102"/>
      <c r="G240" s="102"/>
      <c r="H240" s="102"/>
    </row>
    <row r="241" spans="1:8" s="12" customFormat="1" ht="25.5" customHeight="1">
      <c r="A241" s="11"/>
      <c r="B241" s="11"/>
      <c r="C241" s="102" t="s">
        <v>377</v>
      </c>
      <c r="D241" s="102"/>
      <c r="E241" s="102"/>
      <c r="F241" s="102"/>
      <c r="G241" s="102"/>
      <c r="H241" s="102"/>
    </row>
    <row r="242" spans="1:8" s="12" customFormat="1" ht="13.5" customHeight="1">
      <c r="A242" s="11"/>
      <c r="B242" s="11"/>
      <c r="C242" s="102" t="s">
        <v>339</v>
      </c>
      <c r="D242" s="102"/>
      <c r="E242" s="102"/>
      <c r="F242" s="102"/>
      <c r="G242" s="102"/>
      <c r="H242" s="102"/>
    </row>
    <row r="243" spans="1:8" s="12" customFormat="1" ht="13.5" customHeight="1">
      <c r="A243" s="11"/>
      <c r="B243" s="11"/>
      <c r="C243" s="102" t="s">
        <v>360</v>
      </c>
      <c r="D243" s="102"/>
      <c r="E243" s="102"/>
      <c r="F243" s="102"/>
      <c r="G243" s="102"/>
      <c r="H243" s="102"/>
    </row>
    <row r="244" spans="1:8" s="12" customFormat="1" ht="13.5" customHeight="1">
      <c r="A244" s="11"/>
      <c r="B244" s="11"/>
      <c r="C244" s="102" t="s">
        <v>361</v>
      </c>
      <c r="D244" s="102"/>
      <c r="E244" s="102"/>
      <c r="F244" s="102"/>
      <c r="G244" s="102"/>
      <c r="H244" s="102"/>
    </row>
    <row r="245" spans="1:8" s="12" customFormat="1" ht="26.25" customHeight="1">
      <c r="A245" s="11"/>
      <c r="B245" s="11"/>
      <c r="C245" s="102" t="s">
        <v>509</v>
      </c>
      <c r="D245" s="102"/>
      <c r="E245" s="102"/>
      <c r="F245" s="102"/>
      <c r="G245" s="102"/>
      <c r="H245" s="102"/>
    </row>
    <row r="246" spans="1:8" s="12" customFormat="1" ht="25.5" customHeight="1">
      <c r="A246" s="11"/>
      <c r="B246" s="11"/>
      <c r="C246" s="102" t="s">
        <v>491</v>
      </c>
      <c r="D246" s="102"/>
      <c r="E246" s="102"/>
      <c r="F246" s="102"/>
      <c r="G246" s="102"/>
      <c r="H246" s="102"/>
    </row>
    <row r="247" spans="1:8" s="12" customFormat="1" ht="24.75" customHeight="1">
      <c r="A247" s="11"/>
      <c r="B247" s="11"/>
      <c r="C247" s="102" t="s">
        <v>434</v>
      </c>
      <c r="D247" s="102"/>
      <c r="E247" s="102"/>
      <c r="F247" s="102"/>
      <c r="G247" s="102"/>
      <c r="H247" s="102"/>
    </row>
    <row r="248" spans="1:8" s="12" customFormat="1" ht="27.75" customHeight="1">
      <c r="A248" s="11"/>
      <c r="B248" s="11"/>
      <c r="C248" s="102" t="s">
        <v>378</v>
      </c>
      <c r="D248" s="102"/>
      <c r="E248" s="102"/>
      <c r="F248" s="102"/>
      <c r="G248" s="102"/>
      <c r="H248" s="102"/>
    </row>
    <row r="249" spans="1:8" s="12" customFormat="1" ht="13.5" customHeight="1">
      <c r="A249" s="11"/>
      <c r="B249" s="11"/>
      <c r="C249" s="102" t="s">
        <v>339</v>
      </c>
      <c r="D249" s="102"/>
      <c r="E249" s="102"/>
      <c r="F249" s="102"/>
      <c r="G249" s="102"/>
      <c r="H249" s="102"/>
    </row>
    <row r="250" spans="1:8" s="12" customFormat="1" ht="13.5" customHeight="1">
      <c r="A250" s="11"/>
      <c r="B250" s="11"/>
      <c r="C250" s="102" t="s">
        <v>340</v>
      </c>
      <c r="D250" s="102"/>
      <c r="E250" s="102"/>
      <c r="F250" s="102"/>
      <c r="G250" s="102"/>
      <c r="H250" s="102"/>
    </row>
    <row r="251" spans="1:8" s="12" customFormat="1" ht="26.25" customHeight="1">
      <c r="A251" s="11"/>
      <c r="B251" s="11"/>
      <c r="C251" s="102" t="s">
        <v>507</v>
      </c>
      <c r="D251" s="102"/>
      <c r="E251" s="102"/>
      <c r="F251" s="102"/>
      <c r="G251" s="102"/>
      <c r="H251" s="102"/>
    </row>
    <row r="252" spans="1:8" s="12" customFormat="1" ht="25.5" customHeight="1">
      <c r="A252" s="11"/>
      <c r="B252" s="11"/>
      <c r="C252" s="102" t="s">
        <v>492</v>
      </c>
      <c r="D252" s="102"/>
      <c r="E252" s="102"/>
      <c r="F252" s="102"/>
      <c r="G252" s="102"/>
      <c r="H252" s="102"/>
    </row>
    <row r="253" spans="1:8" s="12" customFormat="1" ht="15.75" customHeight="1">
      <c r="A253" s="11"/>
      <c r="B253" s="11"/>
      <c r="C253" s="102" t="s">
        <v>480</v>
      </c>
      <c r="D253" s="102"/>
      <c r="E253" s="102"/>
      <c r="F253" s="102"/>
      <c r="G253" s="102"/>
      <c r="H253" s="102"/>
    </row>
    <row r="254" spans="1:8" s="12" customFormat="1" ht="27" customHeight="1">
      <c r="A254" s="11"/>
      <c r="B254" s="11"/>
      <c r="C254" s="102" t="s">
        <v>379</v>
      </c>
      <c r="D254" s="102"/>
      <c r="E254" s="102"/>
      <c r="F254" s="102"/>
      <c r="G254" s="102"/>
      <c r="H254" s="102"/>
    </row>
    <row r="255" spans="1:8" s="12" customFormat="1" ht="13.5" customHeight="1">
      <c r="A255" s="11"/>
      <c r="B255" s="11"/>
      <c r="C255" s="102" t="s">
        <v>339</v>
      </c>
      <c r="D255" s="102"/>
      <c r="E255" s="102"/>
      <c r="F255" s="102"/>
      <c r="G255" s="102"/>
      <c r="H255" s="102"/>
    </row>
    <row r="256" spans="1:8" s="12" customFormat="1" ht="13.5" customHeight="1">
      <c r="A256" s="11"/>
      <c r="B256" s="11"/>
      <c r="C256" s="102" t="s">
        <v>341</v>
      </c>
      <c r="D256" s="102"/>
      <c r="E256" s="102"/>
      <c r="F256" s="102"/>
      <c r="G256" s="102"/>
      <c r="H256" s="102"/>
    </row>
    <row r="257" spans="1:8" s="12" customFormat="1" ht="13.5" customHeight="1">
      <c r="A257" s="11"/>
      <c r="B257" s="11"/>
      <c r="C257" s="102" t="s">
        <v>342</v>
      </c>
      <c r="D257" s="102"/>
      <c r="E257" s="102"/>
      <c r="F257" s="102"/>
      <c r="G257" s="102"/>
      <c r="H257" s="102"/>
    </row>
    <row r="258" spans="1:8" s="12" customFormat="1" ht="26.25" customHeight="1">
      <c r="A258" s="11"/>
      <c r="B258" s="11"/>
      <c r="C258" s="102" t="s">
        <v>508</v>
      </c>
      <c r="D258" s="102"/>
      <c r="E258" s="102"/>
      <c r="F258" s="102"/>
      <c r="G258" s="102"/>
      <c r="H258" s="102"/>
    </row>
    <row r="259" spans="1:8" s="12" customFormat="1" ht="12" customHeight="1">
      <c r="A259" s="11"/>
      <c r="B259" s="11"/>
      <c r="C259" s="102" t="s">
        <v>380</v>
      </c>
      <c r="D259" s="102"/>
      <c r="E259" s="102"/>
      <c r="F259" s="102"/>
      <c r="G259" s="102"/>
      <c r="H259" s="102"/>
    </row>
    <row r="260" spans="1:8" s="12" customFormat="1" ht="24.75" customHeight="1">
      <c r="A260" s="11"/>
      <c r="B260" s="11"/>
      <c r="C260" s="102" t="s">
        <v>435</v>
      </c>
      <c r="D260" s="102"/>
      <c r="E260" s="102"/>
      <c r="F260" s="102"/>
      <c r="G260" s="102"/>
      <c r="H260" s="102"/>
    </row>
    <row r="261" spans="1:8" s="12" customFormat="1" ht="27.75" customHeight="1">
      <c r="A261" s="11"/>
      <c r="B261" s="11"/>
      <c r="C261" s="102" t="s">
        <v>381</v>
      </c>
      <c r="D261" s="102"/>
      <c r="E261" s="102"/>
      <c r="F261" s="102"/>
      <c r="G261" s="102"/>
      <c r="H261" s="102"/>
    </row>
    <row r="262" spans="1:8" s="12" customFormat="1" ht="13.5" customHeight="1">
      <c r="A262" s="11"/>
      <c r="B262" s="11"/>
      <c r="C262" s="102" t="s">
        <v>339</v>
      </c>
      <c r="D262" s="102"/>
      <c r="E262" s="102"/>
      <c r="F262" s="102"/>
      <c r="G262" s="102"/>
      <c r="H262" s="102"/>
    </row>
    <row r="263" spans="1:8" s="12" customFormat="1" ht="13.5" customHeight="1">
      <c r="A263" s="11"/>
      <c r="B263" s="11"/>
      <c r="C263" s="102" t="s">
        <v>343</v>
      </c>
      <c r="D263" s="102"/>
      <c r="E263" s="102"/>
      <c r="F263" s="102"/>
      <c r="G263" s="102"/>
      <c r="H263" s="102"/>
    </row>
    <row r="264" spans="1:8" s="12" customFormat="1" ht="25.5" customHeight="1">
      <c r="A264" s="11"/>
      <c r="B264" s="11"/>
      <c r="C264" s="102" t="s">
        <v>493</v>
      </c>
      <c r="D264" s="102"/>
      <c r="E264" s="102"/>
      <c r="F264" s="102"/>
      <c r="G264" s="102"/>
      <c r="H264" s="102"/>
    </row>
    <row r="265" spans="1:8" s="12" customFormat="1" ht="16.5" customHeight="1">
      <c r="A265" s="11"/>
      <c r="B265" s="11"/>
      <c r="C265" s="102" t="s">
        <v>436</v>
      </c>
      <c r="D265" s="102"/>
      <c r="E265" s="102"/>
      <c r="F265" s="102"/>
      <c r="G265" s="102"/>
      <c r="H265" s="102"/>
    </row>
    <row r="266" spans="1:8" s="12" customFormat="1" ht="27.75" customHeight="1">
      <c r="A266" s="11"/>
      <c r="B266" s="11"/>
      <c r="C266" s="102" t="s">
        <v>382</v>
      </c>
      <c r="D266" s="102"/>
      <c r="E266" s="102"/>
      <c r="F266" s="102"/>
      <c r="G266" s="102"/>
      <c r="H266" s="102"/>
    </row>
    <row r="267" spans="1:8" s="12" customFormat="1" ht="13.5" customHeight="1">
      <c r="A267" s="11"/>
      <c r="B267" s="11"/>
      <c r="C267" s="102" t="s">
        <v>339</v>
      </c>
      <c r="D267" s="102"/>
      <c r="E267" s="102"/>
      <c r="F267" s="102"/>
      <c r="G267" s="102"/>
      <c r="H267" s="102"/>
    </row>
    <row r="268" spans="1:8" s="12" customFormat="1" ht="13.5" customHeight="1">
      <c r="A268" s="11"/>
      <c r="B268" s="11"/>
      <c r="C268" s="102" t="s">
        <v>344</v>
      </c>
      <c r="D268" s="102"/>
      <c r="E268" s="102"/>
      <c r="F268" s="102"/>
      <c r="G268" s="102"/>
      <c r="H268" s="102"/>
    </row>
    <row r="269" spans="1:8" s="12" customFormat="1" ht="25.5" customHeight="1">
      <c r="A269" s="11"/>
      <c r="B269" s="11"/>
      <c r="C269" s="102" t="s">
        <v>494</v>
      </c>
      <c r="D269" s="102"/>
      <c r="E269" s="102"/>
      <c r="F269" s="102"/>
      <c r="G269" s="102"/>
      <c r="H269" s="102"/>
    </row>
    <row r="270" spans="1:8" s="12" customFormat="1" ht="25.5" customHeight="1">
      <c r="A270" s="11"/>
      <c r="B270" s="11"/>
      <c r="C270" s="102" t="s">
        <v>345</v>
      </c>
      <c r="D270" s="102"/>
      <c r="E270" s="102"/>
      <c r="F270" s="102"/>
      <c r="G270" s="102"/>
      <c r="H270" s="102"/>
    </row>
    <row r="271" spans="1:8" s="12" customFormat="1" ht="38.25" customHeight="1">
      <c r="A271" s="11"/>
      <c r="B271" s="11"/>
      <c r="C271" s="102" t="s">
        <v>437</v>
      </c>
      <c r="D271" s="102"/>
      <c r="E271" s="102"/>
      <c r="F271" s="102"/>
      <c r="G271" s="102"/>
      <c r="H271" s="102"/>
    </row>
    <row r="272" spans="1:8" s="12" customFormat="1" ht="38.25" customHeight="1">
      <c r="A272" s="11"/>
      <c r="B272" s="11"/>
      <c r="C272" s="102" t="s">
        <v>438</v>
      </c>
      <c r="D272" s="102"/>
      <c r="E272" s="102"/>
      <c r="F272" s="102"/>
      <c r="G272" s="102"/>
      <c r="H272" s="102"/>
    </row>
    <row r="273" spans="1:8" s="12" customFormat="1" ht="38.25" customHeight="1">
      <c r="A273" s="11"/>
      <c r="B273" s="11"/>
      <c r="C273" s="102" t="s">
        <v>439</v>
      </c>
      <c r="D273" s="102"/>
      <c r="E273" s="102"/>
      <c r="F273" s="102"/>
      <c r="G273" s="102"/>
      <c r="H273" s="102"/>
    </row>
    <row r="274" spans="1:8" s="12" customFormat="1" ht="24.75" customHeight="1">
      <c r="A274" s="11"/>
      <c r="B274" s="11"/>
      <c r="C274" s="102" t="s">
        <v>440</v>
      </c>
      <c r="D274" s="102"/>
      <c r="E274" s="102"/>
      <c r="F274" s="102"/>
      <c r="G274" s="102"/>
      <c r="H274" s="102"/>
    </row>
    <row r="275" spans="1:8" s="12" customFormat="1" ht="24.75" customHeight="1">
      <c r="A275" s="11"/>
      <c r="B275" s="11"/>
      <c r="C275" s="102" t="s">
        <v>352</v>
      </c>
      <c r="D275" s="102"/>
      <c r="E275" s="102"/>
      <c r="F275" s="102"/>
      <c r="G275" s="102"/>
      <c r="H275" s="102"/>
    </row>
    <row r="276" spans="1:8" s="12" customFormat="1" ht="39.75" customHeight="1">
      <c r="A276" s="11"/>
      <c r="B276" s="11"/>
      <c r="C276" s="102" t="s">
        <v>441</v>
      </c>
      <c r="D276" s="102"/>
      <c r="E276" s="102"/>
      <c r="F276" s="102"/>
      <c r="G276" s="102"/>
      <c r="H276" s="102"/>
    </row>
    <row r="277" spans="1:8" s="12" customFormat="1" ht="56.25" customHeight="1">
      <c r="A277" s="11"/>
      <c r="B277" s="11"/>
      <c r="C277" s="102" t="s">
        <v>479</v>
      </c>
      <c r="D277" s="102"/>
      <c r="E277" s="102"/>
      <c r="F277" s="102"/>
      <c r="G277" s="102"/>
      <c r="H277" s="102"/>
    </row>
    <row r="278" spans="1:8" s="12" customFormat="1" ht="15.75" customHeight="1">
      <c r="A278" s="11"/>
      <c r="B278" s="11"/>
      <c r="C278" s="103" t="s">
        <v>383</v>
      </c>
      <c r="D278" s="103"/>
      <c r="E278" s="103"/>
      <c r="F278" s="103"/>
      <c r="G278" s="103"/>
      <c r="H278" s="103"/>
    </row>
    <row r="279" spans="1:8" s="12" customFormat="1" ht="78" customHeight="1">
      <c r="A279" s="11"/>
      <c r="B279" s="11"/>
      <c r="C279" s="102" t="s">
        <v>495</v>
      </c>
      <c r="D279" s="102"/>
      <c r="E279" s="102"/>
      <c r="F279" s="102"/>
      <c r="G279" s="102"/>
      <c r="H279" s="102"/>
    </row>
    <row r="280" spans="1:8" s="12" customFormat="1" ht="15" customHeight="1">
      <c r="A280" s="11"/>
      <c r="B280" s="11"/>
      <c r="C280" s="106" t="s">
        <v>354</v>
      </c>
      <c r="D280" s="106"/>
      <c r="E280" s="106"/>
      <c r="F280" s="106"/>
      <c r="G280" s="106"/>
      <c r="H280" s="106"/>
    </row>
    <row r="281" spans="1:8" s="12" customFormat="1" ht="14.25" customHeight="1">
      <c r="A281" s="11"/>
      <c r="B281" s="11"/>
      <c r="C281" s="103" t="s">
        <v>353</v>
      </c>
      <c r="D281" s="103"/>
      <c r="E281" s="103"/>
      <c r="F281" s="103"/>
      <c r="G281" s="103"/>
      <c r="H281" s="103"/>
    </row>
    <row r="282" spans="1:8" s="12" customFormat="1" ht="79.5" customHeight="1">
      <c r="A282" s="11"/>
      <c r="B282" s="11"/>
      <c r="C282" s="102" t="s">
        <v>442</v>
      </c>
      <c r="D282" s="102"/>
      <c r="E282" s="102"/>
      <c r="F282" s="102"/>
      <c r="G282" s="102"/>
      <c r="H282" s="102"/>
    </row>
    <row r="283" spans="1:8" s="12" customFormat="1" ht="64.5" customHeight="1">
      <c r="A283" s="11"/>
      <c r="B283" s="11"/>
      <c r="C283" s="102" t="s">
        <v>443</v>
      </c>
      <c r="D283" s="102"/>
      <c r="E283" s="102"/>
      <c r="F283" s="102"/>
      <c r="G283" s="102"/>
      <c r="H283" s="102"/>
    </row>
    <row r="284" spans="1:8" s="12" customFormat="1" ht="14.25" customHeight="1">
      <c r="A284" s="11"/>
      <c r="B284" s="11"/>
      <c r="C284" s="103" t="s">
        <v>444</v>
      </c>
      <c r="D284" s="103"/>
      <c r="E284" s="103"/>
      <c r="F284" s="103"/>
      <c r="G284" s="103"/>
      <c r="H284" s="103"/>
    </row>
    <row r="285" spans="1:8" s="12" customFormat="1" ht="37.5" customHeight="1">
      <c r="A285" s="11"/>
      <c r="B285" s="11"/>
      <c r="C285" s="102" t="s">
        <v>384</v>
      </c>
      <c r="D285" s="102"/>
      <c r="E285" s="102"/>
      <c r="F285" s="102"/>
      <c r="G285" s="102"/>
      <c r="H285" s="102"/>
    </row>
    <row r="286" spans="1:8" s="12" customFormat="1" ht="54" customHeight="1">
      <c r="A286" s="11"/>
      <c r="B286" s="11"/>
      <c r="C286" s="102" t="s">
        <v>445</v>
      </c>
      <c r="D286" s="102"/>
      <c r="E286" s="102"/>
      <c r="F286" s="102"/>
      <c r="G286" s="102"/>
      <c r="H286" s="102"/>
    </row>
    <row r="287" spans="1:8" s="12" customFormat="1" ht="37.5" customHeight="1">
      <c r="A287" s="11"/>
      <c r="B287" s="11"/>
      <c r="C287" s="103" t="s">
        <v>496</v>
      </c>
      <c r="D287" s="103"/>
      <c r="E287" s="103"/>
      <c r="F287" s="103"/>
      <c r="G287" s="103"/>
      <c r="H287" s="103"/>
    </row>
    <row r="288" spans="1:8" s="12" customFormat="1" ht="26.25" customHeight="1">
      <c r="A288" s="11"/>
      <c r="B288" s="11"/>
      <c r="C288" s="103" t="s">
        <v>385</v>
      </c>
      <c r="D288" s="103"/>
      <c r="E288" s="103"/>
      <c r="F288" s="103"/>
      <c r="G288" s="103"/>
      <c r="H288" s="103"/>
    </row>
    <row r="289" spans="1:8" s="12" customFormat="1" ht="15" customHeight="1">
      <c r="A289" s="11"/>
      <c r="B289" s="11"/>
      <c r="C289" s="106" t="s">
        <v>355</v>
      </c>
      <c r="D289" s="106"/>
      <c r="E289" s="106"/>
      <c r="F289" s="106"/>
      <c r="G289" s="106"/>
      <c r="H289" s="106"/>
    </row>
    <row r="290" spans="1:8" s="12" customFormat="1" ht="39.75" customHeight="1">
      <c r="A290" s="11"/>
      <c r="B290" s="11"/>
      <c r="C290" s="102" t="s">
        <v>386</v>
      </c>
      <c r="D290" s="102"/>
      <c r="E290" s="102"/>
      <c r="F290" s="102"/>
      <c r="G290" s="102"/>
      <c r="H290" s="102"/>
    </row>
    <row r="291" spans="1:8" s="12" customFormat="1" ht="39.75" customHeight="1">
      <c r="A291" s="11"/>
      <c r="B291" s="11"/>
      <c r="C291" s="102" t="s">
        <v>356</v>
      </c>
      <c r="D291" s="102"/>
      <c r="E291" s="102"/>
      <c r="F291" s="102"/>
      <c r="G291" s="102"/>
      <c r="H291" s="102"/>
    </row>
    <row r="292" spans="1:8" s="12" customFormat="1" ht="40.5" customHeight="1">
      <c r="A292" s="11"/>
      <c r="B292" s="52"/>
      <c r="C292" s="106" t="s">
        <v>387</v>
      </c>
      <c r="D292" s="106"/>
      <c r="E292" s="106"/>
      <c r="F292" s="106"/>
      <c r="G292" s="106"/>
      <c r="H292" s="106"/>
    </row>
    <row r="293" spans="1:8" s="12" customFormat="1" ht="27.75" customHeight="1">
      <c r="A293" s="11"/>
      <c r="B293" s="11"/>
      <c r="C293" s="103" t="s">
        <v>357</v>
      </c>
      <c r="D293" s="103"/>
      <c r="E293" s="103"/>
      <c r="F293" s="103"/>
      <c r="G293" s="103"/>
      <c r="H293" s="103"/>
    </row>
    <row r="294" spans="1:8" s="12" customFormat="1" ht="27.75" customHeight="1">
      <c r="A294" s="11"/>
      <c r="B294" s="52"/>
      <c r="C294" s="103" t="s">
        <v>358</v>
      </c>
      <c r="D294" s="103"/>
      <c r="E294" s="103"/>
      <c r="F294" s="103"/>
      <c r="G294" s="103"/>
      <c r="H294" s="103"/>
    </row>
    <row r="295" spans="1:8" s="12" customFormat="1" ht="28.5" customHeight="1">
      <c r="A295" s="11"/>
      <c r="B295" s="52"/>
      <c r="C295" s="103" t="s">
        <v>359</v>
      </c>
      <c r="D295" s="103"/>
      <c r="E295" s="103"/>
      <c r="F295" s="103"/>
      <c r="G295" s="103"/>
      <c r="H295" s="103"/>
    </row>
    <row r="296" spans="1:8" s="12" customFormat="1" ht="40.5" customHeight="1">
      <c r="A296" s="11"/>
      <c r="B296" s="11"/>
      <c r="C296" s="103" t="s">
        <v>388</v>
      </c>
      <c r="D296" s="103"/>
      <c r="E296" s="103"/>
      <c r="F296" s="103"/>
      <c r="G296" s="103"/>
      <c r="H296" s="103"/>
    </row>
    <row r="297" spans="1:8" s="12" customFormat="1" ht="52.5" customHeight="1">
      <c r="A297" s="11"/>
      <c r="B297" s="11"/>
      <c r="C297" s="103" t="s">
        <v>406</v>
      </c>
      <c r="D297" s="103"/>
      <c r="E297" s="103"/>
      <c r="F297" s="103"/>
      <c r="G297" s="103"/>
      <c r="H297" s="103"/>
    </row>
    <row r="298" spans="1:8" s="12" customFormat="1" ht="20.25" customHeight="1">
      <c r="A298" s="11"/>
      <c r="B298" s="11">
        <v>60016</v>
      </c>
      <c r="C298" s="53" t="s">
        <v>115</v>
      </c>
      <c r="D298" s="42">
        <v>2147544</v>
      </c>
      <c r="E298" s="42">
        <v>47558</v>
      </c>
      <c r="F298" s="42">
        <v>0</v>
      </c>
      <c r="G298" s="42">
        <v>0</v>
      </c>
      <c r="H298" s="42">
        <f>D298+E298-F298</f>
        <v>2195102</v>
      </c>
    </row>
    <row r="299" spans="1:8" s="38" customFormat="1" ht="27.75" customHeight="1">
      <c r="A299" s="37"/>
      <c r="B299" s="37"/>
      <c r="C299" s="103" t="s">
        <v>446</v>
      </c>
      <c r="D299" s="103"/>
      <c r="E299" s="103"/>
      <c r="F299" s="103"/>
      <c r="G299" s="103"/>
      <c r="H299" s="103"/>
    </row>
    <row r="300" spans="1:8" s="12" customFormat="1" ht="20.25" customHeight="1">
      <c r="A300" s="11"/>
      <c r="B300" s="11">
        <v>60095</v>
      </c>
      <c r="C300" s="53" t="s">
        <v>21</v>
      </c>
      <c r="D300" s="42">
        <v>753500</v>
      </c>
      <c r="E300" s="42">
        <v>245529</v>
      </c>
      <c r="F300" s="42">
        <v>69658</v>
      </c>
      <c r="G300" s="42">
        <v>0</v>
      </c>
      <c r="H300" s="42">
        <f>D300+E300-F300</f>
        <v>929371</v>
      </c>
    </row>
    <row r="301" spans="1:8" s="38" customFormat="1" ht="42" customHeight="1">
      <c r="A301" s="37"/>
      <c r="B301" s="37"/>
      <c r="C301" s="103" t="s">
        <v>227</v>
      </c>
      <c r="D301" s="103"/>
      <c r="E301" s="103"/>
      <c r="F301" s="103"/>
      <c r="G301" s="103"/>
      <c r="H301" s="103"/>
    </row>
    <row r="302" spans="1:8" s="12" customFormat="1" ht="13.5" customHeight="1">
      <c r="A302" s="11"/>
      <c r="B302" s="11"/>
      <c r="C302" s="106" t="s">
        <v>225</v>
      </c>
      <c r="D302" s="106"/>
      <c r="E302" s="106"/>
      <c r="F302" s="106"/>
      <c r="G302" s="106"/>
      <c r="H302" s="106"/>
    </row>
    <row r="303" spans="1:8" s="12" customFormat="1" ht="25.5" customHeight="1">
      <c r="A303" s="11"/>
      <c r="B303" s="11"/>
      <c r="C303" s="103" t="s">
        <v>447</v>
      </c>
      <c r="D303" s="103"/>
      <c r="E303" s="103"/>
      <c r="F303" s="103"/>
      <c r="G303" s="103"/>
      <c r="H303" s="103"/>
    </row>
    <row r="304" spans="1:8" s="12" customFormat="1" ht="38.25" customHeight="1">
      <c r="A304" s="11"/>
      <c r="B304" s="11"/>
      <c r="C304" s="103" t="s">
        <v>226</v>
      </c>
      <c r="D304" s="103"/>
      <c r="E304" s="103"/>
      <c r="F304" s="103"/>
      <c r="G304" s="103"/>
      <c r="H304" s="103"/>
    </row>
    <row r="305" spans="1:8" s="38" customFormat="1" ht="3.75" customHeight="1">
      <c r="A305" s="37"/>
      <c r="B305" s="37"/>
      <c r="C305" s="39"/>
      <c r="D305" s="39"/>
      <c r="E305" s="39"/>
      <c r="F305" s="39"/>
      <c r="G305" s="39"/>
      <c r="H305" s="66"/>
    </row>
    <row r="306" spans="1:8" s="40" customFormat="1" ht="23.25" customHeight="1">
      <c r="A306" s="50"/>
      <c r="B306" s="50">
        <v>630</v>
      </c>
      <c r="C306" s="94" t="s">
        <v>268</v>
      </c>
      <c r="D306" s="54">
        <v>456250</v>
      </c>
      <c r="E306" s="54">
        <f>E307</f>
        <v>50000</v>
      </c>
      <c r="F306" s="54">
        <f>F307</f>
        <v>0</v>
      </c>
      <c r="G306" s="54">
        <f>G307</f>
        <v>0</v>
      </c>
      <c r="H306" s="54">
        <f>D306+E306-F306</f>
        <v>506250</v>
      </c>
    </row>
    <row r="307" spans="1:8" s="12" customFormat="1" ht="20.25" customHeight="1">
      <c r="A307" s="11"/>
      <c r="B307" s="11">
        <v>63003</v>
      </c>
      <c r="C307" s="95" t="s">
        <v>269</v>
      </c>
      <c r="D307" s="42">
        <v>456250</v>
      </c>
      <c r="E307" s="42">
        <v>50000</v>
      </c>
      <c r="F307" s="42">
        <v>0</v>
      </c>
      <c r="G307" s="42">
        <v>0</v>
      </c>
      <c r="H307" s="42">
        <f>D307+E307-F307</f>
        <v>506250</v>
      </c>
    </row>
    <row r="308" spans="1:8" s="12" customFormat="1" ht="25.5" customHeight="1">
      <c r="A308" s="11"/>
      <c r="B308" s="11"/>
      <c r="C308" s="132" t="s">
        <v>270</v>
      </c>
      <c r="D308" s="132"/>
      <c r="E308" s="132"/>
      <c r="F308" s="132"/>
      <c r="G308" s="132"/>
      <c r="H308" s="132"/>
    </row>
    <row r="309" spans="1:8" s="40" customFormat="1" ht="6.75" customHeight="1">
      <c r="A309" s="75"/>
      <c r="B309" s="11"/>
      <c r="C309" s="39"/>
      <c r="D309" s="39"/>
      <c r="E309" s="39"/>
      <c r="F309" s="39"/>
      <c r="G309" s="39"/>
      <c r="H309" s="66"/>
    </row>
    <row r="310" spans="1:8" s="40" customFormat="1" ht="24.75" customHeight="1">
      <c r="A310" s="50"/>
      <c r="B310" s="50">
        <v>720</v>
      </c>
      <c r="C310" s="51" t="s">
        <v>50</v>
      </c>
      <c r="D310" s="54">
        <v>25281435</v>
      </c>
      <c r="E310" s="54">
        <f>E311</f>
        <v>2328754</v>
      </c>
      <c r="F310" s="54">
        <f>F311</f>
        <v>15702081</v>
      </c>
      <c r="G310" s="54">
        <f>G311</f>
        <v>0</v>
      </c>
      <c r="H310" s="54">
        <f>D310+E310-F310</f>
        <v>11908108</v>
      </c>
    </row>
    <row r="311" spans="1:8" s="12" customFormat="1" ht="19.5" customHeight="1">
      <c r="A311" s="11"/>
      <c r="B311" s="11">
        <v>72095</v>
      </c>
      <c r="C311" s="53" t="s">
        <v>21</v>
      </c>
      <c r="D311" s="42">
        <v>25281435</v>
      </c>
      <c r="E311" s="42">
        <v>2328754</v>
      </c>
      <c r="F311" s="42">
        <v>15702081</v>
      </c>
      <c r="G311" s="42">
        <v>0</v>
      </c>
      <c r="H311" s="42">
        <f>D311+E311-F311</f>
        <v>11908108</v>
      </c>
    </row>
    <row r="312" spans="1:8" s="12" customFormat="1" ht="45" customHeight="1">
      <c r="A312" s="11"/>
      <c r="B312" s="11"/>
      <c r="C312" s="103" t="s">
        <v>185</v>
      </c>
      <c r="D312" s="103"/>
      <c r="E312" s="103"/>
      <c r="F312" s="103"/>
      <c r="G312" s="103"/>
      <c r="H312" s="103"/>
    </row>
    <row r="313" spans="1:8" s="12" customFormat="1" ht="25.5" customHeight="1">
      <c r="A313" s="11"/>
      <c r="B313" s="79"/>
      <c r="C313" s="106" t="s">
        <v>497</v>
      </c>
      <c r="D313" s="106"/>
      <c r="E313" s="106"/>
      <c r="F313" s="106"/>
      <c r="G313" s="106"/>
      <c r="H313" s="106"/>
    </row>
    <row r="314" spans="1:8" s="12" customFormat="1" ht="27.75" customHeight="1">
      <c r="A314" s="11"/>
      <c r="B314" s="11"/>
      <c r="C314" s="102" t="s">
        <v>208</v>
      </c>
      <c r="D314" s="102"/>
      <c r="E314" s="102"/>
      <c r="F314" s="102"/>
      <c r="G314" s="102"/>
      <c r="H314" s="102"/>
    </row>
    <row r="315" spans="1:8" s="12" customFormat="1" ht="27.75" customHeight="1">
      <c r="A315" s="11"/>
      <c r="B315" s="11"/>
      <c r="C315" s="102" t="s">
        <v>448</v>
      </c>
      <c r="D315" s="102"/>
      <c r="E315" s="102"/>
      <c r="F315" s="102"/>
      <c r="G315" s="102"/>
      <c r="H315" s="102"/>
    </row>
    <row r="316" spans="1:8" s="12" customFormat="1" ht="5.25" customHeight="1">
      <c r="A316" s="11"/>
      <c r="B316" s="11"/>
      <c r="C316" s="39"/>
      <c r="D316" s="39"/>
      <c r="E316" s="39"/>
      <c r="F316" s="39"/>
      <c r="G316" s="39"/>
      <c r="H316" s="66"/>
    </row>
    <row r="317" spans="1:8" s="5" customFormat="1" ht="24" customHeight="1">
      <c r="A317" s="61"/>
      <c r="B317" s="61">
        <v>750</v>
      </c>
      <c r="C317" s="62" t="s">
        <v>108</v>
      </c>
      <c r="D317" s="63">
        <v>100405016</v>
      </c>
      <c r="E317" s="63">
        <f>E318+E325+E332+E323</f>
        <v>3518691</v>
      </c>
      <c r="F317" s="63">
        <f>F318+F325+F332+F323</f>
        <v>5111022</v>
      </c>
      <c r="G317" s="63">
        <f>G318+G325+G332+G323</f>
        <v>30581</v>
      </c>
      <c r="H317" s="63">
        <f>D317+E317-F317</f>
        <v>98812685</v>
      </c>
    </row>
    <row r="318" spans="1:8" s="72" customFormat="1" ht="18.75" customHeight="1">
      <c r="A318" s="69"/>
      <c r="B318" s="69">
        <v>75018</v>
      </c>
      <c r="C318" s="70" t="s">
        <v>116</v>
      </c>
      <c r="D318" s="71">
        <v>72680030</v>
      </c>
      <c r="E318" s="71">
        <v>2478691</v>
      </c>
      <c r="F318" s="71">
        <v>0</v>
      </c>
      <c r="G318" s="71">
        <v>0</v>
      </c>
      <c r="H318" s="42">
        <f>D318+E318-F318</f>
        <v>75158721</v>
      </c>
    </row>
    <row r="319" spans="1:8" s="12" customFormat="1" ht="20.25" customHeight="1">
      <c r="A319" s="11"/>
      <c r="B319" s="52"/>
      <c r="C319" s="102" t="s">
        <v>231</v>
      </c>
      <c r="D319" s="102"/>
      <c r="E319" s="102"/>
      <c r="F319" s="102"/>
      <c r="G319" s="102"/>
      <c r="H319" s="102"/>
    </row>
    <row r="320" spans="1:8" s="12" customFormat="1" ht="39" customHeight="1">
      <c r="A320" s="11"/>
      <c r="B320" s="52"/>
      <c r="C320" s="102" t="s">
        <v>449</v>
      </c>
      <c r="D320" s="102"/>
      <c r="E320" s="102"/>
      <c r="F320" s="102"/>
      <c r="G320" s="102"/>
      <c r="H320" s="102"/>
    </row>
    <row r="321" spans="1:8" s="12" customFormat="1" ht="18" customHeight="1">
      <c r="A321" s="11"/>
      <c r="B321" s="11"/>
      <c r="C321" s="103" t="s">
        <v>236</v>
      </c>
      <c r="D321" s="103"/>
      <c r="E321" s="103"/>
      <c r="F321" s="103"/>
      <c r="G321" s="103"/>
      <c r="H321" s="103"/>
    </row>
    <row r="322" spans="1:8" s="12" customFormat="1" ht="27.75" customHeight="1">
      <c r="A322" s="11"/>
      <c r="B322" s="11"/>
      <c r="C322" s="103" t="s">
        <v>262</v>
      </c>
      <c r="D322" s="103"/>
      <c r="E322" s="103"/>
      <c r="F322" s="103"/>
      <c r="G322" s="103"/>
      <c r="H322" s="103"/>
    </row>
    <row r="323" spans="1:8" s="12" customFormat="1" ht="27" customHeight="1">
      <c r="A323" s="11"/>
      <c r="B323" s="48">
        <v>75058</v>
      </c>
      <c r="C323" s="53" t="s">
        <v>252</v>
      </c>
      <c r="D323" s="49">
        <v>545000</v>
      </c>
      <c r="E323" s="49">
        <v>60000</v>
      </c>
      <c r="F323" s="49">
        <v>0</v>
      </c>
      <c r="G323" s="49">
        <v>0</v>
      </c>
      <c r="H323" s="49">
        <f>D323+E323-F323</f>
        <v>605000</v>
      </c>
    </row>
    <row r="324" spans="1:8" s="12" customFormat="1" ht="31.5" customHeight="1">
      <c r="A324" s="11"/>
      <c r="B324" s="11"/>
      <c r="C324" s="103" t="s">
        <v>389</v>
      </c>
      <c r="D324" s="103"/>
      <c r="E324" s="103"/>
      <c r="F324" s="103"/>
      <c r="G324" s="103"/>
      <c r="H324" s="103"/>
    </row>
    <row r="325" spans="1:8" s="12" customFormat="1" ht="18.75" customHeight="1">
      <c r="A325" s="11"/>
      <c r="B325" s="11">
        <v>75075</v>
      </c>
      <c r="C325" s="53" t="s">
        <v>117</v>
      </c>
      <c r="D325" s="42">
        <v>18879180</v>
      </c>
      <c r="E325" s="42">
        <v>510000</v>
      </c>
      <c r="F325" s="42">
        <v>5083183</v>
      </c>
      <c r="G325" s="42">
        <v>25420</v>
      </c>
      <c r="H325" s="42">
        <f>D325+E325-F325</f>
        <v>14305997</v>
      </c>
    </row>
    <row r="326" spans="1:8" s="12" customFormat="1" ht="60" customHeight="1">
      <c r="A326" s="11"/>
      <c r="B326" s="11"/>
      <c r="C326" s="103" t="s">
        <v>498</v>
      </c>
      <c r="D326" s="103"/>
      <c r="E326" s="103"/>
      <c r="F326" s="103"/>
      <c r="G326" s="103"/>
      <c r="H326" s="103"/>
    </row>
    <row r="327" spans="1:8" s="12" customFormat="1" ht="27.75" customHeight="1">
      <c r="A327" s="11"/>
      <c r="B327" s="11"/>
      <c r="C327" s="103" t="s">
        <v>451</v>
      </c>
      <c r="D327" s="103"/>
      <c r="E327" s="103"/>
      <c r="F327" s="103"/>
      <c r="G327" s="103"/>
      <c r="H327" s="103"/>
    </row>
    <row r="328" spans="1:8" s="12" customFormat="1" ht="27" customHeight="1">
      <c r="A328" s="11"/>
      <c r="B328" s="11"/>
      <c r="C328" s="103" t="s">
        <v>450</v>
      </c>
      <c r="D328" s="103"/>
      <c r="E328" s="103"/>
      <c r="F328" s="103"/>
      <c r="G328" s="103"/>
      <c r="H328" s="103"/>
    </row>
    <row r="329" spans="1:8" s="12" customFormat="1" ht="27" customHeight="1">
      <c r="A329" s="11"/>
      <c r="B329" s="11"/>
      <c r="C329" s="103" t="s">
        <v>253</v>
      </c>
      <c r="D329" s="103"/>
      <c r="E329" s="103"/>
      <c r="F329" s="103"/>
      <c r="G329" s="103"/>
      <c r="H329" s="103"/>
    </row>
    <row r="330" spans="1:8" s="12" customFormat="1" ht="34.5" customHeight="1">
      <c r="A330" s="11"/>
      <c r="B330" s="11"/>
      <c r="C330" s="102" t="s">
        <v>271</v>
      </c>
      <c r="D330" s="102"/>
      <c r="E330" s="102"/>
      <c r="F330" s="102"/>
      <c r="G330" s="102"/>
      <c r="H330" s="102"/>
    </row>
    <row r="331" spans="1:8" s="12" customFormat="1" ht="38.25" customHeight="1">
      <c r="A331" s="11"/>
      <c r="B331" s="11"/>
      <c r="C331" s="103" t="s">
        <v>276</v>
      </c>
      <c r="D331" s="103"/>
      <c r="E331" s="103"/>
      <c r="F331" s="103"/>
      <c r="G331" s="103"/>
      <c r="H331" s="103"/>
    </row>
    <row r="332" spans="1:8" s="12" customFormat="1" ht="18.75" customHeight="1">
      <c r="A332" s="11"/>
      <c r="B332" s="11">
        <v>75095</v>
      </c>
      <c r="C332" s="53" t="s">
        <v>21</v>
      </c>
      <c r="D332" s="42">
        <v>5874806</v>
      </c>
      <c r="E332" s="42">
        <v>470000</v>
      </c>
      <c r="F332" s="42">
        <v>27839</v>
      </c>
      <c r="G332" s="42">
        <v>5161</v>
      </c>
      <c r="H332" s="42">
        <f>D332+E332-F332</f>
        <v>6316967</v>
      </c>
    </row>
    <row r="333" spans="1:8" s="12" customFormat="1" ht="18.75" customHeight="1">
      <c r="A333" s="11"/>
      <c r="B333" s="11"/>
      <c r="C333" s="106" t="s">
        <v>118</v>
      </c>
      <c r="D333" s="106"/>
      <c r="E333" s="106"/>
      <c r="F333" s="106"/>
      <c r="G333" s="106"/>
      <c r="H333" s="106"/>
    </row>
    <row r="334" spans="1:8" s="12" customFormat="1" ht="40.5" customHeight="1">
      <c r="A334" s="11"/>
      <c r="B334" s="11"/>
      <c r="C334" s="103" t="s">
        <v>452</v>
      </c>
      <c r="D334" s="103"/>
      <c r="E334" s="103"/>
      <c r="F334" s="103"/>
      <c r="G334" s="103"/>
      <c r="H334" s="103"/>
    </row>
    <row r="335" spans="1:8" s="12" customFormat="1" ht="42" customHeight="1">
      <c r="A335" s="11"/>
      <c r="B335" s="11"/>
      <c r="C335" s="103" t="s">
        <v>453</v>
      </c>
      <c r="D335" s="103"/>
      <c r="E335" s="103"/>
      <c r="F335" s="103"/>
      <c r="G335" s="103"/>
      <c r="H335" s="103"/>
    </row>
    <row r="336" spans="1:8" s="12" customFormat="1" ht="26.25" customHeight="1">
      <c r="A336" s="11"/>
      <c r="B336" s="11"/>
      <c r="C336" s="103" t="s">
        <v>250</v>
      </c>
      <c r="D336" s="103"/>
      <c r="E336" s="103"/>
      <c r="F336" s="103"/>
      <c r="G336" s="103"/>
      <c r="H336" s="103"/>
    </row>
    <row r="337" spans="1:8" s="12" customFormat="1" ht="26.25" customHeight="1">
      <c r="A337" s="11"/>
      <c r="B337" s="11"/>
      <c r="C337" s="103" t="s">
        <v>251</v>
      </c>
      <c r="D337" s="103"/>
      <c r="E337" s="103"/>
      <c r="F337" s="103"/>
      <c r="G337" s="103"/>
      <c r="H337" s="103"/>
    </row>
    <row r="338" spans="1:8" s="12" customFormat="1" ht="25.5" customHeight="1">
      <c r="A338" s="11"/>
      <c r="B338" s="11"/>
      <c r="C338" s="106" t="s">
        <v>390</v>
      </c>
      <c r="D338" s="106"/>
      <c r="E338" s="106"/>
      <c r="F338" s="106"/>
      <c r="G338" s="106"/>
      <c r="H338" s="106"/>
    </row>
    <row r="339" spans="1:8" s="12" customFormat="1" ht="24.75" customHeight="1">
      <c r="A339" s="11"/>
      <c r="B339" s="11"/>
      <c r="C339" s="103" t="s">
        <v>204</v>
      </c>
      <c r="D339" s="103"/>
      <c r="E339" s="103"/>
      <c r="F339" s="103"/>
      <c r="G339" s="103"/>
      <c r="H339" s="103"/>
    </row>
    <row r="340" spans="1:8" s="12" customFormat="1" ht="24.75" customHeight="1">
      <c r="A340" s="11"/>
      <c r="B340" s="11"/>
      <c r="C340" s="103" t="s">
        <v>454</v>
      </c>
      <c r="D340" s="103"/>
      <c r="E340" s="103"/>
      <c r="F340" s="103"/>
      <c r="G340" s="103"/>
      <c r="H340" s="103"/>
    </row>
    <row r="341" spans="1:8" s="12" customFormat="1" ht="6" customHeight="1">
      <c r="A341" s="11"/>
      <c r="B341" s="11"/>
      <c r="C341" s="64"/>
      <c r="D341" s="64"/>
      <c r="E341" s="64"/>
      <c r="F341" s="64"/>
      <c r="G341" s="64"/>
      <c r="H341" s="73"/>
    </row>
    <row r="342" spans="1:8" s="40" customFormat="1" ht="28.5" customHeight="1">
      <c r="A342" s="50"/>
      <c r="B342" s="50">
        <v>754</v>
      </c>
      <c r="C342" s="51" t="s">
        <v>156</v>
      </c>
      <c r="D342" s="54">
        <v>125000</v>
      </c>
      <c r="E342" s="54">
        <f>E343</f>
        <v>35000</v>
      </c>
      <c r="F342" s="54">
        <f>F343</f>
        <v>0</v>
      </c>
      <c r="G342" s="54">
        <f>G343</f>
        <v>0</v>
      </c>
      <c r="H342" s="54">
        <f>D342+E342-F342</f>
        <v>160000</v>
      </c>
    </row>
    <row r="343" spans="1:8" s="12" customFormat="1" ht="22.5" customHeight="1">
      <c r="A343" s="11"/>
      <c r="B343" s="11">
        <v>75495</v>
      </c>
      <c r="C343" s="53" t="s">
        <v>21</v>
      </c>
      <c r="D343" s="42">
        <v>125000</v>
      </c>
      <c r="E343" s="42">
        <v>35000</v>
      </c>
      <c r="F343" s="42">
        <v>0</v>
      </c>
      <c r="G343" s="42">
        <v>0</v>
      </c>
      <c r="H343" s="42">
        <f>D343+E343-F343</f>
        <v>160000</v>
      </c>
    </row>
    <row r="344" spans="1:8" s="38" customFormat="1" ht="44.25" customHeight="1">
      <c r="A344" s="37"/>
      <c r="B344" s="37"/>
      <c r="C344" s="103" t="s">
        <v>186</v>
      </c>
      <c r="D344" s="103"/>
      <c r="E344" s="103"/>
      <c r="F344" s="103"/>
      <c r="G344" s="103"/>
      <c r="H344" s="103"/>
    </row>
    <row r="345" spans="1:8" s="38" customFormat="1" ht="3.75" customHeight="1">
      <c r="A345" s="37"/>
      <c r="B345" s="37"/>
      <c r="C345" s="65"/>
      <c r="D345" s="65"/>
      <c r="E345" s="65"/>
      <c r="F345" s="65"/>
      <c r="G345" s="65"/>
      <c r="H345" s="65"/>
    </row>
    <row r="346" spans="1:8" s="40" customFormat="1" ht="24.75" customHeight="1">
      <c r="A346" s="50"/>
      <c r="B346" s="50">
        <v>757</v>
      </c>
      <c r="C346" s="51" t="s">
        <v>257</v>
      </c>
      <c r="D346" s="54">
        <v>30458665</v>
      </c>
      <c r="E346" s="54">
        <f>E347</f>
        <v>0</v>
      </c>
      <c r="F346" s="54">
        <f>F347</f>
        <v>6466160</v>
      </c>
      <c r="G346" s="54">
        <f>G347</f>
        <v>0</v>
      </c>
      <c r="H346" s="54">
        <f>D346+E346-F346</f>
        <v>23992505</v>
      </c>
    </row>
    <row r="347" spans="1:8" s="12" customFormat="1" ht="40.5" customHeight="1">
      <c r="A347" s="11"/>
      <c r="B347" s="48">
        <v>75704</v>
      </c>
      <c r="C347" s="53" t="s">
        <v>258</v>
      </c>
      <c r="D347" s="49">
        <v>22114025</v>
      </c>
      <c r="E347" s="49">
        <v>0</v>
      </c>
      <c r="F347" s="49">
        <v>6466160</v>
      </c>
      <c r="G347" s="49">
        <v>0</v>
      </c>
      <c r="H347" s="49">
        <f>D347+E347-F347</f>
        <v>15647865</v>
      </c>
    </row>
    <row r="348" spans="1:8" s="12" customFormat="1" ht="15" customHeight="1">
      <c r="A348" s="11"/>
      <c r="B348" s="48"/>
      <c r="C348" s="106" t="s">
        <v>259</v>
      </c>
      <c r="D348" s="106"/>
      <c r="E348" s="106"/>
      <c r="F348" s="106"/>
      <c r="G348" s="106"/>
      <c r="H348" s="106"/>
    </row>
    <row r="349" spans="1:8" s="12" customFormat="1" ht="41.25" customHeight="1">
      <c r="A349" s="11"/>
      <c r="B349" s="11"/>
      <c r="C349" s="103" t="s">
        <v>455</v>
      </c>
      <c r="D349" s="103"/>
      <c r="E349" s="103"/>
      <c r="F349" s="103"/>
      <c r="G349" s="103"/>
      <c r="H349" s="103"/>
    </row>
    <row r="350" spans="1:8" s="12" customFormat="1" ht="27" customHeight="1">
      <c r="A350" s="11"/>
      <c r="B350" s="11"/>
      <c r="C350" s="103" t="s">
        <v>499</v>
      </c>
      <c r="D350" s="103"/>
      <c r="E350" s="103"/>
      <c r="F350" s="103"/>
      <c r="G350" s="103"/>
      <c r="H350" s="103"/>
    </row>
    <row r="351" spans="1:8" s="12" customFormat="1" ht="5.25" customHeight="1">
      <c r="A351" s="11"/>
      <c r="B351" s="11"/>
      <c r="C351" s="39"/>
      <c r="D351" s="39"/>
      <c r="E351" s="39"/>
      <c r="F351" s="39"/>
      <c r="G351" s="39"/>
      <c r="H351" s="66"/>
    </row>
    <row r="352" spans="1:8" s="40" customFormat="1" ht="23.25" customHeight="1">
      <c r="A352" s="50"/>
      <c r="B352" s="50">
        <v>758</v>
      </c>
      <c r="C352" s="51" t="s">
        <v>78</v>
      </c>
      <c r="D352" s="54">
        <v>19004284</v>
      </c>
      <c r="E352" s="54">
        <f>E353</f>
        <v>0</v>
      </c>
      <c r="F352" s="54">
        <f>F353</f>
        <v>2580919</v>
      </c>
      <c r="G352" s="54">
        <f>G353</f>
        <v>0</v>
      </c>
      <c r="H352" s="54">
        <f>D352+E352-F352</f>
        <v>16423365</v>
      </c>
    </row>
    <row r="353" spans="1:8" s="12" customFormat="1" ht="22.5" customHeight="1">
      <c r="A353" s="11"/>
      <c r="B353" s="11">
        <v>75818</v>
      </c>
      <c r="C353" s="53" t="s">
        <v>79</v>
      </c>
      <c r="D353" s="42">
        <v>19004284</v>
      </c>
      <c r="E353" s="42">
        <v>0</v>
      </c>
      <c r="F353" s="42">
        <v>2580919</v>
      </c>
      <c r="G353" s="42">
        <v>0</v>
      </c>
      <c r="H353" s="42">
        <f>D353+E353-F353</f>
        <v>16423365</v>
      </c>
    </row>
    <row r="354" spans="1:8" s="12" customFormat="1" ht="15.75" customHeight="1">
      <c r="A354" s="11"/>
      <c r="B354" s="11"/>
      <c r="C354" s="103" t="s">
        <v>327</v>
      </c>
      <c r="D354" s="103"/>
      <c r="E354" s="103"/>
      <c r="F354" s="103"/>
      <c r="G354" s="103"/>
      <c r="H354" s="103"/>
    </row>
    <row r="355" spans="1:8" s="12" customFormat="1" ht="6.75" customHeight="1">
      <c r="A355" s="11"/>
      <c r="B355" s="11"/>
      <c r="C355" s="103"/>
      <c r="D355" s="103"/>
      <c r="E355" s="103"/>
      <c r="F355" s="103"/>
      <c r="G355" s="103"/>
      <c r="H355" s="103"/>
    </row>
    <row r="356" spans="1:8" s="5" customFormat="1" ht="24" customHeight="1">
      <c r="A356" s="61"/>
      <c r="B356" s="61">
        <v>801</v>
      </c>
      <c r="C356" s="62" t="s">
        <v>22</v>
      </c>
      <c r="D356" s="63">
        <v>64320702</v>
      </c>
      <c r="E356" s="63">
        <f>E359+E361+E357</f>
        <v>144805</v>
      </c>
      <c r="F356" s="63">
        <f>F359+F361+F357</f>
        <v>0</v>
      </c>
      <c r="G356" s="63">
        <f>G359+G361+G357</f>
        <v>507265</v>
      </c>
      <c r="H356" s="63">
        <f>D356+E356-F356</f>
        <v>64465507</v>
      </c>
    </row>
    <row r="357" spans="1:8" s="12" customFormat="1" ht="21.75" customHeight="1">
      <c r="A357" s="11"/>
      <c r="B357" s="11">
        <v>80102</v>
      </c>
      <c r="C357" s="53" t="s">
        <v>146</v>
      </c>
      <c r="D357" s="42">
        <v>10879820</v>
      </c>
      <c r="E357" s="42">
        <v>139</v>
      </c>
      <c r="F357" s="42">
        <v>0</v>
      </c>
      <c r="G357" s="42">
        <v>0</v>
      </c>
      <c r="H357" s="42">
        <f>D357+E357-F357</f>
        <v>10879959</v>
      </c>
    </row>
    <row r="358" spans="1:8" s="12" customFormat="1" ht="70.5" customHeight="1">
      <c r="A358" s="11"/>
      <c r="B358" s="11"/>
      <c r="C358" s="103" t="s">
        <v>391</v>
      </c>
      <c r="D358" s="103"/>
      <c r="E358" s="103"/>
      <c r="F358" s="103"/>
      <c r="G358" s="103"/>
      <c r="H358" s="103"/>
    </row>
    <row r="359" spans="1:8" s="12" customFormat="1" ht="19.5" customHeight="1">
      <c r="A359" s="11"/>
      <c r="B359" s="11">
        <v>80130</v>
      </c>
      <c r="C359" s="53" t="s">
        <v>64</v>
      </c>
      <c r="D359" s="42">
        <v>9274108</v>
      </c>
      <c r="E359" s="42">
        <v>15528</v>
      </c>
      <c r="F359" s="42">
        <v>0</v>
      </c>
      <c r="G359" s="42">
        <v>0</v>
      </c>
      <c r="H359" s="42">
        <f>D359+E359-F359</f>
        <v>9289636</v>
      </c>
    </row>
    <row r="360" spans="1:8" s="12" customFormat="1" ht="69" customHeight="1">
      <c r="A360" s="11"/>
      <c r="B360" s="11"/>
      <c r="C360" s="103" t="s">
        <v>228</v>
      </c>
      <c r="D360" s="103"/>
      <c r="E360" s="103"/>
      <c r="F360" s="103"/>
      <c r="G360" s="103"/>
      <c r="H360" s="103"/>
    </row>
    <row r="361" spans="1:8" s="12" customFormat="1" ht="20.25" customHeight="1">
      <c r="A361" s="11"/>
      <c r="B361" s="11">
        <v>80195</v>
      </c>
      <c r="C361" s="53" t="s">
        <v>21</v>
      </c>
      <c r="D361" s="42">
        <v>8832470</v>
      </c>
      <c r="E361" s="42">
        <v>129138</v>
      </c>
      <c r="F361" s="42">
        <v>0</v>
      </c>
      <c r="G361" s="42">
        <v>507265</v>
      </c>
      <c r="H361" s="42">
        <f>D361+E361-F361</f>
        <v>8961608</v>
      </c>
    </row>
    <row r="362" spans="1:8" s="12" customFormat="1" ht="51" customHeight="1">
      <c r="A362" s="11"/>
      <c r="B362" s="11"/>
      <c r="C362" s="103" t="s">
        <v>143</v>
      </c>
      <c r="D362" s="103"/>
      <c r="E362" s="103"/>
      <c r="F362" s="103"/>
      <c r="G362" s="103"/>
      <c r="H362" s="103"/>
    </row>
    <row r="363" spans="1:8" s="38" customFormat="1" ht="13.5" customHeight="1">
      <c r="A363" s="37"/>
      <c r="B363" s="74"/>
      <c r="C363" s="39" t="s">
        <v>123</v>
      </c>
      <c r="D363" s="39"/>
      <c r="E363" s="39"/>
      <c r="F363" s="39"/>
      <c r="G363" s="39"/>
      <c r="H363" s="39"/>
    </row>
    <row r="364" spans="1:8" s="38" customFormat="1" ht="13.5" customHeight="1">
      <c r="A364" s="37"/>
      <c r="B364" s="74"/>
      <c r="C364" s="105" t="s">
        <v>124</v>
      </c>
      <c r="D364" s="105"/>
      <c r="E364" s="105"/>
      <c r="F364" s="105"/>
      <c r="G364" s="105"/>
      <c r="H364" s="105"/>
    </row>
    <row r="365" spans="1:8" s="38" customFormat="1" ht="13.5" customHeight="1">
      <c r="A365" s="37"/>
      <c r="B365" s="74"/>
      <c r="C365" s="105" t="s">
        <v>126</v>
      </c>
      <c r="D365" s="105"/>
      <c r="E365" s="105"/>
      <c r="F365" s="105"/>
      <c r="G365" s="105"/>
      <c r="H365" s="105"/>
    </row>
    <row r="366" spans="1:8" s="38" customFormat="1" ht="13.5" customHeight="1">
      <c r="A366" s="37"/>
      <c r="B366" s="74"/>
      <c r="C366" s="105" t="s">
        <v>125</v>
      </c>
      <c r="D366" s="105"/>
      <c r="E366" s="105"/>
      <c r="F366" s="105"/>
      <c r="G366" s="105"/>
      <c r="H366" s="105"/>
    </row>
    <row r="367" spans="1:8" s="38" customFormat="1" ht="13.5" customHeight="1">
      <c r="A367" s="37"/>
      <c r="B367" s="74"/>
      <c r="C367" s="105" t="s">
        <v>127</v>
      </c>
      <c r="D367" s="105"/>
      <c r="E367" s="105"/>
      <c r="F367" s="105"/>
      <c r="G367" s="105"/>
      <c r="H367" s="105"/>
    </row>
    <row r="368" spans="1:8" s="38" customFormat="1" ht="13.5" customHeight="1">
      <c r="A368" s="37"/>
      <c r="B368" s="74"/>
      <c r="C368" s="105" t="s">
        <v>135</v>
      </c>
      <c r="D368" s="105"/>
      <c r="E368" s="105"/>
      <c r="F368" s="105"/>
      <c r="G368" s="105"/>
      <c r="H368" s="105"/>
    </row>
    <row r="369" spans="1:8" s="38" customFormat="1" ht="13.5" customHeight="1">
      <c r="A369" s="37"/>
      <c r="B369" s="74"/>
      <c r="C369" s="105" t="s">
        <v>129</v>
      </c>
      <c r="D369" s="105"/>
      <c r="E369" s="105"/>
      <c r="F369" s="105"/>
      <c r="G369" s="105"/>
      <c r="H369" s="105"/>
    </row>
    <row r="370" spans="1:8" s="38" customFormat="1" ht="13.5" customHeight="1">
      <c r="A370" s="37"/>
      <c r="B370" s="74"/>
      <c r="C370" s="105" t="s">
        <v>131</v>
      </c>
      <c r="D370" s="105"/>
      <c r="E370" s="105"/>
      <c r="F370" s="105"/>
      <c r="G370" s="105"/>
      <c r="H370" s="105"/>
    </row>
    <row r="371" spans="1:8" s="38" customFormat="1" ht="13.5" customHeight="1">
      <c r="A371" s="37"/>
      <c r="B371" s="74"/>
      <c r="C371" s="105" t="s">
        <v>128</v>
      </c>
      <c r="D371" s="105"/>
      <c r="E371" s="105"/>
      <c r="F371" s="105"/>
      <c r="G371" s="105"/>
      <c r="H371" s="105"/>
    </row>
    <row r="372" spans="1:8" s="38" customFormat="1" ht="13.5" customHeight="1">
      <c r="A372" s="37"/>
      <c r="B372" s="74"/>
      <c r="C372" s="105" t="s">
        <v>132</v>
      </c>
      <c r="D372" s="105"/>
      <c r="E372" s="105"/>
      <c r="F372" s="105"/>
      <c r="G372" s="105"/>
      <c r="H372" s="105"/>
    </row>
    <row r="373" spans="1:8" s="38" customFormat="1" ht="13.5" customHeight="1">
      <c r="A373" s="37"/>
      <c r="B373" s="74"/>
      <c r="C373" s="105" t="s">
        <v>134</v>
      </c>
      <c r="D373" s="105"/>
      <c r="E373" s="105"/>
      <c r="F373" s="105"/>
      <c r="G373" s="105"/>
      <c r="H373" s="105"/>
    </row>
    <row r="374" spans="1:8" s="38" customFormat="1" ht="13.5" customHeight="1">
      <c r="A374" s="37"/>
      <c r="B374" s="74"/>
      <c r="C374" s="105" t="s">
        <v>130</v>
      </c>
      <c r="D374" s="105"/>
      <c r="E374" s="105"/>
      <c r="F374" s="105"/>
      <c r="G374" s="105"/>
      <c r="H374" s="105"/>
    </row>
    <row r="375" spans="1:8" s="38" customFormat="1" ht="13.5" customHeight="1">
      <c r="A375" s="37"/>
      <c r="B375" s="74"/>
      <c r="C375" s="105" t="s">
        <v>133</v>
      </c>
      <c r="D375" s="105"/>
      <c r="E375" s="105"/>
      <c r="F375" s="105"/>
      <c r="G375" s="105"/>
      <c r="H375" s="105"/>
    </row>
    <row r="376" spans="1:8" s="12" customFormat="1" ht="27" customHeight="1">
      <c r="A376" s="11"/>
      <c r="B376" s="11"/>
      <c r="C376" s="103" t="s">
        <v>392</v>
      </c>
      <c r="D376" s="103"/>
      <c r="E376" s="103"/>
      <c r="F376" s="103"/>
      <c r="G376" s="103"/>
      <c r="H376" s="103"/>
    </row>
    <row r="377" spans="1:8" s="12" customFormat="1" ht="67.5" customHeight="1">
      <c r="A377" s="11"/>
      <c r="B377" s="11"/>
      <c r="C377" s="103" t="s">
        <v>456</v>
      </c>
      <c r="D377" s="103"/>
      <c r="E377" s="103"/>
      <c r="F377" s="103"/>
      <c r="G377" s="103"/>
      <c r="H377" s="103"/>
    </row>
    <row r="378" spans="1:8" s="40" customFormat="1" ht="5.25" customHeight="1">
      <c r="A378" s="75"/>
      <c r="B378" s="75"/>
      <c r="C378" s="65"/>
      <c r="D378" s="65"/>
      <c r="E378" s="65"/>
      <c r="F378" s="65"/>
      <c r="G378" s="65"/>
      <c r="H378" s="76"/>
    </row>
    <row r="379" spans="1:8" s="5" customFormat="1" ht="24.75" customHeight="1">
      <c r="A379" s="61"/>
      <c r="B379" s="61">
        <v>851</v>
      </c>
      <c r="C379" s="62" t="s">
        <v>193</v>
      </c>
      <c r="D379" s="63">
        <v>10619074</v>
      </c>
      <c r="E379" s="63">
        <f>E382+E384+E380</f>
        <v>7124846</v>
      </c>
      <c r="F379" s="63">
        <f>F382+F384+F380</f>
        <v>0</v>
      </c>
      <c r="G379" s="63">
        <f>G382+G384+G380</f>
        <v>0</v>
      </c>
      <c r="H379" s="63">
        <f>D379+E379-F379</f>
        <v>17743920</v>
      </c>
    </row>
    <row r="380" spans="1:8" s="12" customFormat="1" ht="21.75" customHeight="1">
      <c r="A380" s="11"/>
      <c r="B380" s="11">
        <v>85154</v>
      </c>
      <c r="C380" s="60" t="s">
        <v>219</v>
      </c>
      <c r="D380" s="42">
        <v>390000</v>
      </c>
      <c r="E380" s="42">
        <v>600000</v>
      </c>
      <c r="F380" s="42">
        <v>0</v>
      </c>
      <c r="G380" s="42">
        <v>0</v>
      </c>
      <c r="H380" s="42">
        <f>D380+E380-F380</f>
        <v>990000</v>
      </c>
    </row>
    <row r="381" spans="1:8" s="12" customFormat="1" ht="42.75" customHeight="1">
      <c r="A381" s="11"/>
      <c r="B381" s="11"/>
      <c r="C381" s="103" t="s">
        <v>502</v>
      </c>
      <c r="D381" s="103"/>
      <c r="E381" s="103"/>
      <c r="F381" s="103"/>
      <c r="G381" s="103"/>
      <c r="H381" s="103"/>
    </row>
    <row r="382" spans="1:8" s="12" customFormat="1" ht="21.75" customHeight="1">
      <c r="A382" s="11"/>
      <c r="B382" s="11">
        <v>85157</v>
      </c>
      <c r="C382" s="60" t="s">
        <v>194</v>
      </c>
      <c r="D382" s="42">
        <v>0</v>
      </c>
      <c r="E382" s="42">
        <v>24846</v>
      </c>
      <c r="F382" s="42">
        <v>0</v>
      </c>
      <c r="G382" s="42">
        <v>0</v>
      </c>
      <c r="H382" s="42">
        <f>D382+E382-F382</f>
        <v>24846</v>
      </c>
    </row>
    <row r="383" spans="1:8" s="12" customFormat="1" ht="56.25" customHeight="1">
      <c r="A383" s="11"/>
      <c r="B383" s="11"/>
      <c r="C383" s="103" t="s">
        <v>457</v>
      </c>
      <c r="D383" s="103"/>
      <c r="E383" s="103"/>
      <c r="F383" s="103"/>
      <c r="G383" s="103"/>
      <c r="H383" s="103"/>
    </row>
    <row r="384" spans="1:8" s="12" customFormat="1" ht="18.75" customHeight="1">
      <c r="A384" s="11"/>
      <c r="B384" s="11">
        <v>85195</v>
      </c>
      <c r="C384" s="60" t="s">
        <v>21</v>
      </c>
      <c r="D384" s="42">
        <v>5012000</v>
      </c>
      <c r="E384" s="42">
        <v>6500000</v>
      </c>
      <c r="F384" s="42">
        <v>0</v>
      </c>
      <c r="G384" s="42">
        <v>0</v>
      </c>
      <c r="H384" s="42">
        <f>D384+E384-F384</f>
        <v>11512000</v>
      </c>
    </row>
    <row r="385" spans="1:8" s="38" customFormat="1" ht="27.75" customHeight="1">
      <c r="A385" s="37"/>
      <c r="B385" s="37"/>
      <c r="C385" s="103" t="s">
        <v>260</v>
      </c>
      <c r="D385" s="103"/>
      <c r="E385" s="103"/>
      <c r="F385" s="103"/>
      <c r="G385" s="103"/>
      <c r="H385" s="103"/>
    </row>
    <row r="386" spans="1:8" s="12" customFormat="1" ht="3.75" customHeight="1">
      <c r="A386" s="11"/>
      <c r="B386" s="11"/>
      <c r="C386" s="39"/>
      <c r="D386" s="39"/>
      <c r="E386" s="39"/>
      <c r="F386" s="39"/>
      <c r="G386" s="39"/>
      <c r="H386" s="39"/>
    </row>
    <row r="387" spans="1:8" s="40" customFormat="1" ht="26.25" customHeight="1">
      <c r="A387" s="50"/>
      <c r="B387" s="50">
        <v>852</v>
      </c>
      <c r="C387" s="51" t="s">
        <v>145</v>
      </c>
      <c r="D387" s="54">
        <v>16753496</v>
      </c>
      <c r="E387" s="54">
        <f>E390+E388</f>
        <v>2276569</v>
      </c>
      <c r="F387" s="54">
        <f>F390+F388</f>
        <v>31695</v>
      </c>
      <c r="G387" s="54">
        <f>G390+G388</f>
        <v>325095</v>
      </c>
      <c r="H387" s="54">
        <f>D387+E387-F387</f>
        <v>18998370</v>
      </c>
    </row>
    <row r="388" spans="1:8" s="12" customFormat="1" ht="23.25" customHeight="1">
      <c r="A388" s="11"/>
      <c r="B388" s="11">
        <v>85205</v>
      </c>
      <c r="C388" s="53" t="s">
        <v>155</v>
      </c>
      <c r="D388" s="42">
        <v>430000</v>
      </c>
      <c r="E388" s="42">
        <v>1000</v>
      </c>
      <c r="F388" s="42">
        <v>1000</v>
      </c>
      <c r="G388" s="42">
        <v>0</v>
      </c>
      <c r="H388" s="42">
        <f>D388+E388-F388</f>
        <v>430000</v>
      </c>
    </row>
    <row r="389" spans="1:8" s="12" customFormat="1" ht="43.5" customHeight="1">
      <c r="A389" s="11"/>
      <c r="B389" s="11"/>
      <c r="C389" s="103" t="s">
        <v>393</v>
      </c>
      <c r="D389" s="103"/>
      <c r="E389" s="103"/>
      <c r="F389" s="103"/>
      <c r="G389" s="103"/>
      <c r="H389" s="103"/>
    </row>
    <row r="390" spans="1:8" s="12" customFormat="1" ht="18.75" customHeight="1">
      <c r="A390" s="11"/>
      <c r="B390" s="11">
        <v>85295</v>
      </c>
      <c r="C390" s="53" t="s">
        <v>21</v>
      </c>
      <c r="D390" s="42">
        <v>12265410</v>
      </c>
      <c r="E390" s="42">
        <v>2275569</v>
      </c>
      <c r="F390" s="42">
        <v>30695</v>
      </c>
      <c r="G390" s="42">
        <v>325095</v>
      </c>
      <c r="H390" s="42">
        <f>D390+E390-F390</f>
        <v>14510284</v>
      </c>
    </row>
    <row r="391" spans="1:8" s="12" customFormat="1" ht="29.25" customHeight="1">
      <c r="A391" s="11"/>
      <c r="B391" s="11"/>
      <c r="C391" s="102" t="s">
        <v>144</v>
      </c>
      <c r="D391" s="102"/>
      <c r="E391" s="102"/>
      <c r="F391" s="102"/>
      <c r="G391" s="102"/>
      <c r="H391" s="102"/>
    </row>
    <row r="392" spans="1:8" s="12" customFormat="1" ht="13.5" customHeight="1">
      <c r="A392" s="11"/>
      <c r="B392" s="11"/>
      <c r="C392" s="102" t="s">
        <v>458</v>
      </c>
      <c r="D392" s="102"/>
      <c r="E392" s="102"/>
      <c r="F392" s="102"/>
      <c r="G392" s="102"/>
      <c r="H392" s="102"/>
    </row>
    <row r="393" spans="1:8" s="12" customFormat="1" ht="27" customHeight="1">
      <c r="A393" s="11"/>
      <c r="B393" s="11"/>
      <c r="C393" s="102" t="s">
        <v>200</v>
      </c>
      <c r="D393" s="102"/>
      <c r="E393" s="102"/>
      <c r="F393" s="102"/>
      <c r="G393" s="102"/>
      <c r="H393" s="102"/>
    </row>
    <row r="394" spans="1:8" s="12" customFormat="1" ht="27" customHeight="1">
      <c r="A394" s="11"/>
      <c r="B394" s="11"/>
      <c r="C394" s="102" t="s">
        <v>503</v>
      </c>
      <c r="D394" s="102"/>
      <c r="E394" s="102"/>
      <c r="F394" s="102"/>
      <c r="G394" s="102"/>
      <c r="H394" s="102"/>
    </row>
    <row r="395" spans="1:8" s="12" customFormat="1" ht="13.5" customHeight="1">
      <c r="A395" s="11"/>
      <c r="B395" s="11"/>
      <c r="C395" s="102" t="s">
        <v>459</v>
      </c>
      <c r="D395" s="102"/>
      <c r="E395" s="102"/>
      <c r="F395" s="102"/>
      <c r="G395" s="102"/>
      <c r="H395" s="102"/>
    </row>
    <row r="396" spans="1:8" s="12" customFormat="1" ht="26.25" customHeight="1">
      <c r="A396" s="11"/>
      <c r="B396" s="11"/>
      <c r="C396" s="102" t="s">
        <v>201</v>
      </c>
      <c r="D396" s="102"/>
      <c r="E396" s="102"/>
      <c r="F396" s="102"/>
      <c r="G396" s="102"/>
      <c r="H396" s="102"/>
    </row>
    <row r="397" spans="1:8" s="12" customFormat="1" ht="26.25" customHeight="1">
      <c r="A397" s="11"/>
      <c r="B397" s="11"/>
      <c r="C397" s="102" t="s">
        <v>328</v>
      </c>
      <c r="D397" s="102"/>
      <c r="E397" s="102"/>
      <c r="F397" s="102"/>
      <c r="G397" s="102"/>
      <c r="H397" s="102"/>
    </row>
    <row r="398" spans="1:8" s="12" customFormat="1" ht="42" customHeight="1">
      <c r="A398" s="11"/>
      <c r="B398" s="11"/>
      <c r="C398" s="104" t="s">
        <v>504</v>
      </c>
      <c r="D398" s="104"/>
      <c r="E398" s="104"/>
      <c r="F398" s="104"/>
      <c r="G398" s="104"/>
      <c r="H398" s="104"/>
    </row>
    <row r="399" spans="1:8" s="12" customFormat="1" ht="3.75" customHeight="1">
      <c r="A399" s="11"/>
      <c r="B399" s="11"/>
      <c r="C399" s="64"/>
      <c r="D399" s="64"/>
      <c r="E399" s="64"/>
      <c r="F399" s="64"/>
      <c r="G399" s="64"/>
      <c r="H399" s="64"/>
    </row>
    <row r="400" spans="1:8" s="56" customFormat="1" ht="24" customHeight="1">
      <c r="A400" s="50"/>
      <c r="B400" s="50">
        <v>853</v>
      </c>
      <c r="C400" s="51" t="s">
        <v>36</v>
      </c>
      <c r="D400" s="54">
        <v>19188197</v>
      </c>
      <c r="E400" s="54">
        <f>E401+E406+E403</f>
        <v>288574</v>
      </c>
      <c r="F400" s="54">
        <f>F401+F406+F403</f>
        <v>2447</v>
      </c>
      <c r="G400" s="54">
        <f>G401+G406+G403</f>
        <v>0</v>
      </c>
      <c r="H400" s="54">
        <f>D400+E400-F400</f>
        <v>19474324</v>
      </c>
    </row>
    <row r="401" spans="1:8" s="12" customFormat="1" ht="29.25" customHeight="1">
      <c r="A401" s="11"/>
      <c r="B401" s="48">
        <v>85324</v>
      </c>
      <c r="C401" s="53" t="s">
        <v>80</v>
      </c>
      <c r="D401" s="49">
        <v>1992064</v>
      </c>
      <c r="E401" s="49">
        <v>164</v>
      </c>
      <c r="F401" s="49">
        <v>2447</v>
      </c>
      <c r="G401" s="49">
        <v>0</v>
      </c>
      <c r="H401" s="49">
        <f>D401+E401-F401</f>
        <v>1989781</v>
      </c>
    </row>
    <row r="402" spans="1:8" s="12" customFormat="1" ht="66" customHeight="1">
      <c r="A402" s="11"/>
      <c r="B402" s="11"/>
      <c r="C402" s="103" t="s">
        <v>394</v>
      </c>
      <c r="D402" s="103"/>
      <c r="E402" s="103"/>
      <c r="F402" s="103"/>
      <c r="G402" s="103"/>
      <c r="H402" s="103"/>
    </row>
    <row r="403" spans="1:8" s="12" customFormat="1" ht="21" customHeight="1">
      <c r="A403" s="11"/>
      <c r="B403" s="11">
        <v>85332</v>
      </c>
      <c r="C403" s="53" t="s">
        <v>220</v>
      </c>
      <c r="D403" s="42">
        <v>12701987</v>
      </c>
      <c r="E403" s="42">
        <v>2506</v>
      </c>
      <c r="F403" s="42">
        <v>0</v>
      </c>
      <c r="G403" s="42">
        <v>0</v>
      </c>
      <c r="H403" s="42">
        <f>D403+E403-F403</f>
        <v>12704493</v>
      </c>
    </row>
    <row r="404" spans="1:8" s="40" customFormat="1" ht="45" customHeight="1">
      <c r="A404" s="75"/>
      <c r="B404" s="11"/>
      <c r="C404" s="103" t="s">
        <v>460</v>
      </c>
      <c r="D404" s="103"/>
      <c r="E404" s="103"/>
      <c r="F404" s="103"/>
      <c r="G404" s="103"/>
      <c r="H404" s="103"/>
    </row>
    <row r="405" spans="1:8" s="12" customFormat="1" ht="45.75" customHeight="1">
      <c r="A405" s="11"/>
      <c r="B405" s="52"/>
      <c r="C405" s="102" t="s">
        <v>222</v>
      </c>
      <c r="D405" s="102"/>
      <c r="E405" s="102"/>
      <c r="F405" s="102"/>
      <c r="G405" s="102"/>
      <c r="H405" s="102"/>
    </row>
    <row r="406" spans="1:8" s="12" customFormat="1" ht="23.25" customHeight="1">
      <c r="A406" s="11"/>
      <c r="B406" s="11">
        <v>85395</v>
      </c>
      <c r="C406" s="53" t="s">
        <v>21</v>
      </c>
      <c r="D406" s="42">
        <v>2862146</v>
      </c>
      <c r="E406" s="42">
        <v>285904</v>
      </c>
      <c r="F406" s="42">
        <v>0</v>
      </c>
      <c r="G406" s="42">
        <v>0</v>
      </c>
      <c r="H406" s="42">
        <f>D406+E406-F406</f>
        <v>3148050</v>
      </c>
    </row>
    <row r="407" spans="1:8" s="12" customFormat="1" ht="16.5" customHeight="1">
      <c r="A407" s="11"/>
      <c r="B407" s="11"/>
      <c r="C407" s="106" t="s">
        <v>461</v>
      </c>
      <c r="D407" s="106"/>
      <c r="E407" s="106"/>
      <c r="F407" s="106"/>
      <c r="G407" s="106"/>
      <c r="H407" s="106"/>
    </row>
    <row r="408" spans="1:8" s="12" customFormat="1" ht="25.5" customHeight="1">
      <c r="A408" s="11"/>
      <c r="B408" s="11"/>
      <c r="C408" s="103" t="s">
        <v>244</v>
      </c>
      <c r="D408" s="103"/>
      <c r="E408" s="103"/>
      <c r="F408" s="103"/>
      <c r="G408" s="103"/>
      <c r="H408" s="103"/>
    </row>
    <row r="409" spans="1:8" s="12" customFormat="1" ht="17.25" customHeight="1">
      <c r="A409" s="11"/>
      <c r="B409" s="11"/>
      <c r="C409" s="103" t="s">
        <v>245</v>
      </c>
      <c r="D409" s="103"/>
      <c r="E409" s="103"/>
      <c r="F409" s="103"/>
      <c r="G409" s="103"/>
      <c r="H409" s="103"/>
    </row>
    <row r="410" spans="1:8" s="12" customFormat="1" ht="27" customHeight="1">
      <c r="A410" s="11"/>
      <c r="B410" s="11"/>
      <c r="C410" s="103" t="s">
        <v>462</v>
      </c>
      <c r="D410" s="103"/>
      <c r="E410" s="103"/>
      <c r="F410" s="103"/>
      <c r="G410" s="103"/>
      <c r="H410" s="103"/>
    </row>
    <row r="411" spans="1:8" s="12" customFormat="1" ht="27" customHeight="1">
      <c r="A411" s="11"/>
      <c r="B411" s="11"/>
      <c r="C411" s="103" t="s">
        <v>329</v>
      </c>
      <c r="D411" s="103"/>
      <c r="E411" s="103"/>
      <c r="F411" s="103"/>
      <c r="G411" s="103"/>
      <c r="H411" s="103"/>
    </row>
    <row r="412" spans="1:8" s="12" customFormat="1" ht="16.5" customHeight="1">
      <c r="A412" s="11"/>
      <c r="B412" s="11"/>
      <c r="C412" s="106" t="s">
        <v>263</v>
      </c>
      <c r="D412" s="106"/>
      <c r="E412" s="106"/>
      <c r="F412" s="106"/>
      <c r="G412" s="106"/>
      <c r="H412" s="106"/>
    </row>
    <row r="413" spans="1:8" s="38" customFormat="1" ht="26.25" customHeight="1">
      <c r="A413" s="37"/>
      <c r="B413" s="37"/>
      <c r="C413" s="103" t="s">
        <v>264</v>
      </c>
      <c r="D413" s="103"/>
      <c r="E413" s="103"/>
      <c r="F413" s="103"/>
      <c r="G413" s="103"/>
      <c r="H413" s="103"/>
    </row>
    <row r="414" spans="1:8" s="38" customFormat="1" ht="26.25" customHeight="1">
      <c r="A414" s="37"/>
      <c r="B414" s="37"/>
      <c r="C414" s="103" t="s">
        <v>506</v>
      </c>
      <c r="D414" s="103"/>
      <c r="E414" s="103"/>
      <c r="F414" s="103"/>
      <c r="G414" s="103"/>
      <c r="H414" s="103"/>
    </row>
    <row r="415" spans="1:8" s="12" customFormat="1" ht="3.75" customHeight="1">
      <c r="A415" s="11"/>
      <c r="B415" s="11"/>
      <c r="C415" s="39"/>
      <c r="D415" s="39"/>
      <c r="E415" s="39"/>
      <c r="F415" s="39"/>
      <c r="G415" s="39"/>
      <c r="H415" s="66"/>
    </row>
    <row r="416" spans="1:8" s="40" customFormat="1" ht="25.5" customHeight="1">
      <c r="A416" s="50"/>
      <c r="B416" s="50">
        <v>854</v>
      </c>
      <c r="C416" s="51" t="s">
        <v>37</v>
      </c>
      <c r="D416" s="54">
        <v>29956353</v>
      </c>
      <c r="E416" s="54">
        <f>E417+E428+E424</f>
        <v>2409041</v>
      </c>
      <c r="F416" s="54">
        <f>F417+F428+F424</f>
        <v>108495</v>
      </c>
      <c r="G416" s="54">
        <f>G417+G428+G424</f>
        <v>182880</v>
      </c>
      <c r="H416" s="54">
        <f>D416+E416-F416</f>
        <v>32256899</v>
      </c>
    </row>
    <row r="417" spans="1:8" s="12" customFormat="1" ht="21.75" customHeight="1">
      <c r="A417" s="11"/>
      <c r="B417" s="11">
        <v>85403</v>
      </c>
      <c r="C417" s="53" t="s">
        <v>65</v>
      </c>
      <c r="D417" s="42">
        <v>18646489</v>
      </c>
      <c r="E417" s="42">
        <v>58033</v>
      </c>
      <c r="F417" s="42">
        <v>67363</v>
      </c>
      <c r="G417" s="42">
        <v>0</v>
      </c>
      <c r="H417" s="42">
        <f>D417+E417-F417</f>
        <v>18637159</v>
      </c>
    </row>
    <row r="418" spans="1:8" s="12" customFormat="1" ht="41.25" customHeight="1">
      <c r="A418" s="11"/>
      <c r="B418" s="79"/>
      <c r="C418" s="103" t="s">
        <v>395</v>
      </c>
      <c r="D418" s="103"/>
      <c r="E418" s="103"/>
      <c r="F418" s="103"/>
      <c r="G418" s="103"/>
      <c r="H418" s="103"/>
    </row>
    <row r="419" spans="1:8" s="12" customFormat="1" ht="26.25" customHeight="1">
      <c r="A419" s="11"/>
      <c r="B419" s="11"/>
      <c r="C419" s="102" t="s">
        <v>205</v>
      </c>
      <c r="D419" s="102"/>
      <c r="E419" s="102"/>
      <c r="F419" s="102"/>
      <c r="G419" s="102"/>
      <c r="H419" s="102"/>
    </row>
    <row r="420" spans="1:8" s="12" customFormat="1" ht="26.25" customHeight="1">
      <c r="A420" s="11"/>
      <c r="B420" s="11"/>
      <c r="C420" s="102" t="s">
        <v>206</v>
      </c>
      <c r="D420" s="102"/>
      <c r="E420" s="102"/>
      <c r="F420" s="102"/>
      <c r="G420" s="102"/>
      <c r="H420" s="102"/>
    </row>
    <row r="421" spans="1:8" s="12" customFormat="1" ht="14.25" customHeight="1">
      <c r="A421" s="11"/>
      <c r="B421" s="11"/>
      <c r="C421" s="106" t="s">
        <v>231</v>
      </c>
      <c r="D421" s="106"/>
      <c r="E421" s="106"/>
      <c r="F421" s="106"/>
      <c r="G421" s="106"/>
      <c r="H421" s="106"/>
    </row>
    <row r="422" spans="1:8" s="12" customFormat="1" ht="39" customHeight="1">
      <c r="A422" s="11"/>
      <c r="B422" s="11"/>
      <c r="C422" s="103" t="s">
        <v>463</v>
      </c>
      <c r="D422" s="103"/>
      <c r="E422" s="103"/>
      <c r="F422" s="103"/>
      <c r="G422" s="103"/>
      <c r="H422" s="103"/>
    </row>
    <row r="423" spans="1:8" s="12" customFormat="1" ht="76.5" customHeight="1">
      <c r="A423" s="11"/>
      <c r="B423" s="11"/>
      <c r="C423" s="103" t="s">
        <v>464</v>
      </c>
      <c r="D423" s="103"/>
      <c r="E423" s="103"/>
      <c r="F423" s="103"/>
      <c r="G423" s="103"/>
      <c r="H423" s="103"/>
    </row>
    <row r="424" spans="1:8" s="12" customFormat="1" ht="24.75" customHeight="1">
      <c r="A424" s="11"/>
      <c r="B424" s="48">
        <v>85416</v>
      </c>
      <c r="C424" s="55" t="s">
        <v>119</v>
      </c>
      <c r="D424" s="49">
        <v>4369140</v>
      </c>
      <c r="E424" s="49">
        <v>2033008</v>
      </c>
      <c r="F424" s="49">
        <v>2268</v>
      </c>
      <c r="G424" s="49">
        <v>0</v>
      </c>
      <c r="H424" s="49">
        <f>D424+E424-F424</f>
        <v>6399880</v>
      </c>
    </row>
    <row r="425" spans="1:8" s="12" customFormat="1" ht="25.5" customHeight="1">
      <c r="A425" s="11"/>
      <c r="B425" s="79"/>
      <c r="C425" s="103" t="s">
        <v>396</v>
      </c>
      <c r="D425" s="103"/>
      <c r="E425" s="103"/>
      <c r="F425" s="103"/>
      <c r="G425" s="103"/>
      <c r="H425" s="103"/>
    </row>
    <row r="426" spans="1:8" s="12" customFormat="1" ht="27.75" customHeight="1">
      <c r="A426" s="11"/>
      <c r="B426" s="11"/>
      <c r="C426" s="102" t="s">
        <v>207</v>
      </c>
      <c r="D426" s="102"/>
      <c r="E426" s="102"/>
      <c r="F426" s="102"/>
      <c r="G426" s="102"/>
      <c r="H426" s="102"/>
    </row>
    <row r="427" spans="1:8" s="12" customFormat="1" ht="40.5" customHeight="1">
      <c r="A427" s="11"/>
      <c r="B427" s="11"/>
      <c r="C427" s="102" t="s">
        <v>481</v>
      </c>
      <c r="D427" s="102"/>
      <c r="E427" s="102"/>
      <c r="F427" s="102"/>
      <c r="G427" s="102"/>
      <c r="H427" s="102"/>
    </row>
    <row r="428" spans="1:8" s="12" customFormat="1" ht="19.5" customHeight="1">
      <c r="A428" s="11"/>
      <c r="B428" s="11">
        <v>85495</v>
      </c>
      <c r="C428" s="53" t="s">
        <v>21</v>
      </c>
      <c r="D428" s="42">
        <v>506744</v>
      </c>
      <c r="E428" s="42">
        <v>318000</v>
      </c>
      <c r="F428" s="42">
        <v>38864</v>
      </c>
      <c r="G428" s="42">
        <v>182880</v>
      </c>
      <c r="H428" s="42">
        <f>D428+E428-F428</f>
        <v>785880</v>
      </c>
    </row>
    <row r="429" spans="1:8" s="12" customFormat="1" ht="51" customHeight="1">
      <c r="A429" s="11"/>
      <c r="B429" s="11"/>
      <c r="C429" s="103" t="s">
        <v>143</v>
      </c>
      <c r="D429" s="103"/>
      <c r="E429" s="103"/>
      <c r="F429" s="103"/>
      <c r="G429" s="103"/>
      <c r="H429" s="103"/>
    </row>
    <row r="430" spans="1:8" s="38" customFormat="1" ht="13.5" customHeight="1">
      <c r="A430" s="37"/>
      <c r="B430" s="74"/>
      <c r="C430" s="105" t="s">
        <v>140</v>
      </c>
      <c r="D430" s="105"/>
      <c r="E430" s="105"/>
      <c r="F430" s="105"/>
      <c r="G430" s="105"/>
      <c r="H430" s="105"/>
    </row>
    <row r="431" spans="1:8" s="38" customFormat="1" ht="13.5" customHeight="1">
      <c r="A431" s="37"/>
      <c r="B431" s="74"/>
      <c r="C431" s="105" t="s">
        <v>136</v>
      </c>
      <c r="D431" s="105"/>
      <c r="E431" s="105"/>
      <c r="F431" s="105"/>
      <c r="G431" s="105"/>
      <c r="H431" s="105"/>
    </row>
    <row r="432" spans="1:8" s="38" customFormat="1" ht="13.5" customHeight="1">
      <c r="A432" s="37"/>
      <c r="B432" s="74"/>
      <c r="C432" s="105" t="s">
        <v>142</v>
      </c>
      <c r="D432" s="105"/>
      <c r="E432" s="105"/>
      <c r="F432" s="105"/>
      <c r="G432" s="105"/>
      <c r="H432" s="105"/>
    </row>
    <row r="433" spans="1:8" s="38" customFormat="1" ht="13.5" customHeight="1">
      <c r="A433" s="37"/>
      <c r="B433" s="74"/>
      <c r="C433" s="105" t="s">
        <v>139</v>
      </c>
      <c r="D433" s="105"/>
      <c r="E433" s="105"/>
      <c r="F433" s="105"/>
      <c r="G433" s="105"/>
      <c r="H433" s="105"/>
    </row>
    <row r="434" spans="1:8" s="38" customFormat="1" ht="13.5" customHeight="1">
      <c r="A434" s="37"/>
      <c r="B434" s="74"/>
      <c r="C434" s="105" t="s">
        <v>141</v>
      </c>
      <c r="D434" s="105"/>
      <c r="E434" s="105"/>
      <c r="F434" s="105"/>
      <c r="G434" s="105"/>
      <c r="H434" s="105"/>
    </row>
    <row r="435" spans="1:8" s="38" customFormat="1" ht="13.5" customHeight="1">
      <c r="A435" s="37"/>
      <c r="B435" s="74"/>
      <c r="C435" s="105" t="s">
        <v>120</v>
      </c>
      <c r="D435" s="105"/>
      <c r="E435" s="105"/>
      <c r="F435" s="105"/>
      <c r="G435" s="105"/>
      <c r="H435" s="105"/>
    </row>
    <row r="436" spans="1:8" s="38" customFormat="1" ht="13.5" customHeight="1">
      <c r="A436" s="37"/>
      <c r="B436" s="74"/>
      <c r="C436" s="105" t="s">
        <v>138</v>
      </c>
      <c r="D436" s="105"/>
      <c r="E436" s="105"/>
      <c r="F436" s="105"/>
      <c r="G436" s="105"/>
      <c r="H436" s="105"/>
    </row>
    <row r="437" spans="1:8" s="38" customFormat="1" ht="13.5" customHeight="1">
      <c r="A437" s="37"/>
      <c r="B437" s="74"/>
      <c r="C437" s="105" t="s">
        <v>137</v>
      </c>
      <c r="D437" s="105"/>
      <c r="E437" s="105"/>
      <c r="F437" s="105"/>
      <c r="G437" s="105"/>
      <c r="H437" s="105"/>
    </row>
    <row r="438" spans="1:8" s="12" customFormat="1" ht="27" customHeight="1">
      <c r="A438" s="11"/>
      <c r="B438" s="11"/>
      <c r="C438" s="103" t="s">
        <v>397</v>
      </c>
      <c r="D438" s="103"/>
      <c r="E438" s="103"/>
      <c r="F438" s="103"/>
      <c r="G438" s="103"/>
      <c r="H438" s="103"/>
    </row>
    <row r="439" spans="1:8" s="38" customFormat="1" ht="30.75" customHeight="1">
      <c r="A439" s="37"/>
      <c r="B439" s="37"/>
      <c r="C439" s="103" t="s">
        <v>261</v>
      </c>
      <c r="D439" s="103"/>
      <c r="E439" s="103"/>
      <c r="F439" s="103"/>
      <c r="G439" s="103"/>
      <c r="H439" s="103"/>
    </row>
    <row r="440" spans="1:8" s="12" customFormat="1" ht="3.75" customHeight="1">
      <c r="A440" s="11"/>
      <c r="B440" s="11"/>
      <c r="C440" s="39"/>
      <c r="D440" s="39"/>
      <c r="E440" s="39"/>
      <c r="F440" s="39"/>
      <c r="G440" s="39"/>
      <c r="H440" s="66"/>
    </row>
    <row r="441" spans="1:8" s="56" customFormat="1" ht="23.25" customHeight="1">
      <c r="A441" s="50"/>
      <c r="B441" s="50">
        <v>900</v>
      </c>
      <c r="C441" s="51" t="s">
        <v>59</v>
      </c>
      <c r="D441" s="54">
        <v>6252288</v>
      </c>
      <c r="E441" s="54">
        <f>E442+E444</f>
        <v>41602</v>
      </c>
      <c r="F441" s="54">
        <f>F442+F444</f>
        <v>193500</v>
      </c>
      <c r="G441" s="54">
        <f>G442+G444</f>
        <v>0</v>
      </c>
      <c r="H441" s="54">
        <f>D441+E441-F441</f>
        <v>6100390</v>
      </c>
    </row>
    <row r="442" spans="1:8" s="12" customFormat="1" ht="18" customHeight="1">
      <c r="A442" s="11"/>
      <c r="B442" s="52" t="s">
        <v>121</v>
      </c>
      <c r="C442" s="53" t="s">
        <v>122</v>
      </c>
      <c r="D442" s="42">
        <v>0</v>
      </c>
      <c r="E442" s="42">
        <v>41602</v>
      </c>
      <c r="F442" s="42">
        <v>0</v>
      </c>
      <c r="G442" s="42">
        <v>0</v>
      </c>
      <c r="H442" s="42">
        <f>D442+E442-F442</f>
        <v>41602</v>
      </c>
    </row>
    <row r="443" spans="1:8" s="12" customFormat="1" ht="64.5" customHeight="1">
      <c r="A443" s="11"/>
      <c r="B443" s="52"/>
      <c r="C443" s="103" t="s">
        <v>398</v>
      </c>
      <c r="D443" s="103"/>
      <c r="E443" s="103"/>
      <c r="F443" s="103"/>
      <c r="G443" s="103"/>
      <c r="H443" s="103"/>
    </row>
    <row r="444" spans="1:8" s="12" customFormat="1" ht="21.75" customHeight="1">
      <c r="A444" s="11"/>
      <c r="B444" s="11">
        <v>90095</v>
      </c>
      <c r="C444" s="60" t="s">
        <v>21</v>
      </c>
      <c r="D444" s="42">
        <v>4102360</v>
      </c>
      <c r="E444" s="42">
        <v>0</v>
      </c>
      <c r="F444" s="42">
        <v>193500</v>
      </c>
      <c r="G444" s="42">
        <v>0</v>
      </c>
      <c r="H444" s="42">
        <f>D444+E444-F444</f>
        <v>3908860</v>
      </c>
    </row>
    <row r="445" spans="1:8" s="38" customFormat="1" ht="55.5" customHeight="1">
      <c r="A445" s="37"/>
      <c r="B445" s="37"/>
      <c r="C445" s="103" t="s">
        <v>240</v>
      </c>
      <c r="D445" s="103"/>
      <c r="E445" s="103"/>
      <c r="F445" s="103"/>
      <c r="G445" s="103"/>
      <c r="H445" s="103"/>
    </row>
    <row r="446" spans="1:8" s="12" customFormat="1" ht="4.5" customHeight="1">
      <c r="A446" s="11"/>
      <c r="B446" s="11"/>
      <c r="C446" s="39"/>
      <c r="D446" s="39"/>
      <c r="E446" s="39"/>
      <c r="F446" s="39"/>
      <c r="G446" s="39"/>
      <c r="H446" s="39"/>
    </row>
    <row r="447" spans="1:8" s="56" customFormat="1" ht="22.5" customHeight="1">
      <c r="A447" s="96"/>
      <c r="B447" s="96">
        <v>921</v>
      </c>
      <c r="C447" s="97" t="s">
        <v>38</v>
      </c>
      <c r="D447" s="98">
        <v>87254715</v>
      </c>
      <c r="E447" s="98">
        <f>E448+E471+E487+E489+E457+E460+E469+E481</f>
        <v>7839482</v>
      </c>
      <c r="F447" s="98">
        <f>F448+F471+F487+F489+F457+F460+F469+F481</f>
        <v>0</v>
      </c>
      <c r="G447" s="98">
        <f>G448+G471+G487+G489+G457+G460+G469+G481</f>
        <v>34634</v>
      </c>
      <c r="H447" s="98">
        <f>D447+E447-F447</f>
        <v>95094197</v>
      </c>
    </row>
    <row r="448" spans="1:8" s="12" customFormat="1" ht="20.25" customHeight="1">
      <c r="A448" s="11"/>
      <c r="B448" s="11">
        <v>92106</v>
      </c>
      <c r="C448" s="53" t="s">
        <v>58</v>
      </c>
      <c r="D448" s="42">
        <v>28125634</v>
      </c>
      <c r="E448" s="42">
        <v>237000</v>
      </c>
      <c r="F448" s="42">
        <v>0</v>
      </c>
      <c r="G448" s="42">
        <v>34634</v>
      </c>
      <c r="H448" s="42">
        <f>D448+E448-F448</f>
        <v>28362634</v>
      </c>
    </row>
    <row r="449" spans="1:8" s="12" customFormat="1" ht="12.75" customHeight="1">
      <c r="A449" s="11"/>
      <c r="B449" s="11"/>
      <c r="C449" s="103" t="s">
        <v>470</v>
      </c>
      <c r="D449" s="103"/>
      <c r="E449" s="103"/>
      <c r="F449" s="103"/>
      <c r="G449" s="103"/>
      <c r="H449" s="103"/>
    </row>
    <row r="450" spans="1:8" s="12" customFormat="1" ht="16.5" customHeight="1">
      <c r="A450" s="11"/>
      <c r="B450" s="11"/>
      <c r="C450" s="103" t="s">
        <v>187</v>
      </c>
      <c r="D450" s="103"/>
      <c r="E450" s="103"/>
      <c r="F450" s="103"/>
      <c r="G450" s="103"/>
      <c r="H450" s="103"/>
    </row>
    <row r="451" spans="1:8" s="12" customFormat="1" ht="15.75" customHeight="1">
      <c r="A451" s="11"/>
      <c r="B451" s="11"/>
      <c r="C451" s="103" t="s">
        <v>188</v>
      </c>
      <c r="D451" s="103"/>
      <c r="E451" s="103"/>
      <c r="F451" s="103"/>
      <c r="G451" s="103"/>
      <c r="H451" s="103"/>
    </row>
    <row r="452" spans="1:8" s="12" customFormat="1" ht="27.75" customHeight="1">
      <c r="A452" s="11"/>
      <c r="B452" s="11"/>
      <c r="C452" s="103" t="s">
        <v>465</v>
      </c>
      <c r="D452" s="103"/>
      <c r="E452" s="103"/>
      <c r="F452" s="103"/>
      <c r="G452" s="103"/>
      <c r="H452" s="103"/>
    </row>
    <row r="453" spans="1:8" s="12" customFormat="1" ht="88.5" customHeight="1">
      <c r="A453" s="11"/>
      <c r="B453" s="11"/>
      <c r="C453" s="103" t="s">
        <v>399</v>
      </c>
      <c r="D453" s="103"/>
      <c r="E453" s="103"/>
      <c r="F453" s="103"/>
      <c r="G453" s="103"/>
      <c r="H453" s="103"/>
    </row>
    <row r="454" spans="1:8" s="38" customFormat="1" ht="83.25" customHeight="1">
      <c r="A454" s="37"/>
      <c r="B454" s="37"/>
      <c r="C454" s="103" t="s">
        <v>466</v>
      </c>
      <c r="D454" s="103"/>
      <c r="E454" s="103"/>
      <c r="F454" s="103"/>
      <c r="G454" s="103"/>
      <c r="H454" s="103"/>
    </row>
    <row r="455" spans="1:8" s="38" customFormat="1" ht="52.5" customHeight="1">
      <c r="A455" s="37"/>
      <c r="B455" s="37"/>
      <c r="C455" s="103" t="s">
        <v>510</v>
      </c>
      <c r="D455" s="103"/>
      <c r="E455" s="103"/>
      <c r="F455" s="103"/>
      <c r="G455" s="103"/>
      <c r="H455" s="103"/>
    </row>
    <row r="456" spans="1:8" s="12" customFormat="1" ht="42.75" customHeight="1">
      <c r="A456" s="11"/>
      <c r="B456" s="11"/>
      <c r="C456" s="102" t="s">
        <v>249</v>
      </c>
      <c r="D456" s="102"/>
      <c r="E456" s="102"/>
      <c r="F456" s="102"/>
      <c r="G456" s="102"/>
      <c r="H456" s="102"/>
    </row>
    <row r="457" spans="1:8" s="12" customFormat="1" ht="21.75" customHeight="1">
      <c r="A457" s="11"/>
      <c r="B457" s="11">
        <v>92108</v>
      </c>
      <c r="C457" s="53" t="s">
        <v>149</v>
      </c>
      <c r="D457" s="42">
        <v>9010000</v>
      </c>
      <c r="E457" s="42">
        <v>130000</v>
      </c>
      <c r="F457" s="42">
        <v>0</v>
      </c>
      <c r="G457" s="42">
        <v>0</v>
      </c>
      <c r="H457" s="42">
        <f>D457+E457-F457</f>
        <v>9140000</v>
      </c>
    </row>
    <row r="458" spans="1:8" s="12" customFormat="1" ht="55.5" customHeight="1">
      <c r="A458" s="11"/>
      <c r="B458" s="11"/>
      <c r="C458" s="103" t="s">
        <v>467</v>
      </c>
      <c r="D458" s="103"/>
      <c r="E458" s="103"/>
      <c r="F458" s="103"/>
      <c r="G458" s="103"/>
      <c r="H458" s="103"/>
    </row>
    <row r="459" spans="1:8" s="12" customFormat="1" ht="18.75" customHeight="1">
      <c r="A459" s="11"/>
      <c r="B459" s="11"/>
      <c r="C459" s="39"/>
      <c r="D459" s="39"/>
      <c r="E459" s="39"/>
      <c r="F459" s="39"/>
      <c r="G459" s="39"/>
      <c r="H459" s="39"/>
    </row>
    <row r="460" spans="1:8" s="12" customFormat="1" ht="20.25" customHeight="1">
      <c r="A460" s="11"/>
      <c r="B460" s="11">
        <v>92109</v>
      </c>
      <c r="C460" s="53" t="s">
        <v>150</v>
      </c>
      <c r="D460" s="42">
        <v>6375130</v>
      </c>
      <c r="E460" s="42">
        <v>187487</v>
      </c>
      <c r="F460" s="42">
        <v>0</v>
      </c>
      <c r="G460" s="42">
        <v>0</v>
      </c>
      <c r="H460" s="42">
        <f>D460+E460-F460</f>
        <v>6562617</v>
      </c>
    </row>
    <row r="461" spans="1:8" s="12" customFormat="1" ht="12.75" customHeight="1">
      <c r="A461" s="11"/>
      <c r="B461" s="11"/>
      <c r="C461" s="103" t="s">
        <v>154</v>
      </c>
      <c r="D461" s="103"/>
      <c r="E461" s="103"/>
      <c r="F461" s="103"/>
      <c r="G461" s="103"/>
      <c r="H461" s="103"/>
    </row>
    <row r="462" spans="1:8" s="12" customFormat="1" ht="16.5" customHeight="1">
      <c r="A462" s="11"/>
      <c r="B462" s="11"/>
      <c r="C462" s="103" t="s">
        <v>214</v>
      </c>
      <c r="D462" s="103"/>
      <c r="E462" s="103"/>
      <c r="F462" s="103"/>
      <c r="G462" s="103"/>
      <c r="H462" s="103"/>
    </row>
    <row r="463" spans="1:8" s="12" customFormat="1" ht="26.25" customHeight="1">
      <c r="A463" s="11"/>
      <c r="B463" s="11"/>
      <c r="C463" s="103" t="s">
        <v>215</v>
      </c>
      <c r="D463" s="103"/>
      <c r="E463" s="103"/>
      <c r="F463" s="103"/>
      <c r="G463" s="103"/>
      <c r="H463" s="103"/>
    </row>
    <row r="464" spans="1:8" s="38" customFormat="1" ht="54.75" customHeight="1">
      <c r="A464" s="37"/>
      <c r="B464" s="37"/>
      <c r="C464" s="103" t="s">
        <v>216</v>
      </c>
      <c r="D464" s="103"/>
      <c r="E464" s="103"/>
      <c r="F464" s="103"/>
      <c r="G464" s="103"/>
      <c r="H464" s="103"/>
    </row>
    <row r="465" spans="1:8" s="38" customFormat="1" ht="75.75" customHeight="1">
      <c r="A465" s="37"/>
      <c r="B465" s="37"/>
      <c r="C465" s="103" t="s">
        <v>468</v>
      </c>
      <c r="D465" s="103"/>
      <c r="E465" s="103"/>
      <c r="F465" s="103"/>
      <c r="G465" s="103"/>
      <c r="H465" s="103"/>
    </row>
    <row r="466" spans="1:8" s="12" customFormat="1" ht="17.25" customHeight="1">
      <c r="A466" s="11"/>
      <c r="B466" s="11"/>
      <c r="C466" s="103" t="s">
        <v>400</v>
      </c>
      <c r="D466" s="103"/>
      <c r="E466" s="103"/>
      <c r="F466" s="103"/>
      <c r="G466" s="103"/>
      <c r="H466" s="103"/>
    </row>
    <row r="467" spans="1:8" s="12" customFormat="1" ht="26.25" customHeight="1">
      <c r="A467" s="11"/>
      <c r="B467" s="11"/>
      <c r="C467" s="102" t="s">
        <v>217</v>
      </c>
      <c r="D467" s="102"/>
      <c r="E467" s="102"/>
      <c r="F467" s="102"/>
      <c r="G467" s="102"/>
      <c r="H467" s="102"/>
    </row>
    <row r="468" spans="1:8" s="12" customFormat="1" ht="28.5" customHeight="1">
      <c r="A468" s="11"/>
      <c r="B468" s="11"/>
      <c r="C468" s="102" t="s">
        <v>266</v>
      </c>
      <c r="D468" s="102"/>
      <c r="E468" s="102"/>
      <c r="F468" s="102"/>
      <c r="G468" s="102"/>
      <c r="H468" s="102"/>
    </row>
    <row r="469" spans="1:8" s="12" customFormat="1" ht="20.25" customHeight="1">
      <c r="A469" s="11"/>
      <c r="B469" s="11">
        <v>92110</v>
      </c>
      <c r="C469" s="53" t="s">
        <v>152</v>
      </c>
      <c r="D469" s="42">
        <v>2250000</v>
      </c>
      <c r="E469" s="42">
        <v>20000</v>
      </c>
      <c r="F469" s="42">
        <v>0</v>
      </c>
      <c r="G469" s="42">
        <v>0</v>
      </c>
      <c r="H469" s="42">
        <f>D469+E469-F469</f>
        <v>2270000</v>
      </c>
    </row>
    <row r="470" spans="1:8" s="12" customFormat="1" ht="71.25" customHeight="1">
      <c r="A470" s="11"/>
      <c r="B470" s="11"/>
      <c r="C470" s="103" t="s">
        <v>401</v>
      </c>
      <c r="D470" s="103"/>
      <c r="E470" s="103"/>
      <c r="F470" s="103"/>
      <c r="G470" s="103"/>
      <c r="H470" s="103"/>
    </row>
    <row r="471" spans="1:8" s="12" customFormat="1" ht="20.25" customHeight="1">
      <c r="A471" s="11"/>
      <c r="B471" s="11">
        <v>92116</v>
      </c>
      <c r="C471" s="53" t="s">
        <v>56</v>
      </c>
      <c r="D471" s="42">
        <v>18370078</v>
      </c>
      <c r="E471" s="42">
        <v>157300</v>
      </c>
      <c r="F471" s="42">
        <v>0</v>
      </c>
      <c r="G471" s="42">
        <v>0</v>
      </c>
      <c r="H471" s="42">
        <f>D471+E471-F471</f>
        <v>18527378</v>
      </c>
    </row>
    <row r="472" spans="1:8" s="12" customFormat="1" ht="15.75" customHeight="1">
      <c r="A472" s="11"/>
      <c r="B472" s="11"/>
      <c r="C472" s="106" t="s">
        <v>151</v>
      </c>
      <c r="D472" s="106"/>
      <c r="E472" s="106"/>
      <c r="F472" s="106"/>
      <c r="G472" s="106"/>
      <c r="H472" s="106"/>
    </row>
    <row r="473" spans="1:8" s="12" customFormat="1" ht="16.5" customHeight="1">
      <c r="A473" s="11"/>
      <c r="B473" s="11"/>
      <c r="C473" s="103" t="s">
        <v>189</v>
      </c>
      <c r="D473" s="103"/>
      <c r="E473" s="103"/>
      <c r="F473" s="103"/>
      <c r="G473" s="103"/>
      <c r="H473" s="103"/>
    </row>
    <row r="474" spans="1:8" s="12" customFormat="1" ht="66.75" customHeight="1">
      <c r="A474" s="11"/>
      <c r="B474" s="11"/>
      <c r="C474" s="103" t="s">
        <v>191</v>
      </c>
      <c r="D474" s="103"/>
      <c r="E474" s="103"/>
      <c r="F474" s="103"/>
      <c r="G474" s="103"/>
      <c r="H474" s="103"/>
    </row>
    <row r="475" spans="1:8" s="12" customFormat="1" ht="25.5" customHeight="1">
      <c r="A475" s="11"/>
      <c r="B475" s="11"/>
      <c r="C475" s="106" t="s">
        <v>192</v>
      </c>
      <c r="D475" s="106"/>
      <c r="E475" s="106"/>
      <c r="F475" s="106"/>
      <c r="G475" s="106"/>
      <c r="H475" s="106"/>
    </row>
    <row r="476" spans="1:8" s="12" customFormat="1" ht="91.5" customHeight="1">
      <c r="A476" s="11"/>
      <c r="B476" s="11"/>
      <c r="C476" s="103" t="s">
        <v>402</v>
      </c>
      <c r="D476" s="103"/>
      <c r="E476" s="103"/>
      <c r="F476" s="103"/>
      <c r="G476" s="103"/>
      <c r="H476" s="103"/>
    </row>
    <row r="477" spans="1:8" s="56" customFormat="1" ht="66" customHeight="1">
      <c r="A477" s="75"/>
      <c r="B477" s="75"/>
      <c r="C477" s="103" t="s">
        <v>403</v>
      </c>
      <c r="D477" s="103"/>
      <c r="E477" s="103"/>
      <c r="F477" s="103"/>
      <c r="G477" s="103"/>
      <c r="H477" s="103"/>
    </row>
    <row r="478" spans="1:8" s="56" customFormat="1" ht="75.75" customHeight="1">
      <c r="A478" s="75"/>
      <c r="B478" s="75"/>
      <c r="C478" s="103" t="s">
        <v>511</v>
      </c>
      <c r="D478" s="103"/>
      <c r="E478" s="103"/>
      <c r="F478" s="103"/>
      <c r="G478" s="103"/>
      <c r="H478" s="103"/>
    </row>
    <row r="479" spans="1:8" s="12" customFormat="1" ht="44.25" customHeight="1">
      <c r="A479" s="11"/>
      <c r="B479" s="11"/>
      <c r="C479" s="103" t="s">
        <v>469</v>
      </c>
      <c r="D479" s="103"/>
      <c r="E479" s="103"/>
      <c r="F479" s="103"/>
      <c r="G479" s="103"/>
      <c r="H479" s="103"/>
    </row>
    <row r="480" spans="1:8" s="12" customFormat="1" ht="65.25" customHeight="1">
      <c r="A480" s="11"/>
      <c r="B480" s="11"/>
      <c r="C480" s="103" t="s">
        <v>190</v>
      </c>
      <c r="D480" s="103"/>
      <c r="E480" s="103"/>
      <c r="F480" s="103"/>
      <c r="G480" s="103"/>
      <c r="H480" s="103"/>
    </row>
    <row r="481" spans="1:8" s="12" customFormat="1" ht="22.5" customHeight="1">
      <c r="A481" s="11"/>
      <c r="B481" s="11">
        <v>92118</v>
      </c>
      <c r="C481" s="53" t="s">
        <v>153</v>
      </c>
      <c r="D481" s="42">
        <v>11577016</v>
      </c>
      <c r="E481" s="42">
        <v>122220</v>
      </c>
      <c r="F481" s="42">
        <v>0</v>
      </c>
      <c r="G481" s="42">
        <v>0</v>
      </c>
      <c r="H481" s="42">
        <f>D481+E481-F481</f>
        <v>11699236</v>
      </c>
    </row>
    <row r="482" spans="1:8" s="12" customFormat="1" ht="15.75" customHeight="1">
      <c r="A482" s="11"/>
      <c r="B482" s="11"/>
      <c r="C482" s="103" t="s">
        <v>154</v>
      </c>
      <c r="D482" s="103"/>
      <c r="E482" s="103"/>
      <c r="F482" s="103"/>
      <c r="G482" s="103"/>
      <c r="H482" s="103"/>
    </row>
    <row r="483" spans="1:8" s="12" customFormat="1" ht="27.75" customHeight="1">
      <c r="A483" s="11"/>
      <c r="B483" s="11"/>
      <c r="C483" s="103" t="s">
        <v>512</v>
      </c>
      <c r="D483" s="103"/>
      <c r="E483" s="103"/>
      <c r="F483" s="103"/>
      <c r="G483" s="103"/>
      <c r="H483" s="103"/>
    </row>
    <row r="484" spans="1:8" s="12" customFormat="1" ht="67.5" customHeight="1">
      <c r="A484" s="11"/>
      <c r="B484" s="11"/>
      <c r="C484" s="103" t="s">
        <v>513</v>
      </c>
      <c r="D484" s="103"/>
      <c r="E484" s="103"/>
      <c r="F484" s="103"/>
      <c r="G484" s="103"/>
      <c r="H484" s="103"/>
    </row>
    <row r="485" spans="1:8" s="12" customFormat="1" ht="67.5" customHeight="1">
      <c r="A485" s="11"/>
      <c r="B485" s="11"/>
      <c r="C485" s="103" t="s">
        <v>471</v>
      </c>
      <c r="D485" s="103"/>
      <c r="E485" s="103"/>
      <c r="F485" s="103"/>
      <c r="G485" s="103"/>
      <c r="H485" s="103"/>
    </row>
    <row r="486" spans="1:8" s="12" customFormat="1" ht="78.75" customHeight="1">
      <c r="A486" s="11"/>
      <c r="B486" s="11"/>
      <c r="C486" s="103" t="s">
        <v>514</v>
      </c>
      <c r="D486" s="103"/>
      <c r="E486" s="103"/>
      <c r="F486" s="103"/>
      <c r="G486" s="103"/>
      <c r="H486" s="103"/>
    </row>
    <row r="487" spans="1:8" s="12" customFormat="1" ht="20.25" customHeight="1">
      <c r="A487" s="11"/>
      <c r="B487" s="11">
        <v>92120</v>
      </c>
      <c r="C487" s="53" t="s">
        <v>71</v>
      </c>
      <c r="D487" s="42">
        <v>3995864</v>
      </c>
      <c r="E487" s="42">
        <v>100000</v>
      </c>
      <c r="F487" s="42">
        <v>0</v>
      </c>
      <c r="G487" s="42">
        <v>0</v>
      </c>
      <c r="H487" s="42">
        <f>D487+E487-F487</f>
        <v>4095864</v>
      </c>
    </row>
    <row r="488" spans="1:8" s="12" customFormat="1" ht="64.5" customHeight="1">
      <c r="A488" s="11"/>
      <c r="B488" s="79"/>
      <c r="C488" s="103" t="s">
        <v>404</v>
      </c>
      <c r="D488" s="103"/>
      <c r="E488" s="103"/>
      <c r="F488" s="103"/>
      <c r="G488" s="103"/>
      <c r="H488" s="103"/>
    </row>
    <row r="489" spans="1:8" s="12" customFormat="1" ht="20.25" customHeight="1">
      <c r="A489" s="11"/>
      <c r="B489" s="11">
        <v>92195</v>
      </c>
      <c r="C489" s="53" t="s">
        <v>21</v>
      </c>
      <c r="D489" s="42">
        <v>6201493</v>
      </c>
      <c r="E489" s="42">
        <v>6885475</v>
      </c>
      <c r="F489" s="42">
        <v>0</v>
      </c>
      <c r="G489" s="42">
        <v>0</v>
      </c>
      <c r="H489" s="42">
        <f>D489+E489-F489</f>
        <v>13086968</v>
      </c>
    </row>
    <row r="490" spans="1:8" s="12" customFormat="1" ht="17.25" customHeight="1">
      <c r="A490" s="11"/>
      <c r="B490" s="79"/>
      <c r="C490" s="103" t="s">
        <v>231</v>
      </c>
      <c r="D490" s="103"/>
      <c r="E490" s="103"/>
      <c r="F490" s="103"/>
      <c r="G490" s="103"/>
      <c r="H490" s="103"/>
    </row>
    <row r="491" spans="1:8" s="12" customFormat="1" ht="68.25" customHeight="1">
      <c r="A491" s="11"/>
      <c r="B491" s="79"/>
      <c r="C491" s="103" t="s">
        <v>472</v>
      </c>
      <c r="D491" s="103"/>
      <c r="E491" s="103"/>
      <c r="F491" s="103"/>
      <c r="G491" s="103"/>
      <c r="H491" s="103"/>
    </row>
    <row r="492" spans="1:8" s="12" customFormat="1" ht="42" customHeight="1">
      <c r="A492" s="11"/>
      <c r="B492" s="79"/>
      <c r="C492" s="103" t="s">
        <v>267</v>
      </c>
      <c r="D492" s="103"/>
      <c r="E492" s="103"/>
      <c r="F492" s="103"/>
      <c r="G492" s="103"/>
      <c r="H492" s="103"/>
    </row>
    <row r="493" spans="1:8" s="12" customFormat="1" ht="46.5" customHeight="1">
      <c r="A493" s="11"/>
      <c r="B493" s="79"/>
      <c r="C493" s="103" t="s">
        <v>473</v>
      </c>
      <c r="D493" s="103"/>
      <c r="E493" s="103"/>
      <c r="F493" s="103"/>
      <c r="G493" s="103"/>
      <c r="H493" s="103"/>
    </row>
    <row r="494" spans="1:8" s="12" customFormat="1" ht="6" customHeight="1">
      <c r="A494" s="11"/>
      <c r="B494" s="11"/>
      <c r="C494" s="39"/>
      <c r="D494" s="39"/>
      <c r="E494" s="39"/>
      <c r="F494" s="39"/>
      <c r="G494" s="39"/>
      <c r="H494" s="66"/>
    </row>
    <row r="495" spans="1:8" s="40" customFormat="1" ht="30" customHeight="1">
      <c r="A495" s="50"/>
      <c r="B495" s="57">
        <v>925</v>
      </c>
      <c r="C495" s="58" t="s">
        <v>54</v>
      </c>
      <c r="D495" s="59">
        <v>7627799</v>
      </c>
      <c r="E495" s="59">
        <f>E496</f>
        <v>991099</v>
      </c>
      <c r="F495" s="59">
        <f>F496</f>
        <v>588274</v>
      </c>
      <c r="G495" s="59">
        <f>G496</f>
        <v>496191</v>
      </c>
      <c r="H495" s="59">
        <f>D495+E495-F495</f>
        <v>8030624</v>
      </c>
    </row>
    <row r="496" spans="1:8" s="12" customFormat="1" ht="21.75" customHeight="1">
      <c r="A496" s="11"/>
      <c r="B496" s="11">
        <v>92502</v>
      </c>
      <c r="C496" s="53" t="s">
        <v>55</v>
      </c>
      <c r="D496" s="42">
        <v>7627799</v>
      </c>
      <c r="E496" s="42">
        <v>991099</v>
      </c>
      <c r="F496" s="42">
        <v>588274</v>
      </c>
      <c r="G496" s="42">
        <v>496191</v>
      </c>
      <c r="H496" s="42">
        <f>D496+E496-F496</f>
        <v>8030624</v>
      </c>
    </row>
    <row r="497" spans="1:8" s="12" customFormat="1" ht="18" customHeight="1">
      <c r="A497" s="11"/>
      <c r="B497" s="11"/>
      <c r="C497" s="106" t="s">
        <v>77</v>
      </c>
      <c r="D497" s="106"/>
      <c r="E497" s="106"/>
      <c r="F497" s="106"/>
      <c r="G497" s="106"/>
      <c r="H497" s="106"/>
    </row>
    <row r="498" spans="1:8" s="12" customFormat="1" ht="26.25" customHeight="1">
      <c r="A498" s="11"/>
      <c r="B498" s="11"/>
      <c r="C498" s="106" t="s">
        <v>159</v>
      </c>
      <c r="D498" s="106"/>
      <c r="E498" s="106"/>
      <c r="F498" s="106"/>
      <c r="G498" s="106"/>
      <c r="H498" s="106"/>
    </row>
    <row r="499" spans="1:8" s="12" customFormat="1" ht="42.75" customHeight="1">
      <c r="A499" s="11"/>
      <c r="B499" s="11"/>
      <c r="C499" s="103" t="s">
        <v>172</v>
      </c>
      <c r="D499" s="103"/>
      <c r="E499" s="103"/>
      <c r="F499" s="103"/>
      <c r="G499" s="103"/>
      <c r="H499" s="103"/>
    </row>
    <row r="500" spans="1:8" s="12" customFormat="1" ht="42.75" customHeight="1">
      <c r="A500" s="11"/>
      <c r="B500" s="11"/>
      <c r="C500" s="103" t="s">
        <v>165</v>
      </c>
      <c r="D500" s="103"/>
      <c r="E500" s="103"/>
      <c r="F500" s="103"/>
      <c r="G500" s="103"/>
      <c r="H500" s="103"/>
    </row>
    <row r="501" spans="1:8" s="12" customFormat="1" ht="15" customHeight="1">
      <c r="A501" s="11"/>
      <c r="B501" s="11"/>
      <c r="C501" s="103" t="s">
        <v>167</v>
      </c>
      <c r="D501" s="103"/>
      <c r="E501" s="103"/>
      <c r="F501" s="103"/>
      <c r="G501" s="103"/>
      <c r="H501" s="103"/>
    </row>
    <row r="502" spans="1:8" s="12" customFormat="1" ht="15" customHeight="1">
      <c r="A502" s="11"/>
      <c r="B502" s="11"/>
      <c r="C502" s="103" t="s">
        <v>166</v>
      </c>
      <c r="D502" s="103"/>
      <c r="E502" s="103"/>
      <c r="F502" s="103"/>
      <c r="G502" s="103"/>
      <c r="H502" s="103"/>
    </row>
    <row r="503" spans="1:8" s="12" customFormat="1" ht="15" customHeight="1">
      <c r="A503" s="11"/>
      <c r="B503" s="11"/>
      <c r="C503" s="103" t="s">
        <v>168</v>
      </c>
      <c r="D503" s="103"/>
      <c r="E503" s="103"/>
      <c r="F503" s="103"/>
      <c r="G503" s="103"/>
      <c r="H503" s="103"/>
    </row>
    <row r="504" spans="1:8" s="12" customFormat="1" ht="42" customHeight="1">
      <c r="A504" s="11"/>
      <c r="B504" s="11"/>
      <c r="C504" s="103" t="s">
        <v>173</v>
      </c>
      <c r="D504" s="103"/>
      <c r="E504" s="103"/>
      <c r="F504" s="103"/>
      <c r="G504" s="103"/>
      <c r="H504" s="103"/>
    </row>
    <row r="505" spans="1:8" s="12" customFormat="1" ht="14.25" customHeight="1">
      <c r="A505" s="11"/>
      <c r="B505" s="11"/>
      <c r="C505" s="103" t="s">
        <v>174</v>
      </c>
      <c r="D505" s="103"/>
      <c r="E505" s="103"/>
      <c r="F505" s="103"/>
      <c r="G505" s="103"/>
      <c r="H505" s="103"/>
    </row>
    <row r="506" spans="1:8" s="12" customFormat="1" ht="14.25" customHeight="1">
      <c r="A506" s="11"/>
      <c r="B506" s="11"/>
      <c r="C506" s="103" t="s">
        <v>175</v>
      </c>
      <c r="D506" s="103"/>
      <c r="E506" s="103"/>
      <c r="F506" s="103"/>
      <c r="G506" s="103"/>
      <c r="H506" s="103"/>
    </row>
    <row r="507" spans="1:8" s="12" customFormat="1" ht="40.5" customHeight="1">
      <c r="A507" s="11"/>
      <c r="B507" s="11"/>
      <c r="C507" s="103" t="s">
        <v>182</v>
      </c>
      <c r="D507" s="103"/>
      <c r="E507" s="103"/>
      <c r="F507" s="103"/>
      <c r="G507" s="103"/>
      <c r="H507" s="103"/>
    </row>
    <row r="508" spans="1:8" s="12" customFormat="1" ht="14.25" customHeight="1">
      <c r="A508" s="11"/>
      <c r="B508" s="11"/>
      <c r="C508" s="103" t="s">
        <v>181</v>
      </c>
      <c r="D508" s="103"/>
      <c r="E508" s="103"/>
      <c r="F508" s="103"/>
      <c r="G508" s="103"/>
      <c r="H508" s="103"/>
    </row>
    <row r="509" spans="1:8" s="12" customFormat="1" ht="14.25" customHeight="1">
      <c r="A509" s="11"/>
      <c r="B509" s="11"/>
      <c r="C509" s="103" t="s">
        <v>183</v>
      </c>
      <c r="D509" s="103"/>
      <c r="E509" s="103"/>
      <c r="F509" s="103"/>
      <c r="G509" s="103"/>
      <c r="H509" s="103"/>
    </row>
    <row r="510" spans="1:8" s="12" customFormat="1" ht="42.75" customHeight="1">
      <c r="A510" s="11"/>
      <c r="B510" s="11"/>
      <c r="C510" s="103" t="s">
        <v>176</v>
      </c>
      <c r="D510" s="103"/>
      <c r="E510" s="103"/>
      <c r="F510" s="103"/>
      <c r="G510" s="103"/>
      <c r="H510" s="103"/>
    </row>
    <row r="511" spans="1:8" s="12" customFormat="1" ht="41.25" customHeight="1">
      <c r="A511" s="11"/>
      <c r="B511" s="11"/>
      <c r="C511" s="103" t="s">
        <v>180</v>
      </c>
      <c r="D511" s="103"/>
      <c r="E511" s="103"/>
      <c r="F511" s="103"/>
      <c r="G511" s="103"/>
      <c r="H511" s="103"/>
    </row>
    <row r="512" spans="1:8" s="12" customFormat="1" ht="42.75" customHeight="1">
      <c r="A512" s="11"/>
      <c r="B512" s="11"/>
      <c r="C512" s="103" t="s">
        <v>169</v>
      </c>
      <c r="D512" s="103"/>
      <c r="E512" s="103"/>
      <c r="F512" s="103"/>
      <c r="G512" s="103"/>
      <c r="H512" s="103"/>
    </row>
    <row r="513" spans="1:8" s="12" customFormat="1" ht="14.25" customHeight="1">
      <c r="A513" s="11"/>
      <c r="B513" s="11"/>
      <c r="C513" s="103" t="s">
        <v>170</v>
      </c>
      <c r="D513" s="103"/>
      <c r="E513" s="103"/>
      <c r="F513" s="103"/>
      <c r="G513" s="103"/>
      <c r="H513" s="103"/>
    </row>
    <row r="514" spans="1:8" s="12" customFormat="1" ht="14.25" customHeight="1">
      <c r="A514" s="11"/>
      <c r="B514" s="11"/>
      <c r="C514" s="103" t="s">
        <v>171</v>
      </c>
      <c r="D514" s="103"/>
      <c r="E514" s="103"/>
      <c r="F514" s="103"/>
      <c r="G514" s="103"/>
      <c r="H514" s="103"/>
    </row>
    <row r="515" spans="1:8" s="12" customFormat="1" ht="42.75" customHeight="1">
      <c r="A515" s="11"/>
      <c r="B515" s="11"/>
      <c r="C515" s="103" t="s">
        <v>177</v>
      </c>
      <c r="D515" s="103"/>
      <c r="E515" s="103"/>
      <c r="F515" s="103"/>
      <c r="G515" s="103"/>
      <c r="H515" s="103"/>
    </row>
    <row r="516" spans="1:8" s="12" customFormat="1" ht="14.25" customHeight="1">
      <c r="A516" s="11"/>
      <c r="B516" s="11"/>
      <c r="C516" s="103" t="s">
        <v>178</v>
      </c>
      <c r="D516" s="103"/>
      <c r="E516" s="103"/>
      <c r="F516" s="103"/>
      <c r="G516" s="103"/>
      <c r="H516" s="103"/>
    </row>
    <row r="517" spans="1:8" s="12" customFormat="1" ht="14.25" customHeight="1">
      <c r="A517" s="11"/>
      <c r="B517" s="11"/>
      <c r="C517" s="103" t="s">
        <v>179</v>
      </c>
      <c r="D517" s="103"/>
      <c r="E517" s="103"/>
      <c r="F517" s="103"/>
      <c r="G517" s="103"/>
      <c r="H517" s="103"/>
    </row>
    <row r="518" spans="1:8" s="12" customFormat="1" ht="14.25" customHeight="1">
      <c r="A518" s="11"/>
      <c r="B518" s="11"/>
      <c r="C518" s="103" t="s">
        <v>474</v>
      </c>
      <c r="D518" s="103"/>
      <c r="E518" s="103"/>
      <c r="F518" s="103"/>
      <c r="G518" s="103"/>
      <c r="H518" s="103"/>
    </row>
    <row r="519" spans="1:8" s="12" customFormat="1" ht="27" customHeight="1">
      <c r="A519" s="11"/>
      <c r="B519" s="11"/>
      <c r="C519" s="103" t="s">
        <v>475</v>
      </c>
      <c r="D519" s="103"/>
      <c r="E519" s="103"/>
      <c r="F519" s="103"/>
      <c r="G519" s="103"/>
      <c r="H519" s="103"/>
    </row>
    <row r="520" spans="1:8" s="12" customFormat="1" ht="51.75" customHeight="1">
      <c r="A520" s="11"/>
      <c r="B520" s="11"/>
      <c r="C520" s="130" t="s">
        <v>161</v>
      </c>
      <c r="D520" s="130"/>
      <c r="E520" s="130"/>
      <c r="F520" s="130"/>
      <c r="G520" s="130"/>
      <c r="H520" s="130"/>
    </row>
    <row r="521" spans="1:8" s="12" customFormat="1" ht="14.25" customHeight="1">
      <c r="A521" s="11"/>
      <c r="B521" s="11"/>
      <c r="C521" s="103" t="s">
        <v>160</v>
      </c>
      <c r="D521" s="103"/>
      <c r="E521" s="103"/>
      <c r="F521" s="103"/>
      <c r="G521" s="103"/>
      <c r="H521" s="103"/>
    </row>
    <row r="522" spans="1:8" s="12" customFormat="1" ht="18" customHeight="1">
      <c r="A522" s="11"/>
      <c r="B522" s="11"/>
      <c r="C522" s="104" t="s">
        <v>162</v>
      </c>
      <c r="D522" s="104"/>
      <c r="E522" s="104"/>
      <c r="F522" s="104"/>
      <c r="G522" s="104"/>
      <c r="H522" s="104"/>
    </row>
    <row r="523" spans="1:8" s="12" customFormat="1" ht="40.5" customHeight="1">
      <c r="A523" s="11"/>
      <c r="B523" s="11"/>
      <c r="C523" s="102" t="s">
        <v>476</v>
      </c>
      <c r="D523" s="102"/>
      <c r="E523" s="102"/>
      <c r="F523" s="102"/>
      <c r="G523" s="102"/>
      <c r="H523" s="102"/>
    </row>
    <row r="524" spans="1:8" s="12" customFormat="1" ht="13.5" customHeight="1">
      <c r="A524" s="11"/>
      <c r="B524" s="11"/>
      <c r="C524" s="102" t="s">
        <v>515</v>
      </c>
      <c r="D524" s="102"/>
      <c r="E524" s="102"/>
      <c r="F524" s="102"/>
      <c r="G524" s="102"/>
      <c r="H524" s="102"/>
    </row>
    <row r="525" spans="1:8" s="38" customFormat="1" ht="77.25" customHeight="1">
      <c r="A525" s="37"/>
      <c r="B525" s="37"/>
      <c r="C525" s="103" t="s">
        <v>212</v>
      </c>
      <c r="D525" s="103"/>
      <c r="E525" s="103"/>
      <c r="F525" s="103"/>
      <c r="G525" s="103"/>
      <c r="H525" s="103"/>
    </row>
    <row r="526" spans="1:8" s="12" customFormat="1" ht="12.75" customHeight="1">
      <c r="A526" s="11"/>
      <c r="B526" s="11"/>
      <c r="C526" s="106" t="s">
        <v>232</v>
      </c>
      <c r="D526" s="106"/>
      <c r="E526" s="106"/>
      <c r="F526" s="106"/>
      <c r="G526" s="106"/>
      <c r="H526" s="106"/>
    </row>
    <row r="527" spans="1:8" s="12" customFormat="1" ht="30" customHeight="1">
      <c r="A527" s="11"/>
      <c r="B527" s="11"/>
      <c r="C527" s="103" t="s">
        <v>233</v>
      </c>
      <c r="D527" s="103"/>
      <c r="E527" s="103"/>
      <c r="F527" s="103"/>
      <c r="G527" s="103"/>
      <c r="H527" s="103"/>
    </row>
    <row r="528" spans="1:8" s="12" customFormat="1" ht="26.25" customHeight="1">
      <c r="A528" s="11"/>
      <c r="B528" s="11"/>
      <c r="C528" s="102" t="s">
        <v>516</v>
      </c>
      <c r="D528" s="102"/>
      <c r="E528" s="102"/>
      <c r="F528" s="102"/>
      <c r="G528" s="102"/>
      <c r="H528" s="102"/>
    </row>
    <row r="529" spans="1:8" s="12" customFormat="1" ht="15.75" customHeight="1">
      <c r="A529" s="11"/>
      <c r="B529" s="11"/>
      <c r="C529" s="131" t="s">
        <v>235</v>
      </c>
      <c r="D529" s="102"/>
      <c r="E529" s="102"/>
      <c r="F529" s="102"/>
      <c r="G529" s="102"/>
      <c r="H529" s="102"/>
    </row>
    <row r="530" spans="1:8" s="12" customFormat="1" ht="51" customHeight="1">
      <c r="A530" s="11"/>
      <c r="B530" s="11"/>
      <c r="C530" s="103" t="s">
        <v>234</v>
      </c>
      <c r="D530" s="103"/>
      <c r="E530" s="103"/>
      <c r="F530" s="103"/>
      <c r="G530" s="103"/>
      <c r="H530" s="103"/>
    </row>
    <row r="531" spans="1:8" s="12" customFormat="1" ht="9" customHeight="1">
      <c r="A531" s="11"/>
      <c r="B531" s="11"/>
      <c r="C531" s="39"/>
      <c r="D531" s="39"/>
      <c r="E531" s="39"/>
      <c r="F531" s="39"/>
      <c r="G531" s="39"/>
      <c r="H531" s="39"/>
    </row>
    <row r="532" spans="1:8" s="56" customFormat="1" ht="24.75" customHeight="1">
      <c r="A532" s="50"/>
      <c r="B532" s="50">
        <v>926</v>
      </c>
      <c r="C532" s="51" t="s">
        <v>72</v>
      </c>
      <c r="D532" s="54">
        <v>3989843</v>
      </c>
      <c r="E532" s="54">
        <f>E533</f>
        <v>500000</v>
      </c>
      <c r="F532" s="54">
        <f>F533</f>
        <v>60000</v>
      </c>
      <c r="G532" s="54">
        <f>G533</f>
        <v>0</v>
      </c>
      <c r="H532" s="54">
        <f>D532+E532-F532</f>
        <v>4429843</v>
      </c>
    </row>
    <row r="533" spans="1:8" s="12" customFormat="1" ht="22.5" customHeight="1">
      <c r="A533" s="11"/>
      <c r="B533" s="11">
        <v>92605</v>
      </c>
      <c r="C533" s="53" t="s">
        <v>265</v>
      </c>
      <c r="D533" s="42">
        <v>3973000</v>
      </c>
      <c r="E533" s="42">
        <v>500000</v>
      </c>
      <c r="F533" s="42">
        <v>60000</v>
      </c>
      <c r="G533" s="42">
        <v>0</v>
      </c>
      <c r="H533" s="42">
        <f>D533+E533-F533</f>
        <v>4413000</v>
      </c>
    </row>
    <row r="534" spans="1:8" s="56" customFormat="1" ht="41.25" customHeight="1">
      <c r="A534" s="75"/>
      <c r="B534" s="75"/>
      <c r="C534" s="103" t="s">
        <v>517</v>
      </c>
      <c r="D534" s="103"/>
      <c r="E534" s="103"/>
      <c r="F534" s="103"/>
      <c r="G534" s="103"/>
      <c r="H534" s="103"/>
    </row>
    <row r="535" spans="1:8" s="56" customFormat="1" ht="31.5" customHeight="1">
      <c r="A535" s="75"/>
      <c r="B535" s="75"/>
      <c r="C535" s="103" t="s">
        <v>275</v>
      </c>
      <c r="D535" s="103"/>
      <c r="E535" s="103"/>
      <c r="F535" s="103"/>
      <c r="G535" s="103"/>
      <c r="H535" s="103"/>
    </row>
    <row r="536" spans="1:8" s="6" customFormat="1" ht="20.25" customHeight="1">
      <c r="A536" s="110" t="s">
        <v>2</v>
      </c>
      <c r="B536" s="110"/>
      <c r="C536" s="110"/>
      <c r="D536" s="110"/>
      <c r="E536" s="110"/>
      <c r="F536" s="110"/>
      <c r="G536" s="110"/>
      <c r="H536" s="110"/>
    </row>
    <row r="537" spans="1:8" s="22" customFormat="1" ht="18.75" customHeight="1">
      <c r="A537" s="23" t="s">
        <v>9</v>
      </c>
      <c r="B537" s="118" t="s">
        <v>16</v>
      </c>
      <c r="C537" s="118"/>
      <c r="D537" s="24"/>
      <c r="E537" s="24"/>
      <c r="F537" s="24"/>
      <c r="G537" s="24"/>
      <c r="H537" s="24"/>
    </row>
    <row r="538" spans="1:8" s="88" customFormat="1" ht="26.25" customHeight="1">
      <c r="A538" s="77" t="s">
        <v>17</v>
      </c>
      <c r="B538" s="127" t="s">
        <v>25</v>
      </c>
      <c r="C538" s="128"/>
      <c r="D538" s="78">
        <v>853554896</v>
      </c>
      <c r="E538" s="78"/>
      <c r="F538" s="78">
        <f>F539+F540</f>
        <v>44814570</v>
      </c>
      <c r="G538" s="78"/>
      <c r="H538" s="78">
        <f aca="true" t="shared" si="0" ref="H538:H547">D538+E538-F538</f>
        <v>808740326</v>
      </c>
    </row>
    <row r="539" spans="1:8" s="88" customFormat="1" ht="26.25" customHeight="1">
      <c r="A539" s="77" t="s">
        <v>18</v>
      </c>
      <c r="B539" s="111" t="s">
        <v>26</v>
      </c>
      <c r="C539" s="112"/>
      <c r="D539" s="78">
        <v>655478281</v>
      </c>
      <c r="E539" s="78"/>
      <c r="F539" s="78">
        <v>3367453</v>
      </c>
      <c r="G539" s="78"/>
      <c r="H539" s="78">
        <f t="shared" si="0"/>
        <v>652110828</v>
      </c>
    </row>
    <row r="540" spans="1:8" s="38" customFormat="1" ht="27" customHeight="1">
      <c r="A540" s="77" t="s">
        <v>19</v>
      </c>
      <c r="B540" s="114" t="s">
        <v>47</v>
      </c>
      <c r="C540" s="115"/>
      <c r="D540" s="78">
        <v>198076615</v>
      </c>
      <c r="E540" s="78"/>
      <c r="F540" s="78">
        <v>41447117</v>
      </c>
      <c r="G540" s="78"/>
      <c r="H540" s="78">
        <f t="shared" si="0"/>
        <v>156629498</v>
      </c>
    </row>
    <row r="541" spans="1:8" s="88" customFormat="1" ht="26.25" customHeight="1">
      <c r="A541" s="77" t="s">
        <v>27</v>
      </c>
      <c r="B541" s="111" t="s">
        <v>53</v>
      </c>
      <c r="C541" s="112"/>
      <c r="D541" s="78">
        <v>853554896</v>
      </c>
      <c r="E541" s="78"/>
      <c r="F541" s="78">
        <f>F542+F543</f>
        <v>19814570</v>
      </c>
      <c r="G541" s="78"/>
      <c r="H541" s="78">
        <f t="shared" si="0"/>
        <v>833740326</v>
      </c>
    </row>
    <row r="542" spans="1:8" s="6" customFormat="1" ht="26.25" customHeight="1">
      <c r="A542" s="77" t="s">
        <v>28</v>
      </c>
      <c r="B542" s="125" t="s">
        <v>51</v>
      </c>
      <c r="C542" s="126"/>
      <c r="D542" s="78">
        <v>583002859</v>
      </c>
      <c r="E542" s="78"/>
      <c r="F542" s="78">
        <v>2747532</v>
      </c>
      <c r="G542" s="78"/>
      <c r="H542" s="78">
        <f t="shared" si="0"/>
        <v>580255327</v>
      </c>
    </row>
    <row r="543" spans="1:8" s="38" customFormat="1" ht="27" customHeight="1">
      <c r="A543" s="77" t="s">
        <v>29</v>
      </c>
      <c r="B543" s="114" t="s">
        <v>52</v>
      </c>
      <c r="C543" s="115"/>
      <c r="D543" s="78">
        <v>270552037</v>
      </c>
      <c r="E543" s="78"/>
      <c r="F543" s="78">
        <v>17067038</v>
      </c>
      <c r="G543" s="78"/>
      <c r="H543" s="78">
        <f t="shared" si="0"/>
        <v>253484999</v>
      </c>
    </row>
    <row r="544" spans="1:8" s="38" customFormat="1" ht="27" customHeight="1">
      <c r="A544" s="77" t="s">
        <v>30</v>
      </c>
      <c r="B544" s="109" t="s">
        <v>290</v>
      </c>
      <c r="C544" s="109"/>
      <c r="D544" s="78">
        <v>0</v>
      </c>
      <c r="E544" s="78">
        <v>25000000</v>
      </c>
      <c r="F544" s="78"/>
      <c r="G544" s="78"/>
      <c r="H544" s="78">
        <f t="shared" si="0"/>
        <v>25000000</v>
      </c>
    </row>
    <row r="545" spans="1:8" s="38" customFormat="1" ht="27" customHeight="1">
      <c r="A545" s="77" t="s">
        <v>40</v>
      </c>
      <c r="B545" s="109" t="s">
        <v>291</v>
      </c>
      <c r="C545" s="109"/>
      <c r="D545" s="78">
        <v>36180952</v>
      </c>
      <c r="E545" s="78">
        <v>25000000</v>
      </c>
      <c r="F545" s="78"/>
      <c r="G545" s="78"/>
      <c r="H545" s="78">
        <f t="shared" si="0"/>
        <v>61180952</v>
      </c>
    </row>
    <row r="546" spans="1:8" s="38" customFormat="1" ht="42.75" customHeight="1">
      <c r="A546" s="77" t="s">
        <v>41</v>
      </c>
      <c r="B546" s="108" t="s">
        <v>254</v>
      </c>
      <c r="C546" s="108"/>
      <c r="D546" s="78">
        <v>22114025</v>
      </c>
      <c r="E546" s="78"/>
      <c r="F546" s="78">
        <v>6466160</v>
      </c>
      <c r="G546" s="78"/>
      <c r="H546" s="78">
        <f>D546+E546-F546</f>
        <v>15647865</v>
      </c>
    </row>
    <row r="547" spans="1:8" s="88" customFormat="1" ht="26.25" customHeight="1">
      <c r="A547" s="77" t="s">
        <v>42</v>
      </c>
      <c r="B547" s="129" t="s">
        <v>81</v>
      </c>
      <c r="C547" s="129"/>
      <c r="D547" s="78">
        <v>13991018</v>
      </c>
      <c r="E547" s="78"/>
      <c r="F547" s="78">
        <f>F548</f>
        <v>2580919</v>
      </c>
      <c r="G547" s="78"/>
      <c r="H547" s="78">
        <f t="shared" si="0"/>
        <v>11410099</v>
      </c>
    </row>
    <row r="548" spans="1:8" s="38" customFormat="1" ht="39" customHeight="1">
      <c r="A548" s="77" t="s">
        <v>46</v>
      </c>
      <c r="B548" s="129" t="s">
        <v>82</v>
      </c>
      <c r="C548" s="129"/>
      <c r="D548" s="82">
        <v>9766543</v>
      </c>
      <c r="E548" s="82"/>
      <c r="F548" s="82">
        <v>2580919</v>
      </c>
      <c r="G548" s="82"/>
      <c r="H548" s="82">
        <f aca="true" t="shared" si="1" ref="H548:H557">D548+E548-F548</f>
        <v>7185624</v>
      </c>
    </row>
    <row r="549" spans="1:8" s="38" customFormat="1" ht="24.75" customHeight="1">
      <c r="A549" s="77" t="s">
        <v>48</v>
      </c>
      <c r="B549" s="116" t="s">
        <v>43</v>
      </c>
      <c r="C549" s="117"/>
      <c r="D549" s="78">
        <v>251287574</v>
      </c>
      <c r="E549" s="78"/>
      <c r="F549" s="78">
        <f>F550+F551</f>
        <v>9149323</v>
      </c>
      <c r="G549" s="78"/>
      <c r="H549" s="78">
        <f t="shared" si="1"/>
        <v>242138251</v>
      </c>
    </row>
    <row r="550" spans="1:8" s="38" customFormat="1" ht="27" customHeight="1">
      <c r="A550" s="77" t="s">
        <v>73</v>
      </c>
      <c r="B550" s="116" t="s">
        <v>44</v>
      </c>
      <c r="C550" s="117"/>
      <c r="D550" s="78">
        <v>126053144</v>
      </c>
      <c r="E550" s="78"/>
      <c r="F550" s="78">
        <v>8771567</v>
      </c>
      <c r="G550" s="78"/>
      <c r="H550" s="78">
        <f t="shared" si="1"/>
        <v>117281577</v>
      </c>
    </row>
    <row r="551" spans="1:8" s="38" customFormat="1" ht="27" customHeight="1">
      <c r="A551" s="77" t="s">
        <v>74</v>
      </c>
      <c r="B551" s="116" t="s">
        <v>45</v>
      </c>
      <c r="C551" s="117"/>
      <c r="D551" s="78">
        <v>125234430</v>
      </c>
      <c r="E551" s="78"/>
      <c r="F551" s="78">
        <v>377756</v>
      </c>
      <c r="G551" s="78"/>
      <c r="H551" s="78">
        <f t="shared" si="1"/>
        <v>124856674</v>
      </c>
    </row>
    <row r="552" spans="1:8" s="38" customFormat="1" ht="54" customHeight="1">
      <c r="A552" s="77" t="s">
        <v>330</v>
      </c>
      <c r="B552" s="116" t="s">
        <v>500</v>
      </c>
      <c r="C552" s="117"/>
      <c r="D552" s="78">
        <v>95653586</v>
      </c>
      <c r="E552" s="78"/>
      <c r="F552" s="78">
        <v>15719</v>
      </c>
      <c r="G552" s="78"/>
      <c r="H552" s="78">
        <f t="shared" si="1"/>
        <v>95637867</v>
      </c>
    </row>
    <row r="553" spans="1:8" s="38" customFormat="1" ht="27" customHeight="1">
      <c r="A553" s="77" t="s">
        <v>331</v>
      </c>
      <c r="B553" s="108" t="s">
        <v>255</v>
      </c>
      <c r="C553" s="108"/>
      <c r="D553" s="78">
        <v>700000</v>
      </c>
      <c r="E553" s="78">
        <v>630000</v>
      </c>
      <c r="F553" s="78"/>
      <c r="G553" s="78"/>
      <c r="H553" s="78">
        <f t="shared" si="1"/>
        <v>1330000</v>
      </c>
    </row>
    <row r="554" spans="1:8" s="38" customFormat="1" ht="39.75" customHeight="1">
      <c r="A554" s="77" t="s">
        <v>332</v>
      </c>
      <c r="B554" s="108" t="s">
        <v>256</v>
      </c>
      <c r="C554" s="108"/>
      <c r="D554" s="82">
        <v>390000</v>
      </c>
      <c r="E554" s="82">
        <v>600000</v>
      </c>
      <c r="F554" s="82"/>
      <c r="G554" s="82"/>
      <c r="H554" s="82">
        <f>D554+E554-F554</f>
        <v>990000</v>
      </c>
    </row>
    <row r="555" spans="1:8" s="38" customFormat="1" ht="59.25" customHeight="1">
      <c r="A555" s="77" t="s">
        <v>333</v>
      </c>
      <c r="B555" s="108" t="s">
        <v>184</v>
      </c>
      <c r="C555" s="108"/>
      <c r="D555" s="78">
        <v>243379</v>
      </c>
      <c r="E555" s="78"/>
      <c r="F555" s="78">
        <v>2283</v>
      </c>
      <c r="G555" s="78"/>
      <c r="H555" s="78">
        <f t="shared" si="1"/>
        <v>241096</v>
      </c>
    </row>
    <row r="556" spans="1:8" s="38" customFormat="1" ht="42" customHeight="1">
      <c r="A556" s="77" t="s">
        <v>334</v>
      </c>
      <c r="B556" s="108" t="s">
        <v>66</v>
      </c>
      <c r="C556" s="108"/>
      <c r="D556" s="78">
        <v>2432200</v>
      </c>
      <c r="E556" s="78"/>
      <c r="F556" s="78">
        <v>6000</v>
      </c>
      <c r="G556" s="78"/>
      <c r="H556" s="78">
        <f t="shared" si="1"/>
        <v>2426200</v>
      </c>
    </row>
    <row r="557" spans="1:8" s="38" customFormat="1" ht="52.5" customHeight="1">
      <c r="A557" s="77" t="s">
        <v>335</v>
      </c>
      <c r="B557" s="108" t="s">
        <v>67</v>
      </c>
      <c r="C557" s="108"/>
      <c r="D557" s="78">
        <v>2432200</v>
      </c>
      <c r="E557" s="78"/>
      <c r="F557" s="78">
        <v>6000</v>
      </c>
      <c r="G557" s="78"/>
      <c r="H557" s="78">
        <f t="shared" si="1"/>
        <v>2426200</v>
      </c>
    </row>
    <row r="558" spans="1:8" s="6" customFormat="1" ht="9.75" customHeight="1">
      <c r="A558" s="16"/>
      <c r="B558" s="17"/>
      <c r="C558" s="17"/>
      <c r="D558" s="18"/>
      <c r="E558" s="18"/>
      <c r="F558" s="18"/>
      <c r="G558" s="18"/>
      <c r="H558" s="18"/>
    </row>
    <row r="559" spans="1:8" s="22" customFormat="1" ht="18.75" customHeight="1">
      <c r="A559" s="20" t="s">
        <v>10</v>
      </c>
      <c r="B559" s="113" t="s">
        <v>11</v>
      </c>
      <c r="C559" s="113"/>
      <c r="D559" s="21"/>
      <c r="E559" s="21"/>
      <c r="F559" s="21"/>
      <c r="G559" s="21"/>
      <c r="H559" s="21"/>
    </row>
    <row r="560" spans="1:8" s="34" customFormat="1" ht="17.25" customHeight="1">
      <c r="A560" s="36" t="s">
        <v>17</v>
      </c>
      <c r="B560" s="107" t="s">
        <v>93</v>
      </c>
      <c r="C560" s="107"/>
      <c r="D560" s="107"/>
      <c r="E560" s="107"/>
      <c r="F560" s="107"/>
      <c r="G560" s="107"/>
      <c r="H560" s="107"/>
    </row>
    <row r="561" spans="1:8" s="34" customFormat="1" ht="18.75" customHeight="1">
      <c r="A561" s="36" t="s">
        <v>18</v>
      </c>
      <c r="B561" s="107" t="s">
        <v>87</v>
      </c>
      <c r="C561" s="107"/>
      <c r="D561" s="107"/>
      <c r="E561" s="107"/>
      <c r="F561" s="107"/>
      <c r="G561" s="107"/>
      <c r="H561" s="107"/>
    </row>
    <row r="562" spans="1:8" s="34" customFormat="1" ht="17.25" customHeight="1">
      <c r="A562" s="36" t="s">
        <v>19</v>
      </c>
      <c r="B562" s="107" t="s">
        <v>88</v>
      </c>
      <c r="C562" s="107"/>
      <c r="D562" s="107"/>
      <c r="E562" s="107"/>
      <c r="F562" s="107"/>
      <c r="G562" s="107"/>
      <c r="H562" s="107"/>
    </row>
    <row r="563" spans="1:8" s="34" customFormat="1" ht="17.25" customHeight="1">
      <c r="A563" s="36" t="s">
        <v>27</v>
      </c>
      <c r="B563" s="107" t="s">
        <v>89</v>
      </c>
      <c r="C563" s="107"/>
      <c r="D563" s="107"/>
      <c r="E563" s="107"/>
      <c r="F563" s="107"/>
      <c r="G563" s="107"/>
      <c r="H563" s="107"/>
    </row>
    <row r="564" spans="1:8" s="34" customFormat="1" ht="17.25" customHeight="1">
      <c r="A564" s="36" t="s">
        <v>28</v>
      </c>
      <c r="B564" s="107" t="s">
        <v>90</v>
      </c>
      <c r="C564" s="107"/>
      <c r="D564" s="107"/>
      <c r="E564" s="107"/>
      <c r="F564" s="107"/>
      <c r="G564" s="107"/>
      <c r="H564" s="107"/>
    </row>
    <row r="565" spans="1:8" s="34" customFormat="1" ht="26.25" customHeight="1">
      <c r="A565" s="36" t="s">
        <v>29</v>
      </c>
      <c r="B565" s="107" t="s">
        <v>100</v>
      </c>
      <c r="C565" s="107"/>
      <c r="D565" s="107"/>
      <c r="E565" s="107"/>
      <c r="F565" s="107"/>
      <c r="G565" s="107"/>
      <c r="H565" s="107"/>
    </row>
    <row r="566" spans="1:8" s="5" customFormat="1" ht="17.25" customHeight="1">
      <c r="A566" s="36" t="s">
        <v>30</v>
      </c>
      <c r="B566" s="107" t="s">
        <v>346</v>
      </c>
      <c r="C566" s="107"/>
      <c r="D566" s="107"/>
      <c r="E566" s="107"/>
      <c r="F566" s="107"/>
      <c r="G566" s="107"/>
      <c r="H566" s="107"/>
    </row>
    <row r="567" spans="1:8" s="34" customFormat="1" ht="17.25" customHeight="1">
      <c r="A567" s="36" t="s">
        <v>40</v>
      </c>
      <c r="B567" s="107" t="s">
        <v>101</v>
      </c>
      <c r="C567" s="107"/>
      <c r="D567" s="107"/>
      <c r="E567" s="107"/>
      <c r="F567" s="107"/>
      <c r="G567" s="107"/>
      <c r="H567" s="107"/>
    </row>
    <row r="568" spans="1:8" s="34" customFormat="1" ht="17.25" customHeight="1">
      <c r="A568" s="36" t="s">
        <v>41</v>
      </c>
      <c r="B568" s="107" t="s">
        <v>102</v>
      </c>
      <c r="C568" s="107"/>
      <c r="D568" s="107"/>
      <c r="E568" s="107"/>
      <c r="F568" s="107"/>
      <c r="G568" s="107"/>
      <c r="H568" s="107"/>
    </row>
    <row r="569" spans="1:8" s="34" customFormat="1" ht="17.25" customHeight="1">
      <c r="A569" s="36" t="s">
        <v>42</v>
      </c>
      <c r="B569" s="107" t="s">
        <v>103</v>
      </c>
      <c r="C569" s="107"/>
      <c r="D569" s="107"/>
      <c r="E569" s="107"/>
      <c r="F569" s="107"/>
      <c r="G569" s="107"/>
      <c r="H569" s="107"/>
    </row>
    <row r="570" spans="1:8" s="34" customFormat="1" ht="17.25" customHeight="1">
      <c r="A570" s="36" t="s">
        <v>46</v>
      </c>
      <c r="B570" s="107" t="s">
        <v>347</v>
      </c>
      <c r="C570" s="107"/>
      <c r="D570" s="107"/>
      <c r="E570" s="107"/>
      <c r="F570" s="107"/>
      <c r="G570" s="107"/>
      <c r="H570" s="107"/>
    </row>
    <row r="571" spans="1:8" s="34" customFormat="1" ht="17.25" customHeight="1">
      <c r="A571" s="36" t="s">
        <v>48</v>
      </c>
      <c r="B571" s="107" t="s">
        <v>104</v>
      </c>
      <c r="C571" s="107"/>
      <c r="D571" s="107"/>
      <c r="E571" s="107"/>
      <c r="F571" s="107"/>
      <c r="G571" s="107"/>
      <c r="H571" s="107"/>
    </row>
    <row r="572" spans="1:8" s="34" customFormat="1" ht="17.25" customHeight="1">
      <c r="A572" s="36" t="s">
        <v>73</v>
      </c>
      <c r="B572" s="107" t="s">
        <v>105</v>
      </c>
      <c r="C572" s="107"/>
      <c r="D572" s="107"/>
      <c r="E572" s="107"/>
      <c r="F572" s="107"/>
      <c r="G572" s="107"/>
      <c r="H572" s="107"/>
    </row>
    <row r="573" spans="1:8" s="34" customFormat="1" ht="8.25" customHeight="1">
      <c r="A573" s="36"/>
      <c r="B573" s="35"/>
      <c r="C573" s="35"/>
      <c r="D573" s="35"/>
      <c r="E573" s="35"/>
      <c r="F573" s="35"/>
      <c r="G573" s="35"/>
      <c r="H573" s="46"/>
    </row>
    <row r="574" spans="1:8" s="8" customFormat="1" ht="16.5" customHeight="1">
      <c r="A574" s="14" t="s">
        <v>20</v>
      </c>
      <c r="B574" s="122" t="s">
        <v>91</v>
      </c>
      <c r="C574" s="122"/>
      <c r="D574" s="15"/>
      <c r="E574" s="15"/>
      <c r="F574" s="15"/>
      <c r="G574" s="15"/>
      <c r="H574" s="15"/>
    </row>
    <row r="575" spans="1:8" s="8" customFormat="1" ht="4.5" customHeight="1">
      <c r="A575" s="19"/>
      <c r="B575" s="19"/>
      <c r="C575" s="7"/>
      <c r="D575" s="7"/>
      <c r="E575" s="7"/>
      <c r="F575" s="7"/>
      <c r="G575" s="7"/>
      <c r="H575" s="47"/>
    </row>
    <row r="576" spans="1:8" s="38" customFormat="1" ht="13.5" customHeight="1">
      <c r="A576" s="19"/>
      <c r="B576" s="121" t="s">
        <v>92</v>
      </c>
      <c r="C576" s="121"/>
      <c r="D576" s="121"/>
      <c r="E576" s="121"/>
      <c r="F576" s="121"/>
      <c r="G576" s="121"/>
      <c r="H576" s="121"/>
    </row>
    <row r="577" spans="1:8" s="38" customFormat="1" ht="14.25" customHeight="1">
      <c r="A577" s="37"/>
      <c r="B577" s="100" t="s">
        <v>31</v>
      </c>
      <c r="C577" s="121" t="s">
        <v>348</v>
      </c>
      <c r="D577" s="121"/>
      <c r="E577" s="121"/>
      <c r="F577" s="121"/>
      <c r="G577" s="121"/>
      <c r="H577" s="121"/>
    </row>
    <row r="578" spans="1:8" s="38" customFormat="1" ht="14.25" customHeight="1">
      <c r="A578" s="37"/>
      <c r="B578" s="100" t="s">
        <v>32</v>
      </c>
      <c r="C578" s="121" t="s">
        <v>349</v>
      </c>
      <c r="D578" s="121"/>
      <c r="E578" s="121"/>
      <c r="F578" s="121"/>
      <c r="G578" s="121"/>
      <c r="H578" s="121"/>
    </row>
    <row r="579" spans="1:8" s="38" customFormat="1" ht="27" customHeight="1">
      <c r="A579" s="37"/>
      <c r="B579" s="99" t="s">
        <v>350</v>
      </c>
      <c r="C579" s="105" t="s">
        <v>501</v>
      </c>
      <c r="D579" s="105"/>
      <c r="E579" s="105"/>
      <c r="F579" s="105"/>
      <c r="G579" s="105"/>
      <c r="H579" s="105"/>
    </row>
    <row r="580" spans="1:8" s="38" customFormat="1" ht="14.25" customHeight="1">
      <c r="A580" s="37"/>
      <c r="B580" s="100" t="s">
        <v>351</v>
      </c>
      <c r="C580" s="121" t="s">
        <v>405</v>
      </c>
      <c r="D580" s="121"/>
      <c r="E580" s="121"/>
      <c r="F580" s="121"/>
      <c r="G580" s="121"/>
      <c r="H580" s="121"/>
    </row>
    <row r="581" spans="1:8" s="8" customFormat="1" ht="12.75">
      <c r="A581" s="19"/>
      <c r="B581" s="19"/>
      <c r="C581" s="7"/>
      <c r="D581" s="41"/>
      <c r="E581" s="41"/>
      <c r="F581" s="41"/>
      <c r="G581" s="41"/>
      <c r="H581" s="41"/>
    </row>
  </sheetData>
  <sheetProtection password="C25B" sheet="1"/>
  <mergeCells count="437">
    <mergeCell ref="C129:F129"/>
    <mergeCell ref="C131:F131"/>
    <mergeCell ref="C132:F132"/>
    <mergeCell ref="C133:F133"/>
    <mergeCell ref="C134:F134"/>
    <mergeCell ref="C47:H47"/>
    <mergeCell ref="C125:H125"/>
    <mergeCell ref="C121:F121"/>
    <mergeCell ref="C122:F122"/>
    <mergeCell ref="C124:F124"/>
    <mergeCell ref="C144:F144"/>
    <mergeCell ref="C143:H143"/>
    <mergeCell ref="C145:F145"/>
    <mergeCell ref="C139:H139"/>
    <mergeCell ref="C140:F140"/>
    <mergeCell ref="C141:F141"/>
    <mergeCell ref="C142:F142"/>
    <mergeCell ref="C113:F113"/>
    <mergeCell ref="C116:F116"/>
    <mergeCell ref="C117:F117"/>
    <mergeCell ref="C118:F118"/>
    <mergeCell ref="C94:F94"/>
    <mergeCell ref="C120:F120"/>
    <mergeCell ref="C114:H114"/>
    <mergeCell ref="C115:F115"/>
    <mergeCell ref="C119:F119"/>
    <mergeCell ref="C107:F107"/>
    <mergeCell ref="C110:F110"/>
    <mergeCell ref="C111:H111"/>
    <mergeCell ref="C112:F112"/>
    <mergeCell ref="C100:F100"/>
    <mergeCell ref="C101:H101"/>
    <mergeCell ref="C102:F102"/>
    <mergeCell ref="C103:F103"/>
    <mergeCell ref="C104:F104"/>
    <mergeCell ref="C96:H96"/>
    <mergeCell ref="C97:H97"/>
    <mergeCell ref="C98:F98"/>
    <mergeCell ref="C99:F99"/>
    <mergeCell ref="C108:F108"/>
    <mergeCell ref="C109:H109"/>
    <mergeCell ref="C308:H308"/>
    <mergeCell ref="C331:H331"/>
    <mergeCell ref="C26:H26"/>
    <mergeCell ref="C211:H211"/>
    <mergeCell ref="C385:H385"/>
    <mergeCell ref="C164:H164"/>
    <mergeCell ref="C162:H162"/>
    <mergeCell ref="C336:H336"/>
    <mergeCell ref="C337:H337"/>
    <mergeCell ref="C105:F105"/>
    <mergeCell ref="C414:H414"/>
    <mergeCell ref="C412:H412"/>
    <mergeCell ref="C535:H535"/>
    <mergeCell ref="C534:H534"/>
    <mergeCell ref="C468:H468"/>
    <mergeCell ref="C491:H491"/>
    <mergeCell ref="C492:H492"/>
    <mergeCell ref="C413:H413"/>
    <mergeCell ref="C526:H526"/>
    <mergeCell ref="C530:H530"/>
    <mergeCell ref="B546:C546"/>
    <mergeCell ref="B553:C553"/>
    <mergeCell ref="B554:C554"/>
    <mergeCell ref="C349:H349"/>
    <mergeCell ref="C348:H348"/>
    <mergeCell ref="C350:H350"/>
    <mergeCell ref="C456:H456"/>
    <mergeCell ref="C527:H527"/>
    <mergeCell ref="C529:H529"/>
    <mergeCell ref="C324:H324"/>
    <mergeCell ref="C326:H326"/>
    <mergeCell ref="C327:H327"/>
    <mergeCell ref="C328:H328"/>
    <mergeCell ref="C32:H32"/>
    <mergeCell ref="C163:H163"/>
    <mergeCell ref="C34:H34"/>
    <mergeCell ref="C85:H85"/>
    <mergeCell ref="C240:H240"/>
    <mergeCell ref="C247:H247"/>
    <mergeCell ref="C528:H528"/>
    <mergeCell ref="C321:H321"/>
    <mergeCell ref="C445:H445"/>
    <mergeCell ref="C411:H411"/>
    <mergeCell ref="C409:H409"/>
    <mergeCell ref="C329:H329"/>
    <mergeCell ref="C423:H423"/>
    <mergeCell ref="C418:H418"/>
    <mergeCell ref="C419:H419"/>
    <mergeCell ref="C420:H420"/>
    <mergeCell ref="C40:H40"/>
    <mergeCell ref="C236:H236"/>
    <mergeCell ref="C83:F83"/>
    <mergeCell ref="C84:F84"/>
    <mergeCell ref="C123:F123"/>
    <mergeCell ref="C86:F86"/>
    <mergeCell ref="C168:H168"/>
    <mergeCell ref="C219:H219"/>
    <mergeCell ref="C222:H222"/>
    <mergeCell ref="C135:H135"/>
    <mergeCell ref="C421:H421"/>
    <mergeCell ref="C319:H319"/>
    <mergeCell ref="C221:H221"/>
    <mergeCell ref="C410:H410"/>
    <mergeCell ref="C407:H407"/>
    <mergeCell ref="C228:H228"/>
    <mergeCell ref="C229:H229"/>
    <mergeCell ref="C272:H272"/>
    <mergeCell ref="C273:H273"/>
    <mergeCell ref="C274:H274"/>
    <mergeCell ref="C490:H490"/>
    <mergeCell ref="C313:H313"/>
    <mergeCell ref="C314:H314"/>
    <mergeCell ref="C315:H315"/>
    <mergeCell ref="C482:H482"/>
    <mergeCell ref="C253:H253"/>
    <mergeCell ref="C277:H277"/>
    <mergeCell ref="C260:H260"/>
    <mergeCell ref="C265:H265"/>
    <mergeCell ref="C271:H271"/>
    <mergeCell ref="C478:H478"/>
    <mergeCell ref="C425:H425"/>
    <mergeCell ref="C426:H426"/>
    <mergeCell ref="C462:H462"/>
    <mergeCell ref="C429:H429"/>
    <mergeCell ref="C430:H430"/>
    <mergeCell ref="C518:H518"/>
    <mergeCell ref="C519:H519"/>
    <mergeCell ref="C520:H520"/>
    <mergeCell ref="C42:H42"/>
    <mergeCell ref="C450:H450"/>
    <mergeCell ref="C454:H454"/>
    <mergeCell ref="C484:H484"/>
    <mergeCell ref="C511:H511"/>
    <mergeCell ref="C483:H483"/>
    <mergeCell ref="C485:H485"/>
    <mergeCell ref="C312:H312"/>
    <mergeCell ref="C524:H524"/>
    <mergeCell ref="C521:H521"/>
    <mergeCell ref="C486:H486"/>
    <mergeCell ref="C500:H500"/>
    <mergeCell ref="C501:H501"/>
    <mergeCell ref="C522:H522"/>
    <mergeCell ref="C523:H523"/>
    <mergeCell ref="C515:H515"/>
    <mergeCell ref="C516:H516"/>
    <mergeCell ref="C505:H505"/>
    <mergeCell ref="C506:H506"/>
    <mergeCell ref="C507:H507"/>
    <mergeCell ref="C510:H510"/>
    <mergeCell ref="B547:C547"/>
    <mergeCell ref="B548:C548"/>
    <mergeCell ref="C512:H512"/>
    <mergeCell ref="C513:H513"/>
    <mergeCell ref="C514:H514"/>
    <mergeCell ref="C517:H517"/>
    <mergeCell ref="C422:H422"/>
    <mergeCell ref="C474:H474"/>
    <mergeCell ref="C438:H438"/>
    <mergeCell ref="C502:H502"/>
    <mergeCell ref="C503:H503"/>
    <mergeCell ref="C504:H504"/>
    <mergeCell ref="C480:H480"/>
    <mergeCell ref="C475:H475"/>
    <mergeCell ref="C477:H477"/>
    <mergeCell ref="C476:H476"/>
    <mergeCell ref="C278:H278"/>
    <mergeCell ref="C276:H276"/>
    <mergeCell ref="C280:H280"/>
    <mergeCell ref="C497:H497"/>
    <mergeCell ref="C498:H498"/>
    <mergeCell ref="C499:H499"/>
    <mergeCell ref="C408:H408"/>
    <mergeCell ref="C470:H470"/>
    <mergeCell ref="C472:H472"/>
    <mergeCell ref="C473:H473"/>
    <mergeCell ref="C465:H465"/>
    <mergeCell ref="C302:H302"/>
    <mergeCell ref="C303:H303"/>
    <mergeCell ref="C227:H227"/>
    <mergeCell ref="C391:H391"/>
    <mergeCell ref="C283:H283"/>
    <mergeCell ref="C282:H282"/>
    <mergeCell ref="C275:H275"/>
    <mergeCell ref="C279:H279"/>
    <mergeCell ref="C281:H281"/>
    <mergeCell ref="C392:H392"/>
    <mergeCell ref="C393:H393"/>
    <mergeCell ref="C427:H427"/>
    <mergeCell ref="C239:H239"/>
    <mergeCell ref="C241:H241"/>
    <mergeCell ref="C242:H242"/>
    <mergeCell ref="C246:H246"/>
    <mergeCell ref="C243:H243"/>
    <mergeCell ref="C245:H245"/>
    <mergeCell ref="C389:H389"/>
    <mergeCell ref="C250:H250"/>
    <mergeCell ref="C251:H251"/>
    <mergeCell ref="C252:H252"/>
    <mergeCell ref="C244:H244"/>
    <mergeCell ref="C230:H230"/>
    <mergeCell ref="C161:H161"/>
    <mergeCell ref="C177:H177"/>
    <mergeCell ref="C178:H178"/>
    <mergeCell ref="C179:H179"/>
    <mergeCell ref="C238:H238"/>
    <mergeCell ref="C270:H270"/>
    <mergeCell ref="C376:H376"/>
    <mergeCell ref="C183:H183"/>
    <mergeCell ref="C172:H172"/>
    <mergeCell ref="C176:H176"/>
    <mergeCell ref="C180:H180"/>
    <mergeCell ref="C199:H199"/>
    <mergeCell ref="C200:H200"/>
    <mergeCell ref="C254:H254"/>
    <mergeCell ref="C255:H255"/>
    <mergeCell ref="C269:H269"/>
    <mergeCell ref="B540:C540"/>
    <mergeCell ref="B538:C538"/>
    <mergeCell ref="C258:H258"/>
    <mergeCell ref="C259:H259"/>
    <mergeCell ref="C261:H261"/>
    <mergeCell ref="C262:H262"/>
    <mergeCell ref="C263:H263"/>
    <mergeCell ref="C284:H284"/>
    <mergeCell ref="C297:H297"/>
    <mergeCell ref="C138:F138"/>
    <mergeCell ref="C182:H182"/>
    <mergeCell ref="C257:H257"/>
    <mergeCell ref="C264:H264"/>
    <mergeCell ref="C266:H266"/>
    <mergeCell ref="C267:H267"/>
    <mergeCell ref="C256:H256"/>
    <mergeCell ref="C201:H201"/>
    <mergeCell ref="C248:H248"/>
    <mergeCell ref="C249:H249"/>
    <mergeCell ref="C464:H464"/>
    <mergeCell ref="C290:H290"/>
    <mergeCell ref="C285:H285"/>
    <mergeCell ref="C286:H286"/>
    <mergeCell ref="C354:H354"/>
    <mergeCell ref="C77:H77"/>
    <mergeCell ref="C78:H78"/>
    <mergeCell ref="C79:H79"/>
    <mergeCell ref="C294:H294"/>
    <mergeCell ref="C293:H293"/>
    <mergeCell ref="C579:H579"/>
    <mergeCell ref="C580:H580"/>
    <mergeCell ref="A9:H9"/>
    <mergeCell ref="B576:H576"/>
    <mergeCell ref="B550:C550"/>
    <mergeCell ref="B12:C12"/>
    <mergeCell ref="B542:C542"/>
    <mergeCell ref="B539:C539"/>
    <mergeCell ref="C58:H58"/>
    <mergeCell ref="B566:H566"/>
    <mergeCell ref="C578:H578"/>
    <mergeCell ref="B574:C574"/>
    <mergeCell ref="B561:H561"/>
    <mergeCell ref="B562:H562"/>
    <mergeCell ref="B564:H564"/>
    <mergeCell ref="B568:H568"/>
    <mergeCell ref="B570:H570"/>
    <mergeCell ref="A11:H11"/>
    <mergeCell ref="A4:H4"/>
    <mergeCell ref="A6:H6"/>
    <mergeCell ref="A8:H8"/>
    <mergeCell ref="A7:H7"/>
    <mergeCell ref="C577:H577"/>
    <mergeCell ref="C289:H289"/>
    <mergeCell ref="C291:H291"/>
    <mergeCell ref="C128:H128"/>
    <mergeCell ref="C488:H488"/>
    <mergeCell ref="C509:H509"/>
    <mergeCell ref="C364:H364"/>
    <mergeCell ref="C320:H320"/>
    <mergeCell ref="C333:H333"/>
    <mergeCell ref="C334:H334"/>
    <mergeCell ref="A1:H1"/>
    <mergeCell ref="A2:H2"/>
    <mergeCell ref="A3:H3"/>
    <mergeCell ref="A5:H5"/>
    <mergeCell ref="A10:H10"/>
    <mergeCell ref="C28:H28"/>
    <mergeCell ref="A536:H536"/>
    <mergeCell ref="B541:C541"/>
    <mergeCell ref="B559:C559"/>
    <mergeCell ref="B543:C543"/>
    <mergeCell ref="B551:C551"/>
    <mergeCell ref="B537:C537"/>
    <mergeCell ref="B545:C545"/>
    <mergeCell ref="B555:C555"/>
    <mergeCell ref="C38:H38"/>
    <mergeCell ref="B572:H572"/>
    <mergeCell ref="B544:C544"/>
    <mergeCell ref="B557:C557"/>
    <mergeCell ref="B569:H569"/>
    <mergeCell ref="B565:H565"/>
    <mergeCell ref="B567:H567"/>
    <mergeCell ref="B549:C549"/>
    <mergeCell ref="B552:C552"/>
    <mergeCell ref="C137:H137"/>
    <mergeCell ref="C194:H194"/>
    <mergeCell ref="B560:H560"/>
    <mergeCell ref="B556:C556"/>
    <mergeCell ref="B563:H563"/>
    <mergeCell ref="B571:H571"/>
    <mergeCell ref="C360:H360"/>
    <mergeCell ref="C296:H296"/>
    <mergeCell ref="C439:H439"/>
    <mergeCell ref="C508:H508"/>
    <mergeCell ref="C71:H71"/>
    <mergeCell ref="C127:H127"/>
    <mergeCell ref="C59:H59"/>
    <mergeCell ref="C80:F80"/>
    <mergeCell ref="C130:H130"/>
    <mergeCell ref="C136:H136"/>
    <mergeCell ref="C73:H73"/>
    <mergeCell ref="C82:F82"/>
    <mergeCell ref="C106:F106"/>
    <mergeCell ref="C95:H95"/>
    <mergeCell ref="C184:H184"/>
    <mergeCell ref="C213:H213"/>
    <mergeCell ref="C215:H215"/>
    <mergeCell ref="C197:H197"/>
    <mergeCell ref="C195:H195"/>
    <mergeCell ref="C205:H205"/>
    <mergeCell ref="C206:H206"/>
    <mergeCell ref="C207:H207"/>
    <mergeCell ref="C214:H214"/>
    <mergeCell ref="C335:H335"/>
    <mergeCell ref="C196:H196"/>
    <mergeCell ref="C295:H295"/>
    <mergeCell ref="C292:H292"/>
    <mergeCell ref="C287:H287"/>
    <mergeCell ref="C288:H288"/>
    <mergeCell ref="C198:H198"/>
    <mergeCell ref="C234:H234"/>
    <mergeCell ref="C322:H322"/>
    <mergeCell ref="C268:H268"/>
    <mergeCell ref="C366:H366"/>
    <mergeCell ref="C367:H367"/>
    <mergeCell ref="C358:H358"/>
    <mergeCell ref="C344:H344"/>
    <mergeCell ref="C355:H355"/>
    <mergeCell ref="C299:H299"/>
    <mergeCell ref="C338:H338"/>
    <mergeCell ref="C340:H340"/>
    <mergeCell ref="C330:H330"/>
    <mergeCell ref="C362:H362"/>
    <mergeCell ref="C451:H451"/>
    <mergeCell ref="C452:H452"/>
    <mergeCell ref="C374:H374"/>
    <mergeCell ref="C375:H375"/>
    <mergeCell ref="C402:H402"/>
    <mergeCell ref="C394:H394"/>
    <mergeCell ref="C398:H398"/>
    <mergeCell ref="C395:H395"/>
    <mergeCell ref="C396:H396"/>
    <mergeCell ref="C397:H397"/>
    <mergeCell ref="C436:H436"/>
    <mergeCell ref="C437:H437"/>
    <mergeCell ref="C431:H431"/>
    <mergeCell ref="C432:H432"/>
    <mergeCell ref="C433:H433"/>
    <mergeCell ref="C339:H339"/>
    <mergeCell ref="C368:H368"/>
    <mergeCell ref="C369:H369"/>
    <mergeCell ref="C370:H370"/>
    <mergeCell ref="C371:H371"/>
    <mergeCell ref="C66:H66"/>
    <mergeCell ref="C67:H67"/>
    <mergeCell ref="C20:H20"/>
    <mergeCell ref="C21:H21"/>
    <mergeCell ref="C22:H22"/>
    <mergeCell ref="C23:H23"/>
    <mergeCell ref="C65:H65"/>
    <mergeCell ref="C57:H57"/>
    <mergeCell ref="C50:H50"/>
    <mergeCell ref="C51:H51"/>
    <mergeCell ref="C153:H153"/>
    <mergeCell ref="C157:H157"/>
    <mergeCell ref="C493:H493"/>
    <mergeCell ref="C192:H192"/>
    <mergeCell ref="C181:H181"/>
    <mergeCell ref="C525:H525"/>
    <mergeCell ref="C453:H453"/>
    <mergeCell ref="C449:H449"/>
    <mergeCell ref="C461:H461"/>
    <mergeCell ref="C467:H467"/>
    <mergeCell ref="C479:H479"/>
    <mergeCell ref="C458:H458"/>
    <mergeCell ref="C463:H463"/>
    <mergeCell ref="C466:H466"/>
    <mergeCell ref="C381:H381"/>
    <mergeCell ref="C377:H377"/>
    <mergeCell ref="C455:H455"/>
    <mergeCell ref="C443:H443"/>
    <mergeCell ref="C434:H434"/>
    <mergeCell ref="C435:H435"/>
    <mergeCell ref="C405:H405"/>
    <mergeCell ref="C404:H404"/>
    <mergeCell ref="C383:H383"/>
    <mergeCell ref="C209:H209"/>
    <mergeCell ref="C202:H202"/>
    <mergeCell ref="C203:H203"/>
    <mergeCell ref="C204:H204"/>
    <mergeCell ref="C372:H372"/>
    <mergeCell ref="C373:H373"/>
    <mergeCell ref="C365:H365"/>
    <mergeCell ref="C55:H55"/>
    <mergeCell ref="C56:H56"/>
    <mergeCell ref="C304:H304"/>
    <mergeCell ref="C224:H224"/>
    <mergeCell ref="C225:H225"/>
    <mergeCell ref="C226:H226"/>
    <mergeCell ref="C301:H301"/>
    <mergeCell ref="C149:H149"/>
    <mergeCell ref="C150:H150"/>
    <mergeCell ref="C159:H159"/>
    <mergeCell ref="C24:H24"/>
    <mergeCell ref="C63:H63"/>
    <mergeCell ref="C43:H43"/>
    <mergeCell ref="C45:H45"/>
    <mergeCell ref="C46:H46"/>
    <mergeCell ref="C44:H44"/>
    <mergeCell ref="C49:H49"/>
    <mergeCell ref="C52:H52"/>
    <mergeCell ref="C53:H53"/>
    <mergeCell ref="C54:H54"/>
    <mergeCell ref="C91:F91"/>
    <mergeCell ref="C92:F92"/>
    <mergeCell ref="C93:F93"/>
    <mergeCell ref="C87:F87"/>
    <mergeCell ref="C88:H88"/>
    <mergeCell ref="C89:F89"/>
    <mergeCell ref="C90:H90"/>
  </mergeCells>
  <printOptions horizontalCentered="1"/>
  <pageMargins left="0.3937007874015748" right="0.35433070866141736" top="0.984251968503937" bottom="0.984251968503937" header="0.5118110236220472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Toruniu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k.mach</dc:creator>
  <cp:keywords/>
  <dc:description/>
  <cp:lastModifiedBy>Maryla Majtczak</cp:lastModifiedBy>
  <cp:lastPrinted>2017-04-20T06:36:17Z</cp:lastPrinted>
  <dcterms:created xsi:type="dcterms:W3CDTF">2008-01-28T10:43:05Z</dcterms:created>
  <dcterms:modified xsi:type="dcterms:W3CDTF">2017-04-20T07:49:36Z</dcterms:modified>
  <cp:category/>
  <cp:version/>
  <cp:contentType/>
  <cp:contentStatus/>
</cp:coreProperties>
</file>