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975" yWindow="65296" windowWidth="12120" windowHeight="9120" activeTab="0"/>
  </bookViews>
  <sheets>
    <sheet name="Uzasadnienie" sheetId="1" r:id="rId1"/>
  </sheets>
  <definedNames>
    <definedName name="_xlfn.IFERROR" hidden="1">#NAME?</definedName>
    <definedName name="_xlnm.Print_Titles" localSheetId="0">'Uzasadnienie'!$11:$11</definedName>
  </definedNames>
  <calcPr fullCalcOnLoad="1"/>
</workbook>
</file>

<file path=xl/sharedStrings.xml><?xml version="1.0" encoding="utf-8"?>
<sst xmlns="http://schemas.openxmlformats.org/spreadsheetml/2006/main" count="460" uniqueCount="358">
  <si>
    <t>1. Przedmiot regulacji</t>
  </si>
  <si>
    <t>2. Omówienie podstawy prawnej</t>
  </si>
  <si>
    <t>5. Ocena skutków regulacji:</t>
  </si>
  <si>
    <t xml:space="preserve">Zgodnie z istniejącym stanem prawnym nie ma konieczności skierowania projektu uchwały do konsultacji.  </t>
  </si>
  <si>
    <t>Administracja publiczna</t>
  </si>
  <si>
    <t>Treść</t>
  </si>
  <si>
    <t>Plan przed zmianą</t>
  </si>
  <si>
    <t>Zmniejszenia</t>
  </si>
  <si>
    <t>Plan po zmianach</t>
  </si>
  <si>
    <t>Zwiększenia</t>
  </si>
  <si>
    <t>I.</t>
  </si>
  <si>
    <t>II.</t>
  </si>
  <si>
    <t>Zmiany załączników do uchwały budżetowej:</t>
  </si>
  <si>
    <t>Wydatki</t>
  </si>
  <si>
    <t>Lp.</t>
  </si>
  <si>
    <t>Przeniesienia między zadaniami  w ramach tej samej klasyfikacji budżetowej</t>
  </si>
  <si>
    <t>OGÓŁEM</t>
  </si>
  <si>
    <t>Zmiany w treści uchwały:</t>
  </si>
  <si>
    <t>1.</t>
  </si>
  <si>
    <t>2.</t>
  </si>
  <si>
    <t>3.</t>
  </si>
  <si>
    <t>III.</t>
  </si>
  <si>
    <t>Pozostała działalność</t>
  </si>
  <si>
    <t>Oświata i wychowanie</t>
  </si>
  <si>
    <t>UZASADNIENIE</t>
  </si>
  <si>
    <t>Urzędy marszałkowskie</t>
  </si>
  <si>
    <t>Dochody</t>
  </si>
  <si>
    <t>§ 1 ust. 1 dotyczący dochodów budżetowych</t>
  </si>
  <si>
    <t>§ 1 ust. 1 pkt 1 dotyczący dochodów bieżących</t>
  </si>
  <si>
    <t>4.</t>
  </si>
  <si>
    <t>5.</t>
  </si>
  <si>
    <t>6.</t>
  </si>
  <si>
    <t>7.</t>
  </si>
  <si>
    <t>1)</t>
  </si>
  <si>
    <t>2)</t>
  </si>
  <si>
    <t>Powyższe zmiany nie wpływają na deficyt budżetowy.</t>
  </si>
  <si>
    <t>010</t>
  </si>
  <si>
    <t>Rolnictwo i łowiectwo</t>
  </si>
  <si>
    <t>Transport i łączność</t>
  </si>
  <si>
    <t>Pozostałe zadania w zakresie polityki społecznej</t>
  </si>
  <si>
    <t>Przetwórstwo przemysłowe</t>
  </si>
  <si>
    <t>Rozwój kadr nowoczesnej gospodarki i przedsiębiorczości</t>
  </si>
  <si>
    <t>Edukacyjna opieka wychowawcza</t>
  </si>
  <si>
    <t>Wojewódzkie urzędy pracy</t>
  </si>
  <si>
    <t>Kultura i ochrona dziedzictwa narodowego</t>
  </si>
  <si>
    <t>4. Uzasadnienie merytoryczne - uzasadnienie do zmian w uchwale budżetowej na 2016 rok</t>
  </si>
  <si>
    <t>3. Konsultacje wymagane przepisami prawa (łącznie z przepisami wewnętrznymi)</t>
  </si>
  <si>
    <t>Wynik budżetowy i finansowy na 2016 rok</t>
  </si>
  <si>
    <t>8.</t>
  </si>
  <si>
    <t>9.</t>
  </si>
  <si>
    <t>10.</t>
  </si>
  <si>
    <t>§ 7 ust. 1 dotyczący dotacji udzielanych z budżetu województwa</t>
  </si>
  <si>
    <t>§ 7 ust. 1 pkt 1 dotyczący dotacji udzielanych z budżetu województwa jednostkom sektora finansów publicznych</t>
  </si>
  <si>
    <t>§ 7 ust. 1 pkt 2 dotyczący dotacji udzielanych z budżetu województwa jednostkom spoza sektora finansów publicznych</t>
  </si>
  <si>
    <t>11.</t>
  </si>
  <si>
    <t>§ 1 ust. 1 pkt 2 dotyczący dochodów majątkowych</t>
  </si>
  <si>
    <t>12.</t>
  </si>
  <si>
    <t>Załącznik nr 1 "Dochody budżetu Województwa Kujawsko-Pomorskiego wg źródeł pochodzenia. Plan na 2016 rok";</t>
  </si>
  <si>
    <t>Załącznik nr 2 "Dochody budżetu Województwa Kujawsko-Pomorskiego wg klasyfikacji budżetowej. Plan na 2016 rok";</t>
  </si>
  <si>
    <t>Załącznik nr 3 "Wydatki budżetu Województwa Kujawsko-Pomorskiego wg grup wydatków. Plan na 2016 rok";</t>
  </si>
  <si>
    <t>Załącznik nr 4 "Wydatki budżetu Województwa Kujawsko-Pomorskiego wg klasyfikacji budżetowej. Plan na 2016 rok";</t>
  </si>
  <si>
    <t>Załącznik nr 5 "Wynik budżetowy i finansowy. Plan na 2016 rok";</t>
  </si>
  <si>
    <t>Zmianie ulega załącznik nr 5 do uchwały budżetowej pn. "Wynik budżetowy i finansowy. Plan na 2016 rok" w związku ze:</t>
  </si>
  <si>
    <t xml:space="preserve">Różne rozliczenia </t>
  </si>
  <si>
    <t>Załącznik nr 11 "Dotacje udzielane z budżetu Województwa Kujawsko-Pomorskiego. Plan na 2016 rok";</t>
  </si>
  <si>
    <t>Załącznik nr 10 "Wydatki na zadania inwestycyjne. Plan na 2016 rok";</t>
  </si>
  <si>
    <t>Ochrona zdrowia</t>
  </si>
  <si>
    <t>Szpitale ogólne</t>
  </si>
  <si>
    <t>Program Operacyjny Kapitał Ludzki</t>
  </si>
  <si>
    <t>Informatyka</t>
  </si>
  <si>
    <t>Określa się dotacje celowe dla:</t>
  </si>
  <si>
    <t>Infrastruktura kolejowa</t>
  </si>
  <si>
    <t>Załącznik Nr 7 "Działania realizowane w ramach komponentu regionalnego Programu Operacyjnego Kapitał Ludzki 2007-2013. Plan na 2016 rok";</t>
  </si>
  <si>
    <t>§ 2 ust. 1 pkt 1 dotyczący wydatków bieżących</t>
  </si>
  <si>
    <t>§ 2 ust. 1 pkt 2 dotyczący wydatków majątkowych</t>
  </si>
  <si>
    <t>§ 2 ust. 1 dotyczący wydatków budżetowych</t>
  </si>
  <si>
    <t>Ogrody botaniczne i zoologiczne oraz naturalne obszary i obiekty chronionej przyrody</t>
  </si>
  <si>
    <t>Parki krajobrazowe</t>
  </si>
  <si>
    <t>Określa się planowane wydatki:</t>
  </si>
  <si>
    <t>Biblioteki</t>
  </si>
  <si>
    <t xml:space="preserve">Parki krajobrazowe </t>
  </si>
  <si>
    <t xml:space="preserve">Zgodnie z art. 18 pkt 6 ustawy z dnia 5 czerwca 1998 r. o samorządzie województwa (Dz. U. z 2016 r. poz. 486) do właściwości Sejmiku Województwa należy uchwalanie budżetu województwa. W toku wykonywania budżetu uchwalonego w formie uchwały budżetowej na dany rok, organ stanowiący jednostki samorządu terytorialnego może dokonywać zmian w planie finansowym dochodów, wydatków, przychodów i rozchodów tej jednostki z wyłączeniem dzielenia rezerw ogólnej i celowych, którymi dysponuje zarząd jednostki samorządu terytorialnego na podstawie art. 222 ust. 4 ustawy z dnia 27 sierpnia 2009 r. o finansach publicznych (Dz. U. z 2013 r. poz. 885 z późn. zm.). </t>
  </si>
  <si>
    <t>Teatry</t>
  </si>
  <si>
    <t>Określa się dotacje dla:</t>
  </si>
  <si>
    <t>Muzea</t>
  </si>
  <si>
    <t>Rozwój przedsiębiorczości</t>
  </si>
  <si>
    <t>Krajowe pasażerskie przewozy kolejowe</t>
  </si>
  <si>
    <t>Filharmonie, orkiestry, chóry i kapele</t>
  </si>
  <si>
    <t>Gospodarka mieszkaniowa</t>
  </si>
  <si>
    <t>Gospodarka gruntami i nieruchomościami</t>
  </si>
  <si>
    <t>Gospodarka komunalna i ochrona środowiska</t>
  </si>
  <si>
    <t>Gospodarka odpadami</t>
  </si>
  <si>
    <t>Turystyka</t>
  </si>
  <si>
    <t>Zwiększa się planowane wydatki:</t>
  </si>
  <si>
    <t>Internaty i bursy szkolne</t>
  </si>
  <si>
    <t>Centra kształcenia ustawicznego i praktycznego oraz ośrodki dokształcania zawodowego</t>
  </si>
  <si>
    <t xml:space="preserve">o kwotę </t>
  </si>
  <si>
    <t>Drogi publiczne wojewódzkie</t>
  </si>
  <si>
    <t>Załącznik Nr 8 "Projekty i działania realizowane w ramach  Regionalnego Programu Operacyjnego Województwa Kujawsko-Pomorskiego 2014-2020. Plan na 2016 rok";</t>
  </si>
  <si>
    <t>Załącznik Nr 9 "Pozostałe projekty i działania realizowane ze środków zagranicznych. Plan na 2016 rok"";</t>
  </si>
  <si>
    <t>Załącznik Nr 6 "Działania realizowane w ramach Regionalnego Programu Operacyjnego Województwa Kujawsko-Pomorskiego 2007-2013. Plan na 2016 rok";</t>
  </si>
  <si>
    <t>60013</t>
  </si>
  <si>
    <t>01095</t>
  </si>
  <si>
    <t>Regionalne Programy Operacyjne 2007-2013</t>
  </si>
  <si>
    <t xml:space="preserve">    1) na zadania inwestycyjne w ramach:</t>
  </si>
  <si>
    <t xml:space="preserve">w kwocie </t>
  </si>
  <si>
    <t xml:space="preserve">    2) na zadania bieżące w ramach:</t>
  </si>
  <si>
    <t xml:space="preserve">       - Działania 2.6 Ochrona i promocja i zasobów przyrodniczych, na projekty:</t>
  </si>
  <si>
    <t xml:space="preserve">       - Działania 5.5 Promocja i rozwój markowych produktów, na projekty:</t>
  </si>
  <si>
    <t xml:space="preserve">    - Działania 3.2 Rozwój infrastruktury ochrony zdrowia i pomocy społecznej</t>
  </si>
  <si>
    <t xml:space="preserve">    - Działania 2.2 Gospodarka odpadami</t>
  </si>
  <si>
    <t xml:space="preserve">    - Działania 5.2.2 Wsparcie inwestycji przedsiębiorstw</t>
  </si>
  <si>
    <t>Regionalne Programy Operacyjne 2014-2020 finansowane z udziałem środków Europejskiego Funduszu Społecznego</t>
  </si>
  <si>
    <t>Regionalne Programy Operacyjne 2014-2020 finansowane z udziałem środków Europejskiego Funduszu Rozwoju Regionalnego</t>
  </si>
  <si>
    <t>Promocja jednostek samorządu terytorialnego</t>
  </si>
  <si>
    <t>Powyższe zmiany wynikają z konieczności dostosowania planu wydatków do potrzeb wynikających ze złożonych przez beneficjentów wniosków o płatność.</t>
  </si>
  <si>
    <t>Ratownictwo medyczne</t>
  </si>
  <si>
    <t xml:space="preserve">    - Działania 4.3 Rozwój komercyjnych e-usług</t>
  </si>
  <si>
    <t>Określa się dochody z tytułu dotacji celowych z budżetu państwa (budżet środków europejskich) stanowiące refundację wydatków poniesionych  na projekty realizowane w latach poprzednich w ramach Regionalnego Programu Operacyjnego Województwa Kujawsko-Pomorskiego 2007-2013:</t>
  </si>
  <si>
    <t>Powyższych zmian dokonuje się w celu dostosowania planu dochodów do wielkości wynikających z wniosków o płatność refundacyjną składanych przez beneficjentów.</t>
  </si>
  <si>
    <t>Część oświatowa subwencji ogólnej dla jednostek samorządu terytorialnego</t>
  </si>
  <si>
    <t>Różne rozliczenia finansowe</t>
  </si>
  <si>
    <t>Ochrona powietrza atmosferycznego i klimatu</t>
  </si>
  <si>
    <t>Państwowy Fundusz Rehabilitacji Osób Niepełnosprawnych</t>
  </si>
  <si>
    <t>Bezpieczeństwo publiczne i ochrona przeciwpożarowa</t>
  </si>
  <si>
    <t>Pomoc społeczna</t>
  </si>
  <si>
    <t>Regionalne ośrodki polityki społecznej</t>
  </si>
  <si>
    <t>Wpływy i wydatki związane z gromadzeniem środków z opłat i kar za korzystanie ze środowiska</t>
  </si>
  <si>
    <t>Zwiększa się o kwotę 925.697 zł wydatki zaplanowane na dopłaty do spółki Kujawsko-Pomorska Sieć Informacyjna sp. z o.o. z przeznaczeniem na pokrycie ujemnego wyniku z działalności operacyjnej za 2015 r., zgodnie z Umową Wsparcia zawartą w dniu 9 października 2014 r. pomiędzy Województwem (Wspólnik), Spółką oraz Bankiem Polska Kasa Opieki S.A. (Agent Płatniczy).</t>
  </si>
  <si>
    <t xml:space="preserve"> - z budżetu państwa oraz z budżetu województwa na zadanie inwestycyjne pn. "Budowa obiektu Opery NOVA w Bydgoszczy" (2005-2007)     
   (157.604 zł);</t>
  </si>
  <si>
    <t>Zwiększa się planowane dochody własne województwa o kwotę 159.648 zł w związku z otrzymaniem od Opery NOVA w Bydgoszczy środków stanowiących rozliczenie podatku VAT, który podlega zwrotowi w ramach rozliczenia przekazanych dotacji, tj.:</t>
  </si>
  <si>
    <r>
      <t xml:space="preserve">Określa się planowane wydatki w kwocie 7.907 zł na nowe zadanie własne pn. </t>
    </r>
    <r>
      <rPr>
        <i/>
        <sz val="10"/>
        <rFont val="Times New Roman"/>
        <family val="1"/>
      </rPr>
      <t xml:space="preserve">"Zwrot dotacji - Budowa Opery NOVA w Bydgoszczy" </t>
    </r>
    <r>
      <rPr>
        <sz val="10"/>
        <rFont val="Times New Roman"/>
        <family val="1"/>
      </rPr>
      <t>z przeznaczeniem na zwrot środków dotacji otrzymanej z budżetu państwa na zadanie inwestycyjne pn. "Budowa obiektu Opery NOVA w Bydgoszczy" (2005-2007). Powyższa kwota stanowi rozliczenie podatku VAT, który podlega zwrotowi w ramach rozliczenia dotacji.</t>
    </r>
  </si>
  <si>
    <t xml:space="preserve"> - Opery NOVA w Bydgoszczy w kwocie 13.210 zł z przeznaczeniem na zakup opraw oświetleniowych dla foyer.</t>
  </si>
  <si>
    <r>
      <t xml:space="preserve"> - w kwocie 135.000 zł na projekt pn. </t>
    </r>
    <r>
      <rPr>
        <i/>
        <sz val="10"/>
        <rFont val="Times New Roman"/>
        <family val="1"/>
      </rPr>
      <t>Zakup profesjonalnych instrumentów muzycznych dla Orkiestry Symfonicznej Filharmonii Pomorskiej 
   w Bydgoszczy</t>
    </r>
    <r>
      <rPr>
        <sz val="10"/>
        <rFont val="Times New Roman"/>
        <family val="1"/>
      </rPr>
      <t>, na który instytucja uzyskała dofinansowanie w ramach Programu Operacyjnego Ministra Kultury i Dziedzictwa Narodowego: 
   Rozwój infrastruktury kultury, priorytetu: Infrastruktura kultury. W ramach zadania przewidziano zakup: marimby, dużego bębna, ksylofonu, 
   zestawu krotali, fagotu, 8 trąbek, fletu piccolo oraz es-klarnetu.</t>
    </r>
  </si>
  <si>
    <r>
      <t xml:space="preserve">Zmniejsza się o kwotę 3.500 zł dotację celową dla Wojewódzkiej i Miejskiej Biblioteki Publicznej im. dr Witolda Bełzy w Bydgoszczy przeznaczoną na zabezpieczenie wkładu własnego w projekcie pn. </t>
    </r>
    <r>
      <rPr>
        <i/>
        <sz val="10"/>
        <rFont val="Times New Roman"/>
        <family val="1"/>
      </rPr>
      <t>Księgi do ratowania</t>
    </r>
    <r>
      <rPr>
        <sz val="10"/>
        <rFont val="Times New Roman"/>
        <family val="1"/>
      </rPr>
      <t xml:space="preserve">, na który instytucja uzyskała dofinansowanie od Ministra Kultury i Dziedzictwa Narodowego w ramach Programu Operacyjnego MKiDN: Dziedzictwo kulturowe, priorytetu: Wspieranie działań muzealnych. Zmiana wynika z oszczędności powstałych po przeprowadzeniu procedur przetargowych na prace konserwatorskie przewidziane w ramach zadania. </t>
    </r>
  </si>
  <si>
    <t>Określa się dotacje celowe dla Wojewódzkiej i Miejskiej Biblioteki Publicznej - Książnicy Kopernikańskiej w Toruniu:</t>
  </si>
  <si>
    <t xml:space="preserve"> - Działanie 5.1 Infrastruktura drogowa</t>
  </si>
  <si>
    <t xml:space="preserve"> - Działanie 5.3 Infrastruktura kolejowa</t>
  </si>
  <si>
    <t>Drogi publiczne powiatowe</t>
  </si>
  <si>
    <t>Zmniejsza się o kwotę 2.507.000 zł wydatki zaplanowane w ramach RPO WK-P 2014-2020 na Działanie 5.3 Infrastruktura kolejowa w celu dostosowania planu wydatków do wielkości prognozowanego współfinansowania krajowego dla projektów przewidzianych do realizacji przez beneficjentów w 2016 r.</t>
  </si>
  <si>
    <t>Zmniejsza się o kwotę 6.203.000 zł wydatki zaplanowane w ramach RPO WK-P 2014-2020 na Działanie 5.1 Infrastruktura drogowa w celu dostosowania planu wydatków do wielkości prognozowanego współfinansowania krajowego dla projektów przewidzianych do realizacji przez beneficjentów w 2016 r.</t>
  </si>
  <si>
    <t>Ośrodki wsparcia</t>
  </si>
  <si>
    <t>Ośrodki adopcyjne</t>
  </si>
  <si>
    <t>Dokonuje się przeniesienia planowanych wydatków między podziałkami klasyfikacji budżetowej w kwocie 23.640 zł w ramach bieżącego utrzymania Kujawsko-Pomorskiego Ośrodka Adopcyjnego w Toruniu w celu zabezpieczenia środków m.in. na pochodne od wynagrodzeń, bieżące regulowanie zobowiązań z tytułu zawartych umów najmu pomieszczeń oraz na podatek od nieruchomości.</t>
  </si>
  <si>
    <t>Zmniejsza się o kwotę 46.663 zł planowane dochody własne województwa pochodzące z tytułu 2,5 % odpisu od środków przyznanych województwu z Państwowego Funduszu Rehabilitacji Osób Niepełnosprawnych. Wstępnie przyznane zostały środki w kwocie 11.601.698 zł. Po ostatecznym podziale środków przypadającym samorządom województw przez Zarząd Państwowego Funduszu Rehabilitacji Osób Niepełnosprawnych, dla województwa kujawsko-pomorskiego określona została kwota 9.735.148 zł.</t>
  </si>
  <si>
    <r>
      <t xml:space="preserve">Zwiększa się o kwotę 35.000 zł wydatki zaplanowane na zadanie własne pn. </t>
    </r>
    <r>
      <rPr>
        <i/>
        <sz val="10"/>
        <rFont val="Times New Roman"/>
        <family val="1"/>
      </rPr>
      <t xml:space="preserve">"Organizacja dożynek" </t>
    </r>
    <r>
      <rPr>
        <sz val="10"/>
        <rFont val="Times New Roman"/>
        <family val="1"/>
      </rPr>
      <t>w celu zabezpieczenia środków na zorganizowanie stoiska Województwa Kujawsko-Pomorskiego podczas obchodów Dożynek Prezydenckich w Spale oraz pokrycie kosztów udziału w uroczystościach przedstawicieli reprezentujących Województwo wraz z grupą wieńcową.</t>
    </r>
  </si>
  <si>
    <t xml:space="preserve">Zwiększa się wydatki finansowane ze środków własnych województwa zaplanowane na bieżące utrzymanie: </t>
  </si>
  <si>
    <t>Zwiększa się wydatki:</t>
  </si>
  <si>
    <t>Szkoły podstawowe specjalne</t>
  </si>
  <si>
    <t>Przedszkola specjalne</t>
  </si>
  <si>
    <t>Gimnazja specjalne</t>
  </si>
  <si>
    <t>Licea ogólnokształcące specjalne</t>
  </si>
  <si>
    <t xml:space="preserve">Szkoły zawodowe </t>
  </si>
  <si>
    <t>Szkoły zawodowe specjalne</t>
  </si>
  <si>
    <t>Dokształcanie i doskonalenie nauczycieli</t>
  </si>
  <si>
    <t>Biblioteki pedagogiczne</t>
  </si>
  <si>
    <t xml:space="preserve"> - Specjalnego Ośrodka Szkolno-Wychowawczego w Toruniu o kwotę 12.403 zł;</t>
  </si>
  <si>
    <t xml:space="preserve"> - Zespołu Szkół Nr 33 Specjalnych w Bydgoszczy o kwotę 6.840 zł;</t>
  </si>
  <si>
    <t xml:space="preserve"> - Zespołu Szkół Nr 33 Specjalnych w Bydgoszczy o kwotę 1.372 zł.</t>
  </si>
  <si>
    <t xml:space="preserve"> - Specjalnego Ośrodka Szkolno-Wychowawczego w Toruniu o kwotę 17.192 zł;</t>
  </si>
  <si>
    <t xml:space="preserve"> - Zespołu Szkół Nr 33 Specjalnych w Bydgoszczy o kwotę 92.771 zł;</t>
  </si>
  <si>
    <t xml:space="preserve"> - Zespołu Szkół Nr 33 Specjalnych w Bydgoszczy o kwotę 62.965 zł.</t>
  </si>
  <si>
    <t xml:space="preserve"> - Specjalnego Ośrodka Szkolno-Wychowawczego w Toruniu o kwotę 28.636 zł;</t>
  </si>
  <si>
    <r>
      <t xml:space="preserve">W związku z decyzją o zmianie lokalizacji siedziby Pedagogicznej Biblioteki Wojewódzkiej im. M. Rejewskiego w Bydgoszczy określa się wydatki w kwocie 250.000 zł na nowe zadanie pn. </t>
    </r>
    <r>
      <rPr>
        <i/>
        <sz val="10"/>
        <rFont val="Times New Roman"/>
        <family val="1"/>
      </rPr>
      <t>"Remont budynku przy ul. Dworcowej 80 na potrzeby PBW w Bydgoszczy".</t>
    </r>
    <r>
      <rPr>
        <sz val="10"/>
        <rFont val="Times New Roman"/>
        <family val="1"/>
      </rPr>
      <t xml:space="preserve"> </t>
    </r>
  </si>
  <si>
    <r>
      <t xml:space="preserve">Zmniejsza się o kwotę 11.612 zł wydatki zaplanowane na Projekt REThINK realizowany w ramach Programu </t>
    </r>
    <r>
      <rPr>
        <i/>
        <sz val="10"/>
        <rFont val="Times New Roman"/>
        <family val="1"/>
      </rPr>
      <t xml:space="preserve">"Uczenie się przez całe życie" </t>
    </r>
    <r>
      <rPr>
        <sz val="10"/>
        <rFont val="Times New Roman"/>
        <family val="1"/>
      </rPr>
      <t>w związku z zakończeniem jego realizacji i urealnieniem planu do faktycznie poniesionych wydatków.</t>
    </r>
  </si>
  <si>
    <t>Specjalne ośrodki szkolno-wychowawcze</t>
  </si>
  <si>
    <t>Wczesne wspomaganie rozwoju dziecka</t>
  </si>
  <si>
    <t>Placówki wychowania pozaszkolnego</t>
  </si>
  <si>
    <t>W celu dostosowania planu wydatków do przewidywanego wykonania zmniejsza się wydatki zaplanowane na bieżące utrzymanie:</t>
  </si>
  <si>
    <t xml:space="preserve"> - Zespołu Szkół Nr 33 Specjalnych w Bydgoszczy o kwotę 63.038 zł;</t>
  </si>
  <si>
    <t xml:space="preserve"> - Zespołu Szkół Specjalnych Nr 1 w Ciechocinku o kwotę 29.943 zł.</t>
  </si>
  <si>
    <t xml:space="preserve"> - Specjalnego Ośrodka Szkolno-Wychowawczego w Toruniu o kwotę 23.096 zł;</t>
  </si>
  <si>
    <t xml:space="preserve"> - Specjalnego Ośrodka Szkolno-Wychowawczego w Toruniu o kwotę 2.180 zł;</t>
  </si>
  <si>
    <r>
      <t xml:space="preserve">Dokonuje się następujących zmian w ramach zadania pn. </t>
    </r>
    <r>
      <rPr>
        <i/>
        <sz val="10"/>
        <rFont val="Times New Roman"/>
        <family val="1"/>
      </rPr>
      <t>"Zadania w zakresie oświaty i nauki - pozostała działalność"</t>
    </r>
    <r>
      <rPr>
        <sz val="10"/>
        <rFont val="Times New Roman"/>
        <family val="1"/>
      </rPr>
      <t>:</t>
    </r>
  </si>
  <si>
    <t>01008</t>
  </si>
  <si>
    <t>Melioracje wodne</t>
  </si>
  <si>
    <r>
      <t xml:space="preserve"> - o kwotę 774.600 zł na projekt pn. </t>
    </r>
    <r>
      <rPr>
        <i/>
        <sz val="10"/>
        <rFont val="Times New Roman"/>
        <family val="1"/>
      </rPr>
      <t xml:space="preserve">„Kształtowanie przekroju podłużnego i poprzecznego oraz układu poziomego Kanału Bachorza od km  
   0+000 do km 14+000". </t>
    </r>
  </si>
  <si>
    <t>3) łącznie w kwocie 16.260  zł z przeznaczeniem na zabezpieczenie wkładu własnego w projektach współfinansowanych środkami pochodzącymi
    z Instytutu Książki, tj.:</t>
  </si>
  <si>
    <t>Zmniejsza się wydatki:</t>
  </si>
  <si>
    <t xml:space="preserve">       - Działania 4.2 Rozwój usług i aplikacji dla ludności, na projekty: </t>
  </si>
  <si>
    <r>
      <t xml:space="preserve">         pn.</t>
    </r>
    <r>
      <rPr>
        <i/>
        <sz val="10"/>
        <rFont val="Times New Roman"/>
        <family val="1"/>
      </rPr>
      <t xml:space="preserve"> "System zarządzania, ochrony i monitoringu zasobów przyrodniczych województwa kujawsko-
         pomorskiego"</t>
    </r>
  </si>
  <si>
    <r>
      <t xml:space="preserve">         pn.</t>
    </r>
    <r>
      <rPr>
        <i/>
        <sz val="10"/>
        <rFont val="Times New Roman"/>
        <family val="1"/>
      </rPr>
      <t xml:space="preserve"> "Kujawsko-Pomorskie - kreatywne wsparcie marki regionu"</t>
    </r>
  </si>
  <si>
    <r>
      <t xml:space="preserve">         pn.</t>
    </r>
    <r>
      <rPr>
        <i/>
        <sz val="10"/>
        <rFont val="Times New Roman"/>
        <family val="1"/>
      </rPr>
      <t xml:space="preserve"> "Promocja gospodarcza i wzrost konkurencyjności marki województwa kujawsko-pomorskiego 
         na arenie międzynarodowej"</t>
    </r>
  </si>
  <si>
    <r>
      <t xml:space="preserve">         pn. </t>
    </r>
    <r>
      <rPr>
        <i/>
        <sz val="10"/>
        <rFont val="Times New Roman"/>
        <family val="1"/>
      </rPr>
      <t>"Promocja marki Województwa Kujawsko-Pomorskiego poprzez projekty medialne, konferencje
         i wydarzenia artystyczne"</t>
    </r>
  </si>
  <si>
    <r>
      <t xml:space="preserve">         pn. </t>
    </r>
    <r>
      <rPr>
        <i/>
        <sz val="10"/>
        <rFont val="Times New Roman"/>
        <family val="1"/>
      </rPr>
      <t>"Promocja marki Województwa Kujawsko-Pomorskiego poprzez wydarzenia kulturalne"</t>
    </r>
  </si>
  <si>
    <r>
      <t xml:space="preserve">         pn. </t>
    </r>
    <r>
      <rPr>
        <i/>
        <sz val="10"/>
        <rFont val="Times New Roman"/>
        <family val="1"/>
      </rPr>
      <t>"Promocja marki Województwa Kujawsko-Pomorskiego w latach 2014-2015"</t>
    </r>
  </si>
  <si>
    <r>
      <t xml:space="preserve">         pn.</t>
    </r>
    <r>
      <rPr>
        <i/>
        <sz val="10"/>
        <rFont val="Times New Roman"/>
        <family val="1"/>
      </rPr>
      <t xml:space="preserve"> "Promocja marki województwa jako destynacji turystycznej w latach 2014-2015"</t>
    </r>
  </si>
  <si>
    <r>
      <t xml:space="preserve">         pn. </t>
    </r>
    <r>
      <rPr>
        <i/>
        <sz val="10"/>
        <rFont val="Times New Roman"/>
        <family val="1"/>
      </rPr>
      <t xml:space="preserve">"Invest in Bit CITY. Promocja potencjału inwestycyjnego konurbacji bydgosko-toruńskiej" </t>
    </r>
  </si>
  <si>
    <r>
      <t xml:space="preserve">         pn. </t>
    </r>
    <r>
      <rPr>
        <i/>
        <sz val="10"/>
        <rFont val="Times New Roman"/>
        <family val="1"/>
      </rPr>
      <t xml:space="preserve">"A1 Promocja. Promocja terenów inwestycyjnych w obrębie oddziaływania autostrady A-1" </t>
    </r>
  </si>
  <si>
    <r>
      <t xml:space="preserve">         pn. </t>
    </r>
    <r>
      <rPr>
        <i/>
        <sz val="10"/>
        <rFont val="Times New Roman"/>
        <family val="1"/>
      </rPr>
      <t>"Kujawsko-Pomorskie Menu Kulturalne 2013-2014"</t>
    </r>
  </si>
  <si>
    <r>
      <t xml:space="preserve">         pn. </t>
    </r>
    <r>
      <rPr>
        <i/>
        <sz val="10"/>
        <rFont val="Times New Roman"/>
        <family val="1"/>
      </rPr>
      <t>"Promocja marki Województwa Kujawsko-Pomorskiego podczas eventów promocyjnych"</t>
    </r>
  </si>
  <si>
    <r>
      <t xml:space="preserve">         pn. </t>
    </r>
    <r>
      <rPr>
        <i/>
        <sz val="10"/>
        <rFont val="Times New Roman"/>
        <family val="1"/>
      </rPr>
      <t>"Promocja marki Województwa Kujawsko-Pomorskiego poprzez organizację przedsięwzięć 
         promocyjnych i rocznicowych w roku 2011"</t>
    </r>
  </si>
  <si>
    <r>
      <t xml:space="preserve">         pn. </t>
    </r>
    <r>
      <rPr>
        <i/>
        <sz val="10"/>
        <rFont val="Times New Roman"/>
        <family val="1"/>
      </rPr>
      <t>"Promocja marki Województwa Kujawsko-Pomorskiego poprzez astronomię"</t>
    </r>
  </si>
  <si>
    <r>
      <t xml:space="preserve">         pn. </t>
    </r>
    <r>
      <rPr>
        <i/>
        <sz val="10"/>
        <rFont val="Times New Roman"/>
        <family val="1"/>
      </rPr>
      <t>"Promocja marki Województwa Kujawsko-Pomorskiego poprzez realizację wybranych imprez 
         promocyjnych oraz w Polskich Liniach Lotniczych LOT"</t>
    </r>
  </si>
  <si>
    <r>
      <t xml:space="preserve">       - Działania 3.1 Rozwój infrastruktury edukacyjnej, na projekt pn.</t>
    </r>
    <r>
      <rPr>
        <i/>
        <sz val="10"/>
        <rFont val="Times New Roman"/>
        <family val="1"/>
      </rPr>
      <t xml:space="preserve"> "Przyszkolne obserwatoria astronomiczne 
         ASTRO-BAZY"</t>
    </r>
  </si>
  <si>
    <r>
      <t xml:space="preserve">          pn. </t>
    </r>
    <r>
      <rPr>
        <i/>
        <sz val="10"/>
        <rFont val="Times New Roman"/>
        <family val="1"/>
      </rPr>
      <t>"Modernizacja ścieżki edukacyjnej Niecka Kłócieńska"</t>
    </r>
  </si>
  <si>
    <r>
      <t xml:space="preserve">          pn. </t>
    </r>
    <r>
      <rPr>
        <i/>
        <sz val="10"/>
        <rFont val="Times New Roman"/>
        <family val="1"/>
      </rPr>
      <t>"Dokończenie budowy pracowni dydaktycznej GWPK"</t>
    </r>
  </si>
  <si>
    <r>
      <t xml:space="preserve">       - Działania 4.2 Rozwój usług i aplikacji dla ludności, na projekt pn. </t>
    </r>
    <r>
      <rPr>
        <i/>
        <sz val="10"/>
        <rFont val="Times New Roman"/>
        <family val="1"/>
      </rPr>
      <t>"Internetowy Atlas Województwa 
         Kujawsko-Pomorskiego"</t>
    </r>
  </si>
  <si>
    <r>
      <t xml:space="preserve"> - pn. </t>
    </r>
    <r>
      <rPr>
        <i/>
        <sz val="10"/>
        <rFont val="Times New Roman"/>
        <family val="1"/>
      </rPr>
      <t>"Promocja marki Województwa Kujawsko-Pomorskiego w liniach lotniczych"</t>
    </r>
  </si>
  <si>
    <r>
      <t xml:space="preserve"> - pn. </t>
    </r>
    <r>
      <rPr>
        <i/>
        <sz val="10"/>
        <rFont val="Times New Roman"/>
        <family val="1"/>
      </rPr>
      <t>"Edukacja regionalna drogą do umocnienia tożsamości regionalnej i marki województwa kujawsko-
   pomorskiego - II edycja na lata 2013-2015"</t>
    </r>
  </si>
  <si>
    <t>Dokonuje się przeniesienia planowanych dochodów z tytułu dotacji celowych z budżetu państwa (budżet środków krajowych) przeznaczonych  na współfinansowanie projektów realizowanych Regionalnego Programu Operacyjnego Województwa Kujawsko-Pomorskiego 2007-2013 poprzez:</t>
  </si>
  <si>
    <t>2) zmniejszenie planowanych dochodów na zadania inwestycyjne w ramach:</t>
  </si>
  <si>
    <r>
      <t xml:space="preserve"> - w kwocie 53.932 zł na zadanie własne pn. </t>
    </r>
    <r>
      <rPr>
        <i/>
        <sz val="10"/>
        <rFont val="Times New Roman"/>
        <family val="1"/>
      </rPr>
      <t>"Rozliczenia z TARR z tytułu ZPORR"</t>
    </r>
    <r>
      <rPr>
        <sz val="10"/>
        <rFont val="Times New Roman"/>
        <family val="1"/>
      </rPr>
      <t>. W ramach zadania sfinansowane zostaną koszty związane 
   z prowadzeniem przez Toruńską Agencję Rozwoju Regionalnego S.A. czynności dotyczących postępowań windykacyjnych zmierzających do 
   odzyskania od Beneficjentów nieprawidłowo wydatkowanych środków w ramach Zintegrowanego Programu Operacyjnego Rozwoju 
   Regionalnego, Działań: 2.5 Promocja przedsiębiorczości oraz 3.4 Mikroprzedsiębiorstwa;</t>
    </r>
  </si>
  <si>
    <t xml:space="preserve"> - w kwocie 3.000.000 zł na podwyższenie kapitału zakładowego spółki Toruńska Agencja Rozwoju Regionalnego S.A. Wniesienie kapitału 
   nastąpi poprzez objęcie akcji nowej emisji, tj. 300 akcji o wartości nominalnej 10.000 zł każda. </t>
  </si>
  <si>
    <t>§ 12 pkt 1 dotyczący dochodów gromadzonych na wydzielonych rachunkach przez jednostki budżetowe prowadzące działalność określoną w ustawie o systemie oświaty</t>
  </si>
  <si>
    <t>§ 12 pkt 2 dotyczący wydatków finansowanych dochodami gromadzonymi na wydzielonych rachunkach przez jednostki budżetowe prowadzące działalność określoną w ustawie o systemie oświaty</t>
  </si>
  <si>
    <t>Załącznik Nr 15 "Dochody gromadzone na wydzielonych rachunkach oraz wydatki nimi finansowane. Plan na 2016 rok".</t>
  </si>
  <si>
    <t>zmniejszeniem planowanych dochodów o kwotę 7.250.194 zł, tj. do kwoty 795.035.609 zł;</t>
  </si>
  <si>
    <t>zmniejszeniem planowanych wydatków o kwotę 7.250.194 zł, tj. do kwoty 795.035.609 zł.</t>
  </si>
  <si>
    <r>
      <t xml:space="preserve">    pn. </t>
    </r>
    <r>
      <rPr>
        <i/>
        <sz val="10"/>
        <rFont val="Times New Roman"/>
        <family val="1"/>
      </rPr>
      <t>"Budowa jazu piętrzącego na rzece Pannie w km 7+537 gm. Mogilno"</t>
    </r>
  </si>
  <si>
    <r>
      <t xml:space="preserve">    pn. </t>
    </r>
    <r>
      <rPr>
        <i/>
        <sz val="10"/>
        <rFont val="Times New Roman"/>
        <family val="1"/>
      </rPr>
      <t>"Kształtowanie przekroju podłużnego i poprzecznego oraz układu poziomego Kanału Bachorza od km  
    0+000 do km 14+000"</t>
    </r>
  </si>
  <si>
    <r>
      <t xml:space="preserve">    pn. </t>
    </r>
    <r>
      <rPr>
        <i/>
        <sz val="10"/>
        <rFont val="Times New Roman"/>
        <family val="1"/>
      </rPr>
      <t>"Expressway - promocja terenów inwestycyjnych"</t>
    </r>
  </si>
  <si>
    <r>
      <t xml:space="preserve">    pn. </t>
    </r>
    <r>
      <rPr>
        <i/>
        <sz val="10"/>
        <rFont val="Times New Roman"/>
        <family val="1"/>
      </rPr>
      <t>"Promocja gospodarcza Regionu Pomorza i Kujaw narzędziem w procesie internacjonalizacji"</t>
    </r>
  </si>
  <si>
    <t>Dokonuje się zmian w planowanych dochodach z tytułu dotacji celowych z budżetu państwa (budżet środków krajowych) przeznaczonych na realizację Programu Operacyjnego Kapitał Ludzki, poprzez:</t>
  </si>
  <si>
    <t>1. zmniejszenie planowanych dochodów:</t>
  </si>
  <si>
    <t xml:space="preserve">    1) na zadania bieżące w ramach:</t>
  </si>
  <si>
    <t xml:space="preserve">        - Działania 7.2.1 Aktywizacja zawodowa i społeczna osób zagrożonych wykluczeniem społecznym</t>
  </si>
  <si>
    <t xml:space="preserve">        - Działania 7.2.2 Wsparcie ekonomii społecznej </t>
  </si>
  <si>
    <t xml:space="preserve">        - Działania 7.4 Niepełnosprawni na rynku pracy - projekty konkursowe</t>
  </si>
  <si>
    <t xml:space="preserve">        - Działania 9.1.1 Zmniejszanie nierówności w stopniu upowszechniania edukacji przedszkolnej </t>
  </si>
  <si>
    <t xml:space="preserve">        - Działania 8.1.2 Wsparcie procesów adaptacyjnych i modernizacyjnych w regionie</t>
  </si>
  <si>
    <t xml:space="preserve">        - Działania 8.2.1 Wsparcie dla współpracy sfery nauki i przedsiębiorstw</t>
  </si>
  <si>
    <t>2. określenie planowanych dochodów na zadania bieżące w ramach Działania 8.1.1 Wspieranie rozwoju 
    kwalifikacji zawodowych i doradztwo dla przedsiębiorstw</t>
  </si>
  <si>
    <t>Zwiększa się planowane dochody własne województwa o kwotę 588 zł osiągane przez Urząd Marszałkowski w Toruniu z tytułu zwrotu dotacji wykorzystanych niezgodnie z przeznaczeniem lub pobranych w nadmiernej wysokości przez beneficjentów Priorytetu VIII Programu Operacyjnego Kapitał Ludzki.</t>
  </si>
  <si>
    <t>Zwiększa się planowane dochody własne województwa o kwotę 27.240 zł osiągane przez Urząd Marszałkowski w Toruniu z tytułu zwrotu dotacji wykorzystanych niezgodnie z przeznaczeniem lub pobranych w nadmiernej wysokości przez beneficjentów Priorytetu IX Programu Operacyjnego Kapitał Ludzki.</t>
  </si>
  <si>
    <r>
      <t xml:space="preserve">Zwiększa się o kwotę 27.240 zł wydatki zaplanowane na zadanie własne pn. </t>
    </r>
    <r>
      <rPr>
        <i/>
        <sz val="10"/>
        <rFont val="Times New Roman"/>
        <family val="1"/>
      </rPr>
      <t xml:space="preserve">"Zwrot dotacji POKL" </t>
    </r>
    <r>
      <rPr>
        <sz val="10"/>
        <rFont val="Times New Roman"/>
        <family val="1"/>
      </rPr>
      <t>w części ujętej w planie finansowym Urzędu Marszałkowskiego w Toruniu z przeznaczeniem na zwrot dotacji niewykorzystanych i oddanych przez Beneficjentów Priorytetu IX POKL.</t>
    </r>
  </si>
  <si>
    <t>Ponadto w ramach Działania 9.1.1 Zmniejszanie nierówności w stopniu upowszechniania edukacji przedszkolnej dokonuje się przeniesienia planowanych wydatków w kwocie 2.271 zł pomiędzy dotacjami dla podmiotów zaliczanych i niezaliczanych do sektora finansów publicznych, sklasyfikowanymi w tym samym paragrafie.</t>
  </si>
  <si>
    <t xml:space="preserve">    - Działanie 7.2.1 Aktywizacja zawodowa i społeczna osób zagrożonych wykluczeniem społecznym o kwotę 35.540 zł (wydatki bieżące);</t>
  </si>
  <si>
    <t xml:space="preserve">    - Działanie 7.2.2 Wsparcie ekonomii społecznej o kwotę 4.500 zł (wydatki bieżące);</t>
  </si>
  <si>
    <t xml:space="preserve">    - Działanie 7.4 Niepełnosprawni na rynku pracy - projekty konkursowe o kwotę 2.924 zł (wydatki bieżące).</t>
  </si>
  <si>
    <t xml:space="preserve">W celu dostosowania planu wydatków do wielkości wynikających z wniosków o płatność refundacyjną składanych przez beneficjentów RPO WK-P 2007-2013, zmniejsza się o kwotę 1.572.083 zł wydatki zaplanowane na współfinansowanie projektów w ramach Działania 5.2.2 Wsparcie inwestycji przedsiębiorstw. </t>
  </si>
  <si>
    <t>Zwiększa się o kwotę 3.075.243 zł wydatki zaplanowane na Działanie 3.3 Rozwój infrastruktury kultury realizowane w ramach RPO WK-P 2007-2013 w celu dostosowania planu wydatków do potrzeb wynikających ze złożonych przez beneficjentów wniosków o płatność refundacyjną.</t>
  </si>
  <si>
    <t>Zmniejsza się o kwotę 2.190 zł wydatki zaplanowane na Działanie 2.2 Gospodarka odpadami realizowane w ramach RPO WK-P 2007-2013 w celu dostosowania planu wydatków do potrzeb wynikających ze złożonych przez beneficjentów wniosków o płatność refundacyjną.</t>
  </si>
  <si>
    <t>Określa się planowane dochody własne województwa w kwocie 172.571 zł, z tytułu zwrotu dotacji wykorzystanych niezgodnie z przeznaczeniem lub pobranych w nadmiernej wysokości przez Beneficjentów RPO WKP 2007-2013, Priorytetu V.</t>
  </si>
  <si>
    <t>Określa się planowane dochody własne województwa w kwocie 75 zł z tytułu zwrotu dotacji wykorzystanych niezgodnie z przeznaczeniem lub pobranych w nadmiernej wysokości przez Beneficjentów RPO WKP 2007-2013, Priorytetu VI.</t>
  </si>
  <si>
    <t>Określa się planowane dochody własne województwa w kwocie 378 zł z tytułu zwrotu dotacji wykorzystanych niezgodnie z przeznaczeniem lub pobranych w nadmiernej wysokości przez Beneficjentów RPO WKP 2007-2013, Priorytetu II.</t>
  </si>
  <si>
    <r>
      <t xml:space="preserve">Zwiększa się łącznie o kwotę 424.078 zł dochody stanowiące refundację wydatków poniesionych w latach poprzednich na projekt pn. </t>
    </r>
    <r>
      <rPr>
        <i/>
        <sz val="10"/>
        <rFont val="Times New Roman"/>
        <family val="1"/>
      </rPr>
      <t>"Przeciwdziałanie wykluczeniu cyfrowemu na terenie województwa kujawsko-pomorskiego I edycja"</t>
    </r>
    <r>
      <rPr>
        <sz val="10"/>
        <rFont val="Times New Roman"/>
        <family val="1"/>
      </rPr>
      <t xml:space="preserve"> realizowany w ramach Programu Operacyjnego Innowacyjna Gospodarka, Działania 8.3, w tym z budżetu środków europejskich o kwotę 360.466 zł oraz z budżetu państwa o kwotę 63.612 zł. </t>
    </r>
  </si>
  <si>
    <t xml:space="preserve"> - o kwotę 200.000 zł na działalność statutową Filharmonii Pomorskiej w Bydgoszczy w celu zabezpieczenia środków na bieżące funkcjonowanie 
   Instytucji;</t>
  </si>
  <si>
    <r>
      <t xml:space="preserve"> - o kwotę 50.000 zł na zadanie pn. </t>
    </r>
    <r>
      <rPr>
        <i/>
        <sz val="10"/>
        <rFont val="Times New Roman"/>
        <family val="1"/>
      </rPr>
      <t xml:space="preserve">"Konkurs architektoniczny - rozbudowa Filharmonii Pomorskiej w Bydgoszczy" </t>
    </r>
    <r>
      <rPr>
        <sz val="10"/>
        <rFont val="Times New Roman"/>
        <family val="1"/>
      </rPr>
      <t>w związku z koniecznością
    rozszerzenia zakresu Programu funkcjonalno-użytkowego o konsultacje akustyczne.</t>
    </r>
  </si>
  <si>
    <r>
      <t xml:space="preserve">Zwiększa się dochody stanowiące refundację wydatków poniesionych w latach poprzednich na projekt pn. </t>
    </r>
    <r>
      <rPr>
        <i/>
        <sz val="10"/>
        <rFont val="Times New Roman"/>
        <family val="1"/>
      </rPr>
      <t>"Rekultywacja składowisk odpadów w województwie kujawsko-pomorskim na cele przyrodnicze"</t>
    </r>
    <r>
      <rPr>
        <sz val="10"/>
        <rFont val="Times New Roman"/>
        <family val="1"/>
      </rPr>
      <t xml:space="preserve"> realizowany w ramach POiŚ, Działania 2.1 łącznie o kwotę 154.265 zł, w tym:</t>
    </r>
  </si>
  <si>
    <t xml:space="preserve"> - z budżetu środków europejskich o kwotę 138.026 zł;</t>
  </si>
  <si>
    <r>
      <t xml:space="preserve"> - z Wojewódzkiego Funduszu Ochrony Środowiska i Gospodarki Wodnej w Toruniu o kwotę 16.239 zł</t>
    </r>
    <r>
      <rPr>
        <i/>
        <sz val="10"/>
        <rFont val="Times New Roman"/>
        <family val="1"/>
      </rPr>
      <t>.</t>
    </r>
  </si>
  <si>
    <t>Zwiększa się  wydatki:</t>
  </si>
  <si>
    <t>Dokonuje się przeniesienia planowanych wydatków między podziałkami klasyfikacji budżetowej w podzadaniach Pomocy Technicznej Programu Operacyjnego Wiedza Edukacja Rozwój 2014-2020 realizowanych przez Wojewódzki Urząd Pracy w Toruniu:</t>
  </si>
  <si>
    <t>Określa się wydatki:</t>
  </si>
  <si>
    <t>Zmniejsza się o kwotę 1.075.064 zł dochody zaplanowane z Funduszu Kolejowego (2010-2015) w celu urealnia do faktycznych wpływów.</t>
  </si>
  <si>
    <t>Ponadto art. 211, 212, 214, 215, 219 ust. 3, 222, 235-237 i 258 ustawy z dnia 27 sierpnia 2009 r. o finansach publicznych określają zakres i wymogi, które musi spełniać uchwała budżetowa jednostki samorządu terytorialnego.</t>
  </si>
  <si>
    <t>Niniejszą uchwałą dokonuje się zmian w zakresie planowanych dochodów i wydatków oraz limitów wydatków na programy (projekty) finansowane ze środków zagranicznych. Ponadto dokonuje się zmian w planie dochodów gromadzonych na wydzielonych rachunkach przez jednostki budżetowe prowadzące działalność określoną w ustawie o systemie oświaty i wydatków nimi finansowanych.</t>
  </si>
  <si>
    <t>Uchwała dotyczy zmiany budżetu Województwa Kujawsko-Pomorskiego na 2016 r., przyjętego uchwałą Nr XV/303/15 Sejmiku Województwa Kujawsko-Pomorskiego z dnia 21 grudnia 2015 r. zmienionego uchwałami: Nr 4/90/16 Zarządu Województwa Kujawsko-Pomorskiego z dnia 27 stycznia 2016 r., Nr 13/411/16 Zarządu Województwa Kujawsko-Pomorskiego z dnia 31 marca 2016 r., Nr XIX/342/16 Sejmiku Województwa Kujawsko-Pomorskiego z dnia 25 kwietnia 2016 r. oraz Nr 21/662/16 Zarządu Województwa Kujawsko-Pomorskiego z dnia 25 maja 2016 r.</t>
  </si>
  <si>
    <t xml:space="preserve">    - o kwotę 10.000 zł na Działanie 8.2.1 Wsparcie dla współpracy sfery nauki i przedsiębiorstw;</t>
  </si>
  <si>
    <t>1) zmniejszenie wydatków:</t>
  </si>
  <si>
    <t>2) określenie wydatków w kwocie 1.196 zł na Działanie 8.1.1 Wspieranie rozwoju kwalifikacji zawodowych i doradztwo dla przedsiębiorstw.</t>
  </si>
  <si>
    <t xml:space="preserve"> - Zespołu Szkół Specjalnych Nr 1 w Ciechocinku o kwotę 21.100 zł.</t>
  </si>
  <si>
    <t xml:space="preserve"> - Specjalnego Ośrodka Szkolno-Wychowawczego Nr 1w Bydgoszczy o kwotę 7.323 zł;</t>
  </si>
  <si>
    <r>
      <t xml:space="preserve">W zadaniu własnym pn. </t>
    </r>
    <r>
      <rPr>
        <i/>
        <sz val="10"/>
        <rFont val="Times New Roman"/>
        <family val="1"/>
      </rPr>
      <t>"Obsługa opłat środowiskowych i produktowych"</t>
    </r>
    <r>
      <rPr>
        <sz val="10"/>
        <rFont val="Times New Roman"/>
        <family val="1"/>
      </rPr>
      <t xml:space="preserve"> w części ujętej w powyższym rozdziale dokonuje się przeniesienia planowanych wydatków między podziałkami klasyfikacji budżetowej poprzez zmniejszenie wydatków bieżących o kwotę 15.000 zł przy jednoczesnym określeniu wydatków inwestycyjnych. Zmiana wynika z konieczności zastosowania właściwej klasyfikacji budżetowej dla kosztów związanych z adaptacją pomieszczeń piwnicznych w siedzibie Departamentu Środowiska na archiwum podręczne (wykonanie i montaż regałów gabarytowo dostosowanych do kubatury pomieszczeń).</t>
    </r>
  </si>
  <si>
    <t>Powyższe środki przeniesione zostają na rok 2017 w związku z brakiem możliwości wykonania pełnego zakresu rzeczowego wstępnie zaplanowanego na rok 2016 w wyniku przesunięcia terminu ogłoszenia konkursu o naborze wniosków o dofinansowanie na III kwartał br. Ogólna wartość projektów się nie zmienia.</t>
  </si>
  <si>
    <r>
      <t>Określa się wydatki w kwocie 15.152 zł na zadanie własne pn.</t>
    </r>
    <r>
      <rPr>
        <i/>
        <sz val="10"/>
        <rFont val="Times New Roman"/>
        <family val="1"/>
      </rPr>
      <t xml:space="preserve"> "Utrzymanie taboru kolejowego"</t>
    </r>
    <r>
      <rPr>
        <sz val="10"/>
        <rFont val="Times New Roman"/>
        <family val="1"/>
      </rPr>
      <t xml:space="preserve"> z przeznaczeniem na pokrycie kosztów przechowywania taboru kolejowego zakupionego w 2010 r. (parowóz OI49-3 wraz z tendrem oraz cztery wagony pasażerskie). </t>
    </r>
  </si>
  <si>
    <t>W celu dostosowania planu wydatków do potrzeb wynikających ze złożonych przez beneficjentów wniosków o płatność refundacyjną zmniejsza się o kwotę 970 zł wydatki zaplanowane na  współfinansowanie projektów w ramach RPO WK-P 2007-2013, Działania 4.3 Rozwój komercyjnych e-usług.</t>
  </si>
  <si>
    <t xml:space="preserve"> - przeniesienie kwoty 300 zł z planu finansowego Urzędu Marszałkowskiego do planu finansowego Specjalnego Ośrodka Szkolno-
   Wychowawczego Nr 2 w Bydgoszczy z przeznaczeniem na pokrycie kosztów transportu przedstawicieli Kujawsko-Pomorskich Centrów Edukacji 
   Nauczycieli w Bydgoszczy, Toruniu i we Włocławku oraz Departamentu Edukacji UM na konferencję w Sejmie Rzeczypospolitej Polskiej 
   w Warszawie poświęconą systemowi doskonalenia nauczycieli.</t>
  </si>
  <si>
    <r>
      <t xml:space="preserve">Określa się dotację dla Wojewódzkiego Szpitala Specjalistycznego we Włocławku w kwocie 1.400.000 zł na dofinansowanie zadania inwestycyjnego pn. </t>
    </r>
    <r>
      <rPr>
        <i/>
        <sz val="10"/>
        <rFont val="Times New Roman"/>
        <family val="1"/>
      </rPr>
      <t>"Budowa sieci ciepłowniczej wraz z węzłami ciepłowniczymi na terenie Wojewódzkiego Szpitala Specjalistycznego we Włocławku"</t>
    </r>
    <r>
      <rPr>
        <sz val="10"/>
        <rFont val="Times New Roman"/>
        <family val="1"/>
      </rPr>
      <t>. Podłączenie do sieci ciepłowniczej przyniesie Szpitalowi oszczędności w kosztach ogrzewania o około 30%.</t>
    </r>
  </si>
  <si>
    <r>
      <t xml:space="preserve"> - w kwocie 1.600 zł w podzadaniu </t>
    </r>
    <r>
      <rPr>
        <i/>
        <sz val="10"/>
        <rFont val="Times New Roman"/>
        <family val="1"/>
      </rPr>
      <t xml:space="preserve">Wsparcie procesu realizacji </t>
    </r>
    <r>
      <rPr>
        <sz val="10"/>
        <rFont val="Times New Roman"/>
        <family val="1"/>
      </rPr>
      <t>w celu zabezpieczenia środków na zakup materiałów biurowych.</t>
    </r>
  </si>
  <si>
    <t>Zwiększa się o kwotę 130.000 zł  wydatki zaplanowane na działalność statutową Kujawsko-Pomorskiego Impresaryjnego Teatru Muzycznego w Toruniu w celu zabezpieczenia środków na bieżące funkcjonowanie Instytucji w części dotyczącej kosztów przejętego obiektu w Wieńcu.</t>
  </si>
  <si>
    <r>
      <t xml:space="preserve"> - w kwocie 42.000 zł na projekt pn. </t>
    </r>
    <r>
      <rPr>
        <i/>
        <sz val="10"/>
        <rFont val="Times New Roman"/>
        <family val="1"/>
      </rPr>
      <t>Zakręcone dni muzyki</t>
    </r>
    <r>
      <rPr>
        <sz val="10"/>
        <rFont val="Times New Roman"/>
        <family val="1"/>
      </rPr>
      <t>, na który instytucja uzyskała dofinansowanie w ramach Programu Operacyjnego 
   Ministra Kultury i Dziedzictwa Narodowego: Kultura dostępna. W ramach zadania zorganizowanych zostanie w gmachu Filharmonii (sala 
   koncertowa, foyer sala kameralna), w Pałacu Lubostroń oraz Centrum Kultury i Sztuki w Sępólnie Krajeńskim 9 nieodpłatnych koncertów 
   w formie festiwalu tj. koncerty dla rodziców i dzieci, koncerty prenatalne, koncerty kameralne i symfoniczne z udziałem solistów. Każdy koncert
   poprzedzony będzie krótkim wprowadzeniem prelegentów;</t>
    </r>
  </si>
  <si>
    <t>1) w kwocie 9.840 zł z przeznaczeniem na naprawę instalacji wodociągowej, z której w wyniku korozji nastąpił wyciek na poziomie piwnicy budynku 
    głównego i zalanie pomieszczeń. Powyższa kwota wydatkowana zostanie na częściową wymianę instalacji zimnej wody;</t>
  </si>
  <si>
    <t xml:space="preserve"> - Zespołu Parków Krajobrazowych Chełmińskiego i Nadwiślańskiego o kwotę 30.052 zł z przeznaczeniem m.in. na zakup narzędzi i elektronarzędzi 
   dla pracowników gospodarczych, zakup materiałów eksploatacyjnych i paliwa do samochodów służbowych i sprzętu sadowniczego, 
   konserwację sprzętu sadowniczego oraz remont pomieszczenia socjalnego dla pracowników gospodarczych w chacie w Chrystkowie. </t>
  </si>
  <si>
    <r>
      <t>W  zadaniu własnym pn.</t>
    </r>
    <r>
      <rPr>
        <i/>
        <sz val="10"/>
        <rFont val="Times New Roman"/>
        <family val="1"/>
      </rPr>
      <t xml:space="preserve"> "Parki krajobrazowe - pozostałe zadania z zakresu ochrony przyrody"</t>
    </r>
    <r>
      <rPr>
        <sz val="10"/>
        <rFont val="Times New Roman"/>
        <family val="1"/>
      </rPr>
      <t xml:space="preserve"> w części ujętej w planie finansowym Tucholskiego Parku Krajobrazowego dokonuje się przeniesienia planowanych wydatków między podziałkami klasyfikacji budżetowej poprzez zmniejszenie wydatków bieżących o kwotę 500 zł przy jednoczesnym zwiększeniu wydatków inwestycyjnych. Zmiana wynika z konieczności dostosowania planu wydatków na zakup sprzętu do wykonywania inwentaryzacji przyrodniczej przewidzianego w ramach przedsięwzięcia pn. "Inwentaryzacja ornitologiczna oraz dokumentacja fotograficzna na terenie TPK" do wartości wynikającej z przeprowadzonego zapytania ofertowego.</t>
    </r>
  </si>
  <si>
    <t>W związku z wyższymi wpływami z tytułu opłat pobieranych przez Zarząd Dróg Wojewódzkich w Bydgoszczy zgodnie z ustawą z dnia 21 marca 1985 r. o drogach publicznych (Dz. U. z 2015 r., poz. 460 z późn. zm.) za zajęcie pasa drogowego oraz za przejazdy pojazdów ponadnormatywnych, zwiększa się planowane dochody własne województwa o kwotę 510.000 zł.</t>
  </si>
  <si>
    <t>W związku z otrzymaniem pisma od Ministra Finansów Nr ST4.4750.5.2016 z dnia 16 marca 2016 r. o rocznych kwotach części subwencji ogólnej przyznanych dla województwa kujawsko-pomorskiego na 2016 r., zmniejsza się o kwotę 2 677.440 zł, tj. do kwoty 57.736.254 zł część oświatową subwencji ogólnej. Część oświatowa subwencji ogólnej wstępnie określona była w wysokości 60.413.694 zł.</t>
  </si>
  <si>
    <r>
      <t xml:space="preserve">         pn. </t>
    </r>
    <r>
      <rPr>
        <i/>
        <sz val="10"/>
        <rFont val="Times New Roman"/>
        <family val="1"/>
      </rPr>
      <t>"Internetowy Atlas Województwa Kujawsko-Pomorskiego"</t>
    </r>
  </si>
  <si>
    <r>
      <t xml:space="preserve">         pn. </t>
    </r>
    <r>
      <rPr>
        <i/>
        <sz val="10"/>
        <rFont val="Times New Roman"/>
        <family val="1"/>
      </rPr>
      <t>"Promocja zasobów przyrodniczych ZPKChiN"</t>
    </r>
  </si>
  <si>
    <r>
      <t xml:space="preserve">         pn.</t>
    </r>
    <r>
      <rPr>
        <i/>
        <sz val="10"/>
        <rFont val="Times New Roman"/>
        <family val="1"/>
      </rPr>
      <t xml:space="preserve"> "Promocja odnawialnych źródeł energii oraz nowoczesnych systemów dywersyfikujących źródła 
         i sposoby ich wykorzystania jako element ochrony środowiska przyrodniczego w województwie 
         kujawsko-pomorskim"</t>
    </r>
  </si>
  <si>
    <t>Zwiększa się dochody bieżące z tytułu dotacji celowych z budżetu państwa (budżet środków europejskich) zaplanowane jako refundacja wydatków poniesionych w latach poprzednich w ramach Regionalnego Programu Operacyjnego Województwa Kujawsko-Pomorskiego 2007-2013, Działania 5.5 Promocja i rozwój markowych produktów, na projekty:</t>
  </si>
  <si>
    <t xml:space="preserve">    2) na zadania inwestycyjne w ramach Działania 9.1.1 Zmniejszanie nierówności w stopniu upowszechniania 
        edukacji przedszkolnej;</t>
  </si>
  <si>
    <t>Powyższych zmian dokonuje się w celu dostosowania planu dochodów do wielkości wynikających z wniosków o płatność refundacyjną składanych przez beneficjentów oraz do kwoty określonej w Aneksie nr 1 do Umowy dotacji celowej w ramach Programu Operacyjnego kapitał Ludzki dla Województwa Kujawsko-Pomorskiego na 2016 r., z uwzględnieniem kwot spornych objętych postępowaniem sądowo-administracyjnym.</t>
  </si>
  <si>
    <t>Powyższych zmian dokonuje się w celu dostosowania planu dochodów do wielkości wynikających z zatwierdzonego Rocznego planu udzielenia dotacji celowej z budżetu państwa dla województwa kujawsko-pomorskiego na rok 2016 (pismo Ministerstwa Rozwoju DRP.III.862(2).3.2016.MF.6 z dnia 8 kwietnia 2016 r.).</t>
  </si>
  <si>
    <t>1. zmniejszenie planowanych dochodów na zadania inwestycyjne w ramach Poddziałania 4.1.1 Poprawa ochrony przeciwpowodziowej 
    i przeciwdziałanie suszy, na projekty:</t>
  </si>
  <si>
    <t>2. określenie planowanych dochodów na zadania bieżące w ramach Poddziałania 1.5.2 Wsparcie procesu umiędzynarodowienia przedsiębiorstw, 
    na projekty:</t>
  </si>
  <si>
    <t xml:space="preserve"> - Poddziałanie 9.3.2 Rozwój usług społecznych </t>
  </si>
  <si>
    <t xml:space="preserve"> - Poddziałanie 9.4.1 Rozwój podmiotów sektora ekonomii społecznej</t>
  </si>
  <si>
    <r>
      <t xml:space="preserve">Dokonuje się przeniesienia między podziałkami klasyfikacji budżetowej dochodów zaplanowanych z dotacji z funduszy celowych (WFOŚiGW w Toruniu) poprzez zmniejszenie dochodów na zadania inwestycyjne o kwotę 96.000 zł przy jednoczesnym zwiększeniu dochodów na zadania bieżące w związku ze zmianą zakresu rzeczowego przedsięwzięć realizowanych w ramach zadania pn. </t>
    </r>
    <r>
      <rPr>
        <i/>
        <sz val="10"/>
        <rFont val="Times New Roman"/>
        <family val="1"/>
      </rPr>
      <t>"Popularyzacja i propagowanie działań z zakresu ochrony środowiska" .</t>
    </r>
  </si>
  <si>
    <t>Zwiększa się łącznie o kwotę 30.052 zł planowane dochody własne województwa, w związku z uzyskaniem przez Zespół Parków Krajobrazowych Chełmińskiego i Nadwiślańskiego wpływów z Agencji Restrukturyzacji i Modernizacji Rolnictwa z tytułu jednolitej płatności w ramach systemu wsparcia bezpośredniego (15.380 zł) oraz z tytułu płatności rolnośrodowiskowej (13.158 zł) a także otrzymania z Powiatowego Urzędu Pracy w Świeciu premii za zorganizowanie stażu realizowanego na podstawie bonu stażowego (1.514 zł).</t>
  </si>
  <si>
    <t>Zmniejsza się wydatki zaplanowane na projekty przewidziane do realizacji przez Kujawsko-Pomorski Zarząd Melioracji i Urządzeń Wodnych we Włocławku w ramach RPO WK-P 2014-2020, Poddziałania 4.1.1 Poprawa ochrony przeciwpowodziowej i przeciwdziałanie suszy tj.:</t>
  </si>
  <si>
    <r>
      <t xml:space="preserve"> - o kwotę 1.892.560 zł na projekt pn. </t>
    </r>
    <r>
      <rPr>
        <i/>
        <sz val="10"/>
        <rFont val="Times New Roman"/>
        <family val="1"/>
      </rPr>
      <t xml:space="preserve">„Budowa jazu piętrzącego na rzece Pannie w km 7+537 gm. Mogilno". </t>
    </r>
    <r>
      <rPr>
        <sz val="10"/>
        <rFont val="Times New Roman"/>
        <family val="1"/>
      </rPr>
      <t>Wydłuża się okres realizacji 
   inwestycji;</t>
    </r>
  </si>
  <si>
    <r>
      <t xml:space="preserve"> - w kwocie 175.194 zł na zadanie własne pn. </t>
    </r>
    <r>
      <rPr>
        <i/>
        <sz val="10"/>
        <rFont val="Times New Roman"/>
        <family val="1"/>
      </rPr>
      <t xml:space="preserve">"Zwrot dotacji RPO" </t>
    </r>
    <r>
      <rPr>
        <sz val="10"/>
        <rFont val="Times New Roman"/>
        <family val="1"/>
      </rPr>
      <t>z przeznaczeniem na zwrot dotacji niewykorzystanych i oddanych przez 
   Beneficjentów RPO WK-P 2007-2013, Priorytetu V;</t>
    </r>
  </si>
  <si>
    <t>W celu dostosowania planu wydatków do potrzeb wynikających ze złożonych przez beneficjentów wniosków o płatność dokonuje się zmian w Działaniach realizowanych w ramach POKL poprzez:</t>
  </si>
  <si>
    <t xml:space="preserve">    - o kwotę 39.996 zł na Działanie 8.1.2 Wsparcie procesów adaptacyjnych i modernizacyjnych w regionie;</t>
  </si>
  <si>
    <r>
      <t xml:space="preserve">W ramach zadania własnego pn. </t>
    </r>
    <r>
      <rPr>
        <i/>
        <sz val="10"/>
        <rFont val="Times New Roman"/>
        <family val="1"/>
      </rPr>
      <t>"Zakup i modernizacja kolejowego taboru pasażerskiego (2016-2020)"</t>
    </r>
    <r>
      <rPr>
        <sz val="10"/>
        <rFont val="Times New Roman"/>
        <family val="1"/>
      </rPr>
      <t xml:space="preserve"> dokonuje się zmiany źródeł finansowania poprzez zmniejszenie wydatków finansowanych z Funduszu Kolejowego o kwotę 1.075.064 zł przy jednoczesnym określeniu wydatków finansowanych ze środków własnych województwa. Zmiana wynika z rozliczenia środków Funduszu Kolejowego przyznanego zgodnie z  ustawą z dnia 16 grudnia 2005 r. o Funduszu Kolejowym (Dz. U. z 2014 r. poz. 1201 z późn. zm.) na lata 2010-2015.</t>
    </r>
  </si>
  <si>
    <r>
      <t xml:space="preserve">Określa się planowane wydatki w kwocie 1.874 zł na zadanie własne pn. </t>
    </r>
    <r>
      <rPr>
        <i/>
        <sz val="10"/>
        <rFont val="Times New Roman"/>
        <family val="1"/>
      </rPr>
      <t xml:space="preserve">"Zwrot dotacji RPO" </t>
    </r>
    <r>
      <rPr>
        <sz val="10"/>
        <rFont val="Times New Roman"/>
        <family val="1"/>
      </rPr>
      <t>z przeznaczeniem na zwrot dotacji niewykorzystanych i oddanych przez Beneficjentów RPO WK-P 2007-2013, Priorytetu VI.</t>
    </r>
  </si>
  <si>
    <t xml:space="preserve"> - o kwotę 300.000 zł na bieżące utrzymanie Urzędu Marszałkowskiego w Toruniu w celu zabezpieczenia środków na funkcjonowanie jednostki.</t>
  </si>
  <si>
    <r>
      <t xml:space="preserve">Określa się wydatki w kwocie 1.650.000 zł na zadanie własne pn. </t>
    </r>
    <r>
      <rPr>
        <i/>
        <sz val="10"/>
        <rFont val="Times New Roman"/>
        <family val="1"/>
      </rPr>
      <t xml:space="preserve">"Wydatki  związane z zatrudnieniem osób zaangażowanych w realizację projektów unijnych" </t>
    </r>
    <r>
      <rPr>
        <sz val="10"/>
        <rFont val="Times New Roman"/>
        <family val="1"/>
      </rPr>
      <t>z przeznaczeniem na pokrycie wynagrodzeń i pochodnych.</t>
    </r>
  </si>
  <si>
    <r>
      <t xml:space="preserve"> - o kwotę 1.300.000 zł na zadanie własne pn. </t>
    </r>
    <r>
      <rPr>
        <i/>
        <sz val="10"/>
        <rFont val="Times New Roman"/>
        <family val="1"/>
      </rPr>
      <t xml:space="preserve">"Promocja Województwa"  </t>
    </r>
    <r>
      <rPr>
        <sz val="10"/>
        <rFont val="Times New Roman"/>
        <family val="1"/>
      </rPr>
      <t>w celu zabezpieczenia środków na realizację polityki promocyjnej 
   Województwa Kujawsko-Pomorskiego;</t>
    </r>
  </si>
  <si>
    <t>Określa się planowane wydatki na projekty przewidziane do realizacji w ramach RPO WK-P 2014-2020, Podziałania 1.5.2 Wsparcie procesu umiędzynarodowienia przedsiębiorstw, tj.:</t>
  </si>
  <si>
    <r>
      <t xml:space="preserve"> - w kwocie 517.201 zł na projekt pn.</t>
    </r>
    <r>
      <rPr>
        <i/>
        <sz val="10"/>
        <rFont val="Times New Roman"/>
        <family val="1"/>
      </rPr>
      <t xml:space="preserve"> "Expressway - promocja terenów inwestycyjnych" </t>
    </r>
    <r>
      <rPr>
        <sz val="10"/>
        <rFont val="Times New Roman"/>
        <family val="1"/>
      </rPr>
      <t>przewidziany do realizacji w latach 2016-2018 
   w partnerstwie z Gminami: Chełmża, Kowal, Aleksandrów Kujawski, Choceń, Włocławek, Brześć Kujawski, Żnin, Płużnica, Szubin i Świecie. 
   Projekt zakłada udział jako zwiedzający/wystawca w Międzynarodowych Targach Inwestycyjnych i Nieruchomości Komercyjnych EXPO REAL 
   w Monachium oraz jako wystawca w Targach Transport Logistic Monachium a także promocję terenów inwestycyjnych  Powyższa kwota 
   sfinansowana zostanie z budżetu środków europejskich w kwocie 439.621 zł oraz ze środków własnych województwa w kwocie 77.580 zł;</t>
    </r>
  </si>
  <si>
    <r>
      <t xml:space="preserve"> - o kwotę 300.000 zł na zadanie własne pn. </t>
    </r>
    <r>
      <rPr>
        <i/>
        <sz val="10"/>
        <rFont val="Times New Roman"/>
        <family val="1"/>
      </rPr>
      <t xml:space="preserve">"Organizacja Światowych Dni Młodzieży 2016" </t>
    </r>
    <r>
      <rPr>
        <sz val="10"/>
        <rFont val="Times New Roman"/>
        <family val="1"/>
      </rPr>
      <t>z przeznaczeniem na pokrycie kosztów pobytu 
   w województwie kujawsko-pomorskim młodzieży z Zambii, Dominikany oraz Palestyny, uczestniczącej w XXXI Światowych Dniach Młodzieży
   w Krakowie.</t>
    </r>
  </si>
  <si>
    <r>
      <t xml:space="preserve"> - w kwocie 1.877.648 zł na projekt pn.</t>
    </r>
    <r>
      <rPr>
        <i/>
        <sz val="10"/>
        <rFont val="Times New Roman"/>
        <family val="1"/>
      </rPr>
      <t xml:space="preserve"> "Promocja gospodarcza Regionu Pomorza i Kujaw narzędziem w procesie internacjonalizacji" 
  </t>
    </r>
    <r>
      <rPr>
        <sz val="10"/>
        <rFont val="Times New Roman"/>
        <family val="1"/>
      </rPr>
      <t>przewidziany do realizacji w latach 2016-2018. Projekt zakłada m.in. organizację wizyty partnerów zagranicznych w regionie oraz udział 
   przedstawicieli województwa w wydarzeniach gospodarczych za granicą, opracowanie materiałów promujących tereny inwestycyjne i ekspertyz 
   dotyczących przeznaczenia terenów inwestycyjnych a także promocję gospodarczą regionu i prezentację oferty inwestycyjnej województwa 
   kujawsko-pomorskiego (USA, Mołdawia, Litwa, Chorwacja, ChRL, Finlandia, Ameryka Pd.). Powyższa kwota sfinansowana zostanie z budżetu
   środków europejskich w kwocie 1.596.001 zł oraz ze środków własnych województwa w kwocie 281.647 zł;</t>
    </r>
  </si>
  <si>
    <t>Zwiększa się o kwotę 50.000 zł wydatki zaplanowane na pokrycie kosztów składki członkowskiej Stowarzyszenia "Salutaris" - zrzeszenia kujawsko-pomorskich samorządów. Zmiany dokonuje się w związku z dysproporcją wysokości składki Województwa w odniesieniu do wysokości składek innych jednostek samorządu terytorialnego zrzeszonych w stowarzyszeniu.</t>
  </si>
  <si>
    <t>W celu dostosowania planu wydatków do przewidywanego wykonania, zmniejsza się wydatki zaplanowane na bieżące utrzymanie:</t>
  </si>
  <si>
    <t xml:space="preserve"> - Specjalnego Ośrodka Szkolno-Wychowawczego Nr 1 w Bydgoszczy o kwotę 11.934 zł;</t>
  </si>
  <si>
    <t xml:space="preserve"> - Zespołu Szkół Specjalnych Nr 1 w Ciechocinku o kwotę 55.778 zł.</t>
  </si>
  <si>
    <t xml:space="preserve"> - Specjalnego Ośrodka Szkolno-Wychowawczego Nr 1 w Bydgoszczy o kwotę 300 zł;</t>
  </si>
  <si>
    <t xml:space="preserve"> - Specjalnego Ośrodka Szkolno-Wychowawczego Nr 1 w Bydgoszczy o kwotę 11.136 zł;</t>
  </si>
  <si>
    <t xml:space="preserve"> - Zespołu Szkół Specjalnych Nr 1 w Ciechocinku o kwotę 55.968 zł.</t>
  </si>
  <si>
    <t xml:space="preserve"> - Specjalnego Ośrodka Szkolno-Wychowawczego Nr 1 w Bydgoszczy o kwotę 9.547 zł;</t>
  </si>
  <si>
    <t xml:space="preserve"> - Medyczno-Społecznego Centrum Kształcenia Zawodowego i Ustawicznego w Inowrocławiu o kwotę 81.703 zł;</t>
  </si>
  <si>
    <t xml:space="preserve"> - Medyczno-Społecznego Centrum Kształcenia Zawodowego i Ustawicznego w Toruniu o kwotę 36.354 zł.</t>
  </si>
  <si>
    <t xml:space="preserve"> - Specjalnego Ośrodka Szkolno-Wychowawczego Nr 1 w Bydgoszczy o kwotę 25.257 zł.</t>
  </si>
  <si>
    <r>
      <t xml:space="preserve">W związku z brakiem możliwości dostosowania budynku po zlikwidowanym Nauczycielskim Kolegium Języków Obcych w Bydgoszczy do potrzeb  Okręgowego Ośrodka Dokształcania Zawodowego w Bydgoszczy, odstępuje się od realizacji zadania pn. </t>
    </r>
    <r>
      <rPr>
        <i/>
        <sz val="10"/>
        <rFont val="Times New Roman"/>
        <family val="1"/>
      </rPr>
      <t>"Remont budynku przy ul. Dworcowej 80 na potrzeby OODZ w Bydgoszczy"</t>
    </r>
    <r>
      <rPr>
        <sz val="10"/>
        <rFont val="Times New Roman"/>
        <family val="1"/>
      </rPr>
      <t xml:space="preserve"> i zmniejsza się wydatki na zadanie o kwotę 250.000 zł. </t>
    </r>
  </si>
  <si>
    <t xml:space="preserve"> - Kujawsko-Pomorskiego Centrum Edukacji Nauczycieli w Toruniu o kwotę 44.437 zł;</t>
  </si>
  <si>
    <t xml:space="preserve"> - Kujawsko-Pomorskiego Centrum Edukacji Nauczycieli we Włocławku o kwotę 42.511 zł.</t>
  </si>
  <si>
    <t>Zmniejsza się o kwotę 29.153 zł wydatki zaplanowane na bieżące utrzymanie Pedagogicznej Biblioteki Wojewódzkiej w Bydgoszczy w celu urealnienia planu wydatków do przewidywanego wykonania.</t>
  </si>
  <si>
    <t xml:space="preserve"> - przeniesienie planowanych wydatków między podziałkami klasyfikacji budżetowej w kwocie 1.000 zł w części ujętej w planie finansowym 
   Specjalnego Ośrodka Szkolno-Wychowawczego Nr 1 w Bydgoszczy w celu zastosowania właściwej klasyfikacji budżetowej dla upominków 
   zakupionych  na potrzeby konkursów i zabaw organizowanych w ramach obchodów Dnia Dziecka;</t>
  </si>
  <si>
    <r>
      <t>Zmniejsza się o kwotę 1.034 zł dotację celową zaplanowaną dla Wojewódzkiego Szpitala Zespolonego w Toruniu na dofinansowanie zadania pn. "</t>
    </r>
    <r>
      <rPr>
        <i/>
        <sz val="10"/>
        <rFont val="Times New Roman"/>
        <family val="1"/>
      </rPr>
      <t xml:space="preserve">Zakup ambulansów dla zespołów ratownictwa medycznego wraz z wyposażeniem medycznym w formie leasingu operacyjnego dla potrzeb Wojewódzkiego Szpitala Zespolonego w Toruniu" </t>
    </r>
    <r>
      <rPr>
        <sz val="10"/>
        <rFont val="Times New Roman"/>
        <family val="1"/>
      </rPr>
      <t xml:space="preserve">w celu dostosowania planu wydatków do łącznej kwoty rat leasingowych przypadających do spłaty na rok 2016. Zmniejsza się ogólna wartość zadania do kwoty wynikającej z podpisanej umowy. Jednocześnie nazwa zadania otrzymuje brzmienie: </t>
    </r>
    <r>
      <rPr>
        <i/>
        <sz val="10"/>
        <rFont val="Times New Roman"/>
        <family val="1"/>
      </rPr>
      <t>"Zakup ambulansów dla zespołów ratownictwa medycznego wraz z wyposażeniem medycznym w formie leasingu dla potrzeb Wojewódzkiego Szpitala Zespolonego w Toruniu".</t>
    </r>
  </si>
  <si>
    <t>W celu dostosowania planu wydatków do potrzeb wynikających ze złożonych przez beneficjentów wniosków o płatność refundacyjną zmniejsza się o kwotę 1.500.000 zł wydatki zaplanowane na współfinansowanie projektów w ramach RPO WK-P 2007-2013, Działania 3.2 Rozwój infrastruktury ochrony zdrowia i pomocy społecznej.</t>
  </si>
  <si>
    <t>Zmniejsza się o kwotę 4.000.000 zł wydatki zaplanowane w ramach RPO WK-P 2014-2020 na Podziałanie 9.4.1 Rozwój podmiotów sektora ekonomii społecznej w celu dostosowania planu wydatków do wielkości prognozowanego współfinansowania krajowego dla projektów przewidzianych do realizacji przez beneficjentów w 2016 r.</t>
  </si>
  <si>
    <r>
      <t xml:space="preserve">W związku z podziałem przez Zarząd PFRON środków przypadających według algorytmu dla poszczególnych województw na realizację zadań wynikających z ustawy z dnia 27 sierpnia 1997 r. o rehabilitacji zawodowej i społecznej oraz o zatrudnianiu osób niepełnosprawnych (Dz. U. z 2011 r. Nr 127, poz. 721, z późn. zm.),  zmniejsza się o kwotę 46.663 zł wydatki zaplanowane na zadanie własne pn. </t>
    </r>
    <r>
      <rPr>
        <i/>
        <sz val="10"/>
        <rFont val="Times New Roman"/>
        <family val="1"/>
      </rPr>
      <t>"Obsługa zadań finansowanych ze środków PFRON"</t>
    </r>
    <r>
      <rPr>
        <sz val="10"/>
        <rFont val="Times New Roman"/>
        <family val="1"/>
      </rPr>
      <t>, którego wydatki stanowią 2,5 % środków przeznaczonych dla Województwa Kujawsko-Pomorskiego na powyższy cel. Jednocześnie dokonuje się przeniesienia planowanych wydatków między podziałkami klasyfikacji budżetowej w kwocie 7.000 zł z przeznaczeniem na zakup komputera stacjonarnego z oprogramowaniem dla pracownika Wydziału Integracji Osób Niepełnosprawnych Departamentu Spraw Społecznych i Zdrowia UM oraz na zakup produktów żywnościowych na potrzeby spotkań organizowanych przez Wydział.</t>
    </r>
  </si>
  <si>
    <t>Zmniejsza się wydatki na Działania realizowane w ramach POKL łącznie o kwotę 54.106 zł, w tym na:</t>
  </si>
  <si>
    <t xml:space="preserve">    - Działanie 9.1.1 Zmniejszanie nierówności w stopniu upowszechniania edukacji przedszkolnej o kwotę 11.142 zł (wydatki inwestycyjne o kwotę 
      9.000 zł oraz wydatki bieżące o kwotę 2.142 zł);</t>
  </si>
  <si>
    <t xml:space="preserve"> - Specjalnego Ośrodka Szkolno-Wychowawczego Nr 1 w Bydgoszczy o kwotę 49.451 zł.</t>
  </si>
  <si>
    <t xml:space="preserve"> - o kwotę 1.731.000 zł zaplanowane w ramach RPO WK-P 2014-2020 na Działanie 9.3.2 Rozwój usług społecznych w celu dostosowania planu 
   wydatków do wielkości prognozowanego współfinansowania krajowego dla projektów przewidzianych do realizacji przez beneficjentów 
   w 2016 r.;</t>
  </si>
  <si>
    <r>
      <t xml:space="preserve">Określa się planowane wydatki w kwocie 200.000 zł na zadanie przewidziane do realizacji przez Urząd Marszałkowski pn. </t>
    </r>
    <r>
      <rPr>
        <i/>
        <sz val="10"/>
        <rFont val="Times New Roman"/>
        <family val="1"/>
      </rPr>
      <t xml:space="preserve">"Okręgowy Ośrodek Dokształcania Zawodowego w Bydgoszczy - remonty" </t>
    </r>
    <r>
      <rPr>
        <sz val="10"/>
        <rFont val="Times New Roman"/>
        <family val="1"/>
      </rPr>
      <t>z przeznaczeniem na pokrycie kosztów wyposażenia budynku dużego internatu w hydranty wewnętrzne na każdej kondygnacji, wykonania systemu sygnalizacji pożaru, montażu drzwi spełniających wymogi oddzielenia pożarowego oraz remontu klatki schodowej, zgodnie z Decyzją Komendy Miejskiej Państwowej Straży Pożarnej w Bydgoszczy.</t>
    </r>
  </si>
  <si>
    <r>
      <t xml:space="preserve">Określa się planowane wydatki w kwocie 378 zł na zadanie własne pn. </t>
    </r>
    <r>
      <rPr>
        <i/>
        <sz val="10"/>
        <rFont val="Times New Roman"/>
        <family val="1"/>
      </rPr>
      <t xml:space="preserve">"Zwrot dotacji RPO" </t>
    </r>
    <r>
      <rPr>
        <sz val="10"/>
        <rFont val="Times New Roman"/>
        <family val="1"/>
      </rPr>
      <t>z przeznaczeniem na zwrot dotacji niewykorzystanych i oddanych przez Beneficjentów RPO WK-P 2007-2013, Priorytetu II.</t>
    </r>
  </si>
  <si>
    <t>Określa się dotacje dla  Filharmonii Pomorskiej w Bydgoszczy łącznie w kwocie 177.000 zł z przeznaczeniem na zabezpieczenie wkładu własnego w projektach współfinansowanych środkami pochodzącymi od Ministra Kultury i Dziedzictwa Narodowego, tj.:</t>
  </si>
  <si>
    <r>
      <t xml:space="preserve">    - w kwocie 6.260 zł na projekt pn. </t>
    </r>
    <r>
      <rPr>
        <i/>
        <sz val="10"/>
        <rFont val="Times New Roman"/>
        <family val="1"/>
      </rPr>
      <t xml:space="preserve">Biblioteka w grze: gry miejskie w bibliotekach publicznych. </t>
    </r>
    <r>
      <rPr>
        <sz val="10"/>
        <rFont val="Times New Roman"/>
        <family val="1"/>
      </rPr>
      <t>W ramach zadania przewidziano organizację dla
      bibliotekarzy czterech dwudniowych szkoleń warsztatowych z zagadnień związanych z projektowaniem, organizowaniem i przeprowadzeniem 
      gier terenowych w celu przygotowania do realizacji literackich gier miejskich;</t>
    </r>
  </si>
  <si>
    <r>
      <t xml:space="preserve">    - w kwocie 10.000 zł na projekt pn. </t>
    </r>
    <r>
      <rPr>
        <i/>
        <sz val="10"/>
        <rFont val="Times New Roman"/>
        <family val="1"/>
      </rPr>
      <t xml:space="preserve">Dyskusyjne Kluby Książki w województwie kujawsko-pomorskim, w podregionie toruńsko-włocławskim. </t>
    </r>
    <r>
      <rPr>
        <sz val="10"/>
        <rFont val="Times New Roman"/>
        <family val="1"/>
      </rPr>
      <t xml:space="preserve"> 
      W ramach zadania przewidziano organizację dwóch jednodniowych warsztatów detektywistyczno-dziennikarskich dla członków dziecięcych 
      DKK, jednodniowych warsztatów dziennikarskich dla członków młodzieżowych DKK a dla moderatorów Dyskusyjnych Klubów Książki 
      organizację szkolenia z prowadzenia DKK i jednodniowy wykład na temat polskiej literatury kobiecej.</t>
    </r>
  </si>
  <si>
    <t xml:space="preserve"> - Muzeum Ziemi Kujawskiej i Dobrzyńskiej we Włocławku w kwocie 353.808 zł z przeznaczeniem na pokrycie kosztów związanych z przeniesieniem
   zabytkowego kościoła drewnianego z Brzeźna (gm. Lipno) do Kujawsko-Dobrzyńskiego Parku Etnograficznego, tj. na prace związane z procesem 
   translokacji i rekonstrukcji obiektu;</t>
  </si>
  <si>
    <t xml:space="preserve"> - Tucholskiego Parku Krajobrazowego o kwotę 16.849 zł  w celu zabezpieczenia środków na pokrycie kosztów funkcjonowania ośrodka edukacji 
   przyrodniczej i promocji Rezerwatu Biosfery Bory Tucholskie w Pile oraz kosztów wynagrodzeń pracowników;</t>
  </si>
  <si>
    <t>1) Zwiększenie planowanych dochodów na zadania inwestycyjne w ramach Działania 3.3 Rozwój infrastruktury 
    kultury</t>
  </si>
  <si>
    <t>Zmniejsza się łącznie o kwotę 8.710.000 zł dochody zaplanowane z tytułu dotacji celowych z budżetu państwa (budżet środków krajowych) przeznaczone na współfinansowanie projektów inwestycyjnych  w ramach Regionalnego Programu Operacyjnego Województwa Kujawsko-Pomorskiego 2014-2020, w tym na:</t>
  </si>
  <si>
    <t>Dokonuje się zmian w planowanych dochodach z tytułu dotacji celowych z budżetu państwa (budżet środków europejskich) przeznaczonych na projekty przewidziane do realizacji w ramach Regionalnego Programu Operacyjnego Województwa Kujawsko-Pomorskiego 2014-2020, poprzez:</t>
  </si>
  <si>
    <r>
      <t xml:space="preserve">    pn. </t>
    </r>
    <r>
      <rPr>
        <i/>
        <sz val="10"/>
        <rFont val="Times New Roman"/>
        <family val="1"/>
      </rPr>
      <t>"Invest in BiT CITY 2. Promocja potencjału gospodarczego oraz promocja atrakcyjności inwestycyjnej 
    miast prezydenckich województwa kujawsko-pomorskiego"</t>
    </r>
  </si>
  <si>
    <r>
      <t xml:space="preserve">    pn. </t>
    </r>
    <r>
      <rPr>
        <i/>
        <sz val="10"/>
        <rFont val="Times New Roman"/>
        <family val="1"/>
      </rPr>
      <t xml:space="preserve">"Export 2016 - misje gospodarcze" </t>
    </r>
  </si>
  <si>
    <t>Zmniejsza się łącznie o kwotę 5.731.000 zł dochody bieżące zaplanowane z tytułu dotacji celowych z budżetu państwa (budżet środków krajowych) przeznaczone na współfinansowanie projektów w ramach Regionalnego Programu Operacyjnego Województwa Kujawsko-Pomorskiego 2014-2020, w tym na:</t>
  </si>
  <si>
    <r>
      <t xml:space="preserve">Zmniejsza się o kwotę 235.664 zł planowane dochody bieżące z tytułu dotacji celowych z budżetu państwa (budżet środków europejskich) przeznaczone na realizację w ramach Regionalnego Programu Operacyjnego Województwa Kujawsko-Pomorskiego 2014-2020, Poddziałania 9.4.2 Koordynacja sektora ekonomii społecznej projektu pn. </t>
    </r>
    <r>
      <rPr>
        <i/>
        <sz val="10"/>
        <rFont val="Times New Roman"/>
        <family val="1"/>
      </rPr>
      <t xml:space="preserve">"Koordynacja rozwoju ekonomii społecznej w województwie kujawsko-pomorskim". </t>
    </r>
    <r>
      <rPr>
        <sz val="10"/>
        <rFont val="Times New Roman"/>
        <family val="1"/>
      </rPr>
      <t>Zmiana wynika z konieczności urealnienia dochodów do kwot ujętych w złożonym wniosku o dofinansowanie projektu.</t>
    </r>
  </si>
  <si>
    <t>Zwiększa się dochody pochodzące z innych źródeł zagranicznych o kwotę 4.251 zł zaplanowane jako refundacja wydatków poniesionych na realizację projektu REThINK w ramach  Programu "Uczenie się przez całe życie". Zmiana wynika z konieczności urealnienia dochodów o wysokość planowanego wpływu końcowej refundacji po rozliczeniu projektu.</t>
  </si>
  <si>
    <t xml:space="preserve"> - z budżetu województwa na inne zadania inwestycyjne realizowane w latach 2009, 2011, 2013-2015 (2.044 zł).</t>
  </si>
  <si>
    <t>Dokonuje się przeniesienia dochodów zaplanowanych z dotacji z funduszy celowych (WFOŚiGW w Toruniu) na przedsięwzięcia z zakresu ochrony przyrody realizowane przez Tucholski Park Krajobrazowy poprzez zmniejszenie o kwotę 500 zł dotacji przeznaczonej na zadania bieżące przy jednoczesnym zwiększeniu dotacji na wydatki inwestycyjne Zmiana wynika z aktualizacji harmonogramu rzeczowo-finansowego zadania pn. "Inwentaryzacja ornitologiczna oraz dokumentacja fotograficzna na terenie TPK".</t>
  </si>
  <si>
    <r>
      <t xml:space="preserve"> - o kwotę 5.009.000 zł na projekt pn. </t>
    </r>
    <r>
      <rPr>
        <i/>
        <sz val="10"/>
        <rFont val="Times New Roman"/>
        <family val="1"/>
      </rPr>
      <t>"Kształtowanie przekroju poprzecznego i podłużnego rzeki Bętlewianki w km 0+700 - 2+500 w celu 
   zwiększenia możliwości retencjonowania w dolinie wody do nawodnień"</t>
    </r>
    <r>
      <rPr>
        <sz val="10"/>
        <rFont val="Times New Roman"/>
        <family val="1"/>
      </rPr>
      <t>;</t>
    </r>
  </si>
  <si>
    <r>
      <t xml:space="preserve">Zwiększa się o kwotę 588 zł wydatki zaplanowane na zadanie własne pn. </t>
    </r>
    <r>
      <rPr>
        <i/>
        <sz val="10"/>
        <rFont val="Times New Roman"/>
        <family val="1"/>
      </rPr>
      <t>"Zwrot dotacji POKL"</t>
    </r>
    <r>
      <rPr>
        <sz val="10"/>
        <rFont val="Times New Roman"/>
        <family val="1"/>
      </rPr>
      <t xml:space="preserve"> w części ujętej w planie finansowym Urzędu Marszałkowskiego w Toruniu z przeznaczeniem na zwrot dotacji niewykorzystanych i oddanych przez Beneficjentów Priorytetu VIII POKL. </t>
    </r>
  </si>
  <si>
    <r>
      <t xml:space="preserve"> - w kwocie 350.000 zł na zadanie własne pn. </t>
    </r>
    <r>
      <rPr>
        <i/>
        <sz val="10"/>
        <rFont val="Times New Roman"/>
        <family val="1"/>
      </rPr>
      <t>"Adaptacja i wynajem pomieszczeń na potrzeby ZDW w Bydgoszczy"</t>
    </r>
    <r>
      <rPr>
        <sz val="10"/>
        <rFont val="Times New Roman"/>
        <family val="1"/>
      </rPr>
      <t xml:space="preserve"> przewidziane do realizacji 
   przez Zarząd Dróg Wojewódzkich w Bydgoszczy. W ramach zadania sfinansowane zostaną koszty adaptacji i wynajmu pomieszczeń II i III 
   piętra budynku dworca PKP w Bydgoszczy.</t>
    </r>
  </si>
  <si>
    <r>
      <t xml:space="preserve"> - w kwocie 1.002.476 zł na projekt pn.</t>
    </r>
    <r>
      <rPr>
        <i/>
        <sz val="10"/>
        <rFont val="Times New Roman"/>
        <family val="1"/>
      </rPr>
      <t xml:space="preserve"> "Invest in BiT CITY 2. Promocja potencjału gospodarczego oraz promocja atrakcyjności inwestycyjnej 
   miast prezydenckich województwa kujawsko-pomorskiego" </t>
    </r>
    <r>
      <rPr>
        <sz val="10"/>
        <rFont val="Times New Roman"/>
        <family val="1"/>
      </rPr>
      <t>przewidziany do realizacji w latach 2016-2018 w partnerstwie z Miastem Bydgoszcz 
   Gminą Miasta Toruń, Gminą Miasta Grudziądz, Gminą Miasta Włocławek i Gminą Miasta Inowrocław. Projekt zakłada udział jako zwiedzający/
   wystawca w zagranicznych i krajowych targach i konferencjach (m.in. Finance Shared Services, SSE Week, GBS&amp;BPO Deloitte Conference, 
   Międzynarodowe Targi Inwestycyjne i Nieruchomości Komercyjnych EXPO REAL w Monachium, Targi Transport Logistic Monachium, 
   CEE Inwestment&amp;Green Building Awards, itp.) oraz promocję sektora BPO i terenów inwestycyjnych partnerów projektu. Powyższa kwota 
   sfinansowana zostanie z budżetu środków europejskich w kwocie 852.104 zł oraz ze środków własnych województwa w kwocie 150.372 zł;</t>
    </r>
  </si>
  <si>
    <r>
      <t xml:space="preserve"> - w kwocie 367.813 zł na projekt pn.</t>
    </r>
    <r>
      <rPr>
        <i/>
        <sz val="10"/>
        <rFont val="Times New Roman"/>
        <family val="1"/>
      </rPr>
      <t xml:space="preserve"> "Export 2016 - misje gospodarcze" </t>
    </r>
    <r>
      <rPr>
        <sz val="10"/>
        <rFont val="Times New Roman"/>
        <family val="1"/>
      </rPr>
      <t>przewidziany do realizacji w latach 2016-2017. Projekt zakłada organizację 
   wyjazdów na misje gospodarcze z elementami doradztwa specjalistycznego (Niemcy Kraj Saary, Niemcy Dusseldorf, Chiny Szanghaj, USA) oraz 
   udział jako wystawca w Międzynarodowych Targach "Grüne Woche" w Berlinie. Powyższa kwota sfinansowana zostanie z budżetu środków 
   europejskich w kwocie 312.641 zł oraz ze środków własnych województwa w kwocie 55.172 zł.</t>
    </r>
  </si>
  <si>
    <r>
      <t>Zmniejsza się o kwotę 48.560 zł dotację celową zaplanowaną dla Wojewódzkiej Stacji Pogotowia Ratunkowego w Bydgoszczy na dofinansowanie zadania pn. "</t>
    </r>
    <r>
      <rPr>
        <i/>
        <sz val="10"/>
        <rFont val="Times New Roman"/>
        <family val="1"/>
      </rPr>
      <t xml:space="preserve">Zakup ambulansów w formie leasingu przez Wojewódzką Stację Pogotowia Ratunkowego w Bydgoszczy" </t>
    </r>
    <r>
      <rPr>
        <sz val="10"/>
        <rFont val="Times New Roman"/>
        <family val="1"/>
      </rPr>
      <t>w celu dostosowania planu wydatków do łącznej kwoty rat leasingowych przypadających do spłaty na rok 2016. Zmniejsza się ogólna wartość zadania do kwoty wynikającej z podpisanej przez Stację umowy leasingu.</t>
    </r>
  </si>
  <si>
    <r>
      <t xml:space="preserve">Określa się wydatki w kwocie 200.000 zł na wieloletnie zadanie inwestycyjne przewidziane do realizacji przez Urząd Marszałkowski w latach 2016-2017 pn. </t>
    </r>
    <r>
      <rPr>
        <i/>
        <sz val="10"/>
        <rFont val="Times New Roman"/>
        <family val="1"/>
      </rPr>
      <t>"Przebudowa budynku przy ul. Bartkiewiczówny 93 w Toruniu".</t>
    </r>
    <r>
      <rPr>
        <sz val="10"/>
        <rFont val="Times New Roman"/>
        <family val="1"/>
      </rPr>
      <t xml:space="preserve"> W ramach zadania pokryte zostaną koszty związane z dostosowaniem obiektu do potrzeb Regionalnego Ośrodka Polityki Społecznej w Toruniu (koszty robót ogólnobudowlanych, robót związanych z przebudową wewnętrznej instalacji sanitarnej oraz wykonaniem nowej instalacji elektrycznej i nowej sieci komputerowej). </t>
    </r>
  </si>
  <si>
    <r>
      <t xml:space="preserve"> - o kwotę 277.252 zł na projekt pn. </t>
    </r>
    <r>
      <rPr>
        <i/>
        <sz val="10"/>
        <rFont val="Times New Roman"/>
        <family val="1"/>
      </rPr>
      <t xml:space="preserve">"Koordynacja rozwoju ekonomii społecznej w województwie kujawsko-pomorskim" </t>
    </r>
    <r>
      <rPr>
        <sz val="10"/>
        <rFont val="Times New Roman"/>
        <family val="1"/>
      </rPr>
      <t>przewidziany do 
   realizacji przez Regionalny Ośrodek Polityki Społecznej w Toruniu w ramach RPO WK-P 2014-2020 Poddziałania 9.4.2 w celu dostosowania planu 
   wydatków do złożonego wniosku o dofinansowanie projektu. Zmniejsza się ogólna wartość zadania. Ponadto dokonuje się przeniesienia 
   planowanych wydatków między podziałkami klasyfikacji budżetowej w kwocie 36.425 zł.</t>
    </r>
  </si>
  <si>
    <r>
      <t xml:space="preserve"> - w kwocie 430 zł w podzadaniu </t>
    </r>
    <r>
      <rPr>
        <i/>
        <sz val="10"/>
        <rFont val="Times New Roman"/>
        <family val="1"/>
      </rPr>
      <t xml:space="preserve">Koszty organizacyjne, techniczne i administracyjne </t>
    </r>
    <r>
      <rPr>
        <sz val="10"/>
        <rFont val="Times New Roman"/>
        <family val="1"/>
      </rPr>
      <t>w celu zabezpieczenia środków na okresowe badania 
   lekarskie pracowników;</t>
    </r>
  </si>
  <si>
    <r>
      <t xml:space="preserve">Dokonuje się przeniesienia planowanych wydatków między podziałkami klasyfikacji budżetowej  w zadaniu własnym pn. </t>
    </r>
    <r>
      <rPr>
        <i/>
        <sz val="10"/>
        <rFont val="Times New Roman"/>
        <family val="1"/>
      </rPr>
      <t>„Popularyzacja i propagowanie działań z zakresu ochrony środowiska”</t>
    </r>
    <r>
      <rPr>
        <sz val="10"/>
        <rFont val="Times New Roman"/>
        <family val="1"/>
      </rPr>
      <t xml:space="preserve"> poprzez zmniejszenie wydatków inwestycyjnych o kwotę 120.000 zł przy jednoczesnym zwiększeniu wydatków bieżących. Zmiana wynika z konieczności dostosowania planu wydatków do potrzeb wynikających z realizowanych przedsięwzięć.</t>
    </r>
  </si>
  <si>
    <t>2) w kwocie 85.000 zł z przeznaczeniem na zakup sprzętu teleinformatycznego, m.in. nowych serwerów wraz z licencjami;</t>
  </si>
  <si>
    <t>§ 8 ust. 5 dotyczący dochodów pochodzących z 2,5 % odpisu od środków przyznanych województwu z PFRON oraz wydatków na pokrycie kosztów obsługi zadań realizowanych na rzecz osób niepełnosprawnych</t>
  </si>
  <si>
    <r>
      <t xml:space="preserve">    pn. </t>
    </r>
    <r>
      <rPr>
        <i/>
        <sz val="10"/>
        <rFont val="Times New Roman"/>
        <family val="1"/>
      </rPr>
      <t>"Kształtowanie przekroju poprzecznego i podłużnego rzeki Bętlewianki w km 0+700 - 2+500 w celu 
    zwiększenia możliwości retencjonowania w dolinie wody do nawodnień"</t>
    </r>
  </si>
  <si>
    <r>
      <t xml:space="preserve"> - w kwocie 100.983 zł na zadanie własne pn. </t>
    </r>
    <r>
      <rPr>
        <i/>
        <sz val="10"/>
        <rFont val="Times New Roman"/>
        <family val="1"/>
      </rPr>
      <t xml:space="preserve">"Doradztwo techniczne w ramach partnerstwa publiczno-prywatnego".  </t>
    </r>
    <r>
      <rPr>
        <sz val="10"/>
        <rFont val="Times New Roman"/>
        <family val="1"/>
      </rPr>
      <t>Środki te ujęte były 
   w wykazie wydatków niewygasających z upływem 2015 r. z ostatecznym terminem wykorzystania do dnia 30 czerwca 2016 r. (uchwała 
   Nr XV/306/15 Sejmiku Województwa Kujawsko-Pomorskiego z dnia 21 grudnia 2015 r.). W związku z niepodpisaniem protokołu wykonania 
   I etapu zadania i braku możliwości wydatkowania środków w wyznaczonym terminie, powyższe środki ujmuje się w roku bieżącym;</t>
    </r>
  </si>
  <si>
    <r>
      <t xml:space="preserve"> - o kwotę 29.624 zł na wieloletnie zadanie inwestycyjne  pn. </t>
    </r>
    <r>
      <rPr>
        <i/>
        <sz val="10"/>
        <rFont val="Times New Roman"/>
        <family val="1"/>
      </rPr>
      <t xml:space="preserve">"Rozbudowa budynku Urzędu Marszałkowskiego".  </t>
    </r>
    <r>
      <rPr>
        <sz val="10"/>
        <rFont val="Times New Roman"/>
        <family val="1"/>
      </rPr>
      <t>Środki te ujęte były w wykazie 
   wydatków niewygasających z upływem 2015 r. z ostatecznym terminem wykorzystania do dnia 30 czerwca 2016 r. (uchwała Nr XV/306/15 
   Sejmiku Województwa Kujawsko-Pomorskiego z dnia 21 grudnia 2015 r.). W związku z przedłużającymi się procedurami związanymi z wydaniem 
   decyzji o pozwoleniu na budowę i brakiem możliwości zapłaty wynagrodzenia w wyznaczonym terminie, powyższe środki ujmuje się w roku 
   bieżącym;</t>
    </r>
  </si>
  <si>
    <t xml:space="preserve"> - Kujawsko-Pomorskiego Impresaryjnego Teatru Muzycznego w Toruniu w kwocie 215.855 zł z przeznaczeniem na wykonanie 3-etapowego 
   projektu dla potrzeb Kujawsko-Pomorskiego Centrum Muzyki w Pałacu Wieniec dotyczącego modernizacji budynku Pałacu, modernizacji 
   budynku Starego Dworu, kompleksowego zagospodarowania całej działki oraz odtworzenia i wyremontowania historycznego ogrodzenia terenu 
   wraz z bramą główną. Środki w kwocie 204.000 zł ujęte były w wykazie wydatków niewygasających z upływem 2015 r. z ostatecznym terminem 
   wykorzystania do dnia 30 czerwca 2016 r. (uchwała Nr XV/306/15 Sejmiku Województwa Kujawsko-Pomorskiego z dnia 21 grudnia 2015 r.). 
   W związku z przedłużającymi się procedurami związanymi z wydaniem decyzji ustalającej warunki zabudowy i brakiem możliwości zapłaty 
   wynagrodzenia w wyznaczonym terminie, powyższe środki ujmuje się w roku bieżącym i wydłuża okres realizacji inwestycji. Pozostałe środki 
   w kwocie 11.855 zł zabezpieczone zostają na pokrycie kosztów przedłużenia umowy z inwestorem zastępczym; </t>
  </si>
  <si>
    <t>W związku z brakiem możliwości wydatkowania do dnia 30 czerwca 2016 r. części środków określonych uchwałą Nr XV/306/15 Sejmiku Województwa Kujawsko-Pomorskiego z dnia 21 grudnia 2015 r. jako wydatki niewygasające z upływem 2015 r., zwiększa się majątkowe dochody własne województwa o kwotę 233.624 zł oraz bieżące dochody własne o kwotę 100.983 zł.</t>
  </si>
  <si>
    <t xml:space="preserve">Zwiększa się planowane dochody własne województwa o kwotę 15.152 zł w związku z przewidywanymi wpływami z tytułu umowy dzierżawy lokomotywy spalinowej SM41-111Y przez Spółkę Przewozy Regionalne. </t>
  </si>
  <si>
    <t>Określa się wydatki w kwocie 350.000 zł na zakup od Powiatu Tucholskiego prawa własności zabudowanej nieruchomości położonej w miejscowości Biała, obręb Klocek, gmina Tuchola oraz prawa własności zabudowanej nieruchomości położonej w Tucholi przy ul. Podgórnej 3. Nieruchomości przeznaczone będą na cele związane z edukacją ekologiczną realizowaną  przez Tucholski Park Krajobrazowy. Powyższa kwota stanowi pierwszą z trzech rat ceny zakupu nieruchomości wynoszącej 1.050.000 zł. Płatność pozostałych rat nastąpi w latach 2017-2018.</t>
  </si>
  <si>
    <r>
      <t xml:space="preserve">Określa się wydatki w kwocie 620.000 zł na zadanie własne pn. </t>
    </r>
    <r>
      <rPr>
        <i/>
        <sz val="10"/>
        <rFont val="Times New Roman"/>
        <family val="1"/>
      </rPr>
      <t xml:space="preserve">"Wydatki  na przygotowanie do realizacji projektów informatycznych". </t>
    </r>
    <r>
      <rPr>
        <sz val="10"/>
        <rFont val="Times New Roman"/>
        <family val="1"/>
      </rPr>
      <t>W ramach zadania sfinansowane zostaną koszty przygotowania studium dla pięciu projektów przewidzianych do realizacji w ramach RPO WK-P 2014-2020, Działania 2.1 Wysoka dostępność i jakość e-usług publicznych.</t>
    </r>
  </si>
  <si>
    <t>Zwiększa się dochody własne województwa z tytułu wpłat z odpłatnego nabycia prawa własności o kwotę 820.000 zł w związku z uzyskaniem wpływów ze sprzedaży nieruchomości w wysokości wyższej od pierwotnie zakładanej.</t>
  </si>
  <si>
    <r>
      <t xml:space="preserve"> - Muzeum Etnograficznego w Toruniu w kwocie 24.300 zł z przeznaczeniem na zabezpieczenie wkładu własnego w projekcie pn</t>
    </r>
    <r>
      <rPr>
        <i/>
        <sz val="10"/>
        <rFont val="Times New Roman"/>
        <family val="1"/>
      </rPr>
      <t>. Zakup dzieł 
   z Kolekcji sztuki ludowej i nieprofesjonalnej B i L. Nawrockich - scalanie kolekcji w Muzeum w Toruniu</t>
    </r>
    <r>
      <rPr>
        <sz val="10"/>
        <rFont val="Times New Roman"/>
        <family val="1"/>
      </rPr>
      <t xml:space="preserve">, na który instytucja uzyskała 
   dofinansowanie w ramach Programu Operacyjnego Ministra Kultury i Dziedzictwa Narodowego: Kolekcje, priorytetu: Kolekcje muzealne. 
   W ramach zadania przewidziano zakup 217 prac 23 twórców,  w tym 121 rzeźb 17 artystów i 96 obrazów 7 artystów. </t>
    </r>
  </si>
</sst>
</file>

<file path=xl/styles.xml><?xml version="1.0" encoding="utf-8"?>
<styleSheet xmlns="http://schemas.openxmlformats.org/spreadsheetml/2006/main">
  <numFmts count="5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000"/>
    <numFmt numFmtId="166" formatCode="0.00000"/>
    <numFmt numFmtId="167" formatCode="0.0000"/>
    <numFmt numFmtId="168" formatCode="0.000"/>
    <numFmt numFmtId="169" formatCode="#,##0.0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* #,##0_-;\-* #,##0_-;_-* &quot;-&quot;_-;_-@_-"/>
    <numFmt numFmtId="176" formatCode="_-&quot;€&quot;* #,##0.00_-;\-&quot;€&quot;* #,##0.00_-;_-&quot;€&quot;* &quot;-&quot;??_-;_-@_-"/>
    <numFmt numFmtId="177" formatCode="_-* #,##0.00_-;\-* #,##0.00_-;_-* &quot;-&quot;??_-;_-@_-"/>
    <numFmt numFmtId="178" formatCode="0.0"/>
    <numFmt numFmtId="179" formatCode="#,##0.000"/>
    <numFmt numFmtId="180" formatCode="#,##0.0000"/>
    <numFmt numFmtId="181" formatCode="#,##0.00\ &quot;zł&quot;"/>
    <numFmt numFmtId="182" formatCode="#,##0;[Red]#,##0"/>
    <numFmt numFmtId="183" formatCode="&quot;Tak&quot;;&quot;Tak&quot;;&quot;Nie&quot;"/>
    <numFmt numFmtId="184" formatCode="&quot;Prawda&quot;;&quot;Prawda&quot;;&quot;Fałsz&quot;"/>
    <numFmt numFmtId="185" formatCode="&quot;Włączone&quot;;&quot;Włączone&quot;;&quot;Wyłączone&quot;"/>
    <numFmt numFmtId="186" formatCode="[$€-2]\ #,##0.00_);[Red]\([$€-2]\ #,##0.00\)"/>
    <numFmt numFmtId="187" formatCode="_-* #,##0.000\ _z_ł_-;\-* #,##0.000\ _z_ł_-;_-* &quot;-&quot;??\ _z_ł_-;_-@_-"/>
    <numFmt numFmtId="188" formatCode="_-* #,##0.0\ _z_ł_-;\-* #,##0.0\ _z_ł_-;_-* &quot;-&quot;??\ _z_ł_-;_-@_-"/>
    <numFmt numFmtId="189" formatCode="_-* #,##0\ _z_ł_-;\-* #,##0\ _z_ł_-;_-* &quot;-&quot;??\ _z_ł_-;_-@_-"/>
    <numFmt numFmtId="190" formatCode="#,##0_ ;\-#,##0\ "/>
    <numFmt numFmtId="191" formatCode="_-* #,##0.0000\ _z_ł_-;\-* #,##0.0000\ _z_ł_-;_-* &quot;-&quot;??\ _z_ł_-;_-@_-"/>
    <numFmt numFmtId="192" formatCode="[$-415]d\ mmmm\ yyyy"/>
    <numFmt numFmtId="193" formatCode="#,##0.00_ ;\-#,##0.00\ "/>
    <numFmt numFmtId="194" formatCode="_-* #,##0.000\ &quot;zł&quot;_-;\-* #,##0.000\ &quot;zł&quot;_-;_-* &quot;-&quot;???\ &quot;zł&quot;_-;_-@_-"/>
    <numFmt numFmtId="195" formatCode="0_ ;\-0\ "/>
    <numFmt numFmtId="196" formatCode="_-* #,##0.00\ _z_ł_-;\-* #,##0.00\ _z_ł_-;_-* \-??\ _z_ł_-;_-@_-"/>
    <numFmt numFmtId="197" formatCode="0.00000000"/>
    <numFmt numFmtId="198" formatCode="0.0000000"/>
    <numFmt numFmtId="199" formatCode="#,##0.0000000000000000000000000"/>
    <numFmt numFmtId="200" formatCode="0.000000000"/>
    <numFmt numFmtId="201" formatCode="0.000%"/>
    <numFmt numFmtId="202" formatCode="0.0000%"/>
    <numFmt numFmtId="203" formatCode="#,##0\ &quot;zł&quot;"/>
    <numFmt numFmtId="204" formatCode="#,##0.00000"/>
    <numFmt numFmtId="205" formatCode="#,##0.000000"/>
    <numFmt numFmtId="206" formatCode="#,##0.0000000"/>
    <numFmt numFmtId="207" formatCode="#,##0.00000000"/>
    <numFmt numFmtId="208" formatCode="#,##0\ _z_ł"/>
    <numFmt numFmtId="209" formatCode="#,##0.0\ &quot;zł&quot;"/>
    <numFmt numFmtId="210" formatCode="#,##0.000\ &quot;zł&quot;"/>
    <numFmt numFmtId="211" formatCode="#,##0.0000\ &quot;zł&quot;"/>
  </numFmts>
  <fonts count="4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PL"/>
      <family val="0"/>
    </font>
    <font>
      <b/>
      <i/>
      <sz val="12"/>
      <name val="Times New Roman"/>
      <family val="1"/>
    </font>
    <font>
      <b/>
      <sz val="15"/>
      <name val="Times New Roman"/>
      <family val="1"/>
    </font>
    <font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>
      <alignment/>
      <protection/>
    </xf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1" fillId="0" borderId="0" xfId="52" applyFont="1" applyFill="1" applyAlignment="1">
      <alignment wrapText="1"/>
      <protection/>
    </xf>
    <xf numFmtId="0" fontId="1" fillId="0" borderId="0" xfId="52" applyFont="1" applyFill="1">
      <alignment/>
      <protection/>
    </xf>
    <xf numFmtId="0" fontId="1" fillId="0" borderId="0" xfId="52" applyFont="1" applyFill="1" applyAlignment="1">
      <alignment horizontal="left" vertical="center"/>
      <protection/>
    </xf>
    <xf numFmtId="0" fontId="1" fillId="0" borderId="0" xfId="0" applyFont="1" applyFill="1" applyAlignment="1">
      <alignment horizontal="left" wrapText="1"/>
    </xf>
    <xf numFmtId="0" fontId="4" fillId="0" borderId="0" xfId="52" applyFont="1" applyFill="1" applyAlignment="1">
      <alignment horizontal="center" vertical="center"/>
      <protection/>
    </xf>
    <xf numFmtId="0" fontId="4" fillId="0" borderId="0" xfId="52" applyFont="1" applyFill="1" applyAlignment="1">
      <alignment vertical="center"/>
      <protection/>
    </xf>
    <xf numFmtId="0" fontId="2" fillId="0" borderId="0" xfId="52" applyFont="1" applyFill="1" applyAlignment="1">
      <alignment horizontal="center" vertical="center" wrapText="1"/>
      <protection/>
    </xf>
    <xf numFmtId="0" fontId="3" fillId="33" borderId="0" xfId="52" applyFont="1" applyFill="1" applyAlignment="1">
      <alignment horizontal="center"/>
      <protection/>
    </xf>
    <xf numFmtId="3" fontId="3" fillId="33" borderId="0" xfId="52" applyNumberFormat="1" applyFont="1" applyFill="1">
      <alignment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vertical="center"/>
    </xf>
    <xf numFmtId="0" fontId="1" fillId="0" borderId="0" xfId="52" applyFont="1" applyFill="1" applyAlignment="1">
      <alignment horizontal="center"/>
      <protection/>
    </xf>
    <xf numFmtId="0" fontId="3" fillId="33" borderId="0" xfId="0" applyFont="1" applyFill="1" applyAlignment="1">
      <alignment horizontal="center"/>
    </xf>
    <xf numFmtId="3" fontId="3" fillId="33" borderId="0" xfId="0" applyNumberFormat="1" applyFont="1" applyFill="1" applyAlignment="1">
      <alignment/>
    </xf>
    <xf numFmtId="0" fontId="5" fillId="0" borderId="0" xfId="0" applyFont="1" applyFill="1" applyAlignment="1">
      <alignment horizontal="left"/>
    </xf>
    <xf numFmtId="0" fontId="3" fillId="33" borderId="0" xfId="0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/>
    </xf>
    <xf numFmtId="0" fontId="3" fillId="33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2" fillId="0" borderId="11" xfId="52" applyFont="1" applyFill="1" applyBorder="1" applyAlignment="1">
      <alignment horizontal="center" vertical="center" wrapText="1"/>
      <protection/>
    </xf>
    <xf numFmtId="3" fontId="2" fillId="0" borderId="11" xfId="52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justify" vertical="top" wrapText="1"/>
    </xf>
    <xf numFmtId="0" fontId="3" fillId="33" borderId="0" xfId="52" applyFont="1" applyFill="1" applyAlignment="1">
      <alignment wrapText="1"/>
      <protection/>
    </xf>
    <xf numFmtId="3" fontId="3" fillId="33" borderId="0" xfId="52" applyNumberFormat="1" applyFont="1" applyFill="1" applyAlignment="1">
      <alignment/>
      <protection/>
    </xf>
    <xf numFmtId="0" fontId="3" fillId="0" borderId="0" xfId="52" applyFont="1" applyFill="1" applyAlignment="1">
      <alignment/>
      <protection/>
    </xf>
    <xf numFmtId="0" fontId="1" fillId="0" borderId="0" xfId="52" applyFont="1" applyFill="1" applyAlignment="1">
      <alignment horizontal="left" wrapText="1"/>
      <protection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52" applyFont="1" applyFill="1" applyAlignment="1">
      <alignment horizontal="center" vertical="center"/>
      <protection/>
    </xf>
    <xf numFmtId="0" fontId="1" fillId="0" borderId="0" xfId="52" applyFont="1" applyFill="1" applyAlignment="1">
      <alignment vertical="center"/>
      <protection/>
    </xf>
    <xf numFmtId="0" fontId="1" fillId="0" borderId="0" xfId="52" applyFont="1" applyFill="1" applyAlignment="1">
      <alignment horizontal="justify" vertical="center" wrapText="1"/>
      <protection/>
    </xf>
    <xf numFmtId="0" fontId="5" fillId="0" borderId="12" xfId="52" applyFont="1" applyFill="1" applyBorder="1" applyAlignment="1">
      <alignment horizontal="center" vertical="center"/>
      <protection/>
    </xf>
    <xf numFmtId="0" fontId="5" fillId="0" borderId="12" xfId="52" applyFont="1" applyFill="1" applyBorder="1" applyAlignment="1">
      <alignment vertical="center" wrapText="1"/>
      <protection/>
    </xf>
    <xf numFmtId="3" fontId="5" fillId="0" borderId="12" xfId="52" applyNumberFormat="1" applyFont="1" applyFill="1" applyBorder="1" applyAlignment="1">
      <alignment vertical="center"/>
      <protection/>
    </xf>
    <xf numFmtId="0" fontId="5" fillId="0" borderId="0" xfId="52" applyFont="1" applyFill="1" applyAlignment="1">
      <alignment vertical="center"/>
      <protection/>
    </xf>
    <xf numFmtId="0" fontId="5" fillId="0" borderId="12" xfId="52" applyFont="1" applyFill="1" applyBorder="1" applyAlignment="1">
      <alignment horizontal="center" vertical="top"/>
      <protection/>
    </xf>
    <xf numFmtId="0" fontId="5" fillId="0" borderId="12" xfId="52" applyFont="1" applyFill="1" applyBorder="1" applyAlignment="1">
      <alignment wrapText="1"/>
      <protection/>
    </xf>
    <xf numFmtId="3" fontId="5" fillId="0" borderId="12" xfId="52" applyNumberFormat="1" applyFont="1" applyFill="1" applyBorder="1" applyAlignment="1">
      <alignment/>
      <protection/>
    </xf>
    <xf numFmtId="0" fontId="4" fillId="0" borderId="0" xfId="52" applyFont="1" applyFill="1" applyAlignment="1">
      <alignment vertical="center" wrapText="1"/>
      <protection/>
    </xf>
    <xf numFmtId="3" fontId="4" fillId="0" borderId="0" xfId="52" applyNumberFormat="1" applyFont="1" applyFill="1" applyAlignment="1">
      <alignment vertical="center"/>
      <protection/>
    </xf>
    <xf numFmtId="0" fontId="5" fillId="0" borderId="0" xfId="52" applyFont="1" applyFill="1">
      <alignment/>
      <protection/>
    </xf>
    <xf numFmtId="0" fontId="5" fillId="0" borderId="0" xfId="52" applyFont="1" applyFill="1" applyBorder="1" applyAlignment="1">
      <alignment horizontal="center" vertical="center"/>
      <protection/>
    </xf>
    <xf numFmtId="0" fontId="4" fillId="0" borderId="0" xfId="52" applyFont="1" applyFill="1" applyAlignment="1">
      <alignment horizontal="justify" vertical="center" wrapText="1"/>
      <protection/>
    </xf>
    <xf numFmtId="49" fontId="4" fillId="0" borderId="0" xfId="52" applyNumberFormat="1" applyFont="1" applyFill="1" applyAlignment="1">
      <alignment horizontal="center" vertical="center"/>
      <protection/>
    </xf>
    <xf numFmtId="0" fontId="4" fillId="0" borderId="0" xfId="52" applyFont="1" applyFill="1" applyAlignment="1">
      <alignment horizontal="center" vertical="top"/>
      <protection/>
    </xf>
    <xf numFmtId="0" fontId="4" fillId="0" borderId="0" xfId="52" applyFont="1" applyFill="1" applyAlignment="1">
      <alignment wrapText="1"/>
      <protection/>
    </xf>
    <xf numFmtId="3" fontId="4" fillId="0" borderId="0" xfId="52" applyNumberFormat="1" applyFont="1" applyFill="1" applyAlignment="1">
      <alignment/>
      <protection/>
    </xf>
    <xf numFmtId="0" fontId="5" fillId="0" borderId="0" xfId="52" applyFont="1" applyFill="1" applyAlignment="1">
      <alignment horizontal="left" vertical="center"/>
      <protection/>
    </xf>
    <xf numFmtId="0" fontId="11" fillId="0" borderId="0" xfId="0" applyFont="1" applyFill="1" applyAlignment="1">
      <alignment vertical="center"/>
    </xf>
    <xf numFmtId="0" fontId="5" fillId="0" borderId="0" xfId="52" applyFont="1" applyFill="1" applyBorder="1" applyAlignment="1">
      <alignment vertical="center"/>
      <protection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3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13" xfId="52" applyFont="1" applyFill="1" applyBorder="1" applyAlignment="1">
      <alignment horizontal="center" vertical="center"/>
      <protection/>
    </xf>
    <xf numFmtId="0" fontId="5" fillId="0" borderId="13" xfId="52" applyFont="1" applyFill="1" applyBorder="1" applyAlignment="1">
      <alignment vertical="center" wrapText="1"/>
      <protection/>
    </xf>
    <xf numFmtId="3" fontId="5" fillId="0" borderId="13" xfId="52" applyNumberFormat="1" applyFont="1" applyFill="1" applyBorder="1" applyAlignment="1">
      <alignment vertical="center"/>
      <protection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3" fontId="5" fillId="0" borderId="12" xfId="0" applyNumberFormat="1" applyFont="1" applyFill="1" applyBorder="1" applyAlignment="1">
      <alignment vertical="center"/>
    </xf>
    <xf numFmtId="3" fontId="4" fillId="0" borderId="0" xfId="52" applyNumberFormat="1" applyFont="1" applyFill="1" applyAlignment="1">
      <alignment vertical="center" wrapText="1"/>
      <protection/>
    </xf>
    <xf numFmtId="3" fontId="5" fillId="0" borderId="12" xfId="52" applyNumberFormat="1" applyFont="1" applyFill="1" applyBorder="1" applyAlignment="1">
      <alignment vertical="center" wrapText="1"/>
      <protection/>
    </xf>
    <xf numFmtId="3" fontId="4" fillId="0" borderId="0" xfId="52" applyNumberFormat="1" applyFont="1" applyFill="1" applyAlignment="1">
      <alignment horizontal="right" vertical="center"/>
      <protection/>
    </xf>
    <xf numFmtId="0" fontId="4" fillId="0" borderId="0" xfId="52" applyFont="1" applyFill="1" applyAlignment="1">
      <alignment/>
      <protection/>
    </xf>
    <xf numFmtId="49" fontId="5" fillId="0" borderId="12" xfId="0" applyNumberFormat="1" applyFont="1" applyFill="1" applyBorder="1" applyAlignment="1">
      <alignment horizontal="center" vertical="center"/>
    </xf>
    <xf numFmtId="0" fontId="4" fillId="0" borderId="0" xfId="52" applyFont="1" applyFill="1" applyBorder="1" applyAlignment="1">
      <alignment horizontal="center" vertical="center"/>
      <protection/>
    </xf>
    <xf numFmtId="0" fontId="4" fillId="0" borderId="0" xfId="52" applyFont="1" applyFill="1" applyAlignment="1">
      <alignment horizontal="left" wrapText="1"/>
      <protection/>
    </xf>
    <xf numFmtId="0" fontId="4" fillId="0" borderId="0" xfId="52" applyNumberFormat="1" applyFont="1" applyFill="1" applyAlignment="1">
      <alignment horizontal="center" vertical="center"/>
      <protection/>
    </xf>
    <xf numFmtId="0" fontId="4" fillId="0" borderId="0" xfId="52" applyNumberFormat="1" applyFont="1" applyFill="1" applyAlignment="1">
      <alignment horizontal="left" vertical="center" wrapText="1"/>
      <protection/>
    </xf>
    <xf numFmtId="0" fontId="1" fillId="0" borderId="0" xfId="52" applyFont="1" applyFill="1" applyAlignment="1">
      <alignment horizontal="justify" wrapText="1"/>
      <protection/>
    </xf>
    <xf numFmtId="0" fontId="1" fillId="0" borderId="0" xfId="52" applyFont="1" applyFill="1" applyAlignment="1">
      <alignment horizontal="center" vertical="center" wrapText="1"/>
      <protection/>
    </xf>
    <xf numFmtId="203" fontId="1" fillId="0" borderId="0" xfId="52" applyNumberFormat="1" applyFont="1" applyFill="1" applyAlignment="1">
      <alignment horizontal="right" vertical="center" wrapText="1"/>
      <protection/>
    </xf>
    <xf numFmtId="0" fontId="4" fillId="0" borderId="0" xfId="52" applyFont="1" applyFill="1" applyAlignment="1">
      <alignment horizontal="center"/>
      <protection/>
    </xf>
    <xf numFmtId="0" fontId="1" fillId="0" borderId="0" xfId="52" applyFont="1" applyFill="1" applyBorder="1" applyAlignment="1">
      <alignment horizontal="justify" vertical="center" wrapText="1"/>
      <protection/>
    </xf>
    <xf numFmtId="0" fontId="4" fillId="0" borderId="0" xfId="53" applyFont="1" applyFill="1" applyAlignment="1">
      <alignment horizontal="center" vertical="center"/>
      <protection/>
    </xf>
    <xf numFmtId="49" fontId="4" fillId="0" borderId="0" xfId="53" applyNumberFormat="1" applyFont="1" applyFill="1" applyAlignment="1">
      <alignment horizontal="center" vertical="center"/>
      <protection/>
    </xf>
    <xf numFmtId="0" fontId="4" fillId="0" borderId="0" xfId="53" applyFont="1" applyFill="1" applyAlignment="1">
      <alignment vertical="center"/>
      <protection/>
    </xf>
    <xf numFmtId="0" fontId="1" fillId="0" borderId="0" xfId="52" applyFont="1" applyFill="1" applyBorder="1" applyAlignment="1">
      <alignment horizontal="left" vertical="center" wrapText="1"/>
      <protection/>
    </xf>
    <xf numFmtId="0" fontId="1" fillId="0" borderId="0" xfId="52" applyFont="1" applyFill="1" applyAlignment="1">
      <alignment horizontal="center" wrapText="1"/>
      <protection/>
    </xf>
    <xf numFmtId="203" fontId="1" fillId="0" borderId="0" xfId="52" applyNumberFormat="1" applyFont="1" applyFill="1" applyAlignment="1">
      <alignment horizontal="right" wrapText="1"/>
      <protection/>
    </xf>
    <xf numFmtId="0" fontId="1" fillId="0" borderId="11" xfId="52" applyFont="1" applyFill="1" applyBorder="1" applyAlignment="1">
      <alignment horizontal="center" vertical="center"/>
      <protection/>
    </xf>
    <xf numFmtId="3" fontId="1" fillId="0" borderId="11" xfId="52" applyNumberFormat="1" applyFont="1" applyFill="1" applyBorder="1" applyAlignment="1">
      <alignment vertical="center"/>
      <protection/>
    </xf>
    <xf numFmtId="0" fontId="1" fillId="0" borderId="0" xfId="52" applyFont="1" applyFill="1" applyAlignment="1">
      <alignment horizontal="right" vertical="center" wrapText="1"/>
      <protection/>
    </xf>
    <xf numFmtId="0" fontId="1" fillId="0" borderId="0" xfId="52" applyFont="1" applyFill="1" applyBorder="1" applyAlignment="1">
      <alignment horizontal="center" wrapText="1"/>
      <protection/>
    </xf>
    <xf numFmtId="2" fontId="1" fillId="0" borderId="0" xfId="52" applyNumberFormat="1" applyFont="1" applyFill="1" applyAlignment="1">
      <alignment horizontal="center" vertical="center" wrapText="1"/>
      <protection/>
    </xf>
    <xf numFmtId="2" fontId="1" fillId="0" borderId="0" xfId="52" applyNumberFormat="1" applyFont="1" applyFill="1" applyBorder="1" applyAlignment="1">
      <alignment horizontal="left" vertical="center" wrapText="1"/>
      <protection/>
    </xf>
    <xf numFmtId="0" fontId="1" fillId="0" borderId="0" xfId="52" applyFont="1" applyFill="1" applyBorder="1" applyAlignment="1">
      <alignment horizontal="left" wrapText="1"/>
      <protection/>
    </xf>
    <xf numFmtId="0" fontId="1" fillId="0" borderId="0" xfId="52" applyFont="1" applyFill="1" applyBorder="1" applyAlignment="1">
      <alignment horizontal="left" vertical="center" wrapText="1"/>
      <protection/>
    </xf>
    <xf numFmtId="0" fontId="1" fillId="0" borderId="0" xfId="52" applyFont="1" applyFill="1" applyAlignment="1">
      <alignment horizontal="justify" wrapText="1"/>
      <protection/>
    </xf>
    <xf numFmtId="0" fontId="1" fillId="0" borderId="0" xfId="52" applyFont="1" applyFill="1" applyAlignment="1">
      <alignment horizontal="justify" vertical="center" wrapText="1"/>
      <protection/>
    </xf>
    <xf numFmtId="0" fontId="1" fillId="0" borderId="0" xfId="54" applyFont="1" applyFill="1" applyAlignment="1">
      <alignment horizontal="justify" vertical="center" wrapText="1"/>
      <protection/>
    </xf>
    <xf numFmtId="0" fontId="1" fillId="0" borderId="0" xfId="52" applyFont="1" applyFill="1" applyBorder="1" applyAlignment="1">
      <alignment horizontal="justify" vertical="center" wrapText="1"/>
      <protection/>
    </xf>
    <xf numFmtId="0" fontId="1" fillId="0" borderId="0" xfId="52" applyFont="1" applyFill="1" applyBorder="1" applyAlignment="1">
      <alignment horizontal="justify" wrapText="1"/>
      <protection/>
    </xf>
    <xf numFmtId="0" fontId="1" fillId="0" borderId="14" xfId="52" applyFont="1" applyFill="1" applyBorder="1" applyAlignment="1">
      <alignment horizontal="left" vertical="center" wrapText="1"/>
      <protection/>
    </xf>
    <xf numFmtId="0" fontId="1" fillId="0" borderId="15" xfId="52" applyFont="1" applyFill="1" applyBorder="1" applyAlignment="1">
      <alignment horizontal="left" vertical="center" wrapText="1"/>
      <protection/>
    </xf>
    <xf numFmtId="0" fontId="1" fillId="0" borderId="16" xfId="52" applyFont="1" applyFill="1" applyBorder="1" applyAlignment="1">
      <alignment horizontal="left" vertical="center" wrapText="1"/>
      <protection/>
    </xf>
    <xf numFmtId="0" fontId="1" fillId="0" borderId="17" xfId="52" applyFont="1" applyFill="1" applyBorder="1" applyAlignment="1">
      <alignment horizontal="left" vertical="center" wrapText="1"/>
      <protection/>
    </xf>
    <xf numFmtId="0" fontId="1" fillId="0" borderId="14" xfId="52" applyFont="1" applyFill="1" applyBorder="1" applyAlignment="1">
      <alignment horizontal="justify" vertical="center" wrapText="1"/>
      <protection/>
    </xf>
    <xf numFmtId="0" fontId="1" fillId="0" borderId="15" xfId="52" applyFont="1" applyFill="1" applyBorder="1" applyAlignment="1">
      <alignment horizontal="justify" vertical="center" wrapText="1"/>
      <protection/>
    </xf>
    <xf numFmtId="0" fontId="3" fillId="33" borderId="10" xfId="0" applyFont="1" applyFill="1" applyBorder="1" applyAlignment="1">
      <alignment horizontal="left"/>
    </xf>
    <xf numFmtId="0" fontId="1" fillId="0" borderId="0" xfId="52" applyFont="1" applyFill="1" applyAlignment="1">
      <alignment horizontal="left" vertical="center" wrapText="1"/>
      <protection/>
    </xf>
    <xf numFmtId="0" fontId="3" fillId="33" borderId="0" xfId="52" applyFont="1" applyFill="1" applyAlignment="1">
      <alignment horizontal="left" wrapText="1"/>
      <protection/>
    </xf>
    <xf numFmtId="0" fontId="1" fillId="0" borderId="0" xfId="0" applyFont="1" applyFill="1" applyAlignment="1">
      <alignment horizontal="justify" vertical="center" wrapText="1"/>
    </xf>
    <xf numFmtId="0" fontId="9" fillId="0" borderId="0" xfId="0" applyFont="1" applyFill="1" applyAlignment="1">
      <alignment horizontal="left" vertical="center"/>
    </xf>
    <xf numFmtId="0" fontId="1" fillId="0" borderId="18" xfId="52" applyFont="1" applyFill="1" applyBorder="1" applyAlignment="1">
      <alignment horizontal="left" vertical="center" wrapText="1"/>
      <protection/>
    </xf>
    <xf numFmtId="0" fontId="1" fillId="0" borderId="19" xfId="52" applyFont="1" applyFill="1" applyBorder="1" applyAlignment="1">
      <alignment horizontal="left" vertical="center" wrapText="1"/>
      <protection/>
    </xf>
    <xf numFmtId="0" fontId="3" fillId="33" borderId="0" xfId="0" applyFont="1" applyFill="1" applyAlignment="1">
      <alignment horizontal="left" wrapText="1"/>
    </xf>
    <xf numFmtId="0" fontId="1" fillId="0" borderId="20" xfId="52" applyFont="1" applyFill="1" applyBorder="1" applyAlignment="1">
      <alignment horizontal="left" vertical="center" wrapText="1"/>
      <protection/>
    </xf>
    <xf numFmtId="0" fontId="1" fillId="0" borderId="21" xfId="52" applyFont="1" applyFill="1" applyBorder="1" applyAlignment="1">
      <alignment horizontal="left" vertical="center" wrapText="1"/>
      <protection/>
    </xf>
    <xf numFmtId="0" fontId="10" fillId="0" borderId="0" xfId="52" applyFont="1" applyFill="1" applyBorder="1" applyAlignment="1">
      <alignment horizontal="center"/>
      <protection/>
    </xf>
    <xf numFmtId="0" fontId="9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 wrapText="1"/>
    </xf>
    <xf numFmtId="0" fontId="2" fillId="0" borderId="20" xfId="52" applyFont="1" applyFill="1" applyBorder="1" applyAlignment="1">
      <alignment horizontal="center" vertical="center" wrapText="1"/>
      <protection/>
    </xf>
    <xf numFmtId="0" fontId="2" fillId="0" borderId="21" xfId="52" applyFont="1" applyFill="1" applyBorder="1" applyAlignment="1">
      <alignment horizontal="center" vertical="center" wrapText="1"/>
      <protection/>
    </xf>
    <xf numFmtId="0" fontId="1" fillId="0" borderId="22" xfId="52" applyFont="1" applyFill="1" applyBorder="1" applyAlignment="1">
      <alignment horizontal="left" vertical="center" wrapText="1"/>
      <protection/>
    </xf>
    <xf numFmtId="0" fontId="1" fillId="0" borderId="0" xfId="53" applyFont="1" applyFill="1" applyAlignment="1">
      <alignment horizontal="justify" vertical="center" wrapText="1"/>
      <protection/>
    </xf>
    <xf numFmtId="0" fontId="1" fillId="0" borderId="0" xfId="52" applyFont="1" applyFill="1" applyAlignment="1">
      <alignment horizontal="left" wrapText="1"/>
      <protection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3" xfId="54"/>
    <cellStyle name="Obliczenia" xfId="55"/>
    <cellStyle name="Followed Hyperlink" xfId="56"/>
    <cellStyle name="Percent" xfId="57"/>
    <cellStyle name="Styl 1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D410"/>
  <sheetViews>
    <sheetView tabSelected="1" view="pageBreakPreview" zoomScaleSheetLayoutView="100" zoomScalePageLayoutView="0" workbookViewId="0" topLeftCell="A1">
      <selection activeCell="C423" sqref="C423"/>
    </sheetView>
  </sheetViews>
  <sheetFormatPr defaultColWidth="9.140625" defaultRowHeight="12.75"/>
  <cols>
    <col min="1" max="1" width="3.57421875" style="3" customWidth="1"/>
    <col min="2" max="2" width="6.28125" style="3" customWidth="1"/>
    <col min="3" max="3" width="44.421875" style="4" customWidth="1"/>
    <col min="4" max="4" width="13.140625" style="1" customWidth="1"/>
    <col min="5" max="5" width="14.28125" style="1" customWidth="1"/>
    <col min="6" max="6" width="13.57421875" style="1" customWidth="1"/>
    <col min="7" max="7" width="12.7109375" style="1" customWidth="1"/>
    <col min="8" max="8" width="13.00390625" style="1" customWidth="1"/>
    <col min="9" max="16384" width="9.140625" style="2" customWidth="1"/>
  </cols>
  <sheetData>
    <row r="1" spans="1:8" s="9" customFormat="1" ht="22.5" customHeight="1">
      <c r="A1" s="118" t="s">
        <v>24</v>
      </c>
      <c r="B1" s="118"/>
      <c r="C1" s="118"/>
      <c r="D1" s="118"/>
      <c r="E1" s="118"/>
      <c r="F1" s="118"/>
      <c r="G1" s="118"/>
      <c r="H1" s="118"/>
    </row>
    <row r="2" spans="1:8" s="22" customFormat="1" ht="21" customHeight="1">
      <c r="A2" s="119" t="s">
        <v>0</v>
      </c>
      <c r="B2" s="119"/>
      <c r="C2" s="119"/>
      <c r="D2" s="119"/>
      <c r="E2" s="119"/>
      <c r="F2" s="119"/>
      <c r="G2" s="119"/>
      <c r="H2" s="119"/>
    </row>
    <row r="3" spans="1:8" s="5" customFormat="1" ht="59.25" customHeight="1">
      <c r="A3" s="111" t="s">
        <v>248</v>
      </c>
      <c r="B3" s="111"/>
      <c r="C3" s="111"/>
      <c r="D3" s="111"/>
      <c r="E3" s="111"/>
      <c r="F3" s="111"/>
      <c r="G3" s="111"/>
      <c r="H3" s="111"/>
    </row>
    <row r="4" spans="1:212" s="5" customFormat="1" ht="42" customHeight="1">
      <c r="A4" s="98" t="s">
        <v>247</v>
      </c>
      <c r="B4" s="98"/>
      <c r="C4" s="98"/>
      <c r="D4" s="98"/>
      <c r="E4" s="98"/>
      <c r="F4" s="98"/>
      <c r="G4" s="98"/>
      <c r="H4" s="98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</row>
    <row r="5" spans="1:8" s="22" customFormat="1" ht="19.5" customHeight="1">
      <c r="A5" s="119" t="s">
        <v>1</v>
      </c>
      <c r="B5" s="119"/>
      <c r="C5" s="119"/>
      <c r="D5" s="119"/>
      <c r="E5" s="119"/>
      <c r="F5" s="119"/>
      <c r="G5" s="119"/>
      <c r="H5" s="119"/>
    </row>
    <row r="6" spans="1:8" s="9" customFormat="1" ht="69" customHeight="1">
      <c r="A6" s="100" t="s">
        <v>81</v>
      </c>
      <c r="B6" s="100"/>
      <c r="C6" s="100"/>
      <c r="D6" s="100"/>
      <c r="E6" s="100"/>
      <c r="F6" s="100"/>
      <c r="G6" s="100"/>
      <c r="H6" s="100"/>
    </row>
    <row r="7" spans="1:8" s="9" customFormat="1" ht="25.5" customHeight="1">
      <c r="A7" s="100" t="s">
        <v>246</v>
      </c>
      <c r="B7" s="100"/>
      <c r="C7" s="100"/>
      <c r="D7" s="100"/>
      <c r="E7" s="100"/>
      <c r="F7" s="100"/>
      <c r="G7" s="100"/>
      <c r="H7" s="100"/>
    </row>
    <row r="8" spans="1:8" s="22" customFormat="1" ht="18" customHeight="1">
      <c r="A8" s="119" t="s">
        <v>46</v>
      </c>
      <c r="B8" s="119"/>
      <c r="C8" s="119"/>
      <c r="D8" s="119"/>
      <c r="E8" s="119"/>
      <c r="F8" s="119"/>
      <c r="G8" s="119"/>
      <c r="H8" s="119"/>
    </row>
    <row r="9" spans="1:8" s="6" customFormat="1" ht="20.25" customHeight="1">
      <c r="A9" s="111" t="s">
        <v>3</v>
      </c>
      <c r="B9" s="111"/>
      <c r="C9" s="111"/>
      <c r="D9" s="111"/>
      <c r="E9" s="111"/>
      <c r="F9" s="111"/>
      <c r="G9" s="111"/>
      <c r="H9" s="111"/>
    </row>
    <row r="10" spans="1:8" s="6" customFormat="1" ht="24.75" customHeight="1">
      <c r="A10" s="112" t="s">
        <v>45</v>
      </c>
      <c r="B10" s="112"/>
      <c r="C10" s="112"/>
      <c r="D10" s="112"/>
      <c r="E10" s="112"/>
      <c r="F10" s="112"/>
      <c r="G10" s="112"/>
      <c r="H10" s="112"/>
    </row>
    <row r="11" spans="1:8" s="13" customFormat="1" ht="91.5" customHeight="1">
      <c r="A11" s="27" t="s">
        <v>14</v>
      </c>
      <c r="B11" s="121" t="s">
        <v>5</v>
      </c>
      <c r="C11" s="122"/>
      <c r="D11" s="28" t="s">
        <v>6</v>
      </c>
      <c r="E11" s="28" t="s">
        <v>9</v>
      </c>
      <c r="F11" s="28" t="s">
        <v>7</v>
      </c>
      <c r="G11" s="28" t="s">
        <v>15</v>
      </c>
      <c r="H11" s="28" t="s">
        <v>8</v>
      </c>
    </row>
    <row r="12" spans="1:8" s="12" customFormat="1" ht="4.5" customHeight="1">
      <c r="A12" s="11"/>
      <c r="B12" s="11"/>
      <c r="C12" s="29"/>
      <c r="D12" s="29"/>
      <c r="E12" s="29"/>
      <c r="F12" s="29"/>
      <c r="G12" s="29"/>
      <c r="H12" s="29"/>
    </row>
    <row r="13" spans="1:8" s="32" customFormat="1" ht="18.75" customHeight="1">
      <c r="A13" s="14" t="s">
        <v>10</v>
      </c>
      <c r="B13" s="14"/>
      <c r="C13" s="30" t="s">
        <v>26</v>
      </c>
      <c r="D13" s="31"/>
      <c r="E13" s="31"/>
      <c r="F13" s="31"/>
      <c r="G13" s="31"/>
      <c r="H13" s="31"/>
    </row>
    <row r="14" spans="1:8" s="8" customFormat="1" ht="4.5" customHeight="1">
      <c r="A14" s="19"/>
      <c r="B14" s="19"/>
      <c r="C14" s="33"/>
      <c r="D14" s="33"/>
      <c r="E14" s="33"/>
      <c r="F14" s="33"/>
      <c r="G14" s="33"/>
      <c r="H14" s="33"/>
    </row>
    <row r="15" spans="1:8" s="43" customFormat="1" ht="22.5" customHeight="1">
      <c r="A15" s="40"/>
      <c r="B15" s="40"/>
      <c r="C15" s="41" t="s">
        <v>16</v>
      </c>
      <c r="D15" s="42">
        <v>802285803</v>
      </c>
      <c r="E15" s="42">
        <f>E17+E23+E40+E44+E128+E134+E144+E150+E31+E124+E36</f>
        <v>17949779</v>
      </c>
      <c r="F15" s="42">
        <f>F17+F23+F40+F44+F128+F134+F144+F150+F31+F124+F36</f>
        <v>25199973</v>
      </c>
      <c r="G15" s="42">
        <f>G17+G23+G40+G44+G128+G134+G144+G150+G31+G124+G36</f>
        <v>3076439</v>
      </c>
      <c r="H15" s="42">
        <f>D15+E15-F15</f>
        <v>795035609</v>
      </c>
    </row>
    <row r="16" spans="1:8" s="12" customFormat="1" ht="4.5" customHeight="1">
      <c r="A16" s="11"/>
      <c r="B16" s="11"/>
      <c r="C16" s="29"/>
      <c r="D16" s="29"/>
      <c r="E16" s="29"/>
      <c r="F16" s="29"/>
      <c r="G16" s="29"/>
      <c r="H16" s="29"/>
    </row>
    <row r="17" spans="1:8" s="43" customFormat="1" ht="24.75" customHeight="1">
      <c r="A17" s="40"/>
      <c r="B17" s="40">
        <v>150</v>
      </c>
      <c r="C17" s="41" t="s">
        <v>40</v>
      </c>
      <c r="D17" s="42">
        <v>28610</v>
      </c>
      <c r="E17" s="42">
        <f>E20+E18</f>
        <v>173159</v>
      </c>
      <c r="F17" s="42">
        <f>F20+F18</f>
        <v>0</v>
      </c>
      <c r="G17" s="42">
        <f>G20+G18</f>
        <v>0</v>
      </c>
      <c r="H17" s="42">
        <f>D17+E17-F17</f>
        <v>201769</v>
      </c>
    </row>
    <row r="18" spans="1:8" s="12" customFormat="1" ht="21.75" customHeight="1">
      <c r="A18" s="11"/>
      <c r="B18" s="11">
        <v>15011</v>
      </c>
      <c r="C18" s="47" t="s">
        <v>85</v>
      </c>
      <c r="D18" s="48">
        <v>0</v>
      </c>
      <c r="E18" s="48">
        <v>172571</v>
      </c>
      <c r="F18" s="48">
        <v>0</v>
      </c>
      <c r="G18" s="48">
        <v>0</v>
      </c>
      <c r="H18" s="48">
        <f>D18+E18-F18</f>
        <v>172571</v>
      </c>
    </row>
    <row r="19" spans="1:8" s="12" customFormat="1" ht="27.75" customHeight="1">
      <c r="A19" s="74"/>
      <c r="B19" s="74"/>
      <c r="C19" s="98" t="s">
        <v>233</v>
      </c>
      <c r="D19" s="98"/>
      <c r="E19" s="98"/>
      <c r="F19" s="98"/>
      <c r="G19" s="98"/>
      <c r="H19" s="98"/>
    </row>
    <row r="20" spans="1:8" s="12" customFormat="1" ht="24" customHeight="1">
      <c r="A20" s="11"/>
      <c r="B20" s="11">
        <v>15013</v>
      </c>
      <c r="C20" s="47" t="s">
        <v>41</v>
      </c>
      <c r="D20" s="48">
        <v>28610</v>
      </c>
      <c r="E20" s="48">
        <v>588</v>
      </c>
      <c r="F20" s="48">
        <v>0</v>
      </c>
      <c r="G20" s="48">
        <v>0</v>
      </c>
      <c r="H20" s="48">
        <f>D20+E20-F20</f>
        <v>29198</v>
      </c>
    </row>
    <row r="21" spans="1:8" s="38" customFormat="1" ht="42" customHeight="1">
      <c r="A21" s="37"/>
      <c r="B21" s="37"/>
      <c r="C21" s="98" t="s">
        <v>223</v>
      </c>
      <c r="D21" s="98"/>
      <c r="E21" s="98"/>
      <c r="F21" s="98"/>
      <c r="G21" s="98"/>
      <c r="H21" s="98"/>
    </row>
    <row r="22" spans="1:8" s="38" customFormat="1" ht="3.75" customHeight="1">
      <c r="A22" s="37"/>
      <c r="B22" s="37"/>
      <c r="C22" s="39"/>
      <c r="D22" s="39"/>
      <c r="E22" s="39"/>
      <c r="F22" s="39"/>
      <c r="G22" s="39"/>
      <c r="H22" s="39"/>
    </row>
    <row r="23" spans="1:8" s="43" customFormat="1" ht="24.75" customHeight="1">
      <c r="A23" s="40"/>
      <c r="B23" s="40">
        <v>600</v>
      </c>
      <c r="C23" s="41" t="s">
        <v>38</v>
      </c>
      <c r="D23" s="42">
        <v>98572732</v>
      </c>
      <c r="E23" s="42">
        <f>E24+E26+E28</f>
        <v>525152</v>
      </c>
      <c r="F23" s="42">
        <f>F24+F26+F28</f>
        <v>1075064</v>
      </c>
      <c r="G23" s="42">
        <f>G24+G26+G28</f>
        <v>0</v>
      </c>
      <c r="H23" s="42">
        <f>D23+E23-F23</f>
        <v>98022820</v>
      </c>
    </row>
    <row r="24" spans="1:8" s="12" customFormat="1" ht="23.25" customHeight="1">
      <c r="A24" s="11"/>
      <c r="B24" s="11">
        <v>60001</v>
      </c>
      <c r="C24" s="47" t="s">
        <v>86</v>
      </c>
      <c r="D24" s="48">
        <v>16838863</v>
      </c>
      <c r="E24" s="48">
        <v>0</v>
      </c>
      <c r="F24" s="48">
        <v>1075064</v>
      </c>
      <c r="G24" s="48">
        <v>0</v>
      </c>
      <c r="H24" s="48">
        <f>D24+E24-F24</f>
        <v>15763799</v>
      </c>
    </row>
    <row r="25" spans="1:8" s="12" customFormat="1" ht="15.75" customHeight="1">
      <c r="A25" s="11"/>
      <c r="B25" s="11"/>
      <c r="C25" s="98" t="s">
        <v>245</v>
      </c>
      <c r="D25" s="98"/>
      <c r="E25" s="98"/>
      <c r="F25" s="98"/>
      <c r="G25" s="98"/>
      <c r="H25" s="98"/>
    </row>
    <row r="26" spans="1:8" s="12" customFormat="1" ht="22.5" customHeight="1">
      <c r="A26" s="11"/>
      <c r="B26" s="11">
        <v>60002</v>
      </c>
      <c r="C26" s="47" t="s">
        <v>71</v>
      </c>
      <c r="D26" s="48">
        <v>15057980</v>
      </c>
      <c r="E26" s="48">
        <v>15152</v>
      </c>
      <c r="F26" s="48">
        <v>0</v>
      </c>
      <c r="G26" s="48"/>
      <c r="H26" s="48">
        <f>D26+E26-F26</f>
        <v>15073132</v>
      </c>
    </row>
    <row r="27" spans="1:8" s="12" customFormat="1" ht="39" customHeight="1">
      <c r="A27" s="11"/>
      <c r="B27" s="11"/>
      <c r="C27" s="98" t="s">
        <v>353</v>
      </c>
      <c r="D27" s="98"/>
      <c r="E27" s="98"/>
      <c r="F27" s="98"/>
      <c r="G27" s="98"/>
      <c r="H27" s="98"/>
    </row>
    <row r="28" spans="1:8" s="12" customFormat="1" ht="21" customHeight="1">
      <c r="A28" s="11"/>
      <c r="B28" s="52" t="s">
        <v>101</v>
      </c>
      <c r="C28" s="47" t="s">
        <v>97</v>
      </c>
      <c r="D28" s="48">
        <v>20208389</v>
      </c>
      <c r="E28" s="48">
        <v>510000</v>
      </c>
      <c r="F28" s="48">
        <v>0</v>
      </c>
      <c r="G28" s="48">
        <v>0</v>
      </c>
      <c r="H28" s="48">
        <f>D28+E28-F28</f>
        <v>20718389</v>
      </c>
    </row>
    <row r="29" spans="1:8" s="58" customFormat="1" ht="41.25" customHeight="1">
      <c r="A29" s="50"/>
      <c r="B29" s="50"/>
      <c r="C29" s="100" t="s">
        <v>266</v>
      </c>
      <c r="D29" s="100"/>
      <c r="E29" s="100"/>
      <c r="F29" s="100"/>
      <c r="G29" s="100"/>
      <c r="H29" s="100"/>
    </row>
    <row r="30" spans="1:8" s="12" customFormat="1" ht="4.5" customHeight="1">
      <c r="A30" s="11"/>
      <c r="B30" s="11"/>
      <c r="C30" s="39"/>
      <c r="D30" s="39"/>
      <c r="E30" s="39"/>
      <c r="F30" s="39"/>
      <c r="G30" s="39"/>
      <c r="H30" s="39"/>
    </row>
    <row r="31" spans="1:8" s="43" customFormat="1" ht="24.75" customHeight="1">
      <c r="A31" s="40"/>
      <c r="B31" s="40">
        <v>630</v>
      </c>
      <c r="C31" s="41" t="s">
        <v>92</v>
      </c>
      <c r="D31" s="42">
        <v>0</v>
      </c>
      <c r="E31" s="42">
        <f>E32</f>
        <v>75</v>
      </c>
      <c r="F31" s="42">
        <f>F32</f>
        <v>0</v>
      </c>
      <c r="G31" s="42">
        <f>G32</f>
        <v>0</v>
      </c>
      <c r="H31" s="42">
        <f>D31+E31-F31</f>
        <v>75</v>
      </c>
    </row>
    <row r="32" spans="1:8" s="12" customFormat="1" ht="21" customHeight="1">
      <c r="A32" s="11"/>
      <c r="B32" s="11">
        <v>63095</v>
      </c>
      <c r="C32" s="47" t="s">
        <v>22</v>
      </c>
      <c r="D32" s="48">
        <v>0</v>
      </c>
      <c r="E32" s="48">
        <v>75</v>
      </c>
      <c r="F32" s="48">
        <v>0</v>
      </c>
      <c r="G32" s="48">
        <v>0</v>
      </c>
      <c r="H32" s="48">
        <f>D32+E32-F32</f>
        <v>75</v>
      </c>
    </row>
    <row r="33" spans="1:8" s="12" customFormat="1" ht="27.75" customHeight="1">
      <c r="A33" s="74"/>
      <c r="B33" s="74"/>
      <c r="C33" s="98" t="s">
        <v>234</v>
      </c>
      <c r="D33" s="98"/>
      <c r="E33" s="98"/>
      <c r="F33" s="98"/>
      <c r="G33" s="98"/>
      <c r="H33" s="98"/>
    </row>
    <row r="34" spans="1:8" s="12" customFormat="1" ht="24.75" customHeight="1">
      <c r="A34" s="74"/>
      <c r="B34" s="74"/>
      <c r="C34" s="39"/>
      <c r="D34" s="39"/>
      <c r="E34" s="39"/>
      <c r="F34" s="39"/>
      <c r="G34" s="39"/>
      <c r="H34" s="39"/>
    </row>
    <row r="35" spans="1:8" s="12" customFormat="1" ht="6" customHeight="1">
      <c r="A35" s="74"/>
      <c r="B35" s="74"/>
      <c r="C35" s="39"/>
      <c r="D35" s="39"/>
      <c r="E35" s="39"/>
      <c r="F35" s="39"/>
      <c r="G35" s="39"/>
      <c r="H35" s="39"/>
    </row>
    <row r="36" spans="1:8" s="43" customFormat="1" ht="26.25" customHeight="1">
      <c r="A36" s="40"/>
      <c r="B36" s="40">
        <v>700</v>
      </c>
      <c r="C36" s="41" t="s">
        <v>88</v>
      </c>
      <c r="D36" s="42">
        <v>4613950</v>
      </c>
      <c r="E36" s="42">
        <f>E37</f>
        <v>820000</v>
      </c>
      <c r="F36" s="42">
        <f>F37</f>
        <v>0</v>
      </c>
      <c r="G36" s="42">
        <f>G37</f>
        <v>0</v>
      </c>
      <c r="H36" s="42">
        <f>D36+E36-F36</f>
        <v>5433950</v>
      </c>
    </row>
    <row r="37" spans="1:8" s="12" customFormat="1" ht="21.75" customHeight="1">
      <c r="A37" s="11"/>
      <c r="B37" s="11">
        <v>70005</v>
      </c>
      <c r="C37" s="47" t="s">
        <v>89</v>
      </c>
      <c r="D37" s="48">
        <v>4613950</v>
      </c>
      <c r="E37" s="48">
        <v>820000</v>
      </c>
      <c r="F37" s="48">
        <v>0</v>
      </c>
      <c r="G37" s="48">
        <v>0</v>
      </c>
      <c r="H37" s="48">
        <f>D37+E37-F37</f>
        <v>5433950</v>
      </c>
    </row>
    <row r="38" spans="1:8" s="38" customFormat="1" ht="32.25" customHeight="1">
      <c r="A38" s="37"/>
      <c r="B38" s="37"/>
      <c r="C38" s="98" t="s">
        <v>356</v>
      </c>
      <c r="D38" s="98"/>
      <c r="E38" s="98"/>
      <c r="F38" s="98"/>
      <c r="G38" s="98"/>
      <c r="H38" s="98"/>
    </row>
    <row r="39" spans="1:8" s="38" customFormat="1" ht="3.75" customHeight="1">
      <c r="A39" s="37"/>
      <c r="B39" s="37"/>
      <c r="C39" s="39"/>
      <c r="D39" s="39"/>
      <c r="E39" s="39"/>
      <c r="F39" s="39"/>
      <c r="G39" s="39"/>
      <c r="H39" s="39"/>
    </row>
    <row r="40" spans="1:8" s="43" customFormat="1" ht="23.25" customHeight="1">
      <c r="A40" s="40"/>
      <c r="B40" s="40">
        <v>720</v>
      </c>
      <c r="C40" s="41" t="s">
        <v>69</v>
      </c>
      <c r="D40" s="42">
        <v>1522522</v>
      </c>
      <c r="E40" s="42">
        <f>E41</f>
        <v>424078</v>
      </c>
      <c r="F40" s="42">
        <f>F41</f>
        <v>0</v>
      </c>
      <c r="G40" s="42">
        <f>G41</f>
        <v>0</v>
      </c>
      <c r="H40" s="42">
        <f>D40+E40-F40</f>
        <v>1946600</v>
      </c>
    </row>
    <row r="41" spans="1:8" s="12" customFormat="1" ht="22.5" customHeight="1">
      <c r="A41" s="11"/>
      <c r="B41" s="11">
        <v>72095</v>
      </c>
      <c r="C41" s="47" t="s">
        <v>22</v>
      </c>
      <c r="D41" s="48">
        <v>1522522</v>
      </c>
      <c r="E41" s="48">
        <v>424078</v>
      </c>
      <c r="F41" s="48">
        <v>0</v>
      </c>
      <c r="G41" s="48">
        <v>0</v>
      </c>
      <c r="H41" s="48">
        <f>D41+E41-F41</f>
        <v>1946600</v>
      </c>
    </row>
    <row r="42" spans="1:8" s="12" customFormat="1" ht="57" customHeight="1">
      <c r="A42" s="11"/>
      <c r="B42" s="11"/>
      <c r="C42" s="111" t="s">
        <v>236</v>
      </c>
      <c r="D42" s="111"/>
      <c r="E42" s="111"/>
      <c r="F42" s="111"/>
      <c r="G42" s="111"/>
      <c r="H42" s="111"/>
    </row>
    <row r="43" spans="1:8" s="12" customFormat="1" ht="3.75" customHeight="1">
      <c r="A43" s="11"/>
      <c r="B43" s="11"/>
      <c r="C43" s="39"/>
      <c r="D43" s="39"/>
      <c r="E43" s="39"/>
      <c r="F43" s="39"/>
      <c r="G43" s="39"/>
      <c r="H43" s="39"/>
    </row>
    <row r="44" spans="1:8" s="43" customFormat="1" ht="23.25" customHeight="1">
      <c r="A44" s="40"/>
      <c r="B44" s="40">
        <v>758</v>
      </c>
      <c r="C44" s="41" t="s">
        <v>63</v>
      </c>
      <c r="D44" s="42">
        <v>368203399</v>
      </c>
      <c r="E44" s="42">
        <f>E49+E102+E117+E89+E47+E45</f>
        <v>15534981</v>
      </c>
      <c r="F44" s="42">
        <f>F49+F102+F117+F89+F47+F45</f>
        <v>23981746</v>
      </c>
      <c r="G44" s="42">
        <f>G49+G102+G117+G89+G47+G45</f>
        <v>3076439</v>
      </c>
      <c r="H44" s="42">
        <f>D44+E44-F44</f>
        <v>359756634</v>
      </c>
    </row>
    <row r="45" spans="1:8" s="12" customFormat="1" ht="27" customHeight="1">
      <c r="A45" s="11"/>
      <c r="B45" s="53">
        <v>75801</v>
      </c>
      <c r="C45" s="75" t="s">
        <v>120</v>
      </c>
      <c r="D45" s="55">
        <v>60413694</v>
      </c>
      <c r="E45" s="55">
        <v>0</v>
      </c>
      <c r="F45" s="55">
        <v>2677440</v>
      </c>
      <c r="G45" s="55">
        <v>0</v>
      </c>
      <c r="H45" s="55">
        <f>D45+E45-F45</f>
        <v>57736254</v>
      </c>
    </row>
    <row r="46" spans="1:8" s="12" customFormat="1" ht="45" customHeight="1">
      <c r="A46" s="11"/>
      <c r="B46" s="11"/>
      <c r="C46" s="98" t="s">
        <v>267</v>
      </c>
      <c r="D46" s="98"/>
      <c r="E46" s="98"/>
      <c r="F46" s="98"/>
      <c r="G46" s="98"/>
      <c r="H46" s="98"/>
    </row>
    <row r="47" spans="1:8" s="12" customFormat="1" ht="21" customHeight="1">
      <c r="A47" s="11"/>
      <c r="B47" s="11">
        <v>75814</v>
      </c>
      <c r="C47" s="47" t="s">
        <v>121</v>
      </c>
      <c r="D47" s="48">
        <v>2350000</v>
      </c>
      <c r="E47" s="48">
        <v>334607</v>
      </c>
      <c r="F47" s="48">
        <v>0</v>
      </c>
      <c r="G47" s="48">
        <v>0</v>
      </c>
      <c r="H47" s="48">
        <f>D47+E47-F47</f>
        <v>2684607</v>
      </c>
    </row>
    <row r="48" spans="1:8" s="12" customFormat="1" ht="41.25" customHeight="1">
      <c r="A48" s="11"/>
      <c r="B48" s="11"/>
      <c r="C48" s="98" t="s">
        <v>352</v>
      </c>
      <c r="D48" s="98"/>
      <c r="E48" s="98"/>
      <c r="F48" s="98"/>
      <c r="G48" s="98"/>
      <c r="H48" s="98"/>
    </row>
    <row r="49" spans="1:8" s="12" customFormat="1" ht="21" customHeight="1">
      <c r="A49" s="11"/>
      <c r="B49" s="11">
        <v>75861</v>
      </c>
      <c r="C49" s="47" t="s">
        <v>103</v>
      </c>
      <c r="D49" s="48">
        <v>36744449</v>
      </c>
      <c r="E49" s="48">
        <v>12000007</v>
      </c>
      <c r="F49" s="48">
        <v>0</v>
      </c>
      <c r="G49" s="48">
        <v>3075243</v>
      </c>
      <c r="H49" s="48">
        <f>D49+E49-F49</f>
        <v>48744456</v>
      </c>
    </row>
    <row r="50" spans="1:8" s="12" customFormat="1" ht="28.5" customHeight="1">
      <c r="A50" s="11"/>
      <c r="B50" s="11"/>
      <c r="C50" s="98" t="s">
        <v>118</v>
      </c>
      <c r="D50" s="98"/>
      <c r="E50" s="98"/>
      <c r="F50" s="98"/>
      <c r="G50" s="98"/>
      <c r="H50" s="98"/>
    </row>
    <row r="51" spans="1:8" s="12" customFormat="1" ht="13.5" customHeight="1">
      <c r="A51" s="11"/>
      <c r="B51" s="11"/>
      <c r="C51" s="96" t="s">
        <v>104</v>
      </c>
      <c r="D51" s="96"/>
      <c r="E51" s="96"/>
      <c r="F51" s="96"/>
      <c r="G51" s="96"/>
      <c r="H51" s="96"/>
    </row>
    <row r="52" spans="1:8" s="12" customFormat="1" ht="16.5" customHeight="1">
      <c r="A52" s="11"/>
      <c r="B52" s="11"/>
      <c r="C52" s="96" t="s">
        <v>107</v>
      </c>
      <c r="D52" s="96"/>
      <c r="E52" s="96"/>
      <c r="F52" s="96"/>
      <c r="G52" s="87"/>
      <c r="H52" s="88"/>
    </row>
    <row r="53" spans="1:8" s="12" customFormat="1" ht="16.5" customHeight="1">
      <c r="A53" s="11"/>
      <c r="B53" s="11"/>
      <c r="C53" s="96" t="s">
        <v>195</v>
      </c>
      <c r="D53" s="96"/>
      <c r="E53" s="96"/>
      <c r="F53" s="96"/>
      <c r="G53" s="79" t="s">
        <v>105</v>
      </c>
      <c r="H53" s="80">
        <v>70585</v>
      </c>
    </row>
    <row r="54" spans="1:8" s="12" customFormat="1" ht="15" customHeight="1">
      <c r="A54" s="11"/>
      <c r="B54" s="11"/>
      <c r="C54" s="96" t="s">
        <v>196</v>
      </c>
      <c r="D54" s="96"/>
      <c r="E54" s="96"/>
      <c r="F54" s="96"/>
      <c r="G54" s="79" t="s">
        <v>105</v>
      </c>
      <c r="H54" s="80">
        <v>12721</v>
      </c>
    </row>
    <row r="55" spans="1:8" s="12" customFormat="1" ht="26.25" customHeight="1">
      <c r="A55" s="11"/>
      <c r="B55" s="11"/>
      <c r="C55" s="100" t="s">
        <v>194</v>
      </c>
      <c r="D55" s="100"/>
      <c r="E55" s="100"/>
      <c r="F55" s="100"/>
      <c r="G55" s="87" t="s">
        <v>105</v>
      </c>
      <c r="H55" s="88">
        <v>226818</v>
      </c>
    </row>
    <row r="56" spans="1:8" s="12" customFormat="1" ht="28.5" customHeight="1">
      <c r="A56" s="11"/>
      <c r="B56" s="11"/>
      <c r="C56" s="95" t="s">
        <v>197</v>
      </c>
      <c r="D56" s="95"/>
      <c r="E56" s="95"/>
      <c r="F56" s="95"/>
      <c r="G56" s="87" t="s">
        <v>105</v>
      </c>
      <c r="H56" s="88">
        <v>93855</v>
      </c>
    </row>
    <row r="57" spans="1:8" s="12" customFormat="1" ht="14.25" customHeight="1">
      <c r="A57" s="11"/>
      <c r="B57" s="11"/>
      <c r="C57" s="96" t="s">
        <v>106</v>
      </c>
      <c r="D57" s="96"/>
      <c r="E57" s="96"/>
      <c r="F57" s="96"/>
      <c r="G57" s="96"/>
      <c r="H57" s="96"/>
    </row>
    <row r="58" spans="1:8" s="12" customFormat="1" ht="16.5" customHeight="1">
      <c r="A58" s="11"/>
      <c r="B58" s="11"/>
      <c r="C58" s="96" t="s">
        <v>107</v>
      </c>
      <c r="D58" s="96"/>
      <c r="E58" s="96"/>
      <c r="F58" s="96"/>
      <c r="G58" s="87"/>
      <c r="H58" s="88"/>
    </row>
    <row r="59" spans="1:8" s="12" customFormat="1" ht="15" customHeight="1">
      <c r="A59" s="11"/>
      <c r="B59" s="11"/>
      <c r="C59" s="96" t="s">
        <v>269</v>
      </c>
      <c r="D59" s="96"/>
      <c r="E59" s="96"/>
      <c r="F59" s="96"/>
      <c r="G59" s="79" t="s">
        <v>105</v>
      </c>
      <c r="H59" s="80">
        <v>101412</v>
      </c>
    </row>
    <row r="60" spans="1:8" s="12" customFormat="1" ht="38.25" customHeight="1">
      <c r="A60" s="11"/>
      <c r="B60" s="11"/>
      <c r="C60" s="96" t="s">
        <v>270</v>
      </c>
      <c r="D60" s="96"/>
      <c r="E60" s="96"/>
      <c r="F60" s="96"/>
      <c r="G60" s="87" t="s">
        <v>105</v>
      </c>
      <c r="H60" s="88">
        <v>76321</v>
      </c>
    </row>
    <row r="61" spans="1:8" s="12" customFormat="1" ht="15" customHeight="1">
      <c r="A61" s="11"/>
      <c r="B61" s="11"/>
      <c r="C61" s="96" t="s">
        <v>179</v>
      </c>
      <c r="D61" s="96"/>
      <c r="E61" s="96"/>
      <c r="F61" s="96"/>
      <c r="G61" s="86"/>
      <c r="H61" s="86"/>
    </row>
    <row r="62" spans="1:8" s="12" customFormat="1" ht="27" customHeight="1">
      <c r="A62" s="11"/>
      <c r="B62" s="11"/>
      <c r="C62" s="96" t="s">
        <v>180</v>
      </c>
      <c r="D62" s="96"/>
      <c r="E62" s="96"/>
      <c r="F62" s="96"/>
      <c r="G62" s="87" t="s">
        <v>105</v>
      </c>
      <c r="H62" s="88">
        <v>95584</v>
      </c>
    </row>
    <row r="63" spans="1:8" s="12" customFormat="1" ht="17.25" customHeight="1">
      <c r="A63" s="11"/>
      <c r="B63" s="11"/>
      <c r="C63" s="96" t="s">
        <v>268</v>
      </c>
      <c r="D63" s="96"/>
      <c r="E63" s="96"/>
      <c r="F63" s="96"/>
      <c r="G63" s="79" t="s">
        <v>105</v>
      </c>
      <c r="H63" s="80">
        <v>25717</v>
      </c>
    </row>
    <row r="64" spans="1:8" s="12" customFormat="1" ht="16.5" customHeight="1">
      <c r="A64" s="11"/>
      <c r="B64" s="11"/>
      <c r="C64" s="96" t="s">
        <v>108</v>
      </c>
      <c r="D64" s="96"/>
      <c r="E64" s="96"/>
      <c r="F64" s="96"/>
      <c r="G64" s="87"/>
      <c r="H64" s="88"/>
    </row>
    <row r="65" spans="1:8" s="12" customFormat="1" ht="27" customHeight="1">
      <c r="A65" s="11"/>
      <c r="B65" s="11"/>
      <c r="C65" s="96" t="s">
        <v>193</v>
      </c>
      <c r="D65" s="96"/>
      <c r="E65" s="96"/>
      <c r="F65" s="96"/>
      <c r="G65" s="87" t="s">
        <v>105</v>
      </c>
      <c r="H65" s="88">
        <v>1165988</v>
      </c>
    </row>
    <row r="66" spans="1:8" s="12" customFormat="1" ht="15" customHeight="1">
      <c r="A66" s="11"/>
      <c r="B66" s="11"/>
      <c r="C66" s="96" t="s">
        <v>189</v>
      </c>
      <c r="D66" s="96"/>
      <c r="E66" s="96"/>
      <c r="F66" s="96"/>
      <c r="G66" s="87" t="s">
        <v>105</v>
      </c>
      <c r="H66" s="80">
        <v>385480</v>
      </c>
    </row>
    <row r="67" spans="1:8" s="12" customFormat="1" ht="15" customHeight="1">
      <c r="A67" s="11"/>
      <c r="B67" s="11"/>
      <c r="C67" s="96" t="s">
        <v>181</v>
      </c>
      <c r="D67" s="96"/>
      <c r="E67" s="96"/>
      <c r="F67" s="96"/>
      <c r="G67" s="79" t="s">
        <v>105</v>
      </c>
      <c r="H67" s="80">
        <v>361681</v>
      </c>
    </row>
    <row r="68" spans="1:8" s="12" customFormat="1" ht="15" customHeight="1">
      <c r="A68" s="11"/>
      <c r="B68" s="11"/>
      <c r="C68" s="96" t="s">
        <v>190</v>
      </c>
      <c r="D68" s="96"/>
      <c r="E68" s="96"/>
      <c r="F68" s="96"/>
      <c r="G68" s="79" t="s">
        <v>105</v>
      </c>
      <c r="H68" s="80">
        <v>1807973</v>
      </c>
    </row>
    <row r="69" spans="1:8" s="12" customFormat="1" ht="15" customHeight="1">
      <c r="A69" s="11"/>
      <c r="B69" s="11"/>
      <c r="C69" s="100" t="s">
        <v>192</v>
      </c>
      <c r="D69" s="100"/>
      <c r="E69" s="100"/>
      <c r="F69" s="100"/>
      <c r="G69" s="79" t="s">
        <v>105</v>
      </c>
      <c r="H69" s="80">
        <v>45662</v>
      </c>
    </row>
    <row r="70" spans="1:8" s="12" customFormat="1" ht="27" customHeight="1">
      <c r="A70" s="11"/>
      <c r="B70" s="11"/>
      <c r="C70" s="101" t="s">
        <v>191</v>
      </c>
      <c r="D70" s="101"/>
      <c r="E70" s="101"/>
      <c r="F70" s="101"/>
      <c r="G70" s="87" t="s">
        <v>105</v>
      </c>
      <c r="H70" s="88">
        <v>1102115</v>
      </c>
    </row>
    <row r="71" spans="1:8" s="12" customFormat="1" ht="26.25" customHeight="1">
      <c r="A71" s="11"/>
      <c r="B71" s="11"/>
      <c r="C71" s="96" t="s">
        <v>182</v>
      </c>
      <c r="D71" s="96"/>
      <c r="E71" s="96"/>
      <c r="F71" s="96"/>
      <c r="G71" s="87" t="s">
        <v>105</v>
      </c>
      <c r="H71" s="88">
        <v>27616</v>
      </c>
    </row>
    <row r="72" spans="1:8" s="12" customFormat="1" ht="27" customHeight="1">
      <c r="A72" s="11"/>
      <c r="B72" s="11"/>
      <c r="C72" s="101" t="s">
        <v>183</v>
      </c>
      <c r="D72" s="101"/>
      <c r="E72" s="101"/>
      <c r="F72" s="101"/>
      <c r="G72" s="87" t="s">
        <v>105</v>
      </c>
      <c r="H72" s="88">
        <v>1101959</v>
      </c>
    </row>
    <row r="73" spans="1:8" s="12" customFormat="1" ht="15" customHeight="1">
      <c r="A73" s="11"/>
      <c r="B73" s="11"/>
      <c r="C73" s="96" t="s">
        <v>186</v>
      </c>
      <c r="D73" s="96"/>
      <c r="E73" s="96"/>
      <c r="F73" s="96"/>
      <c r="G73" s="79" t="s">
        <v>105</v>
      </c>
      <c r="H73" s="80">
        <v>88299</v>
      </c>
    </row>
    <row r="74" spans="1:8" s="12" customFormat="1" ht="15" customHeight="1">
      <c r="A74" s="11"/>
      <c r="B74" s="11"/>
      <c r="C74" s="96" t="s">
        <v>184</v>
      </c>
      <c r="D74" s="96"/>
      <c r="E74" s="96"/>
      <c r="F74" s="96"/>
      <c r="G74" s="79" t="s">
        <v>105</v>
      </c>
      <c r="H74" s="80">
        <v>213020</v>
      </c>
    </row>
    <row r="75" spans="1:8" s="12" customFormat="1" ht="15" customHeight="1">
      <c r="A75" s="11"/>
      <c r="B75" s="11"/>
      <c r="C75" s="96" t="s">
        <v>187</v>
      </c>
      <c r="D75" s="96"/>
      <c r="E75" s="96"/>
      <c r="F75" s="96"/>
      <c r="G75" s="79" t="s">
        <v>105</v>
      </c>
      <c r="H75" s="80">
        <v>163284</v>
      </c>
    </row>
    <row r="76" spans="1:8" s="12" customFormat="1" ht="15" customHeight="1">
      <c r="A76" s="11"/>
      <c r="B76" s="11"/>
      <c r="C76" s="96" t="s">
        <v>188</v>
      </c>
      <c r="D76" s="96"/>
      <c r="E76" s="96"/>
      <c r="F76" s="96"/>
      <c r="G76" s="79" t="s">
        <v>105</v>
      </c>
      <c r="H76" s="80">
        <v>44204</v>
      </c>
    </row>
    <row r="77" spans="1:8" s="12" customFormat="1" ht="15" customHeight="1">
      <c r="A77" s="11"/>
      <c r="B77" s="11"/>
      <c r="C77" s="96" t="s">
        <v>185</v>
      </c>
      <c r="D77" s="96"/>
      <c r="E77" s="96"/>
      <c r="F77" s="96"/>
      <c r="G77" s="79" t="s">
        <v>105</v>
      </c>
      <c r="H77" s="80">
        <v>1129972</v>
      </c>
    </row>
    <row r="78" spans="1:8" s="12" customFormat="1" ht="39.75" customHeight="1">
      <c r="A78" s="11"/>
      <c r="B78" s="11"/>
      <c r="C78" s="97" t="s">
        <v>271</v>
      </c>
      <c r="D78" s="97"/>
      <c r="E78" s="97"/>
      <c r="F78" s="97"/>
      <c r="G78" s="97"/>
      <c r="H78" s="97"/>
    </row>
    <row r="79" spans="1:8" s="12" customFormat="1" ht="25.5" customHeight="1">
      <c r="A79" s="11"/>
      <c r="B79" s="11"/>
      <c r="C79" s="95" t="s">
        <v>199</v>
      </c>
      <c r="D79" s="95"/>
      <c r="E79" s="95"/>
      <c r="F79" s="95"/>
      <c r="G79" s="87" t="s">
        <v>96</v>
      </c>
      <c r="H79" s="88">
        <v>78703</v>
      </c>
    </row>
    <row r="80" spans="1:8" s="12" customFormat="1" ht="13.5" customHeight="1">
      <c r="A80" s="11"/>
      <c r="B80" s="11"/>
      <c r="C80" s="96" t="s">
        <v>198</v>
      </c>
      <c r="D80" s="96"/>
      <c r="E80" s="96"/>
      <c r="F80" s="96"/>
      <c r="G80" s="79" t="s">
        <v>96</v>
      </c>
      <c r="H80" s="80">
        <v>3581038</v>
      </c>
    </row>
    <row r="81" spans="1:8" s="12" customFormat="1" ht="29.25" customHeight="1">
      <c r="A81" s="11"/>
      <c r="B81" s="11"/>
      <c r="C81" s="98" t="s">
        <v>200</v>
      </c>
      <c r="D81" s="98"/>
      <c r="E81" s="98"/>
      <c r="F81" s="98"/>
      <c r="G81" s="98"/>
      <c r="H81" s="98"/>
    </row>
    <row r="82" spans="1:8" s="12" customFormat="1" ht="27.75" customHeight="1">
      <c r="A82" s="11"/>
      <c r="B82" s="11"/>
      <c r="C82" s="125" t="s">
        <v>326</v>
      </c>
      <c r="D82" s="125"/>
      <c r="E82" s="125"/>
      <c r="F82" s="125"/>
      <c r="G82" s="87" t="s">
        <v>96</v>
      </c>
      <c r="H82" s="88">
        <v>3075243</v>
      </c>
    </row>
    <row r="83" spans="1:8" s="12" customFormat="1" ht="14.25" customHeight="1">
      <c r="A83" s="11"/>
      <c r="B83" s="11"/>
      <c r="C83" s="96" t="s">
        <v>201</v>
      </c>
      <c r="D83" s="96"/>
      <c r="E83" s="96"/>
      <c r="F83" s="96"/>
      <c r="G83" s="96"/>
      <c r="H83" s="96"/>
    </row>
    <row r="84" spans="1:8" s="12" customFormat="1" ht="14.25" customHeight="1">
      <c r="A84" s="11"/>
      <c r="B84" s="11"/>
      <c r="C84" s="96" t="s">
        <v>110</v>
      </c>
      <c r="D84" s="96"/>
      <c r="E84" s="96"/>
      <c r="F84" s="96"/>
      <c r="G84" s="79" t="s">
        <v>96</v>
      </c>
      <c r="H84" s="80">
        <v>2190</v>
      </c>
    </row>
    <row r="85" spans="1:8" s="12" customFormat="1" ht="14.25" customHeight="1">
      <c r="A85" s="11"/>
      <c r="B85" s="11"/>
      <c r="C85" s="96" t="s">
        <v>109</v>
      </c>
      <c r="D85" s="96"/>
      <c r="E85" s="96"/>
      <c r="F85" s="96"/>
      <c r="G85" s="79" t="s">
        <v>96</v>
      </c>
      <c r="H85" s="80">
        <v>1500000</v>
      </c>
    </row>
    <row r="86" spans="1:8" s="12" customFormat="1" ht="14.25" customHeight="1">
      <c r="A86" s="11"/>
      <c r="B86" s="11"/>
      <c r="C86" s="96" t="s">
        <v>117</v>
      </c>
      <c r="D86" s="96"/>
      <c r="E86" s="96"/>
      <c r="F86" s="96"/>
      <c r="G86" s="79" t="s">
        <v>96</v>
      </c>
      <c r="H86" s="80">
        <v>970</v>
      </c>
    </row>
    <row r="87" spans="1:8" s="12" customFormat="1" ht="14.25" customHeight="1">
      <c r="A87" s="11"/>
      <c r="B87" s="11"/>
      <c r="C87" s="96" t="s">
        <v>111</v>
      </c>
      <c r="D87" s="96"/>
      <c r="E87" s="96"/>
      <c r="F87" s="96"/>
      <c r="G87" s="79" t="s">
        <v>96</v>
      </c>
      <c r="H87" s="80">
        <v>1572083</v>
      </c>
    </row>
    <row r="88" spans="1:8" s="12" customFormat="1" ht="28.5" customHeight="1">
      <c r="A88" s="11"/>
      <c r="B88" s="11"/>
      <c r="C88" s="98" t="s">
        <v>119</v>
      </c>
      <c r="D88" s="98"/>
      <c r="E88" s="98"/>
      <c r="F88" s="98"/>
      <c r="G88" s="98"/>
      <c r="H88" s="98"/>
    </row>
    <row r="89" spans="1:8" s="62" customFormat="1" ht="18.75" customHeight="1">
      <c r="A89" s="59"/>
      <c r="B89" s="59">
        <v>75862</v>
      </c>
      <c r="C89" s="60" t="s">
        <v>68</v>
      </c>
      <c r="D89" s="61">
        <v>120000</v>
      </c>
      <c r="E89" s="61">
        <v>0</v>
      </c>
      <c r="F89" s="61">
        <v>102906</v>
      </c>
      <c r="G89" s="61">
        <v>1196</v>
      </c>
      <c r="H89" s="61">
        <f>D89+E89-F89</f>
        <v>17094</v>
      </c>
    </row>
    <row r="90" spans="1:8" s="12" customFormat="1" ht="28.5" customHeight="1">
      <c r="A90" s="11"/>
      <c r="B90" s="11"/>
      <c r="C90" s="97" t="s">
        <v>213</v>
      </c>
      <c r="D90" s="97"/>
      <c r="E90" s="97"/>
      <c r="F90" s="97"/>
      <c r="G90" s="97"/>
      <c r="H90" s="97"/>
    </row>
    <row r="91" spans="1:8" s="12" customFormat="1" ht="13.5" customHeight="1">
      <c r="A91" s="11"/>
      <c r="B91" s="11"/>
      <c r="C91" s="96" t="s">
        <v>214</v>
      </c>
      <c r="D91" s="96"/>
      <c r="E91" s="96"/>
      <c r="F91" s="96"/>
      <c r="G91" s="96"/>
      <c r="H91" s="96"/>
    </row>
    <row r="92" spans="1:8" s="12" customFormat="1" ht="13.5" customHeight="1">
      <c r="A92" s="11"/>
      <c r="B92" s="11"/>
      <c r="C92" s="96" t="s">
        <v>215</v>
      </c>
      <c r="D92" s="96"/>
      <c r="E92" s="96"/>
      <c r="F92" s="96"/>
      <c r="G92" s="96"/>
      <c r="H92" s="96"/>
    </row>
    <row r="93" spans="1:8" s="12" customFormat="1" ht="14.25" customHeight="1">
      <c r="A93" s="11"/>
      <c r="B93" s="11"/>
      <c r="C93" s="96" t="s">
        <v>216</v>
      </c>
      <c r="D93" s="96"/>
      <c r="E93" s="96"/>
      <c r="F93" s="96"/>
      <c r="G93" s="87" t="s">
        <v>96</v>
      </c>
      <c r="H93" s="88">
        <v>35540</v>
      </c>
    </row>
    <row r="94" spans="1:8" s="12" customFormat="1" ht="14.25" customHeight="1">
      <c r="A94" s="11"/>
      <c r="B94" s="11"/>
      <c r="C94" s="96" t="s">
        <v>217</v>
      </c>
      <c r="D94" s="96"/>
      <c r="E94" s="96"/>
      <c r="F94" s="96"/>
      <c r="G94" s="87" t="s">
        <v>96</v>
      </c>
      <c r="H94" s="88">
        <v>4500</v>
      </c>
    </row>
    <row r="95" spans="1:8" s="12" customFormat="1" ht="14.25" customHeight="1">
      <c r="A95" s="11"/>
      <c r="B95" s="11"/>
      <c r="C95" s="96" t="s">
        <v>218</v>
      </c>
      <c r="D95" s="96"/>
      <c r="E95" s="96"/>
      <c r="F95" s="96"/>
      <c r="G95" s="79" t="s">
        <v>96</v>
      </c>
      <c r="H95" s="80">
        <v>2924</v>
      </c>
    </row>
    <row r="96" spans="1:8" s="12" customFormat="1" ht="14.25" customHeight="1">
      <c r="A96" s="11"/>
      <c r="B96" s="11"/>
      <c r="C96" s="94" t="s">
        <v>220</v>
      </c>
      <c r="D96" s="94"/>
      <c r="E96" s="94"/>
      <c r="F96" s="94"/>
      <c r="G96" s="93" t="s">
        <v>96</v>
      </c>
      <c r="H96" s="80">
        <v>39996</v>
      </c>
    </row>
    <row r="97" spans="1:8" s="12" customFormat="1" ht="15" customHeight="1">
      <c r="A97" s="11"/>
      <c r="B97" s="11"/>
      <c r="C97" s="94" t="s">
        <v>221</v>
      </c>
      <c r="D97" s="94"/>
      <c r="E97" s="94"/>
      <c r="F97" s="94"/>
      <c r="G97" s="79" t="s">
        <v>96</v>
      </c>
      <c r="H97" s="80">
        <v>10000</v>
      </c>
    </row>
    <row r="98" spans="1:8" s="12" customFormat="1" ht="14.25" customHeight="1">
      <c r="A98" s="11"/>
      <c r="B98" s="11"/>
      <c r="C98" s="94" t="s">
        <v>219</v>
      </c>
      <c r="D98" s="94"/>
      <c r="E98" s="94"/>
      <c r="F98" s="94"/>
      <c r="G98" s="79" t="s">
        <v>96</v>
      </c>
      <c r="H98" s="80">
        <v>2142</v>
      </c>
    </row>
    <row r="99" spans="1:8" s="12" customFormat="1" ht="25.5" customHeight="1">
      <c r="A99" s="11"/>
      <c r="B99" s="11"/>
      <c r="C99" s="95" t="s">
        <v>272</v>
      </c>
      <c r="D99" s="95"/>
      <c r="E99" s="95"/>
      <c r="F99" s="95"/>
      <c r="G99" s="92" t="s">
        <v>96</v>
      </c>
      <c r="H99" s="88">
        <v>9000</v>
      </c>
    </row>
    <row r="100" spans="1:8" s="12" customFormat="1" ht="28.5" customHeight="1">
      <c r="A100" s="11"/>
      <c r="B100" s="11"/>
      <c r="C100" s="96" t="s">
        <v>222</v>
      </c>
      <c r="D100" s="96"/>
      <c r="E100" s="96"/>
      <c r="F100" s="96"/>
      <c r="G100" s="92" t="s">
        <v>105</v>
      </c>
      <c r="H100" s="88">
        <v>1196</v>
      </c>
    </row>
    <row r="101" spans="1:8" s="12" customFormat="1" ht="56.25" customHeight="1">
      <c r="A101" s="11"/>
      <c r="B101" s="11"/>
      <c r="C101" s="98" t="s">
        <v>273</v>
      </c>
      <c r="D101" s="98"/>
      <c r="E101" s="98"/>
      <c r="F101" s="98"/>
      <c r="G101" s="98"/>
      <c r="H101" s="98"/>
    </row>
    <row r="102" spans="1:8" s="12" customFormat="1" ht="38.25" customHeight="1">
      <c r="A102" s="11"/>
      <c r="B102" s="53">
        <v>75863</v>
      </c>
      <c r="C102" s="54" t="s">
        <v>113</v>
      </c>
      <c r="D102" s="55">
        <v>117435186</v>
      </c>
      <c r="E102" s="55">
        <v>3200367</v>
      </c>
      <c r="F102" s="55">
        <v>15234736</v>
      </c>
      <c r="G102" s="55">
        <v>0</v>
      </c>
      <c r="H102" s="55">
        <f>D102+E102-F102</f>
        <v>105400817</v>
      </c>
    </row>
    <row r="103" spans="1:8" s="12" customFormat="1" ht="38.25" customHeight="1">
      <c r="A103" s="11"/>
      <c r="B103" s="53"/>
      <c r="C103" s="98" t="s">
        <v>327</v>
      </c>
      <c r="D103" s="98"/>
      <c r="E103" s="98"/>
      <c r="F103" s="98"/>
      <c r="G103" s="98"/>
      <c r="H103" s="98"/>
    </row>
    <row r="104" spans="1:8" s="12" customFormat="1" ht="15.75" customHeight="1">
      <c r="A104" s="11"/>
      <c r="B104" s="11"/>
      <c r="C104" s="109" t="s">
        <v>136</v>
      </c>
      <c r="D104" s="109"/>
      <c r="E104" s="109"/>
      <c r="F104" s="109"/>
      <c r="G104" s="79" t="s">
        <v>96</v>
      </c>
      <c r="H104" s="80">
        <v>6203000</v>
      </c>
    </row>
    <row r="105" spans="1:8" s="12" customFormat="1" ht="15.75" customHeight="1">
      <c r="A105" s="11"/>
      <c r="B105" s="11"/>
      <c r="C105" s="109" t="s">
        <v>137</v>
      </c>
      <c r="D105" s="109"/>
      <c r="E105" s="109"/>
      <c r="F105" s="109"/>
      <c r="G105" s="79" t="s">
        <v>96</v>
      </c>
      <c r="H105" s="80">
        <v>2507000</v>
      </c>
    </row>
    <row r="106" spans="1:8" s="12" customFormat="1" ht="40.5" customHeight="1">
      <c r="A106" s="11"/>
      <c r="B106" s="11"/>
      <c r="C106" s="98" t="s">
        <v>274</v>
      </c>
      <c r="D106" s="98"/>
      <c r="E106" s="98"/>
      <c r="F106" s="98"/>
      <c r="G106" s="98"/>
      <c r="H106" s="98"/>
    </row>
    <row r="107" spans="1:8" s="12" customFormat="1" ht="28.5" customHeight="1">
      <c r="A107" s="11"/>
      <c r="B107" s="11"/>
      <c r="C107" s="98" t="s">
        <v>328</v>
      </c>
      <c r="D107" s="98"/>
      <c r="E107" s="98"/>
      <c r="F107" s="98"/>
      <c r="G107" s="98"/>
      <c r="H107" s="98"/>
    </row>
    <row r="108" spans="1:8" s="12" customFormat="1" ht="24.75" customHeight="1">
      <c r="A108" s="11"/>
      <c r="B108" s="11"/>
      <c r="C108" s="101" t="s">
        <v>275</v>
      </c>
      <c r="D108" s="101"/>
      <c r="E108" s="101"/>
      <c r="F108" s="101"/>
      <c r="G108" s="101"/>
      <c r="H108" s="101"/>
    </row>
    <row r="109" spans="1:8" s="12" customFormat="1" ht="27" customHeight="1">
      <c r="A109" s="11"/>
      <c r="B109" s="11"/>
      <c r="C109" s="95" t="s">
        <v>348</v>
      </c>
      <c r="D109" s="95"/>
      <c r="E109" s="95"/>
      <c r="F109" s="95"/>
      <c r="G109" s="87" t="s">
        <v>96</v>
      </c>
      <c r="H109" s="88">
        <v>4257650</v>
      </c>
    </row>
    <row r="110" spans="1:8" s="12" customFormat="1" ht="15" customHeight="1">
      <c r="A110" s="11"/>
      <c r="B110" s="11"/>
      <c r="C110" s="96" t="s">
        <v>209</v>
      </c>
      <c r="D110" s="96"/>
      <c r="E110" s="96"/>
      <c r="F110" s="96"/>
      <c r="G110" s="79" t="s">
        <v>96</v>
      </c>
      <c r="H110" s="80">
        <v>1608676</v>
      </c>
    </row>
    <row r="111" spans="1:8" s="12" customFormat="1" ht="25.5" customHeight="1">
      <c r="A111" s="11"/>
      <c r="B111" s="11"/>
      <c r="C111" s="95" t="s">
        <v>210</v>
      </c>
      <c r="D111" s="95"/>
      <c r="E111" s="95"/>
      <c r="F111" s="95"/>
      <c r="G111" s="87" t="s">
        <v>96</v>
      </c>
      <c r="H111" s="88">
        <v>658410</v>
      </c>
    </row>
    <row r="112" spans="1:8" s="12" customFormat="1" ht="24.75" customHeight="1">
      <c r="A112" s="11"/>
      <c r="B112" s="11"/>
      <c r="C112" s="101" t="s">
        <v>276</v>
      </c>
      <c r="D112" s="101"/>
      <c r="E112" s="101"/>
      <c r="F112" s="101"/>
      <c r="G112" s="101"/>
      <c r="H112" s="101"/>
    </row>
    <row r="113" spans="1:8" s="12" customFormat="1" ht="27" customHeight="1">
      <c r="A113" s="11"/>
      <c r="B113" s="11"/>
      <c r="C113" s="95" t="s">
        <v>329</v>
      </c>
      <c r="D113" s="95"/>
      <c r="E113" s="95"/>
      <c r="F113" s="95"/>
      <c r="G113" s="87" t="s">
        <v>105</v>
      </c>
      <c r="H113" s="88">
        <v>852104</v>
      </c>
    </row>
    <row r="114" spans="1:8" s="12" customFormat="1" ht="15" customHeight="1">
      <c r="A114" s="11"/>
      <c r="B114" s="11"/>
      <c r="C114" s="96" t="s">
        <v>211</v>
      </c>
      <c r="D114" s="96"/>
      <c r="E114" s="96"/>
      <c r="F114" s="96"/>
      <c r="G114" s="79" t="s">
        <v>105</v>
      </c>
      <c r="H114" s="80">
        <v>439621</v>
      </c>
    </row>
    <row r="115" spans="1:8" s="12" customFormat="1" ht="14.25" customHeight="1">
      <c r="A115" s="11"/>
      <c r="B115" s="11"/>
      <c r="C115" s="96" t="s">
        <v>330</v>
      </c>
      <c r="D115" s="96"/>
      <c r="E115" s="96"/>
      <c r="F115" s="96"/>
      <c r="G115" s="79" t="s">
        <v>105</v>
      </c>
      <c r="H115" s="80">
        <v>312641</v>
      </c>
    </row>
    <row r="116" spans="1:8" s="12" customFormat="1" ht="15.75" customHeight="1">
      <c r="A116" s="11"/>
      <c r="B116" s="11"/>
      <c r="C116" s="96" t="s">
        <v>212</v>
      </c>
      <c r="D116" s="96"/>
      <c r="E116" s="96"/>
      <c r="F116" s="96"/>
      <c r="G116" s="79" t="s">
        <v>105</v>
      </c>
      <c r="H116" s="80">
        <v>1596001</v>
      </c>
    </row>
    <row r="117" spans="1:8" s="12" customFormat="1" ht="38.25" customHeight="1">
      <c r="A117" s="11"/>
      <c r="B117" s="53">
        <v>75864</v>
      </c>
      <c r="C117" s="54" t="s">
        <v>112</v>
      </c>
      <c r="D117" s="55">
        <v>45918250</v>
      </c>
      <c r="E117" s="55">
        <v>0</v>
      </c>
      <c r="F117" s="55">
        <v>5966664</v>
      </c>
      <c r="G117" s="55">
        <v>0</v>
      </c>
      <c r="H117" s="55">
        <f>D117+E117-F117</f>
        <v>39951586</v>
      </c>
    </row>
    <row r="118" spans="1:8" s="12" customFormat="1" ht="38.25" customHeight="1">
      <c r="A118" s="11"/>
      <c r="B118" s="53"/>
      <c r="C118" s="98" t="s">
        <v>331</v>
      </c>
      <c r="D118" s="98"/>
      <c r="E118" s="98"/>
      <c r="F118" s="98"/>
      <c r="G118" s="98"/>
      <c r="H118" s="98"/>
    </row>
    <row r="119" spans="1:8" s="12" customFormat="1" ht="15.75" customHeight="1">
      <c r="A119" s="11"/>
      <c r="B119" s="11"/>
      <c r="C119" s="109" t="s">
        <v>277</v>
      </c>
      <c r="D119" s="109"/>
      <c r="E119" s="109"/>
      <c r="F119" s="109"/>
      <c r="G119" s="79" t="s">
        <v>96</v>
      </c>
      <c r="H119" s="80">
        <v>1731000</v>
      </c>
    </row>
    <row r="120" spans="1:8" s="12" customFormat="1" ht="15.75" customHeight="1">
      <c r="A120" s="11"/>
      <c r="B120" s="11"/>
      <c r="C120" s="109" t="s">
        <v>278</v>
      </c>
      <c r="D120" s="109"/>
      <c r="E120" s="109"/>
      <c r="F120" s="109"/>
      <c r="G120" s="79" t="s">
        <v>96</v>
      </c>
      <c r="H120" s="80">
        <v>4000000</v>
      </c>
    </row>
    <row r="121" spans="1:8" s="12" customFormat="1" ht="41.25" customHeight="1">
      <c r="A121" s="11"/>
      <c r="B121" s="11"/>
      <c r="C121" s="98" t="s">
        <v>274</v>
      </c>
      <c r="D121" s="98"/>
      <c r="E121" s="98"/>
      <c r="F121" s="98"/>
      <c r="G121" s="98"/>
      <c r="H121" s="98"/>
    </row>
    <row r="122" spans="1:8" s="12" customFormat="1" ht="51.75" customHeight="1">
      <c r="A122" s="11"/>
      <c r="B122" s="11"/>
      <c r="C122" s="98" t="s">
        <v>332</v>
      </c>
      <c r="D122" s="98"/>
      <c r="E122" s="98"/>
      <c r="F122" s="98"/>
      <c r="G122" s="98"/>
      <c r="H122" s="98"/>
    </row>
    <row r="123" spans="1:8" s="12" customFormat="1" ht="4.5" customHeight="1">
      <c r="A123" s="11"/>
      <c r="B123" s="11"/>
      <c r="C123" s="39"/>
      <c r="D123" s="39"/>
      <c r="E123" s="39"/>
      <c r="F123" s="39"/>
      <c r="G123" s="39"/>
      <c r="H123" s="39"/>
    </row>
    <row r="124" spans="1:8" s="49" customFormat="1" ht="26.25" customHeight="1">
      <c r="A124" s="40"/>
      <c r="B124" s="40">
        <v>801</v>
      </c>
      <c r="C124" s="41" t="s">
        <v>23</v>
      </c>
      <c r="D124" s="42">
        <v>953240</v>
      </c>
      <c r="E124" s="42">
        <f>E125</f>
        <v>4251</v>
      </c>
      <c r="F124" s="42">
        <f>F125</f>
        <v>0</v>
      </c>
      <c r="G124" s="42">
        <f>G125</f>
        <v>0</v>
      </c>
      <c r="H124" s="42">
        <f>D124+E124-F124</f>
        <v>957491</v>
      </c>
    </row>
    <row r="125" spans="1:8" s="12" customFormat="1" ht="23.25" customHeight="1">
      <c r="A125" s="11"/>
      <c r="B125" s="11">
        <v>80195</v>
      </c>
      <c r="C125" s="47" t="s">
        <v>22</v>
      </c>
      <c r="D125" s="48">
        <v>12265</v>
      </c>
      <c r="E125" s="48">
        <v>4251</v>
      </c>
      <c r="F125" s="48">
        <v>0</v>
      </c>
      <c r="G125" s="48">
        <v>0</v>
      </c>
      <c r="H125" s="48">
        <f>D125+E125-F125</f>
        <v>16516</v>
      </c>
    </row>
    <row r="126" spans="1:8" s="43" customFormat="1" ht="42" customHeight="1">
      <c r="A126" s="50"/>
      <c r="B126" s="50"/>
      <c r="C126" s="98" t="s">
        <v>333</v>
      </c>
      <c r="D126" s="98"/>
      <c r="E126" s="98"/>
      <c r="F126" s="98"/>
      <c r="G126" s="98"/>
      <c r="H126" s="98"/>
    </row>
    <row r="127" spans="1:8" s="12" customFormat="1" ht="7.5" customHeight="1">
      <c r="A127" s="11"/>
      <c r="B127" s="11"/>
      <c r="C127" s="100"/>
      <c r="D127" s="100"/>
      <c r="E127" s="100"/>
      <c r="F127" s="100"/>
      <c r="G127" s="100"/>
      <c r="H127" s="100"/>
    </row>
    <row r="128" spans="1:8" s="49" customFormat="1" ht="24.75" customHeight="1">
      <c r="A128" s="40"/>
      <c r="B128" s="40">
        <v>853</v>
      </c>
      <c r="C128" s="41" t="s">
        <v>39</v>
      </c>
      <c r="D128" s="42">
        <v>4147141</v>
      </c>
      <c r="E128" s="42">
        <f>E131+E129</f>
        <v>27240</v>
      </c>
      <c r="F128" s="42">
        <f>F131+F129</f>
        <v>46663</v>
      </c>
      <c r="G128" s="42">
        <f>G131+G129</f>
        <v>0</v>
      </c>
      <c r="H128" s="42">
        <f>D128+E128-F128</f>
        <v>4127718</v>
      </c>
    </row>
    <row r="129" spans="1:8" s="12" customFormat="1" ht="26.25" customHeight="1">
      <c r="A129" s="11"/>
      <c r="B129" s="53">
        <v>85324</v>
      </c>
      <c r="C129" s="75" t="s">
        <v>123</v>
      </c>
      <c r="D129" s="55">
        <v>290042</v>
      </c>
      <c r="E129" s="55">
        <v>0</v>
      </c>
      <c r="F129" s="55">
        <v>46663</v>
      </c>
      <c r="G129" s="55">
        <v>0</v>
      </c>
      <c r="H129" s="55">
        <f>D129+E129-F129</f>
        <v>243379</v>
      </c>
    </row>
    <row r="130" spans="1:8" s="38" customFormat="1" ht="54.75" customHeight="1">
      <c r="A130" s="37"/>
      <c r="B130" s="37"/>
      <c r="C130" s="98" t="s">
        <v>144</v>
      </c>
      <c r="D130" s="98"/>
      <c r="E130" s="98"/>
      <c r="F130" s="98"/>
      <c r="G130" s="98"/>
      <c r="H130" s="98"/>
    </row>
    <row r="131" spans="1:8" s="12" customFormat="1" ht="20.25" customHeight="1">
      <c r="A131" s="11"/>
      <c r="B131" s="11">
        <v>85395</v>
      </c>
      <c r="C131" s="47" t="s">
        <v>22</v>
      </c>
      <c r="D131" s="48">
        <v>39899</v>
      </c>
      <c r="E131" s="48">
        <v>27240</v>
      </c>
      <c r="F131" s="48">
        <v>0</v>
      </c>
      <c r="G131" s="48">
        <v>0</v>
      </c>
      <c r="H131" s="48">
        <f>D131+E131-F131</f>
        <v>67139</v>
      </c>
    </row>
    <row r="132" spans="1:8" s="38" customFormat="1" ht="45" customHeight="1">
      <c r="A132" s="37"/>
      <c r="B132" s="37"/>
      <c r="C132" s="98" t="s">
        <v>224</v>
      </c>
      <c r="D132" s="98"/>
      <c r="E132" s="98"/>
      <c r="F132" s="98"/>
      <c r="G132" s="98"/>
      <c r="H132" s="98"/>
    </row>
    <row r="133" spans="1:8" s="12" customFormat="1" ht="3.75" customHeight="1">
      <c r="A133" s="11"/>
      <c r="B133" s="11"/>
      <c r="C133" s="29"/>
      <c r="D133" s="29"/>
      <c r="E133" s="29"/>
      <c r="F133" s="29"/>
      <c r="G133" s="29"/>
      <c r="H133" s="29"/>
    </row>
    <row r="134" spans="1:8" s="49" customFormat="1" ht="25.5" customHeight="1">
      <c r="A134" s="40"/>
      <c r="B134" s="40">
        <v>900</v>
      </c>
      <c r="C134" s="41" t="s">
        <v>90</v>
      </c>
      <c r="D134" s="42">
        <v>4588675</v>
      </c>
      <c r="E134" s="42">
        <f>E138+E135</f>
        <v>250643</v>
      </c>
      <c r="F134" s="42">
        <f>F138+F135</f>
        <v>96000</v>
      </c>
      <c r="G134" s="42">
        <f>G138+G135</f>
        <v>0</v>
      </c>
      <c r="H134" s="42">
        <f>D134+E134-F134</f>
        <v>4743318</v>
      </c>
    </row>
    <row r="135" spans="1:8" s="12" customFormat="1" ht="21.75" customHeight="1">
      <c r="A135" s="11"/>
      <c r="B135" s="11">
        <v>90005</v>
      </c>
      <c r="C135" s="51" t="s">
        <v>122</v>
      </c>
      <c r="D135" s="48">
        <v>137000</v>
      </c>
      <c r="E135" s="48">
        <v>378</v>
      </c>
      <c r="F135" s="48">
        <v>0</v>
      </c>
      <c r="G135" s="48">
        <v>0</v>
      </c>
      <c r="H135" s="48">
        <f>D135+E135-F135</f>
        <v>137378</v>
      </c>
    </row>
    <row r="136" spans="1:8" s="12" customFormat="1" ht="27.75" customHeight="1">
      <c r="A136" s="74"/>
      <c r="B136" s="74"/>
      <c r="C136" s="98" t="s">
        <v>235</v>
      </c>
      <c r="D136" s="98"/>
      <c r="E136" s="98"/>
      <c r="F136" s="98"/>
      <c r="G136" s="98"/>
      <c r="H136" s="98"/>
    </row>
    <row r="137" spans="1:8" s="12" customFormat="1" ht="22.5" customHeight="1">
      <c r="A137" s="74"/>
      <c r="B137" s="74"/>
      <c r="C137" s="39"/>
      <c r="D137" s="39"/>
      <c r="E137" s="39"/>
      <c r="F137" s="39"/>
      <c r="G137" s="39"/>
      <c r="H137" s="39"/>
    </row>
    <row r="138" spans="1:8" s="12" customFormat="1" ht="18.75" customHeight="1">
      <c r="A138" s="11"/>
      <c r="B138" s="11">
        <v>90095</v>
      </c>
      <c r="C138" s="51" t="s">
        <v>22</v>
      </c>
      <c r="D138" s="48">
        <v>2470567</v>
      </c>
      <c r="E138" s="48">
        <v>250265</v>
      </c>
      <c r="F138" s="48">
        <v>96000</v>
      </c>
      <c r="G138" s="48">
        <v>0</v>
      </c>
      <c r="H138" s="48">
        <f>D138+E138-F138</f>
        <v>2624832</v>
      </c>
    </row>
    <row r="139" spans="1:8" s="12" customFormat="1" ht="56.25" customHeight="1">
      <c r="A139" s="11"/>
      <c r="B139" s="11"/>
      <c r="C139" s="98" t="s">
        <v>279</v>
      </c>
      <c r="D139" s="98"/>
      <c r="E139" s="98"/>
      <c r="F139" s="98"/>
      <c r="G139" s="98"/>
      <c r="H139" s="98"/>
    </row>
    <row r="140" spans="1:8" s="38" customFormat="1" ht="26.25" customHeight="1">
      <c r="A140" s="37"/>
      <c r="B140" s="37"/>
      <c r="C140" s="97" t="s">
        <v>239</v>
      </c>
      <c r="D140" s="97"/>
      <c r="E140" s="97"/>
      <c r="F140" s="97"/>
      <c r="G140" s="97"/>
      <c r="H140" s="97"/>
    </row>
    <row r="141" spans="1:8" s="38" customFormat="1" ht="14.25" customHeight="1">
      <c r="A141" s="37"/>
      <c r="B141" s="37"/>
      <c r="C141" s="98" t="s">
        <v>240</v>
      </c>
      <c r="D141" s="98"/>
      <c r="E141" s="98"/>
      <c r="F141" s="98"/>
      <c r="G141" s="98"/>
      <c r="H141" s="98"/>
    </row>
    <row r="142" spans="1:8" s="38" customFormat="1" ht="14.25" customHeight="1">
      <c r="A142" s="37"/>
      <c r="B142" s="37"/>
      <c r="C142" s="98" t="s">
        <v>241</v>
      </c>
      <c r="D142" s="98"/>
      <c r="E142" s="98"/>
      <c r="F142" s="98"/>
      <c r="G142" s="98"/>
      <c r="H142" s="98"/>
    </row>
    <row r="143" spans="1:8" s="38" customFormat="1" ht="4.5" customHeight="1">
      <c r="A143" s="37"/>
      <c r="B143" s="37"/>
      <c r="C143" s="39"/>
      <c r="D143" s="39"/>
      <c r="E143" s="39"/>
      <c r="F143" s="39"/>
      <c r="G143" s="39"/>
      <c r="H143" s="39"/>
    </row>
    <row r="144" spans="1:8" s="49" customFormat="1" ht="26.25" customHeight="1">
      <c r="A144" s="40"/>
      <c r="B144" s="40">
        <v>921</v>
      </c>
      <c r="C144" s="41" t="s">
        <v>44</v>
      </c>
      <c r="D144" s="42">
        <v>3827294</v>
      </c>
      <c r="E144" s="42">
        <f>E145</f>
        <v>159648</v>
      </c>
      <c r="F144" s="42">
        <f>F145</f>
        <v>0</v>
      </c>
      <c r="G144" s="42">
        <f>G145</f>
        <v>0</v>
      </c>
      <c r="H144" s="42">
        <f>D144+E144-F144</f>
        <v>3986942</v>
      </c>
    </row>
    <row r="145" spans="1:8" s="12" customFormat="1" ht="18.75" customHeight="1">
      <c r="A145" s="11"/>
      <c r="B145" s="11">
        <v>92106</v>
      </c>
      <c r="C145" s="47" t="s">
        <v>82</v>
      </c>
      <c r="D145" s="48">
        <v>0</v>
      </c>
      <c r="E145" s="48">
        <v>159648</v>
      </c>
      <c r="F145" s="48">
        <v>0</v>
      </c>
      <c r="G145" s="48">
        <v>0</v>
      </c>
      <c r="H145" s="48">
        <f>D145+E145-F145</f>
        <v>159648</v>
      </c>
    </row>
    <row r="146" spans="1:8" s="38" customFormat="1" ht="32.25" customHeight="1">
      <c r="A146" s="37"/>
      <c r="B146" s="37"/>
      <c r="C146" s="97" t="s">
        <v>130</v>
      </c>
      <c r="D146" s="97"/>
      <c r="E146" s="97"/>
      <c r="F146" s="97"/>
      <c r="G146" s="97"/>
      <c r="H146" s="97"/>
    </row>
    <row r="147" spans="1:8" s="38" customFormat="1" ht="25.5" customHeight="1">
      <c r="A147" s="37"/>
      <c r="B147" s="37"/>
      <c r="C147" s="98" t="s">
        <v>129</v>
      </c>
      <c r="D147" s="98"/>
      <c r="E147" s="98"/>
      <c r="F147" s="98"/>
      <c r="G147" s="98"/>
      <c r="H147" s="98"/>
    </row>
    <row r="148" spans="1:8" s="38" customFormat="1" ht="19.5" customHeight="1">
      <c r="A148" s="37"/>
      <c r="B148" s="37"/>
      <c r="C148" s="98" t="s">
        <v>334</v>
      </c>
      <c r="D148" s="98"/>
      <c r="E148" s="98"/>
      <c r="F148" s="98"/>
      <c r="G148" s="98"/>
      <c r="H148" s="98"/>
    </row>
    <row r="149" spans="1:8" s="49" customFormat="1" ht="3" customHeight="1">
      <c r="A149" s="50"/>
      <c r="B149" s="50"/>
      <c r="C149" s="82"/>
      <c r="D149" s="82"/>
      <c r="E149" s="82"/>
      <c r="F149" s="82"/>
      <c r="G149" s="82"/>
      <c r="H149" s="82"/>
    </row>
    <row r="150" spans="1:8" s="49" customFormat="1" ht="30.75" customHeight="1">
      <c r="A150" s="40"/>
      <c r="B150" s="44">
        <v>925</v>
      </c>
      <c r="C150" s="45" t="s">
        <v>76</v>
      </c>
      <c r="D150" s="46">
        <v>5492131</v>
      </c>
      <c r="E150" s="46">
        <f>E151</f>
        <v>30552</v>
      </c>
      <c r="F150" s="46">
        <f>F151</f>
        <v>500</v>
      </c>
      <c r="G150" s="46">
        <f>G151</f>
        <v>0</v>
      </c>
      <c r="H150" s="46">
        <f>D150+E150-F150</f>
        <v>5522183</v>
      </c>
    </row>
    <row r="151" spans="1:8" s="12" customFormat="1" ht="19.5" customHeight="1">
      <c r="A151" s="11"/>
      <c r="B151" s="11">
        <v>92502</v>
      </c>
      <c r="C151" s="51" t="s">
        <v>80</v>
      </c>
      <c r="D151" s="48">
        <v>5492131</v>
      </c>
      <c r="E151" s="48">
        <v>30552</v>
      </c>
      <c r="F151" s="48">
        <v>500</v>
      </c>
      <c r="G151" s="48">
        <v>0</v>
      </c>
      <c r="H151" s="48">
        <f>D151+E151-F151</f>
        <v>5522183</v>
      </c>
    </row>
    <row r="152" spans="1:8" s="38" customFormat="1" ht="59.25" customHeight="1">
      <c r="A152" s="37"/>
      <c r="B152" s="37"/>
      <c r="C152" s="98" t="s">
        <v>280</v>
      </c>
      <c r="D152" s="98"/>
      <c r="E152" s="98"/>
      <c r="F152" s="98"/>
      <c r="G152" s="98"/>
      <c r="H152" s="98"/>
    </row>
    <row r="153" spans="1:8" s="38" customFormat="1" ht="52.5" customHeight="1">
      <c r="A153" s="37"/>
      <c r="B153" s="37"/>
      <c r="C153" s="98" t="s">
        <v>335</v>
      </c>
      <c r="D153" s="98"/>
      <c r="E153" s="98"/>
      <c r="F153" s="98"/>
      <c r="G153" s="98"/>
      <c r="H153" s="98"/>
    </row>
    <row r="154" spans="1:8" s="38" customFormat="1" ht="4.5" customHeight="1">
      <c r="A154" s="37"/>
      <c r="B154" s="37"/>
      <c r="C154" s="98"/>
      <c r="D154" s="98"/>
      <c r="E154" s="98"/>
      <c r="F154" s="98"/>
      <c r="G154" s="98"/>
      <c r="H154" s="98"/>
    </row>
    <row r="155" spans="1:8" s="26" customFormat="1" ht="18.75" customHeight="1">
      <c r="A155" s="20" t="s">
        <v>11</v>
      </c>
      <c r="B155" s="20"/>
      <c r="C155" s="25" t="s">
        <v>13</v>
      </c>
      <c r="D155" s="21"/>
      <c r="E155" s="21"/>
      <c r="F155" s="21"/>
      <c r="G155" s="21"/>
      <c r="H155" s="21"/>
    </row>
    <row r="156" spans="3:8" ht="3" customHeight="1">
      <c r="C156" s="10"/>
      <c r="D156" s="10"/>
      <c r="E156" s="10"/>
      <c r="F156" s="10"/>
      <c r="G156" s="10"/>
      <c r="H156" s="10"/>
    </row>
    <row r="157" spans="1:8" s="5" customFormat="1" ht="24" customHeight="1">
      <c r="A157" s="66"/>
      <c r="B157" s="66"/>
      <c r="C157" s="67" t="s">
        <v>16</v>
      </c>
      <c r="D157" s="68">
        <v>802285803</v>
      </c>
      <c r="E157" s="68">
        <f>E159+E170+E198+E202+E206+E212+E232+E277+E297+E314+E331+E341+E370+E185+E228+E285</f>
        <v>19706255</v>
      </c>
      <c r="F157" s="68">
        <f>F159+F170+F198+F202+F206+F212+F232+F277+F297+F314+F331+F341+F370+F185+F228+F285</f>
        <v>26956449</v>
      </c>
      <c r="G157" s="68">
        <f>G159+G170+G198+G202+G206+G212+G232+G277+G297+G314+G331+G341+G370+G185+G228+G285</f>
        <v>1084295</v>
      </c>
      <c r="H157" s="68">
        <f>D157+E157-F157</f>
        <v>795035609</v>
      </c>
    </row>
    <row r="158" spans="1:8" s="38" customFormat="1" ht="4.5" customHeight="1">
      <c r="A158" s="37"/>
      <c r="B158" s="37"/>
      <c r="C158" s="39"/>
      <c r="D158" s="39"/>
      <c r="E158" s="39"/>
      <c r="F158" s="39"/>
      <c r="G158" s="39"/>
      <c r="H158" s="39"/>
    </row>
    <row r="159" spans="1:8" s="5" customFormat="1" ht="24.75" customHeight="1">
      <c r="A159" s="66"/>
      <c r="B159" s="73" t="s">
        <v>36</v>
      </c>
      <c r="C159" s="67" t="s">
        <v>37</v>
      </c>
      <c r="D159" s="68">
        <v>59874381</v>
      </c>
      <c r="E159" s="68">
        <f>E166+E160</f>
        <v>35000</v>
      </c>
      <c r="F159" s="68">
        <f>F166+F160</f>
        <v>7676160</v>
      </c>
      <c r="G159" s="68">
        <f>G166+G160</f>
        <v>0</v>
      </c>
      <c r="H159" s="68">
        <f>D159+E159-F159</f>
        <v>52233221</v>
      </c>
    </row>
    <row r="160" spans="1:8" s="12" customFormat="1" ht="17.25" customHeight="1">
      <c r="A160" s="11"/>
      <c r="B160" s="52" t="s">
        <v>174</v>
      </c>
      <c r="C160" s="47" t="s">
        <v>175</v>
      </c>
      <c r="D160" s="48">
        <v>26356941</v>
      </c>
      <c r="E160" s="48">
        <v>0</v>
      </c>
      <c r="F160" s="48">
        <v>7676160</v>
      </c>
      <c r="G160" s="48">
        <v>0</v>
      </c>
      <c r="H160" s="48">
        <f>D160+E160-F160</f>
        <v>18680781</v>
      </c>
    </row>
    <row r="161" spans="1:8" s="85" customFormat="1" ht="31.5" customHeight="1">
      <c r="A161" s="83"/>
      <c r="B161" s="84"/>
      <c r="C161" s="124" t="s">
        <v>281</v>
      </c>
      <c r="D161" s="124"/>
      <c r="E161" s="124"/>
      <c r="F161" s="124"/>
      <c r="G161" s="124"/>
      <c r="H161" s="124"/>
    </row>
    <row r="162" spans="1:8" s="85" customFormat="1" ht="25.5" customHeight="1">
      <c r="A162" s="83"/>
      <c r="B162" s="84"/>
      <c r="C162" s="124" t="s">
        <v>336</v>
      </c>
      <c r="D162" s="124"/>
      <c r="E162" s="124"/>
      <c r="F162" s="124"/>
      <c r="G162" s="124"/>
      <c r="H162" s="124"/>
    </row>
    <row r="163" spans="1:8" s="12" customFormat="1" ht="29.25" customHeight="1">
      <c r="A163" s="11"/>
      <c r="B163" s="52"/>
      <c r="C163" s="98" t="s">
        <v>282</v>
      </c>
      <c r="D163" s="98"/>
      <c r="E163" s="98"/>
      <c r="F163" s="98"/>
      <c r="G163" s="98"/>
      <c r="H163" s="98"/>
    </row>
    <row r="164" spans="1:8" s="12" customFormat="1" ht="26.25" customHeight="1">
      <c r="A164" s="11"/>
      <c r="B164" s="52"/>
      <c r="C164" s="98" t="s">
        <v>176</v>
      </c>
      <c r="D164" s="98"/>
      <c r="E164" s="98"/>
      <c r="F164" s="98"/>
      <c r="G164" s="98"/>
      <c r="H164" s="98"/>
    </row>
    <row r="165" spans="1:8" s="12" customFormat="1" ht="40.5" customHeight="1">
      <c r="A165" s="11"/>
      <c r="B165" s="52"/>
      <c r="C165" s="98" t="s">
        <v>255</v>
      </c>
      <c r="D165" s="98"/>
      <c r="E165" s="98"/>
      <c r="F165" s="98"/>
      <c r="G165" s="98"/>
      <c r="H165" s="98"/>
    </row>
    <row r="166" spans="1:8" s="12" customFormat="1" ht="23.25" customHeight="1">
      <c r="A166" s="11"/>
      <c r="B166" s="52" t="s">
        <v>102</v>
      </c>
      <c r="C166" s="47" t="s">
        <v>22</v>
      </c>
      <c r="D166" s="48">
        <v>211300</v>
      </c>
      <c r="E166" s="48">
        <v>35000</v>
      </c>
      <c r="F166" s="48">
        <v>0</v>
      </c>
      <c r="G166" s="48">
        <v>0</v>
      </c>
      <c r="H166" s="48">
        <f>D166+E166-F166</f>
        <v>246300</v>
      </c>
    </row>
    <row r="167" spans="1:8" s="12" customFormat="1" ht="41.25" customHeight="1">
      <c r="A167" s="11"/>
      <c r="B167" s="52"/>
      <c r="C167" s="100" t="s">
        <v>145</v>
      </c>
      <c r="D167" s="100"/>
      <c r="E167" s="100"/>
      <c r="F167" s="100"/>
      <c r="G167" s="100"/>
      <c r="H167" s="100"/>
    </row>
    <row r="168" spans="1:8" s="72" customFormat="1" ht="69.75" customHeight="1">
      <c r="A168" s="81"/>
      <c r="B168" s="81"/>
      <c r="C168" s="35"/>
      <c r="D168" s="35"/>
      <c r="E168" s="35"/>
      <c r="F168" s="35"/>
      <c r="G168" s="35"/>
      <c r="H168" s="35"/>
    </row>
    <row r="169" spans="1:8" s="72" customFormat="1" ht="6" customHeight="1">
      <c r="A169" s="81"/>
      <c r="B169" s="81"/>
      <c r="C169" s="35"/>
      <c r="D169" s="35"/>
      <c r="E169" s="35"/>
      <c r="F169" s="35"/>
      <c r="G169" s="35"/>
      <c r="H169" s="35"/>
    </row>
    <row r="170" spans="1:8" s="43" customFormat="1" ht="24.75" customHeight="1">
      <c r="A170" s="40"/>
      <c r="B170" s="40">
        <v>150</v>
      </c>
      <c r="C170" s="41" t="s">
        <v>40</v>
      </c>
      <c r="D170" s="42">
        <v>10297511</v>
      </c>
      <c r="E170" s="42">
        <f>E171+E177</f>
        <v>3229714</v>
      </c>
      <c r="F170" s="42">
        <f>F171+F177</f>
        <v>1620883</v>
      </c>
      <c r="G170" s="42">
        <f>G171+G177</f>
        <v>1196</v>
      </c>
      <c r="H170" s="42">
        <f>D170+E170-F170</f>
        <v>11906342</v>
      </c>
    </row>
    <row r="171" spans="1:8" s="43" customFormat="1" ht="18.75" customHeight="1">
      <c r="A171" s="50"/>
      <c r="B171" s="11">
        <v>15011</v>
      </c>
      <c r="C171" s="47" t="s">
        <v>85</v>
      </c>
      <c r="D171" s="48">
        <v>9830243</v>
      </c>
      <c r="E171" s="48">
        <v>3229126</v>
      </c>
      <c r="F171" s="48">
        <v>1572083</v>
      </c>
      <c r="G171" s="48">
        <v>0</v>
      </c>
      <c r="H171" s="48">
        <f>D171+E171-F171</f>
        <v>11487286</v>
      </c>
    </row>
    <row r="172" spans="1:8" s="43" customFormat="1" ht="14.25" customHeight="1">
      <c r="A172" s="50"/>
      <c r="B172" s="11"/>
      <c r="C172" s="98" t="s">
        <v>78</v>
      </c>
      <c r="D172" s="98"/>
      <c r="E172" s="98"/>
      <c r="F172" s="98"/>
      <c r="G172" s="98"/>
      <c r="H172" s="98"/>
    </row>
    <row r="173" spans="1:8" s="38" customFormat="1" ht="49.5" customHeight="1">
      <c r="A173" s="37"/>
      <c r="B173" s="37"/>
      <c r="C173" s="98" t="s">
        <v>202</v>
      </c>
      <c r="D173" s="98"/>
      <c r="E173" s="98"/>
      <c r="F173" s="98"/>
      <c r="G173" s="98"/>
      <c r="H173" s="98"/>
    </row>
    <row r="174" spans="1:8" s="12" customFormat="1" ht="28.5" customHeight="1">
      <c r="A174" s="11"/>
      <c r="B174" s="11"/>
      <c r="C174" s="98" t="s">
        <v>283</v>
      </c>
      <c r="D174" s="98"/>
      <c r="E174" s="98"/>
      <c r="F174" s="98"/>
      <c r="G174" s="98"/>
      <c r="H174" s="98"/>
    </row>
    <row r="175" spans="1:8" s="43" customFormat="1" ht="27" customHeight="1">
      <c r="A175" s="50"/>
      <c r="B175" s="11"/>
      <c r="C175" s="98" t="s">
        <v>203</v>
      </c>
      <c r="D175" s="98"/>
      <c r="E175" s="98"/>
      <c r="F175" s="98"/>
      <c r="G175" s="98"/>
      <c r="H175" s="98"/>
    </row>
    <row r="176" spans="1:8" s="43" customFormat="1" ht="39.75" customHeight="1">
      <c r="A176" s="50"/>
      <c r="B176" s="11"/>
      <c r="C176" s="98" t="s">
        <v>230</v>
      </c>
      <c r="D176" s="98"/>
      <c r="E176" s="98"/>
      <c r="F176" s="98"/>
      <c r="G176" s="98"/>
      <c r="H176" s="98"/>
    </row>
    <row r="177" spans="1:8" s="12" customFormat="1" ht="24.75" customHeight="1">
      <c r="A177" s="11"/>
      <c r="B177" s="11">
        <v>15013</v>
      </c>
      <c r="C177" s="47" t="s">
        <v>41</v>
      </c>
      <c r="D177" s="48">
        <v>131234</v>
      </c>
      <c r="E177" s="48">
        <v>588</v>
      </c>
      <c r="F177" s="48">
        <v>48800</v>
      </c>
      <c r="G177" s="71">
        <v>1196</v>
      </c>
      <c r="H177" s="48">
        <f>D177+E177-F177</f>
        <v>83022</v>
      </c>
    </row>
    <row r="178" spans="1:8" s="12" customFormat="1" ht="30" customHeight="1">
      <c r="A178" s="11"/>
      <c r="B178" s="11"/>
      <c r="C178" s="98" t="s">
        <v>337</v>
      </c>
      <c r="D178" s="98"/>
      <c r="E178" s="98"/>
      <c r="F178" s="98"/>
      <c r="G178" s="98"/>
      <c r="H178" s="98"/>
    </row>
    <row r="179" spans="1:8" s="12" customFormat="1" ht="28.5" customHeight="1">
      <c r="A179" s="11"/>
      <c r="B179" s="11"/>
      <c r="C179" s="97" t="s">
        <v>284</v>
      </c>
      <c r="D179" s="97"/>
      <c r="E179" s="97"/>
      <c r="F179" s="97"/>
      <c r="G179" s="97"/>
      <c r="H179" s="97"/>
    </row>
    <row r="180" spans="1:8" s="12" customFormat="1" ht="14.25" customHeight="1">
      <c r="A180" s="11"/>
      <c r="B180" s="11"/>
      <c r="C180" s="98" t="s">
        <v>250</v>
      </c>
      <c r="D180" s="98"/>
      <c r="E180" s="98"/>
      <c r="F180" s="98"/>
      <c r="G180" s="98"/>
      <c r="H180" s="98"/>
    </row>
    <row r="181" spans="1:8" s="12" customFormat="1" ht="15" customHeight="1">
      <c r="A181" s="11"/>
      <c r="B181" s="11"/>
      <c r="C181" s="98" t="s">
        <v>285</v>
      </c>
      <c r="D181" s="98"/>
      <c r="E181" s="98"/>
      <c r="F181" s="98"/>
      <c r="G181" s="98"/>
      <c r="H181" s="98"/>
    </row>
    <row r="182" spans="1:8" s="12" customFormat="1" ht="15" customHeight="1">
      <c r="A182" s="11"/>
      <c r="B182" s="11"/>
      <c r="C182" s="98" t="s">
        <v>249</v>
      </c>
      <c r="D182" s="98"/>
      <c r="E182" s="98"/>
      <c r="F182" s="98"/>
      <c r="G182" s="98"/>
      <c r="H182" s="98"/>
    </row>
    <row r="183" spans="1:8" s="12" customFormat="1" ht="17.25" customHeight="1">
      <c r="A183" s="11"/>
      <c r="B183" s="11"/>
      <c r="C183" s="98" t="s">
        <v>251</v>
      </c>
      <c r="D183" s="98"/>
      <c r="E183" s="98"/>
      <c r="F183" s="98"/>
      <c r="G183" s="98"/>
      <c r="H183" s="98"/>
    </row>
    <row r="184" spans="1:8" s="43" customFormat="1" ht="6" customHeight="1">
      <c r="A184" s="50"/>
      <c r="B184" s="50"/>
      <c r="C184" s="39"/>
      <c r="D184" s="39"/>
      <c r="E184" s="39"/>
      <c r="F184" s="39"/>
      <c r="G184" s="39"/>
      <c r="H184" s="39"/>
    </row>
    <row r="185" spans="1:8" s="43" customFormat="1" ht="24.75" customHeight="1">
      <c r="A185" s="40"/>
      <c r="B185" s="40">
        <v>600</v>
      </c>
      <c r="C185" s="41" t="s">
        <v>38</v>
      </c>
      <c r="D185" s="42">
        <v>344119228</v>
      </c>
      <c r="E185" s="42">
        <f>E186+E188+E191+E195</f>
        <v>466135</v>
      </c>
      <c r="F185" s="42">
        <f>F186+F188+F191+F195</f>
        <v>8710000</v>
      </c>
      <c r="G185" s="42">
        <f>G186+G188+G191+G195</f>
        <v>1075064</v>
      </c>
      <c r="H185" s="42">
        <f>D185+E185-F185</f>
        <v>335875363</v>
      </c>
    </row>
    <row r="186" spans="1:8" s="12" customFormat="1" ht="19.5" customHeight="1">
      <c r="A186" s="11"/>
      <c r="B186" s="11">
        <v>60001</v>
      </c>
      <c r="C186" s="47" t="s">
        <v>86</v>
      </c>
      <c r="D186" s="48">
        <v>119103104</v>
      </c>
      <c r="E186" s="48">
        <v>0</v>
      </c>
      <c r="F186" s="48">
        <v>0</v>
      </c>
      <c r="G186" s="48">
        <v>1075064</v>
      </c>
      <c r="H186" s="48">
        <f>D186+E186-F186</f>
        <v>119103104</v>
      </c>
    </row>
    <row r="187" spans="1:8" s="12" customFormat="1" ht="54" customHeight="1">
      <c r="A187" s="11"/>
      <c r="B187" s="11"/>
      <c r="C187" s="98" t="s">
        <v>286</v>
      </c>
      <c r="D187" s="98"/>
      <c r="E187" s="98"/>
      <c r="F187" s="98"/>
      <c r="G187" s="98"/>
      <c r="H187" s="98"/>
    </row>
    <row r="188" spans="1:8" s="12" customFormat="1" ht="19.5" customHeight="1">
      <c r="A188" s="11"/>
      <c r="B188" s="11">
        <v>60002</v>
      </c>
      <c r="C188" s="47" t="s">
        <v>71</v>
      </c>
      <c r="D188" s="48">
        <v>11402272</v>
      </c>
      <c r="E188" s="48">
        <v>15152</v>
      </c>
      <c r="F188" s="48">
        <v>2507000</v>
      </c>
      <c r="G188" s="48">
        <v>0</v>
      </c>
      <c r="H188" s="48">
        <f>D188+E188-F188</f>
        <v>8910424</v>
      </c>
    </row>
    <row r="189" spans="1:8" s="12" customFormat="1" ht="40.5" customHeight="1">
      <c r="A189" s="11"/>
      <c r="B189" s="11"/>
      <c r="C189" s="100" t="s">
        <v>139</v>
      </c>
      <c r="D189" s="100"/>
      <c r="E189" s="100"/>
      <c r="F189" s="100"/>
      <c r="G189" s="100"/>
      <c r="H189" s="100"/>
    </row>
    <row r="190" spans="1:8" s="12" customFormat="1" ht="28.5" customHeight="1">
      <c r="A190" s="11"/>
      <c r="B190" s="11"/>
      <c r="C190" s="98" t="s">
        <v>256</v>
      </c>
      <c r="D190" s="98"/>
      <c r="E190" s="98"/>
      <c r="F190" s="98"/>
      <c r="G190" s="98"/>
      <c r="H190" s="98"/>
    </row>
    <row r="191" spans="1:8" s="12" customFormat="1" ht="18" customHeight="1">
      <c r="A191" s="11"/>
      <c r="B191" s="11">
        <v>60013</v>
      </c>
      <c r="C191" s="47" t="s">
        <v>97</v>
      </c>
      <c r="D191" s="48">
        <v>159808021</v>
      </c>
      <c r="E191" s="48">
        <v>450983</v>
      </c>
      <c r="F191" s="48">
        <v>0</v>
      </c>
      <c r="G191" s="48">
        <v>0</v>
      </c>
      <c r="H191" s="48">
        <f>D191+E191-F191</f>
        <v>160259004</v>
      </c>
    </row>
    <row r="192" spans="1:8" s="12" customFormat="1" ht="15" customHeight="1">
      <c r="A192" s="11"/>
      <c r="B192" s="11"/>
      <c r="C192" s="97" t="s">
        <v>244</v>
      </c>
      <c r="D192" s="97"/>
      <c r="E192" s="97"/>
      <c r="F192" s="97"/>
      <c r="G192" s="97"/>
      <c r="H192" s="97"/>
    </row>
    <row r="193" spans="1:8" s="12" customFormat="1" ht="55.5" customHeight="1">
      <c r="A193" s="11"/>
      <c r="B193" s="11"/>
      <c r="C193" s="98" t="s">
        <v>349</v>
      </c>
      <c r="D193" s="98"/>
      <c r="E193" s="98"/>
      <c r="F193" s="98"/>
      <c r="G193" s="98"/>
      <c r="H193" s="98"/>
    </row>
    <row r="194" spans="1:8" s="12" customFormat="1" ht="38.25" customHeight="1">
      <c r="A194" s="11"/>
      <c r="B194" s="11"/>
      <c r="C194" s="98" t="s">
        <v>338</v>
      </c>
      <c r="D194" s="98"/>
      <c r="E194" s="98"/>
      <c r="F194" s="98"/>
      <c r="G194" s="98"/>
      <c r="H194" s="98"/>
    </row>
    <row r="195" spans="1:8" s="12" customFormat="1" ht="20.25" customHeight="1">
      <c r="A195" s="11"/>
      <c r="B195" s="11">
        <v>60014</v>
      </c>
      <c r="C195" s="47" t="s">
        <v>138</v>
      </c>
      <c r="D195" s="48">
        <v>6400270</v>
      </c>
      <c r="E195" s="48">
        <v>0</v>
      </c>
      <c r="F195" s="48">
        <v>6203000</v>
      </c>
      <c r="G195" s="48">
        <v>0</v>
      </c>
      <c r="H195" s="48">
        <f>D195+E195-F195</f>
        <v>197270</v>
      </c>
    </row>
    <row r="196" spans="1:8" s="12" customFormat="1" ht="39.75" customHeight="1">
      <c r="A196" s="11"/>
      <c r="B196" s="11"/>
      <c r="C196" s="100" t="s">
        <v>140</v>
      </c>
      <c r="D196" s="100"/>
      <c r="E196" s="100"/>
      <c r="F196" s="100"/>
      <c r="G196" s="100"/>
      <c r="H196" s="100"/>
    </row>
    <row r="197" spans="1:8" s="38" customFormat="1" ht="5.25" customHeight="1">
      <c r="A197" s="37"/>
      <c r="B197" s="37"/>
      <c r="C197" s="39"/>
      <c r="D197" s="39"/>
      <c r="E197" s="39"/>
      <c r="F197" s="39"/>
      <c r="G197" s="39"/>
      <c r="H197" s="39"/>
    </row>
    <row r="198" spans="1:8" s="43" customFormat="1" ht="23.25" customHeight="1">
      <c r="A198" s="40"/>
      <c r="B198" s="40">
        <v>630</v>
      </c>
      <c r="C198" s="70" t="s">
        <v>92</v>
      </c>
      <c r="D198" s="42">
        <v>517422</v>
      </c>
      <c r="E198" s="42">
        <f>E199</f>
        <v>1874</v>
      </c>
      <c r="F198" s="42">
        <f>F199</f>
        <v>0</v>
      </c>
      <c r="G198" s="42">
        <f>G199</f>
        <v>0</v>
      </c>
      <c r="H198" s="42">
        <f>D198+E198-F198</f>
        <v>519296</v>
      </c>
    </row>
    <row r="199" spans="1:8" s="12" customFormat="1" ht="19.5" customHeight="1">
      <c r="A199" s="11"/>
      <c r="B199" s="11">
        <v>63095</v>
      </c>
      <c r="C199" s="69" t="s">
        <v>22</v>
      </c>
      <c r="D199" s="48">
        <v>61172</v>
      </c>
      <c r="E199" s="48">
        <v>1874</v>
      </c>
      <c r="F199" s="48">
        <v>0</v>
      </c>
      <c r="G199" s="48">
        <v>0</v>
      </c>
      <c r="H199" s="48">
        <f>D199+E199-F199</f>
        <v>63046</v>
      </c>
    </row>
    <row r="200" spans="1:8" s="12" customFormat="1" ht="27.75" customHeight="1">
      <c r="A200" s="11"/>
      <c r="B200" s="11"/>
      <c r="C200" s="98" t="s">
        <v>287</v>
      </c>
      <c r="D200" s="98"/>
      <c r="E200" s="98"/>
      <c r="F200" s="98"/>
      <c r="G200" s="98"/>
      <c r="H200" s="98"/>
    </row>
    <row r="201" spans="1:8" s="43" customFormat="1" ht="6.75" customHeight="1">
      <c r="A201" s="50"/>
      <c r="B201" s="11"/>
      <c r="C201" s="39"/>
      <c r="D201" s="39"/>
      <c r="E201" s="39"/>
      <c r="F201" s="39"/>
      <c r="G201" s="39"/>
      <c r="H201" s="39"/>
    </row>
    <row r="202" spans="1:8" s="43" customFormat="1" ht="23.25" customHeight="1">
      <c r="A202" s="40"/>
      <c r="B202" s="40">
        <v>700</v>
      </c>
      <c r="C202" s="41" t="s">
        <v>88</v>
      </c>
      <c r="D202" s="42">
        <v>2227600</v>
      </c>
      <c r="E202" s="42">
        <f>E203</f>
        <v>350000</v>
      </c>
      <c r="F202" s="42">
        <f>F203</f>
        <v>0</v>
      </c>
      <c r="G202" s="42">
        <f>G203</f>
        <v>0</v>
      </c>
      <c r="H202" s="42">
        <f>D202+E202-F202</f>
        <v>2577600</v>
      </c>
    </row>
    <row r="203" spans="1:8" s="12" customFormat="1" ht="24.75" customHeight="1">
      <c r="A203" s="11"/>
      <c r="B203" s="11">
        <v>70005</v>
      </c>
      <c r="C203" s="47" t="s">
        <v>89</v>
      </c>
      <c r="D203" s="48">
        <v>2227600</v>
      </c>
      <c r="E203" s="48">
        <v>350000</v>
      </c>
      <c r="F203" s="48">
        <v>0</v>
      </c>
      <c r="G203" s="48">
        <v>0</v>
      </c>
      <c r="H203" s="48">
        <f>D203+E203-F203</f>
        <v>2577600</v>
      </c>
    </row>
    <row r="204" spans="1:8" s="12" customFormat="1" ht="63" customHeight="1">
      <c r="A204" s="11"/>
      <c r="B204" s="11"/>
      <c r="C204" s="98" t="s">
        <v>354</v>
      </c>
      <c r="D204" s="98"/>
      <c r="E204" s="98"/>
      <c r="F204" s="98"/>
      <c r="G204" s="98"/>
      <c r="H204" s="98"/>
    </row>
    <row r="205" spans="1:8" s="12" customFormat="1" ht="3.75" customHeight="1">
      <c r="A205" s="11"/>
      <c r="B205" s="11"/>
      <c r="C205" s="39"/>
      <c r="D205" s="39"/>
      <c r="E205" s="39"/>
      <c r="F205" s="39"/>
      <c r="G205" s="39"/>
      <c r="H205" s="39"/>
    </row>
    <row r="206" spans="1:8" s="43" customFormat="1" ht="24.75" customHeight="1">
      <c r="A206" s="40"/>
      <c r="B206" s="40">
        <v>720</v>
      </c>
      <c r="C206" s="41" t="s">
        <v>69</v>
      </c>
      <c r="D206" s="42">
        <v>4971665</v>
      </c>
      <c r="E206" s="42">
        <f>E207</f>
        <v>1545697</v>
      </c>
      <c r="F206" s="42">
        <f>F207</f>
        <v>970</v>
      </c>
      <c r="G206" s="42">
        <f>G207</f>
        <v>0</v>
      </c>
      <c r="H206" s="42">
        <f>D206+E206-F206</f>
        <v>6516392</v>
      </c>
    </row>
    <row r="207" spans="1:8" s="12" customFormat="1" ht="19.5" customHeight="1">
      <c r="A207" s="11"/>
      <c r="B207" s="11">
        <v>72095</v>
      </c>
      <c r="C207" s="47" t="s">
        <v>22</v>
      </c>
      <c r="D207" s="48">
        <v>4971665</v>
      </c>
      <c r="E207" s="48">
        <v>1545697</v>
      </c>
      <c r="F207" s="48">
        <v>970</v>
      </c>
      <c r="G207" s="48">
        <v>0</v>
      </c>
      <c r="H207" s="48">
        <f>D207+E207-F207</f>
        <v>6516392</v>
      </c>
    </row>
    <row r="208" spans="1:8" s="43" customFormat="1" ht="39" customHeight="1">
      <c r="A208" s="50"/>
      <c r="B208" s="11"/>
      <c r="C208" s="98" t="s">
        <v>257</v>
      </c>
      <c r="D208" s="98"/>
      <c r="E208" s="98"/>
      <c r="F208" s="98"/>
      <c r="G208" s="98"/>
      <c r="H208" s="98"/>
    </row>
    <row r="209" spans="1:8" s="12" customFormat="1" ht="43.5" customHeight="1">
      <c r="A209" s="11"/>
      <c r="B209" s="11"/>
      <c r="C209" s="98" t="s">
        <v>355</v>
      </c>
      <c r="D209" s="98"/>
      <c r="E209" s="98"/>
      <c r="F209" s="98"/>
      <c r="G209" s="98"/>
      <c r="H209" s="98"/>
    </row>
    <row r="210" spans="1:8" s="12" customFormat="1" ht="45" customHeight="1">
      <c r="A210" s="11"/>
      <c r="B210" s="11"/>
      <c r="C210" s="98" t="s">
        <v>128</v>
      </c>
      <c r="D210" s="98"/>
      <c r="E210" s="98"/>
      <c r="F210" s="98"/>
      <c r="G210" s="98"/>
      <c r="H210" s="98"/>
    </row>
    <row r="211" spans="1:8" s="12" customFormat="1" ht="3.75" customHeight="1">
      <c r="A211" s="11"/>
      <c r="B211" s="11"/>
      <c r="C211" s="39"/>
      <c r="D211" s="39"/>
      <c r="E211" s="39"/>
      <c r="F211" s="39"/>
      <c r="G211" s="39"/>
      <c r="H211" s="39"/>
    </row>
    <row r="212" spans="1:8" s="5" customFormat="1" ht="24" customHeight="1">
      <c r="A212" s="66"/>
      <c r="B212" s="66">
        <v>750</v>
      </c>
      <c r="C212" s="67" t="s">
        <v>4</v>
      </c>
      <c r="D212" s="68">
        <v>82245514</v>
      </c>
      <c r="E212" s="68">
        <f>E213+E218</f>
        <v>7344762</v>
      </c>
      <c r="F212" s="68">
        <f>F213+F218</f>
        <v>0</v>
      </c>
      <c r="G212" s="68">
        <f>G213+G218</f>
        <v>0</v>
      </c>
      <c r="H212" s="68">
        <f>D212+E212-F212</f>
        <v>89590276</v>
      </c>
    </row>
    <row r="213" spans="1:8" s="62" customFormat="1" ht="18.75" customHeight="1">
      <c r="A213" s="59"/>
      <c r="B213" s="59">
        <v>75018</v>
      </c>
      <c r="C213" s="60" t="s">
        <v>25</v>
      </c>
      <c r="D213" s="61">
        <v>68736530</v>
      </c>
      <c r="E213" s="61">
        <v>1979624</v>
      </c>
      <c r="F213" s="61">
        <v>0</v>
      </c>
      <c r="G213" s="61">
        <v>0</v>
      </c>
      <c r="H213" s="48">
        <f>D213+E213-F213</f>
        <v>70716154</v>
      </c>
    </row>
    <row r="214" spans="1:8" s="12" customFormat="1" ht="21.75" customHeight="1">
      <c r="A214" s="11"/>
      <c r="B214" s="11"/>
      <c r="C214" s="97" t="s">
        <v>242</v>
      </c>
      <c r="D214" s="97"/>
      <c r="E214" s="97"/>
      <c r="F214" s="97"/>
      <c r="G214" s="97"/>
      <c r="H214" s="97"/>
    </row>
    <row r="215" spans="1:8" s="12" customFormat="1" ht="69" customHeight="1">
      <c r="A215" s="11"/>
      <c r="B215" s="11"/>
      <c r="C215" s="98" t="s">
        <v>350</v>
      </c>
      <c r="D215" s="98"/>
      <c r="E215" s="98"/>
      <c r="F215" s="98"/>
      <c r="G215" s="98"/>
      <c r="H215" s="98"/>
    </row>
    <row r="216" spans="1:8" s="12" customFormat="1" ht="16.5" customHeight="1">
      <c r="A216" s="11"/>
      <c r="B216" s="11"/>
      <c r="C216" s="98" t="s">
        <v>288</v>
      </c>
      <c r="D216" s="98"/>
      <c r="E216" s="98"/>
      <c r="F216" s="98"/>
      <c r="G216" s="98"/>
      <c r="H216" s="98"/>
    </row>
    <row r="217" spans="1:8" s="12" customFormat="1" ht="27.75" customHeight="1">
      <c r="A217" s="11"/>
      <c r="B217" s="11"/>
      <c r="C217" s="98" t="s">
        <v>289</v>
      </c>
      <c r="D217" s="98"/>
      <c r="E217" s="98"/>
      <c r="F217" s="98"/>
      <c r="G217" s="98"/>
      <c r="H217" s="98"/>
    </row>
    <row r="218" spans="1:8" s="12" customFormat="1" ht="18.75" customHeight="1">
      <c r="A218" s="11"/>
      <c r="B218" s="11">
        <v>75075</v>
      </c>
      <c r="C218" s="47" t="s">
        <v>114</v>
      </c>
      <c r="D218" s="48">
        <v>6900000</v>
      </c>
      <c r="E218" s="48">
        <v>5365138</v>
      </c>
      <c r="F218" s="48">
        <v>0</v>
      </c>
      <c r="G218" s="48">
        <v>0</v>
      </c>
      <c r="H218" s="48">
        <f>D218+E218-F218</f>
        <v>12265138</v>
      </c>
    </row>
    <row r="219" spans="1:8" s="12" customFormat="1" ht="18.75" customHeight="1">
      <c r="A219" s="11"/>
      <c r="B219" s="11"/>
      <c r="C219" s="100" t="s">
        <v>147</v>
      </c>
      <c r="D219" s="100"/>
      <c r="E219" s="100"/>
      <c r="F219" s="100"/>
      <c r="G219" s="100"/>
      <c r="H219" s="100"/>
    </row>
    <row r="220" spans="1:8" s="12" customFormat="1" ht="31.5" customHeight="1">
      <c r="A220" s="11"/>
      <c r="B220" s="11"/>
      <c r="C220" s="100" t="s">
        <v>290</v>
      </c>
      <c r="D220" s="100"/>
      <c r="E220" s="100"/>
      <c r="F220" s="100"/>
      <c r="G220" s="100"/>
      <c r="H220" s="100"/>
    </row>
    <row r="221" spans="1:8" s="12" customFormat="1" ht="39" customHeight="1">
      <c r="A221" s="11"/>
      <c r="B221" s="11"/>
      <c r="C221" s="100" t="s">
        <v>293</v>
      </c>
      <c r="D221" s="100"/>
      <c r="E221" s="100"/>
      <c r="F221" s="100"/>
      <c r="G221" s="100"/>
      <c r="H221" s="100"/>
    </row>
    <row r="222" spans="1:8" s="12" customFormat="1" ht="27.75" customHeight="1">
      <c r="A222" s="11"/>
      <c r="B222" s="11"/>
      <c r="C222" s="98" t="s">
        <v>291</v>
      </c>
      <c r="D222" s="98"/>
      <c r="E222" s="98"/>
      <c r="F222" s="98"/>
      <c r="G222" s="98"/>
      <c r="H222" s="98"/>
    </row>
    <row r="223" spans="1:8" s="12" customFormat="1" ht="67.5" customHeight="1">
      <c r="A223" s="11"/>
      <c r="B223" s="11"/>
      <c r="C223" s="98" t="s">
        <v>292</v>
      </c>
      <c r="D223" s="98"/>
      <c r="E223" s="98"/>
      <c r="F223" s="98"/>
      <c r="G223" s="98"/>
      <c r="H223" s="98"/>
    </row>
    <row r="224" spans="1:8" s="12" customFormat="1" ht="91.5" customHeight="1">
      <c r="A224" s="11"/>
      <c r="B224" s="11"/>
      <c r="C224" s="98" t="s">
        <v>339</v>
      </c>
      <c r="D224" s="98"/>
      <c r="E224" s="98"/>
      <c r="F224" s="98"/>
      <c r="G224" s="98"/>
      <c r="H224" s="98"/>
    </row>
    <row r="225" spans="1:8" s="12" customFormat="1" ht="82.5" customHeight="1">
      <c r="A225" s="11"/>
      <c r="B225" s="11"/>
      <c r="C225" s="98" t="s">
        <v>294</v>
      </c>
      <c r="D225" s="98"/>
      <c r="E225" s="98"/>
      <c r="F225" s="98"/>
      <c r="G225" s="98"/>
      <c r="H225" s="98"/>
    </row>
    <row r="226" spans="1:8" s="12" customFormat="1" ht="54.75" customHeight="1">
      <c r="A226" s="11"/>
      <c r="B226" s="11"/>
      <c r="C226" s="98" t="s">
        <v>340</v>
      </c>
      <c r="D226" s="98"/>
      <c r="E226" s="98"/>
      <c r="F226" s="98"/>
      <c r="G226" s="98"/>
      <c r="H226" s="98"/>
    </row>
    <row r="227" spans="1:8" s="38" customFormat="1" ht="3.75" customHeight="1">
      <c r="A227" s="37"/>
      <c r="B227" s="37"/>
      <c r="C227" s="78"/>
      <c r="D227" s="78"/>
      <c r="E227" s="78"/>
      <c r="F227" s="78"/>
      <c r="G227" s="78"/>
      <c r="H227" s="78"/>
    </row>
    <row r="228" spans="1:8" s="43" customFormat="1" ht="28.5" customHeight="1">
      <c r="A228" s="40"/>
      <c r="B228" s="40">
        <v>754</v>
      </c>
      <c r="C228" s="41" t="s">
        <v>124</v>
      </c>
      <c r="D228" s="42">
        <v>125000</v>
      </c>
      <c r="E228" s="42">
        <f>E229</f>
        <v>50000</v>
      </c>
      <c r="F228" s="42">
        <f>F229</f>
        <v>0</v>
      </c>
      <c r="G228" s="42">
        <f>G229</f>
        <v>0</v>
      </c>
      <c r="H228" s="42">
        <f>D228+E228-F228</f>
        <v>175000</v>
      </c>
    </row>
    <row r="229" spans="1:8" s="12" customFormat="1" ht="22.5" customHeight="1">
      <c r="A229" s="11"/>
      <c r="B229" s="11">
        <v>75495</v>
      </c>
      <c r="C229" s="47" t="s">
        <v>22</v>
      </c>
      <c r="D229" s="48">
        <v>125000</v>
      </c>
      <c r="E229" s="48">
        <v>50000</v>
      </c>
      <c r="F229" s="48">
        <v>0</v>
      </c>
      <c r="G229" s="48">
        <v>0</v>
      </c>
      <c r="H229" s="48">
        <f>D229+E229-F229</f>
        <v>175000</v>
      </c>
    </row>
    <row r="230" spans="1:8" s="38" customFormat="1" ht="42.75" customHeight="1">
      <c r="A230" s="37"/>
      <c r="B230" s="37"/>
      <c r="C230" s="98" t="s">
        <v>295</v>
      </c>
      <c r="D230" s="98"/>
      <c r="E230" s="98"/>
      <c r="F230" s="98"/>
      <c r="G230" s="98"/>
      <c r="H230" s="98"/>
    </row>
    <row r="231" spans="1:8" s="38" customFormat="1" ht="6.75" customHeight="1">
      <c r="A231" s="37"/>
      <c r="B231" s="37"/>
      <c r="C231" s="39"/>
      <c r="D231" s="39"/>
      <c r="E231" s="39"/>
      <c r="F231" s="39"/>
      <c r="G231" s="39"/>
      <c r="H231" s="39"/>
    </row>
    <row r="232" spans="1:8" s="5" customFormat="1" ht="24" customHeight="1">
      <c r="A232" s="66"/>
      <c r="B232" s="66">
        <v>801</v>
      </c>
      <c r="C232" s="67" t="s">
        <v>23</v>
      </c>
      <c r="D232" s="68">
        <v>58425468</v>
      </c>
      <c r="E232" s="68">
        <f>E261+E271+E233+E239+E243+E249+E253+E257+E264+E268</f>
        <v>251000</v>
      </c>
      <c r="F232" s="68">
        <f>F261+F271+F233+F239+F243+F249+F253+F257+F264+F268</f>
        <v>888869</v>
      </c>
      <c r="G232" s="68">
        <f>G261+G271+G233+G239+G243+G249+G253+G257+G264+G268</f>
        <v>300</v>
      </c>
      <c r="H232" s="68">
        <f>D232+E232-F232</f>
        <v>57787599</v>
      </c>
    </row>
    <row r="233" spans="1:8" s="12" customFormat="1" ht="21.75" customHeight="1">
      <c r="A233" s="11"/>
      <c r="B233" s="11">
        <v>80102</v>
      </c>
      <c r="C233" s="47" t="s">
        <v>148</v>
      </c>
      <c r="D233" s="48">
        <v>10274476</v>
      </c>
      <c r="E233" s="48">
        <v>0</v>
      </c>
      <c r="F233" s="48">
        <v>86955</v>
      </c>
      <c r="G233" s="48">
        <v>0</v>
      </c>
      <c r="H233" s="48">
        <f>D233+E233-F233</f>
        <v>10187521</v>
      </c>
    </row>
    <row r="234" spans="1:8" s="12" customFormat="1" ht="13.5" customHeight="1">
      <c r="A234" s="11"/>
      <c r="B234" s="11"/>
      <c r="C234" s="97" t="s">
        <v>296</v>
      </c>
      <c r="D234" s="97"/>
      <c r="E234" s="97"/>
      <c r="F234" s="97"/>
      <c r="G234" s="97"/>
      <c r="H234" s="97"/>
    </row>
    <row r="235" spans="1:8" s="12" customFormat="1" ht="15" customHeight="1">
      <c r="A235" s="11"/>
      <c r="B235" s="11"/>
      <c r="C235" s="98" t="s">
        <v>156</v>
      </c>
      <c r="D235" s="98"/>
      <c r="E235" s="98"/>
      <c r="F235" s="98"/>
      <c r="G235" s="98"/>
      <c r="H235" s="98"/>
    </row>
    <row r="236" spans="1:8" s="12" customFormat="1" ht="15" customHeight="1">
      <c r="A236" s="11"/>
      <c r="B236" s="11"/>
      <c r="C236" s="98" t="s">
        <v>297</v>
      </c>
      <c r="D236" s="98"/>
      <c r="E236" s="98"/>
      <c r="F236" s="98"/>
      <c r="G236" s="98"/>
      <c r="H236" s="98"/>
    </row>
    <row r="237" spans="1:8" s="12" customFormat="1" ht="15" customHeight="1">
      <c r="A237" s="11"/>
      <c r="B237" s="11"/>
      <c r="C237" s="98" t="s">
        <v>157</v>
      </c>
      <c r="D237" s="98"/>
      <c r="E237" s="98"/>
      <c r="F237" s="98"/>
      <c r="G237" s="98"/>
      <c r="H237" s="98"/>
    </row>
    <row r="238" spans="1:8" s="12" customFormat="1" ht="15" customHeight="1">
      <c r="A238" s="11"/>
      <c r="B238" s="11"/>
      <c r="C238" s="98" t="s">
        <v>298</v>
      </c>
      <c r="D238" s="98"/>
      <c r="E238" s="98"/>
      <c r="F238" s="98"/>
      <c r="G238" s="98"/>
      <c r="H238" s="98"/>
    </row>
    <row r="239" spans="1:8" s="12" customFormat="1" ht="21" customHeight="1">
      <c r="A239" s="11"/>
      <c r="B239" s="11">
        <v>80105</v>
      </c>
      <c r="C239" s="47" t="s">
        <v>149</v>
      </c>
      <c r="D239" s="48">
        <v>430286</v>
      </c>
      <c r="E239" s="48">
        <v>0</v>
      </c>
      <c r="F239" s="48">
        <v>1672</v>
      </c>
      <c r="G239" s="48">
        <v>0</v>
      </c>
      <c r="H239" s="48">
        <f>D239+E239-F239</f>
        <v>428614</v>
      </c>
    </row>
    <row r="240" spans="1:8" s="12" customFormat="1" ht="13.5" customHeight="1">
      <c r="A240" s="11"/>
      <c r="B240" s="11"/>
      <c r="C240" s="97" t="s">
        <v>168</v>
      </c>
      <c r="D240" s="97"/>
      <c r="E240" s="97"/>
      <c r="F240" s="97"/>
      <c r="G240" s="97"/>
      <c r="H240" s="97"/>
    </row>
    <row r="241" spans="1:8" s="12" customFormat="1" ht="15" customHeight="1">
      <c r="A241" s="11"/>
      <c r="B241" s="11"/>
      <c r="C241" s="98" t="s">
        <v>299</v>
      </c>
      <c r="D241" s="98"/>
      <c r="E241" s="98"/>
      <c r="F241" s="98"/>
      <c r="G241" s="98"/>
      <c r="H241" s="98"/>
    </row>
    <row r="242" spans="1:8" s="12" customFormat="1" ht="15" customHeight="1">
      <c r="A242" s="11"/>
      <c r="B242" s="11"/>
      <c r="C242" s="98" t="s">
        <v>158</v>
      </c>
      <c r="D242" s="98"/>
      <c r="E242" s="98"/>
      <c r="F242" s="98"/>
      <c r="G242" s="98"/>
      <c r="H242" s="98"/>
    </row>
    <row r="243" spans="1:8" s="12" customFormat="1" ht="21.75" customHeight="1">
      <c r="A243" s="11"/>
      <c r="B243" s="11">
        <v>80111</v>
      </c>
      <c r="C243" s="47" t="s">
        <v>150</v>
      </c>
      <c r="D243" s="48">
        <v>6143632</v>
      </c>
      <c r="E243" s="48">
        <v>0</v>
      </c>
      <c r="F243" s="48">
        <v>177067</v>
      </c>
      <c r="G243" s="48">
        <v>0</v>
      </c>
      <c r="H243" s="48">
        <f>D243+E243-F243</f>
        <v>5966565</v>
      </c>
    </row>
    <row r="244" spans="1:8" s="12" customFormat="1" ht="13.5" customHeight="1">
      <c r="A244" s="11"/>
      <c r="B244" s="11"/>
      <c r="C244" s="97" t="s">
        <v>168</v>
      </c>
      <c r="D244" s="97"/>
      <c r="E244" s="97"/>
      <c r="F244" s="97"/>
      <c r="G244" s="97"/>
      <c r="H244" s="97"/>
    </row>
    <row r="245" spans="1:8" s="12" customFormat="1" ht="15" customHeight="1">
      <c r="A245" s="11"/>
      <c r="B245" s="11"/>
      <c r="C245" s="98" t="s">
        <v>159</v>
      </c>
      <c r="D245" s="98"/>
      <c r="E245" s="98"/>
      <c r="F245" s="98"/>
      <c r="G245" s="98"/>
      <c r="H245" s="98"/>
    </row>
    <row r="246" spans="1:8" s="12" customFormat="1" ht="15" customHeight="1">
      <c r="A246" s="11"/>
      <c r="B246" s="11"/>
      <c r="C246" s="98" t="s">
        <v>300</v>
      </c>
      <c r="D246" s="98"/>
      <c r="E246" s="98"/>
      <c r="F246" s="98"/>
      <c r="G246" s="98"/>
      <c r="H246" s="98"/>
    </row>
    <row r="247" spans="1:8" s="12" customFormat="1" ht="15" customHeight="1">
      <c r="A247" s="11"/>
      <c r="B247" s="11"/>
      <c r="C247" s="98" t="s">
        <v>160</v>
      </c>
      <c r="D247" s="98"/>
      <c r="E247" s="98"/>
      <c r="F247" s="98"/>
      <c r="G247" s="98"/>
      <c r="H247" s="98"/>
    </row>
    <row r="248" spans="1:8" s="12" customFormat="1" ht="15" customHeight="1">
      <c r="A248" s="11"/>
      <c r="B248" s="11"/>
      <c r="C248" s="98" t="s">
        <v>301</v>
      </c>
      <c r="D248" s="98"/>
      <c r="E248" s="98"/>
      <c r="F248" s="98"/>
      <c r="G248" s="98"/>
      <c r="H248" s="98"/>
    </row>
    <row r="249" spans="1:8" s="12" customFormat="1" ht="18.75" customHeight="1">
      <c r="A249" s="11"/>
      <c r="B249" s="11">
        <v>80121</v>
      </c>
      <c r="C249" s="47" t="s">
        <v>151</v>
      </c>
      <c r="D249" s="48">
        <v>2612507</v>
      </c>
      <c r="E249" s="48">
        <v>0</v>
      </c>
      <c r="F249" s="48">
        <v>72512</v>
      </c>
      <c r="G249" s="48">
        <v>0</v>
      </c>
      <c r="H249" s="48">
        <f>D249+E249-F249</f>
        <v>2539995</v>
      </c>
    </row>
    <row r="250" spans="1:8" s="12" customFormat="1" ht="13.5" customHeight="1">
      <c r="A250" s="11"/>
      <c r="B250" s="11"/>
      <c r="C250" s="97" t="s">
        <v>168</v>
      </c>
      <c r="D250" s="97"/>
      <c r="E250" s="97"/>
      <c r="F250" s="97"/>
      <c r="G250" s="97"/>
      <c r="H250" s="97"/>
    </row>
    <row r="251" spans="1:8" s="12" customFormat="1" ht="15" customHeight="1">
      <c r="A251" s="11"/>
      <c r="B251" s="11"/>
      <c r="C251" s="98" t="s">
        <v>302</v>
      </c>
      <c r="D251" s="98"/>
      <c r="E251" s="98"/>
      <c r="F251" s="98"/>
      <c r="G251" s="98"/>
      <c r="H251" s="98"/>
    </row>
    <row r="252" spans="1:8" s="12" customFormat="1" ht="15" customHeight="1">
      <c r="A252" s="11"/>
      <c r="B252" s="11"/>
      <c r="C252" s="98" t="s">
        <v>161</v>
      </c>
      <c r="D252" s="98"/>
      <c r="E252" s="98"/>
      <c r="F252" s="98"/>
      <c r="G252" s="98"/>
      <c r="H252" s="98"/>
    </row>
    <row r="253" spans="1:8" s="12" customFormat="1" ht="21.75" customHeight="1">
      <c r="A253" s="11"/>
      <c r="B253" s="11">
        <v>80130</v>
      </c>
      <c r="C253" s="47" t="s">
        <v>152</v>
      </c>
      <c r="D253" s="48">
        <v>5669218</v>
      </c>
      <c r="E253" s="48">
        <v>0</v>
      </c>
      <c r="F253" s="48">
        <v>118057</v>
      </c>
      <c r="G253" s="48">
        <v>0</v>
      </c>
      <c r="H253" s="48">
        <f>D253+E253-F253</f>
        <v>5551161</v>
      </c>
    </row>
    <row r="254" spans="1:8" s="12" customFormat="1" ht="13.5" customHeight="1">
      <c r="A254" s="11"/>
      <c r="B254" s="11"/>
      <c r="C254" s="97" t="s">
        <v>168</v>
      </c>
      <c r="D254" s="97"/>
      <c r="E254" s="97"/>
      <c r="F254" s="97"/>
      <c r="G254" s="97"/>
      <c r="H254" s="97"/>
    </row>
    <row r="255" spans="1:8" s="12" customFormat="1" ht="15" customHeight="1">
      <c r="A255" s="11"/>
      <c r="B255" s="11"/>
      <c r="C255" s="98" t="s">
        <v>303</v>
      </c>
      <c r="D255" s="98"/>
      <c r="E255" s="98"/>
      <c r="F255" s="98"/>
      <c r="G255" s="98"/>
      <c r="H255" s="98"/>
    </row>
    <row r="256" spans="1:8" s="12" customFormat="1" ht="15" customHeight="1">
      <c r="A256" s="11"/>
      <c r="B256" s="11"/>
      <c r="C256" s="98" t="s">
        <v>304</v>
      </c>
      <c r="D256" s="98"/>
      <c r="E256" s="98"/>
      <c r="F256" s="98"/>
      <c r="G256" s="98"/>
      <c r="H256" s="98"/>
    </row>
    <row r="257" spans="1:8" s="12" customFormat="1" ht="21.75" customHeight="1">
      <c r="A257" s="11"/>
      <c r="B257" s="11">
        <v>80134</v>
      </c>
      <c r="C257" s="47" t="s">
        <v>153</v>
      </c>
      <c r="D257" s="48">
        <v>10612128</v>
      </c>
      <c r="E257" s="48">
        <v>0</v>
      </c>
      <c r="F257" s="48">
        <v>53893</v>
      </c>
      <c r="G257" s="48"/>
      <c r="H257" s="48">
        <f>D257+E257-F257</f>
        <v>10558235</v>
      </c>
    </row>
    <row r="258" spans="1:8" s="12" customFormat="1" ht="13.5" customHeight="1">
      <c r="A258" s="11"/>
      <c r="B258" s="11"/>
      <c r="C258" s="97" t="s">
        <v>168</v>
      </c>
      <c r="D258" s="97"/>
      <c r="E258" s="97"/>
      <c r="F258" s="97"/>
      <c r="G258" s="97"/>
      <c r="H258" s="97"/>
    </row>
    <row r="259" spans="1:8" s="12" customFormat="1" ht="15" customHeight="1">
      <c r="A259" s="11"/>
      <c r="B259" s="11"/>
      <c r="C259" s="98" t="s">
        <v>162</v>
      </c>
      <c r="D259" s="98"/>
      <c r="E259" s="98"/>
      <c r="F259" s="98"/>
      <c r="G259" s="98"/>
      <c r="H259" s="98"/>
    </row>
    <row r="260" spans="1:8" s="12" customFormat="1" ht="15" customHeight="1">
      <c r="A260" s="11"/>
      <c r="B260" s="11"/>
      <c r="C260" s="98" t="s">
        <v>305</v>
      </c>
      <c r="D260" s="98"/>
      <c r="E260" s="98"/>
      <c r="F260" s="98"/>
      <c r="G260" s="98"/>
      <c r="H260" s="98"/>
    </row>
    <row r="261" spans="1:8" s="12" customFormat="1" ht="25.5" customHeight="1">
      <c r="A261" s="11"/>
      <c r="B261" s="53">
        <v>80140</v>
      </c>
      <c r="C261" s="54" t="s">
        <v>95</v>
      </c>
      <c r="D261" s="55">
        <v>2395487</v>
      </c>
      <c r="E261" s="55">
        <v>0</v>
      </c>
      <c r="F261" s="55">
        <v>250000</v>
      </c>
      <c r="G261" s="55">
        <v>0</v>
      </c>
      <c r="H261" s="55">
        <f>D261+E261-F261</f>
        <v>2145487</v>
      </c>
    </row>
    <row r="262" spans="1:8" s="12" customFormat="1" ht="46.5" customHeight="1">
      <c r="A262" s="11"/>
      <c r="B262" s="11"/>
      <c r="C262" s="98" t="s">
        <v>306</v>
      </c>
      <c r="D262" s="98"/>
      <c r="E262" s="98"/>
      <c r="F262" s="98"/>
      <c r="G262" s="98"/>
      <c r="H262" s="98"/>
    </row>
    <row r="263" spans="1:8" s="12" customFormat="1" ht="15.75" customHeight="1">
      <c r="A263" s="11"/>
      <c r="B263" s="11"/>
      <c r="C263" s="39"/>
      <c r="D263" s="39"/>
      <c r="E263" s="39"/>
      <c r="F263" s="39"/>
      <c r="G263" s="39"/>
      <c r="H263" s="39"/>
    </row>
    <row r="264" spans="1:8" s="12" customFormat="1" ht="20.25" customHeight="1">
      <c r="A264" s="11"/>
      <c r="B264" s="11">
        <v>80146</v>
      </c>
      <c r="C264" s="47" t="s">
        <v>154</v>
      </c>
      <c r="D264" s="48">
        <v>7393618</v>
      </c>
      <c r="E264" s="48">
        <v>0</v>
      </c>
      <c r="F264" s="48">
        <v>86948</v>
      </c>
      <c r="G264" s="48">
        <v>0</v>
      </c>
      <c r="H264" s="48">
        <f>D264+E264-F264</f>
        <v>7306670</v>
      </c>
    </row>
    <row r="265" spans="1:8" s="12" customFormat="1" ht="13.5" customHeight="1">
      <c r="A265" s="11"/>
      <c r="B265" s="11"/>
      <c r="C265" s="97" t="s">
        <v>168</v>
      </c>
      <c r="D265" s="97"/>
      <c r="E265" s="97"/>
      <c r="F265" s="97"/>
      <c r="G265" s="97"/>
      <c r="H265" s="97"/>
    </row>
    <row r="266" spans="1:8" s="12" customFormat="1" ht="13.5" customHeight="1">
      <c r="A266" s="11"/>
      <c r="B266" s="11"/>
      <c r="C266" s="98" t="s">
        <v>307</v>
      </c>
      <c r="D266" s="98"/>
      <c r="E266" s="98"/>
      <c r="F266" s="98"/>
      <c r="G266" s="98"/>
      <c r="H266" s="98"/>
    </row>
    <row r="267" spans="1:8" s="12" customFormat="1" ht="13.5" customHeight="1">
      <c r="A267" s="11"/>
      <c r="B267" s="11"/>
      <c r="C267" s="98" t="s">
        <v>308</v>
      </c>
      <c r="D267" s="98"/>
      <c r="E267" s="98"/>
      <c r="F267" s="98"/>
      <c r="G267" s="98"/>
      <c r="H267" s="98"/>
    </row>
    <row r="268" spans="1:8" s="12" customFormat="1" ht="20.25" customHeight="1">
      <c r="A268" s="11"/>
      <c r="B268" s="11">
        <v>80147</v>
      </c>
      <c r="C268" s="47" t="s">
        <v>155</v>
      </c>
      <c r="D268" s="48">
        <v>6872483</v>
      </c>
      <c r="E268" s="48">
        <v>250000</v>
      </c>
      <c r="F268" s="48">
        <v>29153</v>
      </c>
      <c r="G268" s="48">
        <v>0</v>
      </c>
      <c r="H268" s="48">
        <f>D268+E268-F268</f>
        <v>7093330</v>
      </c>
    </row>
    <row r="269" spans="1:8" s="12" customFormat="1" ht="33.75" customHeight="1">
      <c r="A269" s="11"/>
      <c r="B269" s="11"/>
      <c r="C269" s="98" t="s">
        <v>163</v>
      </c>
      <c r="D269" s="98"/>
      <c r="E269" s="98"/>
      <c r="F269" s="98"/>
      <c r="G269" s="98"/>
      <c r="H269" s="98"/>
    </row>
    <row r="270" spans="1:8" s="12" customFormat="1" ht="26.25" customHeight="1">
      <c r="A270" s="11"/>
      <c r="B270" s="11"/>
      <c r="C270" s="98" t="s">
        <v>309</v>
      </c>
      <c r="D270" s="98"/>
      <c r="E270" s="98"/>
      <c r="F270" s="98"/>
      <c r="G270" s="98"/>
      <c r="H270" s="98"/>
    </row>
    <row r="271" spans="1:8" s="12" customFormat="1" ht="20.25" customHeight="1">
      <c r="A271" s="11"/>
      <c r="B271" s="11">
        <v>80195</v>
      </c>
      <c r="C271" s="47" t="s">
        <v>22</v>
      </c>
      <c r="D271" s="48">
        <v>5766194</v>
      </c>
      <c r="E271" s="48">
        <v>1000</v>
      </c>
      <c r="F271" s="48">
        <v>12612</v>
      </c>
      <c r="G271" s="48">
        <v>300</v>
      </c>
      <c r="H271" s="48">
        <f>D271+E271-F271</f>
        <v>5754582</v>
      </c>
    </row>
    <row r="272" spans="1:8" s="12" customFormat="1" ht="32.25" customHeight="1">
      <c r="A272" s="11"/>
      <c r="B272" s="11"/>
      <c r="C272" s="98" t="s">
        <v>164</v>
      </c>
      <c r="D272" s="98"/>
      <c r="E272" s="98"/>
      <c r="F272" s="98"/>
      <c r="G272" s="98"/>
      <c r="H272" s="98"/>
    </row>
    <row r="273" spans="1:8" s="12" customFormat="1" ht="21" customHeight="1">
      <c r="A273" s="11"/>
      <c r="B273" s="11"/>
      <c r="C273" s="97" t="s">
        <v>173</v>
      </c>
      <c r="D273" s="97"/>
      <c r="E273" s="97"/>
      <c r="F273" s="97"/>
      <c r="G273" s="97"/>
      <c r="H273" s="97"/>
    </row>
    <row r="274" spans="1:8" s="12" customFormat="1" ht="40.5" customHeight="1">
      <c r="A274" s="11"/>
      <c r="B274" s="11"/>
      <c r="C274" s="98" t="s">
        <v>310</v>
      </c>
      <c r="D274" s="98"/>
      <c r="E274" s="98"/>
      <c r="F274" s="98"/>
      <c r="G274" s="98"/>
      <c r="H274" s="98"/>
    </row>
    <row r="275" spans="1:8" s="12" customFormat="1" ht="55.5" customHeight="1">
      <c r="A275" s="11"/>
      <c r="B275" s="11"/>
      <c r="C275" s="98" t="s">
        <v>258</v>
      </c>
      <c r="D275" s="98"/>
      <c r="E275" s="98"/>
      <c r="F275" s="98"/>
      <c r="G275" s="98"/>
      <c r="H275" s="98"/>
    </row>
    <row r="276" spans="1:8" s="62" customFormat="1" ht="3.75" customHeight="1">
      <c r="A276" s="59"/>
      <c r="B276" s="59"/>
      <c r="C276" s="39"/>
      <c r="D276" s="39"/>
      <c r="E276" s="39"/>
      <c r="F276" s="39"/>
      <c r="G276" s="39"/>
      <c r="H276" s="39"/>
    </row>
    <row r="277" spans="1:8" s="5" customFormat="1" ht="24.75" customHeight="1">
      <c r="A277" s="66"/>
      <c r="B277" s="66">
        <v>851</v>
      </c>
      <c r="C277" s="67" t="s">
        <v>66</v>
      </c>
      <c r="D277" s="68">
        <v>30053006</v>
      </c>
      <c r="E277" s="68">
        <f>E278+E282</f>
        <v>1398966</v>
      </c>
      <c r="F277" s="68">
        <f>F278+F282</f>
        <v>1548560</v>
      </c>
      <c r="G277" s="68">
        <f>G278+G282</f>
        <v>1034</v>
      </c>
      <c r="H277" s="68">
        <f>D277+E277-F277</f>
        <v>29903412</v>
      </c>
    </row>
    <row r="278" spans="1:8" s="12" customFormat="1" ht="21.75" customHeight="1">
      <c r="A278" s="11"/>
      <c r="B278" s="11">
        <v>85111</v>
      </c>
      <c r="C278" s="51" t="s">
        <v>67</v>
      </c>
      <c r="D278" s="48">
        <v>12456050</v>
      </c>
      <c r="E278" s="48">
        <v>1398966</v>
      </c>
      <c r="F278" s="48">
        <v>1500000</v>
      </c>
      <c r="G278" s="48">
        <v>1034</v>
      </c>
      <c r="H278" s="48">
        <f>D278+E278-F278</f>
        <v>12355016</v>
      </c>
    </row>
    <row r="279" spans="1:8" s="12" customFormat="1" ht="48.75" customHeight="1">
      <c r="A279" s="11"/>
      <c r="B279" s="11"/>
      <c r="C279" s="98" t="s">
        <v>259</v>
      </c>
      <c r="D279" s="98"/>
      <c r="E279" s="98"/>
      <c r="F279" s="98"/>
      <c r="G279" s="98"/>
      <c r="H279" s="98"/>
    </row>
    <row r="280" spans="1:8" s="43" customFormat="1" ht="77.25" customHeight="1">
      <c r="A280" s="50"/>
      <c r="B280" s="11"/>
      <c r="C280" s="98" t="s">
        <v>311</v>
      </c>
      <c r="D280" s="98"/>
      <c r="E280" s="98"/>
      <c r="F280" s="98"/>
      <c r="G280" s="98"/>
      <c r="H280" s="98"/>
    </row>
    <row r="281" spans="1:8" s="43" customFormat="1" ht="42" customHeight="1">
      <c r="A281" s="50"/>
      <c r="B281" s="11"/>
      <c r="C281" s="98" t="s">
        <v>312</v>
      </c>
      <c r="D281" s="98"/>
      <c r="E281" s="98"/>
      <c r="F281" s="98"/>
      <c r="G281" s="98"/>
      <c r="H281" s="98"/>
    </row>
    <row r="282" spans="1:8" s="12" customFormat="1" ht="21.75" customHeight="1">
      <c r="A282" s="11"/>
      <c r="B282" s="11">
        <v>85141</v>
      </c>
      <c r="C282" s="51" t="s">
        <v>116</v>
      </c>
      <c r="D282" s="48">
        <v>334000</v>
      </c>
      <c r="E282" s="48">
        <v>0</v>
      </c>
      <c r="F282" s="48">
        <v>48560</v>
      </c>
      <c r="G282" s="48">
        <v>0</v>
      </c>
      <c r="H282" s="48">
        <f>D282+E282-F282</f>
        <v>285440</v>
      </c>
    </row>
    <row r="283" spans="1:8" s="43" customFormat="1" ht="62.25" customHeight="1">
      <c r="A283" s="50"/>
      <c r="B283" s="11"/>
      <c r="C283" s="98" t="s">
        <v>341</v>
      </c>
      <c r="D283" s="98"/>
      <c r="E283" s="98"/>
      <c r="F283" s="98"/>
      <c r="G283" s="98"/>
      <c r="H283" s="98"/>
    </row>
    <row r="284" spans="1:8" s="8" customFormat="1" ht="8.25" customHeight="1">
      <c r="A284" s="19"/>
      <c r="B284" s="19"/>
      <c r="C284" s="39"/>
      <c r="D284" s="39"/>
      <c r="E284" s="39"/>
      <c r="F284" s="39"/>
      <c r="G284" s="39"/>
      <c r="H284" s="39"/>
    </row>
    <row r="285" spans="1:8" s="43" customFormat="1" ht="26.25" customHeight="1">
      <c r="A285" s="40"/>
      <c r="B285" s="40">
        <v>852</v>
      </c>
      <c r="C285" s="41" t="s">
        <v>125</v>
      </c>
      <c r="D285" s="42">
        <v>16767687</v>
      </c>
      <c r="E285" s="42">
        <f>E290+E292+E288+E286</f>
        <v>260065</v>
      </c>
      <c r="F285" s="42">
        <f>F290+F292+F288+F286</f>
        <v>6068317</v>
      </c>
      <c r="G285" s="42">
        <f>G290+G292+G288+G286</f>
        <v>0</v>
      </c>
      <c r="H285" s="42">
        <f>D285+E285-F285</f>
        <v>10959435</v>
      </c>
    </row>
    <row r="286" spans="2:8" s="76" customFormat="1" ht="21.75" customHeight="1">
      <c r="B286" s="76">
        <v>85203</v>
      </c>
      <c r="C286" s="77" t="s">
        <v>141</v>
      </c>
      <c r="D286" s="71">
        <v>5086789</v>
      </c>
      <c r="E286" s="71">
        <v>0</v>
      </c>
      <c r="F286" s="71">
        <v>4000000</v>
      </c>
      <c r="G286" s="71">
        <v>0</v>
      </c>
      <c r="H286" s="71">
        <f>D286+E286-F286</f>
        <v>1086789</v>
      </c>
    </row>
    <row r="287" spans="1:8" s="12" customFormat="1" ht="44.25" customHeight="1">
      <c r="A287" s="11"/>
      <c r="B287" s="11"/>
      <c r="C287" s="100" t="s">
        <v>313</v>
      </c>
      <c r="D287" s="100"/>
      <c r="E287" s="100"/>
      <c r="F287" s="100"/>
      <c r="G287" s="100"/>
      <c r="H287" s="100"/>
    </row>
    <row r="288" spans="2:8" s="76" customFormat="1" ht="21.75" customHeight="1">
      <c r="B288" s="76">
        <v>85217</v>
      </c>
      <c r="C288" s="77" t="s">
        <v>126</v>
      </c>
      <c r="D288" s="71">
        <v>2637285</v>
      </c>
      <c r="E288" s="71">
        <v>200000</v>
      </c>
      <c r="F288" s="71">
        <v>0</v>
      </c>
      <c r="G288" s="71">
        <v>0</v>
      </c>
      <c r="H288" s="71">
        <f>D288+E288-F288</f>
        <v>2837285</v>
      </c>
    </row>
    <row r="289" spans="1:8" s="12" customFormat="1" ht="59.25" customHeight="1">
      <c r="A289" s="11"/>
      <c r="B289" s="11"/>
      <c r="C289" s="98" t="s">
        <v>342</v>
      </c>
      <c r="D289" s="98"/>
      <c r="E289" s="98"/>
      <c r="F289" s="98"/>
      <c r="G289" s="98"/>
      <c r="H289" s="98"/>
    </row>
    <row r="290" spans="1:8" s="12" customFormat="1" ht="22.5" customHeight="1">
      <c r="A290" s="11"/>
      <c r="B290" s="11">
        <v>85226</v>
      </c>
      <c r="C290" s="47" t="s">
        <v>142</v>
      </c>
      <c r="D290" s="48">
        <v>1680000</v>
      </c>
      <c r="E290" s="48">
        <v>23640</v>
      </c>
      <c r="F290" s="48">
        <v>23640</v>
      </c>
      <c r="G290" s="48">
        <v>0</v>
      </c>
      <c r="H290" s="48">
        <f>D290+E290-F290</f>
        <v>1680000</v>
      </c>
    </row>
    <row r="291" spans="1:8" s="43" customFormat="1" ht="42" customHeight="1">
      <c r="A291" s="50"/>
      <c r="B291" s="11"/>
      <c r="C291" s="98" t="s">
        <v>143</v>
      </c>
      <c r="D291" s="98"/>
      <c r="E291" s="98"/>
      <c r="F291" s="98"/>
      <c r="G291" s="98"/>
      <c r="H291" s="98"/>
    </row>
    <row r="292" spans="1:8" s="12" customFormat="1" ht="18.75" customHeight="1">
      <c r="A292" s="11"/>
      <c r="B292" s="11">
        <v>85295</v>
      </c>
      <c r="C292" s="47" t="s">
        <v>22</v>
      </c>
      <c r="D292" s="48">
        <v>5215613</v>
      </c>
      <c r="E292" s="48">
        <v>36425</v>
      </c>
      <c r="F292" s="48">
        <v>2044677</v>
      </c>
      <c r="G292" s="48">
        <v>0</v>
      </c>
      <c r="H292" s="48">
        <f>D292+E292-F292</f>
        <v>3207361</v>
      </c>
    </row>
    <row r="293" spans="1:8" s="12" customFormat="1" ht="18.75" customHeight="1">
      <c r="A293" s="11"/>
      <c r="B293" s="11"/>
      <c r="C293" s="100" t="s">
        <v>178</v>
      </c>
      <c r="D293" s="100"/>
      <c r="E293" s="100"/>
      <c r="F293" s="100"/>
      <c r="G293" s="100"/>
      <c r="H293" s="100"/>
    </row>
    <row r="294" spans="1:8" s="12" customFormat="1" ht="40.5" customHeight="1">
      <c r="A294" s="11"/>
      <c r="B294" s="11"/>
      <c r="C294" s="100" t="s">
        <v>318</v>
      </c>
      <c r="D294" s="100"/>
      <c r="E294" s="100"/>
      <c r="F294" s="100"/>
      <c r="G294" s="100"/>
      <c r="H294" s="100"/>
    </row>
    <row r="295" spans="1:8" s="12" customFormat="1" ht="53.25" customHeight="1">
      <c r="A295" s="11"/>
      <c r="B295" s="11"/>
      <c r="C295" s="100" t="s">
        <v>343</v>
      </c>
      <c r="D295" s="100"/>
      <c r="E295" s="100"/>
      <c r="F295" s="100"/>
      <c r="G295" s="100"/>
      <c r="H295" s="100"/>
    </row>
    <row r="296" spans="1:8" s="43" customFormat="1" ht="5.25" customHeight="1">
      <c r="A296" s="50"/>
      <c r="B296" s="50"/>
      <c r="C296" s="78"/>
      <c r="D296" s="78"/>
      <c r="E296" s="78"/>
      <c r="F296" s="78"/>
      <c r="G296" s="78"/>
      <c r="H296" s="78"/>
    </row>
    <row r="297" spans="1:8" s="49" customFormat="1" ht="24" customHeight="1">
      <c r="A297" s="40"/>
      <c r="B297" s="40">
        <v>853</v>
      </c>
      <c r="C297" s="41" t="s">
        <v>39</v>
      </c>
      <c r="D297" s="42">
        <v>15849524</v>
      </c>
      <c r="E297" s="42">
        <f>E300+E304+E298</f>
        <v>35840</v>
      </c>
      <c r="F297" s="42">
        <f>F300+F304+F298</f>
        <v>109369</v>
      </c>
      <c r="G297" s="42">
        <f>G300+G304+G298</f>
        <v>2701</v>
      </c>
      <c r="H297" s="42">
        <f>D297+E297-F297</f>
        <v>15775995</v>
      </c>
    </row>
    <row r="298" spans="1:8" s="12" customFormat="1" ht="29.25" customHeight="1">
      <c r="A298" s="11"/>
      <c r="B298" s="53">
        <v>85324</v>
      </c>
      <c r="C298" s="47" t="s">
        <v>123</v>
      </c>
      <c r="D298" s="55">
        <v>290042</v>
      </c>
      <c r="E298" s="55">
        <v>7000</v>
      </c>
      <c r="F298" s="55">
        <v>53663</v>
      </c>
      <c r="G298" s="55">
        <v>0</v>
      </c>
      <c r="H298" s="55">
        <f>D298+E298-F298</f>
        <v>243379</v>
      </c>
    </row>
    <row r="299" spans="1:8" s="12" customFormat="1" ht="94.5" customHeight="1">
      <c r="A299" s="11"/>
      <c r="B299" s="11"/>
      <c r="C299" s="98" t="s">
        <v>314</v>
      </c>
      <c r="D299" s="98"/>
      <c r="E299" s="98"/>
      <c r="F299" s="98"/>
      <c r="G299" s="98"/>
      <c r="H299" s="98"/>
    </row>
    <row r="300" spans="1:8" s="12" customFormat="1" ht="21" customHeight="1">
      <c r="A300" s="11"/>
      <c r="B300" s="11">
        <v>85332</v>
      </c>
      <c r="C300" s="47" t="s">
        <v>43</v>
      </c>
      <c r="D300" s="48">
        <v>12451396</v>
      </c>
      <c r="E300" s="48">
        <v>1600</v>
      </c>
      <c r="F300" s="48">
        <v>1600</v>
      </c>
      <c r="G300" s="48">
        <v>430</v>
      </c>
      <c r="H300" s="48">
        <f>D300+E300-F300</f>
        <v>12451396</v>
      </c>
    </row>
    <row r="301" spans="1:8" s="12" customFormat="1" ht="25.5" customHeight="1">
      <c r="A301" s="11"/>
      <c r="B301" s="11"/>
      <c r="C301" s="99" t="s">
        <v>243</v>
      </c>
      <c r="D301" s="99"/>
      <c r="E301" s="99"/>
      <c r="F301" s="99"/>
      <c r="G301" s="99"/>
      <c r="H301" s="99"/>
    </row>
    <row r="302" spans="1:8" s="12" customFormat="1" ht="28.5" customHeight="1">
      <c r="A302" s="11"/>
      <c r="B302" s="11"/>
      <c r="C302" s="99" t="s">
        <v>344</v>
      </c>
      <c r="D302" s="99"/>
      <c r="E302" s="99"/>
      <c r="F302" s="99"/>
      <c r="G302" s="99"/>
      <c r="H302" s="99"/>
    </row>
    <row r="303" spans="1:8" s="12" customFormat="1" ht="13.5" customHeight="1">
      <c r="A303" s="11"/>
      <c r="B303" s="11"/>
      <c r="C303" s="99" t="s">
        <v>260</v>
      </c>
      <c r="D303" s="99"/>
      <c r="E303" s="99"/>
      <c r="F303" s="99"/>
      <c r="G303" s="99"/>
      <c r="H303" s="99"/>
    </row>
    <row r="304" spans="1:8" s="12" customFormat="1" ht="18.75" customHeight="1">
      <c r="A304" s="11"/>
      <c r="B304" s="11">
        <v>85395</v>
      </c>
      <c r="C304" s="47" t="s">
        <v>22</v>
      </c>
      <c r="D304" s="48">
        <v>1492086</v>
      </c>
      <c r="E304" s="48">
        <v>27240</v>
      </c>
      <c r="F304" s="48">
        <v>54106</v>
      </c>
      <c r="G304" s="48">
        <v>2271</v>
      </c>
      <c r="H304" s="48">
        <f>D304+E304-F304</f>
        <v>1465220</v>
      </c>
    </row>
    <row r="305" spans="1:8" s="12" customFormat="1" ht="17.25" customHeight="1">
      <c r="A305" s="11"/>
      <c r="B305" s="11"/>
      <c r="C305" s="97" t="s">
        <v>315</v>
      </c>
      <c r="D305" s="97"/>
      <c r="E305" s="97"/>
      <c r="F305" s="97"/>
      <c r="G305" s="97"/>
      <c r="H305" s="97"/>
    </row>
    <row r="306" spans="1:8" s="12" customFormat="1" ht="13.5" customHeight="1">
      <c r="A306" s="11"/>
      <c r="B306" s="11"/>
      <c r="C306" s="98" t="s">
        <v>227</v>
      </c>
      <c r="D306" s="98"/>
      <c r="E306" s="98"/>
      <c r="F306" s="98"/>
      <c r="G306" s="98"/>
      <c r="H306" s="98"/>
    </row>
    <row r="307" spans="1:8" s="12" customFormat="1" ht="13.5" customHeight="1">
      <c r="A307" s="11"/>
      <c r="B307" s="11"/>
      <c r="C307" s="98" t="s">
        <v>228</v>
      </c>
      <c r="D307" s="98"/>
      <c r="E307" s="98"/>
      <c r="F307" s="98"/>
      <c r="G307" s="98"/>
      <c r="H307" s="98"/>
    </row>
    <row r="308" spans="1:8" s="12" customFormat="1" ht="25.5" customHeight="1">
      <c r="A308" s="11"/>
      <c r="B308" s="11"/>
      <c r="C308" s="94" t="s">
        <v>316</v>
      </c>
      <c r="D308" s="94"/>
      <c r="E308" s="94"/>
      <c r="F308" s="94"/>
      <c r="G308" s="94"/>
      <c r="H308" s="94"/>
    </row>
    <row r="309" spans="1:8" s="12" customFormat="1" ht="13.5" customHeight="1">
      <c r="A309" s="11"/>
      <c r="B309" s="11"/>
      <c r="C309" s="94" t="s">
        <v>229</v>
      </c>
      <c r="D309" s="94"/>
      <c r="E309" s="94"/>
      <c r="F309" s="94"/>
      <c r="G309" s="94"/>
      <c r="H309" s="94"/>
    </row>
    <row r="310" spans="1:8" s="38" customFormat="1" ht="40.5" customHeight="1">
      <c r="A310" s="37"/>
      <c r="B310" s="37"/>
      <c r="C310" s="98" t="s">
        <v>226</v>
      </c>
      <c r="D310" s="98"/>
      <c r="E310" s="98"/>
      <c r="F310" s="98"/>
      <c r="G310" s="98"/>
      <c r="H310" s="98"/>
    </row>
    <row r="311" spans="1:8" s="38" customFormat="1" ht="27" customHeight="1">
      <c r="A311" s="37"/>
      <c r="B311" s="37"/>
      <c r="C311" s="98" t="s">
        <v>115</v>
      </c>
      <c r="D311" s="98"/>
      <c r="E311" s="98"/>
      <c r="F311" s="98"/>
      <c r="G311" s="98"/>
      <c r="H311" s="98"/>
    </row>
    <row r="312" spans="1:8" s="12" customFormat="1" ht="27.75" customHeight="1">
      <c r="A312" s="11"/>
      <c r="B312" s="11"/>
      <c r="C312" s="98" t="s">
        <v>225</v>
      </c>
      <c r="D312" s="98"/>
      <c r="E312" s="98"/>
      <c r="F312" s="98"/>
      <c r="G312" s="98"/>
      <c r="H312" s="98"/>
    </row>
    <row r="313" spans="1:8" s="12" customFormat="1" ht="3.75" customHeight="1">
      <c r="A313" s="11"/>
      <c r="B313" s="11"/>
      <c r="C313" s="39"/>
      <c r="D313" s="39"/>
      <c r="E313" s="39"/>
      <c r="F313" s="39"/>
      <c r="G313" s="39"/>
      <c r="H313" s="39"/>
    </row>
    <row r="314" spans="1:8" s="43" customFormat="1" ht="25.5" customHeight="1">
      <c r="A314" s="40"/>
      <c r="B314" s="40">
        <v>854</v>
      </c>
      <c r="C314" s="41" t="s">
        <v>42</v>
      </c>
      <c r="D314" s="42">
        <v>22843787</v>
      </c>
      <c r="E314" s="42">
        <f>E328+E315+E319+E324</f>
        <v>200000</v>
      </c>
      <c r="F314" s="42">
        <f>F328+F315+F319+F324</f>
        <v>196131</v>
      </c>
      <c r="G314" s="42">
        <f>G328+G315+G319+G324</f>
        <v>0</v>
      </c>
      <c r="H314" s="42">
        <f>D314+E314-F314</f>
        <v>22847656</v>
      </c>
    </row>
    <row r="315" spans="1:8" s="12" customFormat="1" ht="21.75" customHeight="1">
      <c r="A315" s="11"/>
      <c r="B315" s="11">
        <v>85403</v>
      </c>
      <c r="C315" s="47" t="s">
        <v>165</v>
      </c>
      <c r="D315" s="48">
        <v>16493162</v>
      </c>
      <c r="E315" s="48">
        <v>0</v>
      </c>
      <c r="F315" s="48">
        <v>72547</v>
      </c>
      <c r="G315" s="48">
        <v>0</v>
      </c>
      <c r="H315" s="48">
        <f>D315+E315-F315</f>
        <v>16420615</v>
      </c>
    </row>
    <row r="316" spans="1:8" s="12" customFormat="1" ht="13.5" customHeight="1">
      <c r="A316" s="11"/>
      <c r="B316" s="11"/>
      <c r="C316" s="97" t="s">
        <v>168</v>
      </c>
      <c r="D316" s="97"/>
      <c r="E316" s="97"/>
      <c r="F316" s="97"/>
      <c r="G316" s="97"/>
      <c r="H316" s="97"/>
    </row>
    <row r="317" spans="1:8" s="12" customFormat="1" ht="15" customHeight="1">
      <c r="A317" s="11"/>
      <c r="B317" s="11"/>
      <c r="C317" s="98" t="s">
        <v>171</v>
      </c>
      <c r="D317" s="98"/>
      <c r="E317" s="98"/>
      <c r="F317" s="98"/>
      <c r="G317" s="98"/>
      <c r="H317" s="98"/>
    </row>
    <row r="318" spans="1:8" s="12" customFormat="1" ht="15" customHeight="1">
      <c r="A318" s="11"/>
      <c r="B318" s="11"/>
      <c r="C318" s="98" t="s">
        <v>317</v>
      </c>
      <c r="D318" s="98"/>
      <c r="E318" s="98"/>
      <c r="F318" s="98"/>
      <c r="G318" s="98"/>
      <c r="H318" s="98"/>
    </row>
    <row r="319" spans="1:8" s="12" customFormat="1" ht="19.5" customHeight="1">
      <c r="A319" s="11"/>
      <c r="B319" s="11">
        <v>85404</v>
      </c>
      <c r="C319" s="47" t="s">
        <v>166</v>
      </c>
      <c r="D319" s="48">
        <v>844400</v>
      </c>
      <c r="E319" s="48">
        <v>0</v>
      </c>
      <c r="F319" s="48">
        <v>30603</v>
      </c>
      <c r="G319" s="48">
        <v>0</v>
      </c>
      <c r="H319" s="48">
        <f>D319+E319-F319</f>
        <v>813797</v>
      </c>
    </row>
    <row r="320" spans="1:8" s="12" customFormat="1" ht="13.5" customHeight="1">
      <c r="A320" s="11"/>
      <c r="B320" s="11"/>
      <c r="C320" s="97" t="s">
        <v>168</v>
      </c>
      <c r="D320" s="97"/>
      <c r="E320" s="97"/>
      <c r="F320" s="97"/>
      <c r="G320" s="97"/>
      <c r="H320" s="97"/>
    </row>
    <row r="321" spans="1:8" s="12" customFormat="1" ht="15" customHeight="1">
      <c r="A321" s="11"/>
      <c r="B321" s="11"/>
      <c r="C321" s="98" t="s">
        <v>172</v>
      </c>
      <c r="D321" s="98"/>
      <c r="E321" s="98"/>
      <c r="F321" s="98"/>
      <c r="G321" s="98"/>
      <c r="H321" s="98"/>
    </row>
    <row r="322" spans="1:8" s="12" customFormat="1" ht="15" customHeight="1">
      <c r="A322" s="11"/>
      <c r="B322" s="11"/>
      <c r="C322" s="98" t="s">
        <v>253</v>
      </c>
      <c r="D322" s="98"/>
      <c r="E322" s="98"/>
      <c r="F322" s="98"/>
      <c r="G322" s="98"/>
      <c r="H322" s="98"/>
    </row>
    <row r="323" spans="1:8" s="12" customFormat="1" ht="13.5" customHeight="1">
      <c r="A323" s="11"/>
      <c r="B323" s="11"/>
      <c r="C323" s="98" t="s">
        <v>252</v>
      </c>
      <c r="D323" s="98"/>
      <c r="E323" s="98"/>
      <c r="F323" s="98"/>
      <c r="G323" s="98"/>
      <c r="H323" s="98"/>
    </row>
    <row r="324" spans="1:8" s="12" customFormat="1" ht="19.5" customHeight="1">
      <c r="A324" s="11"/>
      <c r="B324" s="11">
        <v>85407</v>
      </c>
      <c r="C324" s="47" t="s">
        <v>167</v>
      </c>
      <c r="D324" s="48">
        <v>3649972</v>
      </c>
      <c r="E324" s="48">
        <v>0</v>
      </c>
      <c r="F324" s="48">
        <v>92981</v>
      </c>
      <c r="G324" s="48">
        <v>0</v>
      </c>
      <c r="H324" s="48">
        <f>D324+E324-F324</f>
        <v>3556991</v>
      </c>
    </row>
    <row r="325" spans="1:8" s="12" customFormat="1" ht="13.5" customHeight="1">
      <c r="A325" s="11"/>
      <c r="B325" s="11"/>
      <c r="C325" s="97" t="s">
        <v>168</v>
      </c>
      <c r="D325" s="97"/>
      <c r="E325" s="97"/>
      <c r="F325" s="97"/>
      <c r="G325" s="97"/>
      <c r="H325" s="97"/>
    </row>
    <row r="326" spans="1:8" s="12" customFormat="1" ht="13.5" customHeight="1">
      <c r="A326" s="11"/>
      <c r="B326" s="11"/>
      <c r="C326" s="98" t="s">
        <v>169</v>
      </c>
      <c r="D326" s="98"/>
      <c r="E326" s="98"/>
      <c r="F326" s="98"/>
      <c r="G326" s="98"/>
      <c r="H326" s="98"/>
    </row>
    <row r="327" spans="1:8" s="12" customFormat="1" ht="13.5" customHeight="1">
      <c r="A327" s="11"/>
      <c r="B327" s="11"/>
      <c r="C327" s="98" t="s">
        <v>170</v>
      </c>
      <c r="D327" s="98"/>
      <c r="E327" s="98"/>
      <c r="F327" s="98"/>
      <c r="G327" s="98"/>
      <c r="H327" s="98"/>
    </row>
    <row r="328" spans="1:8" s="12" customFormat="1" ht="21.75" customHeight="1">
      <c r="A328" s="11"/>
      <c r="B328" s="11">
        <v>85410</v>
      </c>
      <c r="C328" s="47" t="s">
        <v>94</v>
      </c>
      <c r="D328" s="48">
        <v>1246989</v>
      </c>
      <c r="E328" s="48">
        <v>200000</v>
      </c>
      <c r="F328" s="48">
        <v>0</v>
      </c>
      <c r="G328" s="48">
        <v>0</v>
      </c>
      <c r="H328" s="48">
        <f>D328+E328-F328</f>
        <v>1446989</v>
      </c>
    </row>
    <row r="329" spans="1:8" s="12" customFormat="1" ht="56.25" customHeight="1">
      <c r="A329" s="11"/>
      <c r="B329" s="11"/>
      <c r="C329" s="98" t="s">
        <v>319</v>
      </c>
      <c r="D329" s="98"/>
      <c r="E329" s="98"/>
      <c r="F329" s="98"/>
      <c r="G329" s="98"/>
      <c r="H329" s="98"/>
    </row>
    <row r="330" spans="1:8" s="12" customFormat="1" ht="2.25" customHeight="1">
      <c r="A330" s="11"/>
      <c r="B330" s="11"/>
      <c r="C330" s="39"/>
      <c r="D330" s="39"/>
      <c r="E330" s="39"/>
      <c r="F330" s="39"/>
      <c r="G330" s="39"/>
      <c r="H330" s="39"/>
    </row>
    <row r="331" spans="1:8" s="49" customFormat="1" ht="23.25" customHeight="1">
      <c r="A331" s="40"/>
      <c r="B331" s="40">
        <v>900</v>
      </c>
      <c r="C331" s="41" t="s">
        <v>90</v>
      </c>
      <c r="D331" s="42">
        <v>5395366</v>
      </c>
      <c r="E331" s="42">
        <f>E332+E338+E334+E336</f>
        <v>135378</v>
      </c>
      <c r="F331" s="42">
        <f>F332+F338+F334+F336</f>
        <v>137190</v>
      </c>
      <c r="G331" s="42">
        <f>G332+G338+G334+G336</f>
        <v>0</v>
      </c>
      <c r="H331" s="42">
        <f>D331+E331-F331</f>
        <v>5393554</v>
      </c>
    </row>
    <row r="332" spans="1:8" s="12" customFormat="1" ht="21" customHeight="1">
      <c r="A332" s="11"/>
      <c r="B332" s="11">
        <v>90002</v>
      </c>
      <c r="C332" s="51" t="s">
        <v>91</v>
      </c>
      <c r="D332" s="48">
        <v>108174</v>
      </c>
      <c r="E332" s="48">
        <v>0</v>
      </c>
      <c r="F332" s="48">
        <v>2190</v>
      </c>
      <c r="G332" s="48">
        <v>0</v>
      </c>
      <c r="H332" s="48">
        <f>D332+E332-F332</f>
        <v>105984</v>
      </c>
    </row>
    <row r="333" spans="1:8" s="12" customFormat="1" ht="26.25" customHeight="1">
      <c r="A333" s="11"/>
      <c r="B333" s="11"/>
      <c r="C333" s="100" t="s">
        <v>232</v>
      </c>
      <c r="D333" s="100"/>
      <c r="E333" s="100"/>
      <c r="F333" s="100"/>
      <c r="G333" s="100"/>
      <c r="H333" s="100"/>
    </row>
    <row r="334" spans="1:8" s="12" customFormat="1" ht="19.5" customHeight="1">
      <c r="A334" s="11"/>
      <c r="B334" s="11">
        <v>90005</v>
      </c>
      <c r="C334" s="51" t="s">
        <v>122</v>
      </c>
      <c r="D334" s="48">
        <v>137000</v>
      </c>
      <c r="E334" s="48">
        <v>378</v>
      </c>
      <c r="F334" s="48">
        <v>0</v>
      </c>
      <c r="G334" s="48">
        <v>0</v>
      </c>
      <c r="H334" s="48">
        <f>D334+E334-F334</f>
        <v>137378</v>
      </c>
    </row>
    <row r="335" spans="1:8" s="12" customFormat="1" ht="28.5" customHeight="1">
      <c r="A335" s="11"/>
      <c r="B335" s="11"/>
      <c r="C335" s="98" t="s">
        <v>320</v>
      </c>
      <c r="D335" s="98"/>
      <c r="E335" s="98"/>
      <c r="F335" s="98"/>
      <c r="G335" s="98"/>
      <c r="H335" s="98"/>
    </row>
    <row r="336" spans="1:8" s="12" customFormat="1" ht="30.75" customHeight="1">
      <c r="A336" s="11"/>
      <c r="B336" s="53">
        <v>90019</v>
      </c>
      <c r="C336" s="47" t="s">
        <v>127</v>
      </c>
      <c r="D336" s="55">
        <v>1910954</v>
      </c>
      <c r="E336" s="55">
        <v>15000</v>
      </c>
      <c r="F336" s="55">
        <v>15000</v>
      </c>
      <c r="G336" s="55">
        <v>0</v>
      </c>
      <c r="H336" s="55">
        <f>D336+E336-F336</f>
        <v>1910954</v>
      </c>
    </row>
    <row r="337" spans="1:8" s="12" customFormat="1" ht="66.75" customHeight="1">
      <c r="A337" s="11"/>
      <c r="B337" s="11"/>
      <c r="C337" s="98" t="s">
        <v>254</v>
      </c>
      <c r="D337" s="98"/>
      <c r="E337" s="98"/>
      <c r="F337" s="98"/>
      <c r="G337" s="98"/>
      <c r="H337" s="98"/>
    </row>
    <row r="338" spans="1:8" s="12" customFormat="1" ht="21.75" customHeight="1">
      <c r="A338" s="11"/>
      <c r="B338" s="11">
        <v>90095</v>
      </c>
      <c r="C338" s="51" t="s">
        <v>22</v>
      </c>
      <c r="D338" s="48">
        <v>3056584</v>
      </c>
      <c r="E338" s="48">
        <v>120000</v>
      </c>
      <c r="F338" s="48">
        <v>120000</v>
      </c>
      <c r="G338" s="48">
        <v>0</v>
      </c>
      <c r="H338" s="48">
        <f>D338+E338-F338</f>
        <v>3056584</v>
      </c>
    </row>
    <row r="339" spans="1:8" s="12" customFormat="1" ht="54" customHeight="1">
      <c r="A339" s="11"/>
      <c r="B339" s="11"/>
      <c r="C339" s="98" t="s">
        <v>345</v>
      </c>
      <c r="D339" s="98"/>
      <c r="E339" s="98"/>
      <c r="F339" s="98"/>
      <c r="G339" s="98"/>
      <c r="H339" s="98"/>
    </row>
    <row r="340" spans="1:8" s="12" customFormat="1" ht="5.25" customHeight="1">
      <c r="A340" s="11"/>
      <c r="B340" s="11"/>
      <c r="C340" s="39"/>
      <c r="D340" s="39"/>
      <c r="E340" s="39"/>
      <c r="F340" s="39"/>
      <c r="G340" s="39"/>
      <c r="H340" s="39"/>
    </row>
    <row r="341" spans="1:8" s="49" customFormat="1" ht="22.5" customHeight="1">
      <c r="A341" s="63"/>
      <c r="B341" s="63">
        <v>921</v>
      </c>
      <c r="C341" s="64" t="s">
        <v>44</v>
      </c>
      <c r="D341" s="65">
        <v>82918948</v>
      </c>
      <c r="E341" s="65">
        <f>E342+E348+E355+E363+E367</f>
        <v>4354923</v>
      </c>
      <c r="F341" s="65">
        <f>F342+F348+F355+F363+F367</f>
        <v>0</v>
      </c>
      <c r="G341" s="65">
        <f>G342+G348+G355+G363+G367</f>
        <v>3500</v>
      </c>
      <c r="H341" s="65">
        <f>D341+E341-F341</f>
        <v>87273871</v>
      </c>
    </row>
    <row r="342" spans="1:8" s="12" customFormat="1" ht="21" customHeight="1">
      <c r="A342" s="11"/>
      <c r="B342" s="11">
        <v>92106</v>
      </c>
      <c r="C342" s="47" t="s">
        <v>82</v>
      </c>
      <c r="D342" s="48">
        <v>24732359</v>
      </c>
      <c r="E342" s="48">
        <v>366972</v>
      </c>
      <c r="F342" s="48">
        <v>0</v>
      </c>
      <c r="G342" s="48">
        <v>0</v>
      </c>
      <c r="H342" s="48">
        <f>D342+E342-F342</f>
        <v>25099331</v>
      </c>
    </row>
    <row r="343" spans="1:8" s="38" customFormat="1" ht="42" customHeight="1">
      <c r="A343" s="37"/>
      <c r="B343" s="37"/>
      <c r="C343" s="98" t="s">
        <v>131</v>
      </c>
      <c r="D343" s="98"/>
      <c r="E343" s="98"/>
      <c r="F343" s="98"/>
      <c r="G343" s="98"/>
      <c r="H343" s="98"/>
    </row>
    <row r="344" spans="1:8" s="12" customFormat="1" ht="14.25" customHeight="1">
      <c r="A344" s="11"/>
      <c r="B344" s="11"/>
      <c r="C344" s="97" t="s">
        <v>83</v>
      </c>
      <c r="D344" s="97"/>
      <c r="E344" s="97"/>
      <c r="F344" s="97"/>
      <c r="G344" s="97"/>
      <c r="H344" s="97"/>
    </row>
    <row r="345" spans="1:8" s="38" customFormat="1" ht="107.25" customHeight="1">
      <c r="A345" s="37"/>
      <c r="B345" s="37"/>
      <c r="C345" s="98" t="s">
        <v>351</v>
      </c>
      <c r="D345" s="98"/>
      <c r="E345" s="98"/>
      <c r="F345" s="98"/>
      <c r="G345" s="98"/>
      <c r="H345" s="98"/>
    </row>
    <row r="346" spans="1:8" s="38" customFormat="1" ht="17.25" customHeight="1">
      <c r="A346" s="37"/>
      <c r="B346" s="37"/>
      <c r="C346" s="98" t="s">
        <v>132</v>
      </c>
      <c r="D346" s="98"/>
      <c r="E346" s="98"/>
      <c r="F346" s="98"/>
      <c r="G346" s="98"/>
      <c r="H346" s="98"/>
    </row>
    <row r="347" spans="1:8" s="12" customFormat="1" ht="28.5" customHeight="1">
      <c r="A347" s="11"/>
      <c r="B347" s="11"/>
      <c r="C347" s="100" t="s">
        <v>261</v>
      </c>
      <c r="D347" s="100"/>
      <c r="E347" s="100"/>
      <c r="F347" s="100"/>
      <c r="G347" s="100"/>
      <c r="H347" s="100"/>
    </row>
    <row r="348" spans="1:8" s="12" customFormat="1" ht="24.75" customHeight="1">
      <c r="A348" s="11"/>
      <c r="B348" s="11">
        <v>92108</v>
      </c>
      <c r="C348" s="47" t="s">
        <v>87</v>
      </c>
      <c r="D348" s="48">
        <v>8035000</v>
      </c>
      <c r="E348" s="48">
        <v>427000</v>
      </c>
      <c r="F348" s="48">
        <v>0</v>
      </c>
      <c r="G348" s="48">
        <v>0</v>
      </c>
      <c r="H348" s="48">
        <f>D348+E348-F348</f>
        <v>8462000</v>
      </c>
    </row>
    <row r="349" spans="1:8" s="12" customFormat="1" ht="25.5" customHeight="1">
      <c r="A349" s="11"/>
      <c r="B349" s="11"/>
      <c r="C349" s="97" t="s">
        <v>321</v>
      </c>
      <c r="D349" s="97"/>
      <c r="E349" s="97"/>
      <c r="F349" s="97"/>
      <c r="G349" s="97"/>
      <c r="H349" s="97"/>
    </row>
    <row r="350" spans="1:8" s="49" customFormat="1" ht="66" customHeight="1">
      <c r="A350" s="50"/>
      <c r="B350" s="50"/>
      <c r="C350" s="98" t="s">
        <v>262</v>
      </c>
      <c r="D350" s="98"/>
      <c r="E350" s="98"/>
      <c r="F350" s="98"/>
      <c r="G350" s="98"/>
      <c r="H350" s="98"/>
    </row>
    <row r="351" spans="1:8" s="49" customFormat="1" ht="54.75" customHeight="1">
      <c r="A351" s="50"/>
      <c r="B351" s="50"/>
      <c r="C351" s="98" t="s">
        <v>133</v>
      </c>
      <c r="D351" s="98"/>
      <c r="E351" s="98"/>
      <c r="F351" s="98"/>
      <c r="G351" s="98"/>
      <c r="H351" s="98"/>
    </row>
    <row r="352" spans="1:8" s="12" customFormat="1" ht="18.75" customHeight="1">
      <c r="A352" s="11"/>
      <c r="B352" s="11"/>
      <c r="C352" s="97" t="s">
        <v>93</v>
      </c>
      <c r="D352" s="97"/>
      <c r="E352" s="97"/>
      <c r="F352" s="97"/>
      <c r="G352" s="97"/>
      <c r="H352" s="97"/>
    </row>
    <row r="353" spans="1:8" s="12" customFormat="1" ht="27.75" customHeight="1">
      <c r="A353" s="11"/>
      <c r="B353" s="11"/>
      <c r="C353" s="98" t="s">
        <v>237</v>
      </c>
      <c r="D353" s="98"/>
      <c r="E353" s="98"/>
      <c r="F353" s="98"/>
      <c r="G353" s="98"/>
      <c r="H353" s="98"/>
    </row>
    <row r="354" spans="1:8" s="12" customFormat="1" ht="33" customHeight="1">
      <c r="A354" s="11"/>
      <c r="B354" s="11"/>
      <c r="C354" s="98" t="s">
        <v>238</v>
      </c>
      <c r="D354" s="98"/>
      <c r="E354" s="98"/>
      <c r="F354" s="98"/>
      <c r="G354" s="98"/>
      <c r="H354" s="98"/>
    </row>
    <row r="355" spans="1:8" s="12" customFormat="1" ht="18.75" customHeight="1">
      <c r="A355" s="11"/>
      <c r="B355" s="11">
        <v>92116</v>
      </c>
      <c r="C355" s="47" t="s">
        <v>79</v>
      </c>
      <c r="D355" s="48">
        <v>16877216</v>
      </c>
      <c r="E355" s="48">
        <v>107600</v>
      </c>
      <c r="F355" s="48">
        <v>0</v>
      </c>
      <c r="G355" s="48">
        <v>3500</v>
      </c>
      <c r="H355" s="48">
        <f>D355+E355-F355</f>
        <v>16984816</v>
      </c>
    </row>
    <row r="356" spans="1:8" s="12" customFormat="1" ht="53.25" customHeight="1">
      <c r="A356" s="11"/>
      <c r="B356" s="11"/>
      <c r="C356" s="98" t="s">
        <v>134</v>
      </c>
      <c r="D356" s="98"/>
      <c r="E356" s="98"/>
      <c r="F356" s="98"/>
      <c r="G356" s="98"/>
      <c r="H356" s="98"/>
    </row>
    <row r="357" spans="1:8" s="12" customFormat="1" ht="15.75" customHeight="1">
      <c r="A357" s="11"/>
      <c r="B357" s="11"/>
      <c r="C357" s="97" t="s">
        <v>135</v>
      </c>
      <c r="D357" s="97"/>
      <c r="E357" s="97"/>
      <c r="F357" s="97"/>
      <c r="G357" s="97"/>
      <c r="H357" s="97"/>
    </row>
    <row r="358" spans="1:8" s="12" customFormat="1" ht="30" customHeight="1">
      <c r="A358" s="11"/>
      <c r="B358" s="11"/>
      <c r="C358" s="98" t="s">
        <v>263</v>
      </c>
      <c r="D358" s="98"/>
      <c r="E358" s="98"/>
      <c r="F358" s="98"/>
      <c r="G358" s="98"/>
      <c r="H358" s="98"/>
    </row>
    <row r="359" spans="1:8" s="12" customFormat="1" ht="15.75" customHeight="1">
      <c r="A359" s="11"/>
      <c r="B359" s="11"/>
      <c r="C359" s="98" t="s">
        <v>346</v>
      </c>
      <c r="D359" s="98"/>
      <c r="E359" s="98"/>
      <c r="F359" s="98"/>
      <c r="G359" s="98"/>
      <c r="H359" s="98"/>
    </row>
    <row r="360" spans="1:8" s="12" customFormat="1" ht="28.5" customHeight="1">
      <c r="A360" s="11"/>
      <c r="B360" s="11"/>
      <c r="C360" s="98" t="s">
        <v>177</v>
      </c>
      <c r="D360" s="98"/>
      <c r="E360" s="98"/>
      <c r="F360" s="98"/>
      <c r="G360" s="98"/>
      <c r="H360" s="98"/>
    </row>
    <row r="361" spans="1:8" s="12" customFormat="1" ht="41.25" customHeight="1">
      <c r="A361" s="11"/>
      <c r="B361" s="11"/>
      <c r="C361" s="98" t="s">
        <v>322</v>
      </c>
      <c r="D361" s="98"/>
      <c r="E361" s="98"/>
      <c r="F361" s="98"/>
      <c r="G361" s="98"/>
      <c r="H361" s="98"/>
    </row>
    <row r="362" spans="1:8" s="12" customFormat="1" ht="52.5" customHeight="1">
      <c r="A362" s="11"/>
      <c r="B362" s="11"/>
      <c r="C362" s="98" t="s">
        <v>323</v>
      </c>
      <c r="D362" s="98"/>
      <c r="E362" s="98"/>
      <c r="F362" s="98"/>
      <c r="G362" s="98"/>
      <c r="H362" s="98"/>
    </row>
    <row r="363" spans="1:8" s="12" customFormat="1" ht="22.5" customHeight="1">
      <c r="A363" s="11"/>
      <c r="B363" s="11">
        <v>92118</v>
      </c>
      <c r="C363" s="47" t="s">
        <v>84</v>
      </c>
      <c r="D363" s="48">
        <v>10875088</v>
      </c>
      <c r="E363" s="48">
        <v>378108</v>
      </c>
      <c r="F363" s="48">
        <v>0</v>
      </c>
      <c r="G363" s="48">
        <v>0</v>
      </c>
      <c r="H363" s="48">
        <f>D363+E363-F363</f>
        <v>11253196</v>
      </c>
    </row>
    <row r="364" spans="1:8" s="12" customFormat="1" ht="12.75" customHeight="1">
      <c r="A364" s="11"/>
      <c r="B364" s="11"/>
      <c r="C364" s="98" t="s">
        <v>70</v>
      </c>
      <c r="D364" s="98"/>
      <c r="E364" s="98"/>
      <c r="F364" s="98"/>
      <c r="G364" s="98"/>
      <c r="H364" s="98"/>
    </row>
    <row r="365" spans="1:8" s="12" customFormat="1" ht="39.75" customHeight="1">
      <c r="A365" s="11"/>
      <c r="B365" s="11"/>
      <c r="C365" s="98" t="s">
        <v>324</v>
      </c>
      <c r="D365" s="98"/>
      <c r="E365" s="98"/>
      <c r="F365" s="98"/>
      <c r="G365" s="98"/>
      <c r="H365" s="98"/>
    </row>
    <row r="366" spans="1:8" s="12" customFormat="1" ht="54.75" customHeight="1">
      <c r="A366" s="11"/>
      <c r="B366" s="11"/>
      <c r="C366" s="98" t="s">
        <v>357</v>
      </c>
      <c r="D366" s="98"/>
      <c r="E366" s="98"/>
      <c r="F366" s="98"/>
      <c r="G366" s="98"/>
      <c r="H366" s="98"/>
    </row>
    <row r="367" spans="1:8" s="12" customFormat="1" ht="24" customHeight="1">
      <c r="A367" s="11"/>
      <c r="B367" s="11">
        <v>92195</v>
      </c>
      <c r="C367" s="47" t="s">
        <v>22</v>
      </c>
      <c r="D367" s="48">
        <v>6880313</v>
      </c>
      <c r="E367" s="48">
        <v>3075243</v>
      </c>
      <c r="F367" s="48">
        <v>0</v>
      </c>
      <c r="G367" s="48"/>
      <c r="H367" s="48">
        <f>D367+E367-F367</f>
        <v>9955556</v>
      </c>
    </row>
    <row r="368" spans="1:8" s="12" customFormat="1" ht="29.25" customHeight="1">
      <c r="A368" s="11"/>
      <c r="B368" s="11"/>
      <c r="C368" s="100" t="s">
        <v>231</v>
      </c>
      <c r="D368" s="100"/>
      <c r="E368" s="100"/>
      <c r="F368" s="100"/>
      <c r="G368" s="100"/>
      <c r="H368" s="100"/>
    </row>
    <row r="369" spans="1:8" s="12" customFormat="1" ht="6" customHeight="1">
      <c r="A369" s="11"/>
      <c r="B369" s="11"/>
      <c r="C369" s="39"/>
      <c r="D369" s="39"/>
      <c r="E369" s="39"/>
      <c r="F369" s="39"/>
      <c r="G369" s="39"/>
      <c r="H369" s="39"/>
    </row>
    <row r="370" spans="1:8" s="43" customFormat="1" ht="30" customHeight="1">
      <c r="A370" s="40"/>
      <c r="B370" s="44">
        <v>925</v>
      </c>
      <c r="C370" s="45" t="s">
        <v>76</v>
      </c>
      <c r="D370" s="46">
        <v>6532063</v>
      </c>
      <c r="E370" s="46">
        <f>E371</f>
        <v>46901</v>
      </c>
      <c r="F370" s="46">
        <f>F371</f>
        <v>0</v>
      </c>
      <c r="G370" s="46">
        <f>G371</f>
        <v>500</v>
      </c>
      <c r="H370" s="46">
        <f>D370+E370-F370</f>
        <v>6578964</v>
      </c>
    </row>
    <row r="371" spans="1:8" s="12" customFormat="1" ht="21.75" customHeight="1">
      <c r="A371" s="11"/>
      <c r="B371" s="11">
        <v>92502</v>
      </c>
      <c r="C371" s="47" t="s">
        <v>77</v>
      </c>
      <c r="D371" s="48">
        <v>6532063</v>
      </c>
      <c r="E371" s="48">
        <v>46901</v>
      </c>
      <c r="F371" s="48">
        <v>0</v>
      </c>
      <c r="G371" s="48">
        <v>500</v>
      </c>
      <c r="H371" s="48">
        <f>D371+E371-F371</f>
        <v>6578964</v>
      </c>
    </row>
    <row r="372" spans="1:8" s="12" customFormat="1" ht="18" customHeight="1">
      <c r="A372" s="11"/>
      <c r="B372" s="11"/>
      <c r="C372" s="101" t="s">
        <v>146</v>
      </c>
      <c r="D372" s="101"/>
      <c r="E372" s="101"/>
      <c r="F372" s="101"/>
      <c r="G372" s="101"/>
      <c r="H372" s="101"/>
    </row>
    <row r="373" spans="1:8" s="12" customFormat="1" ht="28.5" customHeight="1">
      <c r="A373" s="11"/>
      <c r="B373" s="11"/>
      <c r="C373" s="100" t="s">
        <v>325</v>
      </c>
      <c r="D373" s="100"/>
      <c r="E373" s="100"/>
      <c r="F373" s="100"/>
      <c r="G373" s="100"/>
      <c r="H373" s="100"/>
    </row>
    <row r="374" spans="1:8" s="12" customFormat="1" ht="37.5" customHeight="1">
      <c r="A374" s="11"/>
      <c r="B374" s="11"/>
      <c r="C374" s="100" t="s">
        <v>264</v>
      </c>
      <c r="D374" s="100"/>
      <c r="E374" s="100"/>
      <c r="F374" s="100"/>
      <c r="G374" s="100"/>
      <c r="H374" s="100"/>
    </row>
    <row r="375" spans="1:8" s="12" customFormat="1" ht="81.75" customHeight="1">
      <c r="A375" s="11"/>
      <c r="B375" s="11"/>
      <c r="C375" s="98" t="s">
        <v>265</v>
      </c>
      <c r="D375" s="98"/>
      <c r="E375" s="98"/>
      <c r="F375" s="98"/>
      <c r="G375" s="98"/>
      <c r="H375" s="98"/>
    </row>
    <row r="376" spans="1:8" s="6" customFormat="1" ht="20.25" customHeight="1">
      <c r="A376" s="112" t="s">
        <v>2</v>
      </c>
      <c r="B376" s="112"/>
      <c r="C376" s="112"/>
      <c r="D376" s="112"/>
      <c r="E376" s="112"/>
      <c r="F376" s="112"/>
      <c r="G376" s="112"/>
      <c r="H376" s="112"/>
    </row>
    <row r="377" spans="1:8" s="22" customFormat="1" ht="18.75" customHeight="1">
      <c r="A377" s="23" t="s">
        <v>10</v>
      </c>
      <c r="B377" s="108" t="s">
        <v>17</v>
      </c>
      <c r="C377" s="108"/>
      <c r="D377" s="24"/>
      <c r="E377" s="24"/>
      <c r="F377" s="24"/>
      <c r="G377" s="24"/>
      <c r="H377" s="24"/>
    </row>
    <row r="378" spans="1:8" s="56" customFormat="1" ht="26.25" customHeight="1">
      <c r="A378" s="89" t="s">
        <v>18</v>
      </c>
      <c r="B378" s="106" t="s">
        <v>27</v>
      </c>
      <c r="C378" s="107"/>
      <c r="D378" s="90">
        <v>802285803</v>
      </c>
      <c r="E378" s="90"/>
      <c r="F378" s="90">
        <v>7250194</v>
      </c>
      <c r="G378" s="90"/>
      <c r="H378" s="90">
        <f aca="true" t="shared" si="0" ref="H378:H383">D378+E378-F378</f>
        <v>795035609</v>
      </c>
    </row>
    <row r="379" spans="1:8" s="56" customFormat="1" ht="26.25" customHeight="1">
      <c r="A379" s="89" t="s">
        <v>19</v>
      </c>
      <c r="B379" s="113" t="s">
        <v>28</v>
      </c>
      <c r="C379" s="114"/>
      <c r="D379" s="90">
        <v>600672192</v>
      </c>
      <c r="E379" s="90">
        <f>F380-F378</f>
        <v>7355238</v>
      </c>
      <c r="F379" s="90"/>
      <c r="G379" s="90"/>
      <c r="H379" s="90">
        <f t="shared" si="0"/>
        <v>608027430</v>
      </c>
    </row>
    <row r="380" spans="1:8" s="38" customFormat="1" ht="27" customHeight="1">
      <c r="A380" s="89" t="s">
        <v>20</v>
      </c>
      <c r="B380" s="104" t="s">
        <v>55</v>
      </c>
      <c r="C380" s="105"/>
      <c r="D380" s="90">
        <v>201613611</v>
      </c>
      <c r="E380" s="90"/>
      <c r="F380" s="90">
        <v>14605432</v>
      </c>
      <c r="G380" s="90"/>
      <c r="H380" s="90">
        <f t="shared" si="0"/>
        <v>187008179</v>
      </c>
    </row>
    <row r="381" spans="1:8" s="56" customFormat="1" ht="26.25" customHeight="1">
      <c r="A381" s="89" t="s">
        <v>29</v>
      </c>
      <c r="B381" s="113" t="s">
        <v>75</v>
      </c>
      <c r="C381" s="114"/>
      <c r="D381" s="90">
        <v>802285803</v>
      </c>
      <c r="E381" s="90"/>
      <c r="F381" s="90">
        <v>7250194</v>
      </c>
      <c r="G381" s="90"/>
      <c r="H381" s="90">
        <f t="shared" si="0"/>
        <v>795035609</v>
      </c>
    </row>
    <row r="382" spans="1:8" s="6" customFormat="1" ht="26.25" customHeight="1">
      <c r="A382" s="89" t="s">
        <v>30</v>
      </c>
      <c r="B382" s="116" t="s">
        <v>73</v>
      </c>
      <c r="C382" s="117"/>
      <c r="D382" s="90">
        <v>541914325</v>
      </c>
      <c r="E382" s="90">
        <f>F383-F381</f>
        <v>2993527</v>
      </c>
      <c r="F382" s="90"/>
      <c r="G382" s="90"/>
      <c r="H382" s="90">
        <f t="shared" si="0"/>
        <v>544907852</v>
      </c>
    </row>
    <row r="383" spans="1:8" s="38" customFormat="1" ht="27" customHeight="1">
      <c r="A383" s="89" t="s">
        <v>31</v>
      </c>
      <c r="B383" s="104" t="s">
        <v>74</v>
      </c>
      <c r="C383" s="105"/>
      <c r="D383" s="90">
        <v>260371478</v>
      </c>
      <c r="E383" s="90"/>
      <c r="F383" s="90">
        <v>10243721</v>
      </c>
      <c r="G383" s="90"/>
      <c r="H383" s="90">
        <f t="shared" si="0"/>
        <v>250127757</v>
      </c>
    </row>
    <row r="384" spans="1:8" s="38" customFormat="1" ht="24.75" customHeight="1">
      <c r="A384" s="89" t="s">
        <v>32</v>
      </c>
      <c r="B384" s="102" t="s">
        <v>51</v>
      </c>
      <c r="C384" s="103"/>
      <c r="D384" s="90">
        <v>251981849</v>
      </c>
      <c r="E384" s="90"/>
      <c r="F384" s="90">
        <f>F385+F386</f>
        <v>11971727</v>
      </c>
      <c r="G384" s="90"/>
      <c r="H384" s="90">
        <f aca="true" t="shared" si="1" ref="H384:H389">D384+E384-F384</f>
        <v>240010122</v>
      </c>
    </row>
    <row r="385" spans="1:8" s="38" customFormat="1" ht="27" customHeight="1">
      <c r="A385" s="89" t="s">
        <v>48</v>
      </c>
      <c r="B385" s="102" t="s">
        <v>52</v>
      </c>
      <c r="C385" s="103"/>
      <c r="D385" s="90">
        <v>112442900</v>
      </c>
      <c r="E385" s="90"/>
      <c r="F385" s="90">
        <v>2954181</v>
      </c>
      <c r="G385" s="90"/>
      <c r="H385" s="90">
        <f t="shared" si="1"/>
        <v>109488719</v>
      </c>
    </row>
    <row r="386" spans="1:8" s="38" customFormat="1" ht="27" customHeight="1">
      <c r="A386" s="89" t="s">
        <v>49</v>
      </c>
      <c r="B386" s="102" t="s">
        <v>53</v>
      </c>
      <c r="C386" s="103"/>
      <c r="D386" s="90">
        <v>139538949</v>
      </c>
      <c r="E386" s="90"/>
      <c r="F386" s="90">
        <v>9017546</v>
      </c>
      <c r="G386" s="90"/>
      <c r="H386" s="90">
        <f t="shared" si="1"/>
        <v>130521403</v>
      </c>
    </row>
    <row r="387" spans="1:8" s="38" customFormat="1" ht="59.25" customHeight="1">
      <c r="A387" s="89" t="s">
        <v>50</v>
      </c>
      <c r="B387" s="123" t="s">
        <v>347</v>
      </c>
      <c r="C387" s="123"/>
      <c r="D387" s="90">
        <v>290042</v>
      </c>
      <c r="E387" s="90"/>
      <c r="F387" s="90">
        <v>46663</v>
      </c>
      <c r="G387" s="90"/>
      <c r="H387" s="90">
        <f t="shared" si="1"/>
        <v>243379</v>
      </c>
    </row>
    <row r="388" spans="1:8" s="38" customFormat="1" ht="42" customHeight="1">
      <c r="A388" s="89" t="s">
        <v>54</v>
      </c>
      <c r="B388" s="123" t="s">
        <v>204</v>
      </c>
      <c r="C388" s="123"/>
      <c r="D388" s="90">
        <v>2466030</v>
      </c>
      <c r="E388" s="90">
        <v>6000</v>
      </c>
      <c r="F388" s="90"/>
      <c r="G388" s="90"/>
      <c r="H388" s="90">
        <f t="shared" si="1"/>
        <v>2472030</v>
      </c>
    </row>
    <row r="389" spans="1:8" s="38" customFormat="1" ht="52.5" customHeight="1">
      <c r="A389" s="89" t="s">
        <v>56</v>
      </c>
      <c r="B389" s="123" t="s">
        <v>205</v>
      </c>
      <c r="C389" s="123"/>
      <c r="D389" s="90">
        <v>2466030</v>
      </c>
      <c r="E389" s="90">
        <v>6000</v>
      </c>
      <c r="F389" s="90"/>
      <c r="G389" s="90"/>
      <c r="H389" s="90">
        <f t="shared" si="1"/>
        <v>2472030</v>
      </c>
    </row>
    <row r="390" spans="1:8" s="6" customFormat="1" ht="9.75" customHeight="1">
      <c r="A390" s="16"/>
      <c r="B390" s="17"/>
      <c r="C390" s="17"/>
      <c r="D390" s="18"/>
      <c r="E390" s="18"/>
      <c r="F390" s="18"/>
      <c r="G390" s="18"/>
      <c r="H390" s="18"/>
    </row>
    <row r="391" spans="1:8" s="22" customFormat="1" ht="18.75" customHeight="1">
      <c r="A391" s="20" t="s">
        <v>11</v>
      </c>
      <c r="B391" s="115" t="s">
        <v>12</v>
      </c>
      <c r="C391" s="115"/>
      <c r="D391" s="21"/>
      <c r="E391" s="21"/>
      <c r="F391" s="21"/>
      <c r="G391" s="21"/>
      <c r="H391" s="21"/>
    </row>
    <row r="392" spans="1:8" s="34" customFormat="1" ht="17.25" customHeight="1">
      <c r="A392" s="36" t="s">
        <v>18</v>
      </c>
      <c r="B392" s="111" t="s">
        <v>57</v>
      </c>
      <c r="C392" s="111"/>
      <c r="D392" s="111"/>
      <c r="E392" s="111"/>
      <c r="F392" s="111"/>
      <c r="G392" s="111"/>
      <c r="H392" s="111"/>
    </row>
    <row r="393" spans="1:8" s="34" customFormat="1" ht="18.75" customHeight="1">
      <c r="A393" s="36" t="s">
        <v>19</v>
      </c>
      <c r="B393" s="111" t="s">
        <v>58</v>
      </c>
      <c r="C393" s="111"/>
      <c r="D393" s="111"/>
      <c r="E393" s="111"/>
      <c r="F393" s="111"/>
      <c r="G393" s="111"/>
      <c r="H393" s="111"/>
    </row>
    <row r="394" spans="1:8" s="34" customFormat="1" ht="17.25" customHeight="1">
      <c r="A394" s="36" t="s">
        <v>20</v>
      </c>
      <c r="B394" s="111" t="s">
        <v>59</v>
      </c>
      <c r="C394" s="111"/>
      <c r="D394" s="111"/>
      <c r="E394" s="111"/>
      <c r="F394" s="111"/>
      <c r="G394" s="111"/>
      <c r="H394" s="111"/>
    </row>
    <row r="395" spans="1:8" s="34" customFormat="1" ht="17.25" customHeight="1">
      <c r="A395" s="36" t="s">
        <v>29</v>
      </c>
      <c r="B395" s="111" t="s">
        <v>60</v>
      </c>
      <c r="C395" s="111"/>
      <c r="D395" s="111"/>
      <c r="E395" s="111"/>
      <c r="F395" s="111"/>
      <c r="G395" s="111"/>
      <c r="H395" s="111"/>
    </row>
    <row r="396" spans="1:8" s="34" customFormat="1" ht="17.25" customHeight="1">
      <c r="A396" s="36" t="s">
        <v>30</v>
      </c>
      <c r="B396" s="111" t="s">
        <v>61</v>
      </c>
      <c r="C396" s="111"/>
      <c r="D396" s="111"/>
      <c r="E396" s="111"/>
      <c r="F396" s="111"/>
      <c r="G396" s="111"/>
      <c r="H396" s="111"/>
    </row>
    <row r="397" spans="1:8" s="57" customFormat="1" ht="17.25" customHeight="1">
      <c r="A397" s="36" t="s">
        <v>31</v>
      </c>
      <c r="B397" s="111" t="s">
        <v>100</v>
      </c>
      <c r="C397" s="111"/>
      <c r="D397" s="111"/>
      <c r="E397" s="111"/>
      <c r="F397" s="111"/>
      <c r="G397" s="111"/>
      <c r="H397" s="111"/>
    </row>
    <row r="398" spans="1:8" s="34" customFormat="1" ht="17.25" customHeight="1">
      <c r="A398" s="36" t="s">
        <v>32</v>
      </c>
      <c r="B398" s="111" t="s">
        <v>72</v>
      </c>
      <c r="C398" s="111"/>
      <c r="D398" s="111"/>
      <c r="E398" s="111"/>
      <c r="F398" s="111"/>
      <c r="G398" s="111"/>
      <c r="H398" s="111"/>
    </row>
    <row r="399" spans="1:8" s="57" customFormat="1" ht="26.25" customHeight="1">
      <c r="A399" s="36" t="s">
        <v>48</v>
      </c>
      <c r="B399" s="120" t="s">
        <v>98</v>
      </c>
      <c r="C399" s="120"/>
      <c r="D399" s="120"/>
      <c r="E399" s="120"/>
      <c r="F399" s="120"/>
      <c r="G399" s="120"/>
      <c r="H399" s="120"/>
    </row>
    <row r="400" spans="1:8" s="57" customFormat="1" ht="17.25" customHeight="1">
      <c r="A400" s="36" t="s">
        <v>49</v>
      </c>
      <c r="B400" s="111" t="s">
        <v>99</v>
      </c>
      <c r="C400" s="111"/>
      <c r="D400" s="111"/>
      <c r="E400" s="111"/>
      <c r="F400" s="111"/>
      <c r="G400" s="111"/>
      <c r="H400" s="111"/>
    </row>
    <row r="401" spans="1:8" s="34" customFormat="1" ht="17.25" customHeight="1">
      <c r="A401" s="36" t="s">
        <v>50</v>
      </c>
      <c r="B401" s="111" t="s">
        <v>65</v>
      </c>
      <c r="C401" s="111"/>
      <c r="D401" s="111"/>
      <c r="E401" s="111"/>
      <c r="F401" s="111"/>
      <c r="G401" s="111"/>
      <c r="H401" s="111"/>
    </row>
    <row r="402" spans="1:8" s="34" customFormat="1" ht="17.25" customHeight="1">
      <c r="A402" s="36" t="s">
        <v>54</v>
      </c>
      <c r="B402" s="111" t="s">
        <v>64</v>
      </c>
      <c r="C402" s="111"/>
      <c r="D402" s="111"/>
      <c r="E402" s="111"/>
      <c r="F402" s="111"/>
      <c r="G402" s="111"/>
      <c r="H402" s="111"/>
    </row>
    <row r="403" spans="1:8" s="34" customFormat="1" ht="18" customHeight="1">
      <c r="A403" s="36" t="s">
        <v>56</v>
      </c>
      <c r="B403" s="111" t="s">
        <v>206</v>
      </c>
      <c r="C403" s="111"/>
      <c r="D403" s="111"/>
      <c r="E403" s="111"/>
      <c r="F403" s="111"/>
      <c r="G403" s="111"/>
      <c r="H403" s="111"/>
    </row>
    <row r="404" spans="1:8" s="34" customFormat="1" ht="8.25" customHeight="1">
      <c r="A404" s="36"/>
      <c r="B404" s="35"/>
      <c r="C404" s="35"/>
      <c r="D404" s="35"/>
      <c r="E404" s="35"/>
      <c r="F404" s="35"/>
      <c r="G404" s="35"/>
      <c r="H404" s="35"/>
    </row>
    <row r="405" spans="1:8" s="8" customFormat="1" ht="16.5" customHeight="1">
      <c r="A405" s="14" t="s">
        <v>21</v>
      </c>
      <c r="B405" s="110" t="s">
        <v>47</v>
      </c>
      <c r="C405" s="110"/>
      <c r="D405" s="15"/>
      <c r="E405" s="15"/>
      <c r="F405" s="15"/>
      <c r="G405" s="15"/>
      <c r="H405" s="15"/>
    </row>
    <row r="406" spans="1:8" s="8" customFormat="1" ht="4.5" customHeight="1">
      <c r="A406" s="19"/>
      <c r="B406" s="19"/>
      <c r="C406" s="7"/>
      <c r="D406" s="7"/>
      <c r="E406" s="7"/>
      <c r="F406" s="7"/>
      <c r="G406" s="7"/>
      <c r="H406" s="7"/>
    </row>
    <row r="407" spans="1:8" s="38" customFormat="1" ht="12.75" customHeight="1">
      <c r="A407" s="19"/>
      <c r="B407" s="96" t="s">
        <v>62</v>
      </c>
      <c r="C407" s="96"/>
      <c r="D407" s="96"/>
      <c r="E407" s="96"/>
      <c r="F407" s="96"/>
      <c r="G407" s="96"/>
      <c r="H407" s="96"/>
    </row>
    <row r="408" spans="1:8" s="38" customFormat="1" ht="15" customHeight="1">
      <c r="A408" s="37"/>
      <c r="B408" s="91" t="s">
        <v>33</v>
      </c>
      <c r="C408" s="96" t="s">
        <v>207</v>
      </c>
      <c r="D408" s="96"/>
      <c r="E408" s="96"/>
      <c r="F408" s="96"/>
      <c r="G408" s="96"/>
      <c r="H408" s="96"/>
    </row>
    <row r="409" spans="1:8" s="8" customFormat="1" ht="15" customHeight="1">
      <c r="A409" s="37"/>
      <c r="B409" s="91" t="s">
        <v>34</v>
      </c>
      <c r="C409" s="96" t="s">
        <v>208</v>
      </c>
      <c r="D409" s="96"/>
      <c r="E409" s="96"/>
      <c r="F409" s="96"/>
      <c r="G409" s="96"/>
      <c r="H409" s="96"/>
    </row>
    <row r="410" spans="1:8" s="8" customFormat="1" ht="15" customHeight="1">
      <c r="A410" s="19"/>
      <c r="B410" s="109" t="s">
        <v>35</v>
      </c>
      <c r="C410" s="109"/>
      <c r="D410" s="109"/>
      <c r="E410" s="109"/>
      <c r="F410" s="109"/>
      <c r="G410" s="109"/>
      <c r="H410" s="109"/>
    </row>
  </sheetData>
  <sheetProtection/>
  <mergeCells count="275">
    <mergeCell ref="C60:F60"/>
    <mergeCell ref="C66:F66"/>
    <mergeCell ref="C68:F68"/>
    <mergeCell ref="C57:H57"/>
    <mergeCell ref="C77:F77"/>
    <mergeCell ref="C73:F73"/>
    <mergeCell ref="C69:F69"/>
    <mergeCell ref="C65:F65"/>
    <mergeCell ref="C64:F64"/>
    <mergeCell ref="C84:F84"/>
    <mergeCell ref="C70:F70"/>
    <mergeCell ref="C79:F79"/>
    <mergeCell ref="C52:F52"/>
    <mergeCell ref="C55:F55"/>
    <mergeCell ref="C54:F54"/>
    <mergeCell ref="C53:F53"/>
    <mergeCell ref="C56:F56"/>
    <mergeCell ref="C59:F59"/>
    <mergeCell ref="C78:H78"/>
    <mergeCell ref="C87:F87"/>
    <mergeCell ref="C88:H88"/>
    <mergeCell ref="C119:F119"/>
    <mergeCell ref="C75:F75"/>
    <mergeCell ref="C76:F76"/>
    <mergeCell ref="C85:F85"/>
    <mergeCell ref="C81:H81"/>
    <mergeCell ref="C91:H91"/>
    <mergeCell ref="C82:F82"/>
    <mergeCell ref="C83:H83"/>
    <mergeCell ref="C364:H364"/>
    <mergeCell ref="C365:H365"/>
    <mergeCell ref="C225:H225"/>
    <mergeCell ref="C359:H359"/>
    <mergeCell ref="C293:H293"/>
    <mergeCell ref="C295:H295"/>
    <mergeCell ref="C347:H347"/>
    <mergeCell ref="C329:H329"/>
    <mergeCell ref="C226:H226"/>
    <mergeCell ref="C343:H343"/>
    <mergeCell ref="C164:H164"/>
    <mergeCell ref="C289:H289"/>
    <mergeCell ref="C214:H214"/>
    <mergeCell ref="C175:H175"/>
    <mergeCell ref="C172:H172"/>
    <mergeCell ref="C273:H273"/>
    <mergeCell ref="C224:H224"/>
    <mergeCell ref="C126:H126"/>
    <mergeCell ref="C127:H127"/>
    <mergeCell ref="C90:H90"/>
    <mergeCell ref="C161:H161"/>
    <mergeCell ref="C162:H162"/>
    <mergeCell ref="C163:H163"/>
    <mergeCell ref="C29:H29"/>
    <mergeCell ref="C38:H38"/>
    <mergeCell ref="C58:F58"/>
    <mergeCell ref="C61:F61"/>
    <mergeCell ref="C86:F86"/>
    <mergeCell ref="C48:H48"/>
    <mergeCell ref="C67:F67"/>
    <mergeCell ref="C74:F74"/>
    <mergeCell ref="C71:F71"/>
    <mergeCell ref="C72:F72"/>
    <mergeCell ref="C46:H46"/>
    <mergeCell ref="C299:H299"/>
    <mergeCell ref="C335:H335"/>
    <mergeCell ref="C120:F120"/>
    <mergeCell ref="C121:H121"/>
    <mergeCell ref="C106:H106"/>
    <mergeCell ref="C287:H287"/>
    <mergeCell ref="C294:H294"/>
    <mergeCell ref="C291:H291"/>
    <mergeCell ref="C230:H230"/>
    <mergeCell ref="B403:H403"/>
    <mergeCell ref="C111:F111"/>
    <mergeCell ref="C25:H25"/>
    <mergeCell ref="C27:H27"/>
    <mergeCell ref="C130:H130"/>
    <mergeCell ref="C146:H146"/>
    <mergeCell ref="C274:H274"/>
    <mergeCell ref="C272:H272"/>
    <mergeCell ref="C103:H103"/>
    <mergeCell ref="C104:F104"/>
    <mergeCell ref="C92:H92"/>
    <mergeCell ref="C118:H118"/>
    <mergeCell ref="C62:F62"/>
    <mergeCell ref="C63:F63"/>
    <mergeCell ref="B388:C388"/>
    <mergeCell ref="B389:C389"/>
    <mergeCell ref="B387:C387"/>
    <mergeCell ref="C105:F105"/>
    <mergeCell ref="C220:H220"/>
    <mergeCell ref="C204:H204"/>
    <mergeCell ref="C189:H189"/>
    <mergeCell ref="C113:F113"/>
    <mergeCell ref="C114:F114"/>
    <mergeCell ref="C115:F115"/>
    <mergeCell ref="C208:H208"/>
    <mergeCell ref="C101:H101"/>
    <mergeCell ref="C178:H178"/>
    <mergeCell ref="C167:H167"/>
    <mergeCell ref="C109:F109"/>
    <mergeCell ref="C110:F110"/>
    <mergeCell ref="C108:H108"/>
    <mergeCell ref="C116:F116"/>
    <mergeCell ref="C196:H196"/>
    <mergeCell ref="C194:H194"/>
    <mergeCell ref="C200:H200"/>
    <mergeCell ref="C190:H190"/>
    <mergeCell ref="C140:H140"/>
    <mergeCell ref="C141:H141"/>
    <mergeCell ref="C165:H165"/>
    <mergeCell ref="C154:H154"/>
    <mergeCell ref="C358:H358"/>
    <mergeCell ref="C372:H372"/>
    <mergeCell ref="C373:H373"/>
    <mergeCell ref="C374:H374"/>
    <mergeCell ref="C262:H262"/>
    <mergeCell ref="C333:H333"/>
    <mergeCell ref="C368:H368"/>
    <mergeCell ref="C281:H281"/>
    <mergeCell ref="C275:H275"/>
    <mergeCell ref="C337:H337"/>
    <mergeCell ref="B11:C11"/>
    <mergeCell ref="C21:H21"/>
    <mergeCell ref="C42:H42"/>
    <mergeCell ref="C80:F80"/>
    <mergeCell ref="C132:H132"/>
    <mergeCell ref="C142:H142"/>
    <mergeCell ref="C50:H50"/>
    <mergeCell ref="C51:H51"/>
    <mergeCell ref="C19:H19"/>
    <mergeCell ref="C33:H33"/>
    <mergeCell ref="B402:H402"/>
    <mergeCell ref="B385:C385"/>
    <mergeCell ref="B386:C386"/>
    <mergeCell ref="B395:H395"/>
    <mergeCell ref="B401:H401"/>
    <mergeCell ref="B396:H396"/>
    <mergeCell ref="B392:H392"/>
    <mergeCell ref="B399:H399"/>
    <mergeCell ref="B400:H400"/>
    <mergeCell ref="B397:H397"/>
    <mergeCell ref="A1:H1"/>
    <mergeCell ref="A2:H2"/>
    <mergeCell ref="A3:H3"/>
    <mergeCell ref="A5:H5"/>
    <mergeCell ref="A9:H9"/>
    <mergeCell ref="A10:H10"/>
    <mergeCell ref="A4:H4"/>
    <mergeCell ref="A6:H6"/>
    <mergeCell ref="A7:H7"/>
    <mergeCell ref="A8:H8"/>
    <mergeCell ref="B394:H394"/>
    <mergeCell ref="B398:H398"/>
    <mergeCell ref="A376:H376"/>
    <mergeCell ref="B381:C381"/>
    <mergeCell ref="B391:C391"/>
    <mergeCell ref="C311:H311"/>
    <mergeCell ref="B383:C383"/>
    <mergeCell ref="B382:C382"/>
    <mergeCell ref="B379:C379"/>
    <mergeCell ref="C344:H344"/>
    <mergeCell ref="B384:C384"/>
    <mergeCell ref="B380:C380"/>
    <mergeCell ref="B378:C378"/>
    <mergeCell ref="B377:C377"/>
    <mergeCell ref="B410:H410"/>
    <mergeCell ref="B407:H407"/>
    <mergeCell ref="C408:H408"/>
    <mergeCell ref="C409:H409"/>
    <mergeCell ref="B405:C405"/>
    <mergeCell ref="B393:H393"/>
    <mergeCell ref="C360:H360"/>
    <mergeCell ref="C361:H361"/>
    <mergeCell ref="C362:H362"/>
    <mergeCell ref="C187:H187"/>
    <mergeCell ref="C107:H107"/>
    <mergeCell ref="C112:H112"/>
    <mergeCell ref="C310:H310"/>
    <mergeCell ref="C312:H312"/>
    <mergeCell ref="C176:H176"/>
    <mergeCell ref="C357:H357"/>
    <mergeCell ref="C375:H375"/>
    <mergeCell ref="C147:H147"/>
    <mergeCell ref="C350:H350"/>
    <mergeCell ref="C351:H351"/>
    <mergeCell ref="C356:H356"/>
    <mergeCell ref="C366:H366"/>
    <mergeCell ref="C153:H153"/>
    <mergeCell ref="C148:H148"/>
    <mergeCell ref="C345:H345"/>
    <mergeCell ref="C346:H346"/>
    <mergeCell ref="C349:H349"/>
    <mergeCell ref="C352:H352"/>
    <mergeCell ref="C173:H173"/>
    <mergeCell ref="C240:H240"/>
    <mergeCell ref="C241:H241"/>
    <mergeCell ref="C242:H242"/>
    <mergeCell ref="C246:H246"/>
    <mergeCell ref="C221:H221"/>
    <mergeCell ref="C222:H222"/>
    <mergeCell ref="C323:H323"/>
    <mergeCell ref="C152:H152"/>
    <mergeCell ref="C238:H238"/>
    <mergeCell ref="C235:H235"/>
    <mergeCell ref="C236:H236"/>
    <mergeCell ref="C237:H237"/>
    <mergeCell ref="C219:H219"/>
    <mergeCell ref="C210:H210"/>
    <mergeCell ref="C181:H181"/>
    <mergeCell ref="C180:H180"/>
    <mergeCell ref="C183:H183"/>
    <mergeCell ref="C223:H223"/>
    <mergeCell ref="C250:H250"/>
    <mergeCell ref="C255:H255"/>
    <mergeCell ref="C256:H256"/>
    <mergeCell ref="C254:H254"/>
    <mergeCell ref="C251:H251"/>
    <mergeCell ref="C252:H252"/>
    <mergeCell ref="C326:H326"/>
    <mergeCell ref="C327:H327"/>
    <mergeCell ref="C266:H266"/>
    <mergeCell ref="C267:H267"/>
    <mergeCell ref="C234:H234"/>
    <mergeCell ref="C244:H244"/>
    <mergeCell ref="C245:H245"/>
    <mergeCell ref="C247:H247"/>
    <mergeCell ref="C248:H248"/>
    <mergeCell ref="C279:H279"/>
    <mergeCell ref="C318:H318"/>
    <mergeCell ref="C316:H316"/>
    <mergeCell ref="C321:H321"/>
    <mergeCell ref="C320:H320"/>
    <mergeCell ref="C322:H322"/>
    <mergeCell ref="C325:H325"/>
    <mergeCell ref="C258:H258"/>
    <mergeCell ref="C259:H259"/>
    <mergeCell ref="C260:H260"/>
    <mergeCell ref="C265:H265"/>
    <mergeCell ref="C269:H269"/>
    <mergeCell ref="C317:H317"/>
    <mergeCell ref="C280:H280"/>
    <mergeCell ref="C283:H283"/>
    <mergeCell ref="C302:H302"/>
    <mergeCell ref="C303:H303"/>
    <mergeCell ref="C93:F93"/>
    <mergeCell ref="C94:F94"/>
    <mergeCell ref="C95:F95"/>
    <mergeCell ref="C217:H217"/>
    <mergeCell ref="C209:H209"/>
    <mergeCell ref="C301:H301"/>
    <mergeCell ref="C192:H192"/>
    <mergeCell ref="C193:H193"/>
    <mergeCell ref="C179:H179"/>
    <mergeCell ref="C182:H182"/>
    <mergeCell ref="C96:F96"/>
    <mergeCell ref="C97:F97"/>
    <mergeCell ref="C308:H308"/>
    <mergeCell ref="C309:H309"/>
    <mergeCell ref="C353:H353"/>
    <mergeCell ref="C354:H354"/>
    <mergeCell ref="C339:H339"/>
    <mergeCell ref="C215:H215"/>
    <mergeCell ref="C216:H216"/>
    <mergeCell ref="C270:H270"/>
    <mergeCell ref="C98:F98"/>
    <mergeCell ref="C99:F99"/>
    <mergeCell ref="C100:F100"/>
    <mergeCell ref="C305:H305"/>
    <mergeCell ref="C306:H306"/>
    <mergeCell ref="C307:H307"/>
    <mergeCell ref="C174:H174"/>
    <mergeCell ref="C122:H122"/>
    <mergeCell ref="C136:H136"/>
    <mergeCell ref="C139:H139"/>
  </mergeCells>
  <printOptions/>
  <pageMargins left="0.3937007874015748" right="0.35433070866141736" top="0.984251968503937" bottom="0.984251968503937" header="0.5118110236220472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w Toruniu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k.mach</dc:creator>
  <cp:keywords/>
  <dc:description/>
  <cp:lastModifiedBy>Krzysztof Ryszewski</cp:lastModifiedBy>
  <cp:lastPrinted>2016-06-13T07:56:59Z</cp:lastPrinted>
  <dcterms:created xsi:type="dcterms:W3CDTF">2008-01-28T10:43:05Z</dcterms:created>
  <dcterms:modified xsi:type="dcterms:W3CDTF">2016-06-13T09:12:38Z</dcterms:modified>
  <cp:category/>
  <cp:version/>
  <cp:contentType/>
  <cp:contentStatus/>
</cp:coreProperties>
</file>