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.sobierajska\Desktop\sesja LXI\"/>
    </mc:Choice>
  </mc:AlternateContent>
  <xr:revisionPtr revIDLastSave="0" documentId="8_{BBBBA30D-9E08-41A9-8934-33911DABEE30}" xr6:coauthVersionLast="47" xr6:coauthVersionMax="47" xr10:uidLastSave="{00000000-0000-0000-0000-000000000000}"/>
  <bookViews>
    <workbookView xWindow="-120" yWindow="-120" windowWidth="29040" windowHeight="15720" tabRatio="500" activeTab="1"/>
  </bookViews>
  <sheets>
    <sheet name="Uzasadnienie" sheetId="1" r:id="rId1"/>
    <sheet name="Tabela do uzasadnienia" sheetId="4" r:id="rId2"/>
    <sheet name="tab." sheetId="3" state="hidden" r:id="rId3"/>
  </sheets>
  <externalReferences>
    <externalReference r:id="rId4"/>
    <externalReference r:id="rId5"/>
  </externalReferences>
  <definedNames>
    <definedName name="Ostatni_rok_analizy" localSheetId="1">[1]Uzasadnienie!#REF!</definedName>
    <definedName name="Ostatni_rok_analizy">Uzasadnienie!#REF!</definedName>
    <definedName name="uiolg">[2]Uzasadnienie!#REF!</definedName>
  </definedNames>
  <calcPr calcId="191029" fullPrecision="0"/>
</workbook>
</file>

<file path=xl/calcChain.xml><?xml version="1.0" encoding="utf-8"?>
<calcChain xmlns="http://schemas.openxmlformats.org/spreadsheetml/2006/main">
  <c r="F234" i="1" l="1"/>
  <c r="K22" i="4"/>
  <c r="J22" i="4" s="1"/>
  <c r="I45" i="4"/>
  <c r="K45" i="4"/>
  <c r="J45" i="4"/>
  <c r="F266" i="1"/>
  <c r="F339" i="1"/>
  <c r="F183" i="1"/>
  <c r="F153" i="1"/>
  <c r="F189" i="1"/>
  <c r="F419" i="1"/>
  <c r="F312" i="1"/>
  <c r="F315" i="1"/>
  <c r="F427" i="1"/>
  <c r="F254" i="1"/>
  <c r="F168" i="1"/>
  <c r="F275" i="1"/>
  <c r="F207" i="1"/>
  <c r="F272" i="1"/>
  <c r="F204" i="1"/>
  <c r="F278" i="1"/>
  <c r="F198" i="1"/>
  <c r="F436" i="1"/>
  <c r="F245" i="1"/>
  <c r="F156" i="1"/>
  <c r="F248" i="1"/>
  <c r="F159" i="1"/>
  <c r="F257" i="1"/>
  <c r="F171" i="1"/>
  <c r="F231" i="1"/>
  <c r="F237" i="1"/>
  <c r="F344" i="1"/>
  <c r="F442" i="1"/>
  <c r="F269" i="1"/>
  <c r="F260" i="1"/>
  <c r="F433" i="1"/>
  <c r="F327" i="1"/>
  <c r="F263" i="1"/>
  <c r="F174" i="1"/>
  <c r="F284" i="1"/>
  <c r="F210" i="1"/>
  <c r="F296" i="1"/>
  <c r="F222" i="1"/>
  <c r="F216" i="1"/>
  <c r="F290" i="1"/>
  <c r="F293" i="1"/>
  <c r="F219" i="1"/>
  <c r="F287" i="1"/>
  <c r="F213" i="1"/>
  <c r="F251" i="1"/>
  <c r="F165" i="1"/>
  <c r="F333" i="1"/>
  <c r="F180" i="1"/>
  <c r="F404" i="1"/>
  <c r="F306" i="1"/>
  <c r="F407" i="1"/>
  <c r="F401" i="1"/>
  <c r="F309" i="1"/>
  <c r="F416" i="1"/>
  <c r="F413" i="1"/>
  <c r="F410" i="1"/>
  <c r="F324" i="1"/>
  <c r="F336" i="1"/>
  <c r="F330" i="1"/>
  <c r="F439" i="1"/>
  <c r="F365" i="1"/>
  <c r="F192" i="1"/>
  <c r="F186" i="1"/>
  <c r="F303" i="1"/>
  <c r="F424" i="1"/>
  <c r="F430" i="1"/>
  <c r="F389" i="1"/>
  <c r="F347" i="1"/>
  <c r="F195" i="1"/>
  <c r="F150" i="1"/>
  <c r="F177" i="1"/>
  <c r="F321" i="1"/>
  <c r="F225" i="1"/>
  <c r="F228" i="1"/>
  <c r="F368" i="1"/>
  <c r="F350" i="1"/>
  <c r="F392" i="1"/>
  <c r="F398" i="1"/>
  <c r="F371" i="1"/>
  <c r="F383" i="1"/>
  <c r="F380" i="1"/>
  <c r="F374" i="1"/>
  <c r="F377" i="1"/>
  <c r="F395" i="1"/>
  <c r="F362" i="1"/>
  <c r="F359" i="1"/>
  <c r="F356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1" i="1"/>
  <c r="D110" i="1"/>
  <c r="D109" i="1"/>
  <c r="D108" i="1"/>
  <c r="D107" i="1"/>
  <c r="D106" i="1"/>
  <c r="D105" i="1"/>
  <c r="D103" i="1"/>
  <c r="D102" i="1"/>
  <c r="D101" i="1"/>
  <c r="D100" i="1"/>
  <c r="D99" i="1"/>
  <c r="D98" i="1"/>
  <c r="D97" i="1"/>
  <c r="D96" i="1"/>
  <c r="D95" i="1"/>
  <c r="D94" i="1"/>
  <c r="D93" i="1"/>
  <c r="D92" i="1"/>
  <c r="D88" i="1"/>
  <c r="D84" i="1"/>
  <c r="D83" i="1"/>
  <c r="D82" i="1"/>
  <c r="D81" i="1"/>
  <c r="D80" i="1"/>
  <c r="D79" i="1"/>
  <c r="D77" i="1"/>
  <c r="D76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K6" i="4"/>
  <c r="I21" i="4"/>
  <c r="F29" i="4"/>
  <c r="C29" i="4"/>
  <c r="I42" i="4"/>
  <c r="I43" i="4"/>
  <c r="F45" i="4"/>
  <c r="C45" i="4"/>
  <c r="K44" i="4"/>
  <c r="I44" i="4"/>
  <c r="J44" i="4" s="1"/>
  <c r="F44" i="4"/>
  <c r="C44" i="4"/>
  <c r="K43" i="4"/>
  <c r="J43" i="4"/>
  <c r="F43" i="4"/>
  <c r="C43" i="4"/>
  <c r="K42" i="4"/>
  <c r="J42" i="4" s="1"/>
  <c r="F42" i="4"/>
  <c r="C42" i="4"/>
  <c r="K41" i="4"/>
  <c r="J41" i="4" s="1"/>
  <c r="I41" i="4"/>
  <c r="F41" i="4"/>
  <c r="C41" i="4"/>
  <c r="K40" i="4"/>
  <c r="J40" i="4" s="1"/>
  <c r="I40" i="4"/>
  <c r="F40" i="4"/>
  <c r="C40" i="4"/>
  <c r="K39" i="4"/>
  <c r="I39" i="4"/>
  <c r="J39" i="4"/>
  <c r="F39" i="4"/>
  <c r="C39" i="4"/>
  <c r="K38" i="4"/>
  <c r="J38" i="4"/>
  <c r="I38" i="4"/>
  <c r="F38" i="4"/>
  <c r="C38" i="4"/>
  <c r="K37" i="4"/>
  <c r="I37" i="4"/>
  <c r="J37" i="4" s="1"/>
  <c r="F37" i="4"/>
  <c r="C37" i="4"/>
  <c r="K36" i="4"/>
  <c r="I36" i="4"/>
  <c r="J36" i="4" s="1"/>
  <c r="F36" i="4"/>
  <c r="C36" i="4"/>
  <c r="K35" i="4"/>
  <c r="J35" i="4" s="1"/>
  <c r="I35" i="4"/>
  <c r="F35" i="4"/>
  <c r="C35" i="4"/>
  <c r="K34" i="4"/>
  <c r="I34" i="4"/>
  <c r="J34" i="4" s="1"/>
  <c r="F34" i="4"/>
  <c r="C34" i="4"/>
  <c r="K33" i="4"/>
  <c r="J33" i="4" s="1"/>
  <c r="I33" i="4"/>
  <c r="F33" i="4"/>
  <c r="C33" i="4"/>
  <c r="K32" i="4"/>
  <c r="J32" i="4"/>
  <c r="I32" i="4"/>
  <c r="F32" i="4"/>
  <c r="C32" i="4"/>
  <c r="K31" i="4"/>
  <c r="I31" i="4"/>
  <c r="J31" i="4" s="1"/>
  <c r="F31" i="4"/>
  <c r="C31" i="4"/>
  <c r="K30" i="4"/>
  <c r="J30" i="4"/>
  <c r="I30" i="4"/>
  <c r="F30" i="4"/>
  <c r="C30" i="4"/>
  <c r="K29" i="4"/>
  <c r="J29" i="4" s="1"/>
  <c r="I29" i="4"/>
  <c r="A31" i="4"/>
  <c r="A32" i="4" s="1"/>
  <c r="I22" i="4"/>
  <c r="F22" i="4"/>
  <c r="C22" i="4"/>
  <c r="K21" i="4"/>
  <c r="J21" i="4" s="1"/>
  <c r="F21" i="4"/>
  <c r="C21" i="4"/>
  <c r="K20" i="4"/>
  <c r="J20" i="4"/>
  <c r="I20" i="4"/>
  <c r="F20" i="4"/>
  <c r="C20" i="4"/>
  <c r="K19" i="4"/>
  <c r="I19" i="4"/>
  <c r="J19" i="4"/>
  <c r="F19" i="4"/>
  <c r="C19" i="4"/>
  <c r="K18" i="4"/>
  <c r="I18" i="4"/>
  <c r="J18" i="4" s="1"/>
  <c r="F18" i="4"/>
  <c r="C18" i="4"/>
  <c r="K17" i="4"/>
  <c r="J17" i="4" s="1"/>
  <c r="I17" i="4"/>
  <c r="F17" i="4"/>
  <c r="C17" i="4"/>
  <c r="K16" i="4"/>
  <c r="I16" i="4"/>
  <c r="J16" i="4"/>
  <c r="F16" i="4"/>
  <c r="C16" i="4"/>
  <c r="K15" i="4"/>
  <c r="J15" i="4" s="1"/>
  <c r="I15" i="4"/>
  <c r="F15" i="4"/>
  <c r="C15" i="4"/>
  <c r="K14" i="4"/>
  <c r="J14" i="4" s="1"/>
  <c r="I14" i="4"/>
  <c r="F14" i="4"/>
  <c r="C14" i="4"/>
  <c r="K13" i="4"/>
  <c r="I13" i="4"/>
  <c r="J13" i="4"/>
  <c r="F13" i="4"/>
  <c r="C13" i="4"/>
  <c r="K12" i="4"/>
  <c r="J12" i="4" s="1"/>
  <c r="I12" i="4"/>
  <c r="F12" i="4"/>
  <c r="C12" i="4"/>
  <c r="K11" i="4"/>
  <c r="I11" i="4"/>
  <c r="J11" i="4" s="1"/>
  <c r="F11" i="4"/>
  <c r="C11" i="4"/>
  <c r="K10" i="4"/>
  <c r="J10" i="4" s="1"/>
  <c r="I10" i="4"/>
  <c r="F10" i="4"/>
  <c r="C10" i="4"/>
  <c r="K9" i="4"/>
  <c r="J9" i="4"/>
  <c r="I9" i="4"/>
  <c r="F9" i="4"/>
  <c r="C9" i="4"/>
  <c r="K8" i="4"/>
  <c r="I8" i="4"/>
  <c r="J8" i="4" s="1"/>
  <c r="F8" i="4"/>
  <c r="C8" i="4"/>
  <c r="K7" i="4"/>
  <c r="I7" i="4"/>
  <c r="F7" i="4"/>
  <c r="C7" i="4"/>
  <c r="I6" i="4"/>
  <c r="J6" i="4" s="1"/>
  <c r="F6" i="4"/>
  <c r="C6" i="4"/>
  <c r="A7" i="4"/>
  <c r="A8" i="4" s="1"/>
  <c r="A9" i="4" s="1"/>
  <c r="C6" i="3"/>
  <c r="F6" i="3"/>
  <c r="I6" i="3"/>
  <c r="K6" i="3"/>
  <c r="J6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C7" i="3"/>
  <c r="F7" i="3"/>
  <c r="I7" i="3"/>
  <c r="K7" i="3"/>
  <c r="J7" i="3" s="1"/>
  <c r="C8" i="3"/>
  <c r="F8" i="3"/>
  <c r="I8" i="3"/>
  <c r="K8" i="3"/>
  <c r="J8" i="3" s="1"/>
  <c r="C9" i="3"/>
  <c r="F9" i="3"/>
  <c r="I9" i="3"/>
  <c r="K9" i="3"/>
  <c r="J9" i="3" s="1"/>
  <c r="C10" i="3"/>
  <c r="F10" i="3"/>
  <c r="I10" i="3"/>
  <c r="J10" i="3" s="1"/>
  <c r="K10" i="3"/>
  <c r="C11" i="3"/>
  <c r="F11" i="3"/>
  <c r="I11" i="3"/>
  <c r="K11" i="3"/>
  <c r="J11" i="3" s="1"/>
  <c r="C12" i="3"/>
  <c r="F12" i="3"/>
  <c r="I12" i="3"/>
  <c r="K12" i="3"/>
  <c r="J12" i="3" s="1"/>
  <c r="C13" i="3"/>
  <c r="F13" i="3"/>
  <c r="I13" i="3"/>
  <c r="J13" i="3"/>
  <c r="K13" i="3"/>
  <c r="C14" i="3"/>
  <c r="F14" i="3"/>
  <c r="I14" i="3"/>
  <c r="K14" i="3"/>
  <c r="J14" i="3" s="1"/>
  <c r="C15" i="3"/>
  <c r="F15" i="3"/>
  <c r="I15" i="3"/>
  <c r="K15" i="3"/>
  <c r="J15" i="3" s="1"/>
  <c r="C16" i="3"/>
  <c r="F16" i="3"/>
  <c r="I16" i="3"/>
  <c r="K16" i="3"/>
  <c r="J16" i="3" s="1"/>
  <c r="C17" i="3"/>
  <c r="F17" i="3"/>
  <c r="I17" i="3"/>
  <c r="K17" i="3"/>
  <c r="J17" i="3" s="1"/>
  <c r="C18" i="3"/>
  <c r="F18" i="3"/>
  <c r="I18" i="3"/>
  <c r="J18" i="3" s="1"/>
  <c r="K18" i="3"/>
  <c r="C19" i="3"/>
  <c r="F19" i="3"/>
  <c r="I19" i="3"/>
  <c r="K19" i="3"/>
  <c r="J19" i="3" s="1"/>
  <c r="C20" i="3"/>
  <c r="F20" i="3"/>
  <c r="I20" i="3"/>
  <c r="K20" i="3"/>
  <c r="J20" i="3" s="1"/>
  <c r="C21" i="3"/>
  <c r="F21" i="3"/>
  <c r="I21" i="3"/>
  <c r="J21" i="3"/>
  <c r="K21" i="3"/>
  <c r="C28" i="3"/>
  <c r="F28" i="3"/>
  <c r="I28" i="3"/>
  <c r="K28" i="3"/>
  <c r="J28" i="3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C29" i="3"/>
  <c r="F29" i="3"/>
  <c r="I29" i="3"/>
  <c r="K29" i="3"/>
  <c r="J29" i="3"/>
  <c r="C30" i="3"/>
  <c r="F30" i="3"/>
  <c r="I30" i="3"/>
  <c r="K30" i="3"/>
  <c r="J30" i="3"/>
  <c r="C31" i="3"/>
  <c r="F31" i="3"/>
  <c r="I31" i="3"/>
  <c r="K31" i="3"/>
  <c r="J31" i="3"/>
  <c r="C32" i="3"/>
  <c r="F32" i="3"/>
  <c r="I32" i="3"/>
  <c r="K32" i="3"/>
  <c r="J32" i="3" s="1"/>
  <c r="C33" i="3"/>
  <c r="F33" i="3"/>
  <c r="I33" i="3"/>
  <c r="K33" i="3"/>
  <c r="J33" i="3"/>
  <c r="C34" i="3"/>
  <c r="F34" i="3"/>
  <c r="I34" i="3"/>
  <c r="K34" i="3"/>
  <c r="J34" i="3" s="1"/>
  <c r="C35" i="3"/>
  <c r="F35" i="3"/>
  <c r="I35" i="3"/>
  <c r="K35" i="3"/>
  <c r="J35" i="3"/>
  <c r="C36" i="3"/>
  <c r="F36" i="3"/>
  <c r="I36" i="3"/>
  <c r="K36" i="3"/>
  <c r="J36" i="3"/>
  <c r="C37" i="3"/>
  <c r="F37" i="3"/>
  <c r="I37" i="3"/>
  <c r="K37" i="3"/>
  <c r="J37" i="3" s="1"/>
  <c r="C38" i="3"/>
  <c r="F38" i="3"/>
  <c r="I38" i="3"/>
  <c r="K38" i="3"/>
  <c r="J38" i="3"/>
  <c r="C39" i="3"/>
  <c r="F39" i="3"/>
  <c r="I39" i="3"/>
  <c r="K39" i="3"/>
  <c r="J39" i="3"/>
  <c r="C40" i="3"/>
  <c r="F40" i="3"/>
  <c r="I40" i="3"/>
  <c r="K40" i="3"/>
  <c r="J40" i="3" s="1"/>
  <c r="C41" i="3"/>
  <c r="F41" i="3"/>
  <c r="I41" i="3"/>
  <c r="K41" i="3"/>
  <c r="J41" i="3"/>
  <c r="C42" i="3"/>
  <c r="F42" i="3"/>
  <c r="I42" i="3"/>
  <c r="K42" i="3"/>
  <c r="J42" i="3" s="1"/>
  <c r="C43" i="3"/>
  <c r="F43" i="3"/>
  <c r="I43" i="3"/>
  <c r="K43" i="3"/>
  <c r="J43" i="3"/>
  <c r="J7" i="4"/>
</calcChain>
</file>

<file path=xl/sharedStrings.xml><?xml version="1.0" encoding="utf-8"?>
<sst xmlns="http://schemas.openxmlformats.org/spreadsheetml/2006/main" count="699" uniqueCount="484">
  <si>
    <t>UZASADNIENIE</t>
  </si>
  <si>
    <t>1. Przedmiot regulacji:</t>
  </si>
  <si>
    <t>2. Omówienie podstawy prawnej:</t>
  </si>
  <si>
    <t>3. Konsultacje wymagane przepisami prawa (łącznie z przepisami wewnętrznymi):</t>
  </si>
  <si>
    <t xml:space="preserve">Zgodnie z obowiązującym stanem prawnym nie ma konieczności skierowania projektu uchwały do konsultacji. </t>
  </si>
  <si>
    <t>4. Uzasadnienie merytoryczne:</t>
  </si>
  <si>
    <t>Lp.</t>
  </si>
  <si>
    <t>Wyszczególnienie</t>
  </si>
  <si>
    <t>Zmiana</t>
  </si>
  <si>
    <t>Plan po zmianach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</si>
  <si>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</si>
  <si>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</si>
  <si>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</si>
  <si>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</si>
  <si>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</si>
  <si>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</si>
  <si>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</si>
  <si>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</si>
  <si>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</si>
  <si>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</si>
  <si>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</si>
  <si>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</si>
  <si>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</si>
  <si>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</si>
  <si>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</si>
  <si>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</si>
  <si>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</si>
  <si>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</si>
  <si>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</si>
  <si>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</si>
  <si>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</si>
  <si>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</si>
  <si>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</si>
  <si>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</si>
  <si>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</si>
  <si>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</si>
  <si>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</si>
  <si>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</si>
  <si>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</si>
  <si>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</si>
  <si>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</si>
  <si>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</si>
  <si>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</si>
  <si>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</si>
  <si>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</si>
  <si>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</si>
  <si>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</si>
  <si>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</si>
  <si>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</si>
  <si>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</si>
  <si>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</si>
  <si>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</si>
  <si>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</si>
  <si>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</si>
  <si>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</si>
  <si>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</si>
  <si>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</si>
  <si>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</si>
  <si>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</si>
  <si>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</si>
  <si>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</si>
  <si>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</si>
  <si>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</si>
  <si>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</si>
  <si>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</si>
  <si>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</si>
  <si>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</si>
  <si>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</si>
  <si>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</si>
  <si>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</si>
  <si>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</si>
  <si>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</si>
  <si>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</si>
  <si>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</si>
  <si>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</si>
  <si>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</si>
  <si>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</si>
  <si>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</si>
  <si>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5.1.1.1</t>
  </si>
  <si>
    <t>5.1.1.2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</si>
  <si>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</si>
  <si>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</si>
  <si>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</si>
  <si>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</si>
  <si>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</si>
  <si>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</si>
  <si>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</si>
  <si>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</si>
  <si>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</si>
  <si>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</si>
  <si>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</si>
  <si>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</si>
  <si>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</si>
  <si>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</si>
  <si>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</si>
  <si>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</si>
  <si>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</si>
  <si>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</si>
  <si>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</si>
  <si>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</si>
  <si>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</si>
  <si>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Wskaźnik spłaty zobowiązań</t>
  </si>
  <si>
    <t>8.1</t>
  </si>
  <si>
    <t>8.1_vROD_2020</t>
  </si>
  <si>
    <t>8.1_vROD_2026</t>
  </si>
  <si>
    <t>8.2</t>
  </si>
  <si>
    <t>8.3</t>
  </si>
  <si>
    <t>8.3.1</t>
  </si>
  <si>
    <t>8.4</t>
  </si>
  <si>
    <t>8.4.1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</si>
  <si>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</si>
  <si>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</si>
  <si>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</si>
  <si>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</si>
  <si>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</si>
  <si>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</si>
  <si>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</si>
  <si>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</si>
  <si>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</si>
  <si>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</si>
  <si>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</si>
  <si>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</si>
  <si>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</si>
  <si>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</si>
  <si>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</si>
  <si>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</si>
  <si>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</si>
  <si>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</si>
  <si>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</si>
  <si>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</si>
  <si>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</si>
  <si>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</si>
  <si>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</si>
  <si>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</si>
  <si>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</si>
  <si>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</si>
  <si>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</si>
  <si>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</si>
  <si>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</si>
  <si>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</si>
  <si>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</si>
  <si>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</si>
  <si>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</si>
  <si>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</si>
  <si>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</si>
  <si>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</si>
  <si>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</si>
  <si>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</si>
  <si>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</si>
  <si>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</si>
  <si>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</si>
  <si>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</si>
  <si>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</si>
  <si>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</si>
  <si>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</si>
  <si>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</si>
  <si>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</si>
  <si>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</si>
  <si>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</si>
  <si>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</si>
  <si>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</si>
  <si>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</si>
  <si>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</si>
  <si>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 kasowych (m.in. umorzenia, różnice kursowe)</t>
  </si>
  <si>
    <t>10.9</t>
  </si>
  <si>
    <t>Wcześniejsza spłata zobowiązań, wyłączona z limitu spłaty zobowiązań, dokonywana w formie wydatków budżetowych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</si>
  <si>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</si>
  <si>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</si>
  <si>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</si>
  <si>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</si>
  <si>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</si>
  <si>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</si>
  <si>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</si>
  <si>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</si>
  <si>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</si>
  <si>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</si>
  <si>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</si>
  <si>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</si>
  <si>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</si>
  <si>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</si>
  <si>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</si>
  <si>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</si>
  <si>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</si>
  <si>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</si>
  <si>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1.</t>
  </si>
  <si>
    <t>3.</t>
  </si>
  <si>
    <t>Horyzont czasowy</t>
  </si>
  <si>
    <t>DOCHODY</t>
  </si>
  <si>
    <t>WYDATKI</t>
  </si>
  <si>
    <t>WYNIK BUDŻETOWY</t>
  </si>
  <si>
    <t>Plan 
przed zmianą</t>
  </si>
  <si>
    <t>zmiana (+/-)</t>
  </si>
  <si>
    <t>Plan 
po zmianie</t>
  </si>
  <si>
    <t>2.</t>
  </si>
  <si>
    <t>4.</t>
  </si>
  <si>
    <t>5.</t>
  </si>
  <si>
    <t>6.</t>
  </si>
  <si>
    <t>7.</t>
  </si>
  <si>
    <t>8.</t>
  </si>
  <si>
    <t>9.</t>
  </si>
  <si>
    <t>10.</t>
  </si>
  <si>
    <t>PRZYCHODY</t>
  </si>
  <si>
    <t>ROZCHODY</t>
  </si>
  <si>
    <t>WYNIK FINANSOWY</t>
  </si>
  <si>
    <t>Ocena skutków regulacji:</t>
  </si>
  <si>
    <t>Zmiany dochodów, wydatków, przychodów i rozchodów oraz wynik budżetowy i finansowy w latach 2011-2026</t>
  </si>
  <si>
    <t>11.</t>
  </si>
  <si>
    <t>12.</t>
  </si>
  <si>
    <t>13.</t>
  </si>
  <si>
    <t>Skutkiem uchwały jest zmiana wieloletniej prognozy finansowej Województwa Kujawsko-Pomorskiego na lata 2011-2026, zgodnie z załącznikami do niniejszej uchwały.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</si>
  <si>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</si>
  <si>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</si>
  <si>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</si>
  <si>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</si>
  <si>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</si>
  <si>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Różnica między dochodami bieżącymi, skorygowanymi o środki a wydatkami bieżącymi</t>
  </si>
  <si>
    <t xml:space="preserve">      Relacja określona po prawej stronie nierówności we wzorze, o którym
      mowa w art. 243 ust. 1 ustawy, ustalona dla danego roku (wskaźnik 
      jednoroczny)</t>
  </si>
  <si>
    <t>łączna kwota przypadających na dany rok kwot ustawowych wyłączeń z limitu spłaty zobowiązań, w tym:</t>
  </si>
  <si>
    <t>kwota przypadających na dany rok kwot wyłączeń określonych w art. 243 ust. 3 ustawy</t>
  </si>
  <si>
    <t>kwota przypadających na dany rok kwot wyłączeń określonych w art. 243 ust. 3a ustawy</t>
  </si>
  <si>
    <t>Pozostałe zmiany</t>
  </si>
  <si>
    <t>Ponadto dokonuje się zmian w załączniku nr 2 do wieloletniej prognozy finansowej "Wykaz przedsięwzięć wieloletnich" wynikających:</t>
  </si>
  <si>
    <t xml:space="preserve"> - ze zmiany ogólnego kosztu zadań,</t>
  </si>
  <si>
    <t>Zmiany dotyczą niżej wymienionych przedsięwzięć:</t>
  </si>
  <si>
    <t>Wyszczególnienie (nazwa zadania i cel)</t>
  </si>
  <si>
    <t>Łączne nakłady finansowe</t>
  </si>
  <si>
    <t>Przed zmianą</t>
  </si>
  <si>
    <t>Zwiększenia</t>
  </si>
  <si>
    <t>Zmniejszenia</t>
  </si>
  <si>
    <t>Po zmianie</t>
  </si>
  <si>
    <t>Wydatki bieżące</t>
  </si>
  <si>
    <t xml:space="preserve">Wydatki na programy, projekty lub zadania pozostałe </t>
  </si>
  <si>
    <t xml:space="preserve"> - ze zmiany w planowanych przedsięwzięciach.</t>
  </si>
  <si>
    <t xml:space="preserve">Wydatki na programy, projekty lub zadania związane z programami realizowanymi z udziałem środków, o których mowa w art. 5 ust. 1 pkt 2 i 3 ustawy z dnia 27 sierpnia 2009 r. o finansach publicznych </t>
  </si>
  <si>
    <t>Wydatki majątkowe</t>
  </si>
  <si>
    <t>Wydatki inwestycyjne</t>
  </si>
  <si>
    <t xml:space="preserve"> - z przeniesienia planowanych wydatków między latami realizacji zadań.</t>
  </si>
  <si>
    <t>Uchwała dotyczy zmiany wieloletniej prognozy finansowej Województwa Kujawsko-Pomorskiego na lata 2023-2039.</t>
  </si>
  <si>
    <t>Obowiązująca wieloletnia prognoza finansowa Województwa Kujawsko-Pomorskiego obejmuje lata 2023-2039.</t>
  </si>
  <si>
    <t>Dokonuje się zmiany w wieloletniej prognozie finansowej Województwa Kujawsko-Pomorskiego na lata 2023-2039. Zmiany wynikają:</t>
  </si>
  <si>
    <t>Szczegółowy zakres zmian budżetu województwa na 2023 r., które wpływają na załącznik nr 1 do wieloletniej prognozy finansowej przedstawia poniższa tabela:</t>
  </si>
  <si>
    <t>Plan na 2023 rok
(przed zmianą)</t>
  </si>
  <si>
    <t>Zmiany dochodów, wydatków, przychodów i rozchodów oraz wynik budżetowy i finansowy w latach 2023-2039</t>
  </si>
  <si>
    <t>TAK</t>
  </si>
  <si>
    <t xml:space="preserve"> - z urealnienia poniesionych wydatków,</t>
  </si>
  <si>
    <t xml:space="preserve"> - z wprowadzenia nowych zadań,</t>
  </si>
  <si>
    <t>RPO 2020 - Dz. 6.3.1 - "Dostrzec to, co niewidoczne" - zwiększenie dostępności do edukacji przedszkolnej w ośrodku Braille'a w Bydgoszczy - Zwiększenie dostępności edukacji przedszkolnej dla dzieci z dysfunkcją narządu wzroku</t>
  </si>
  <si>
    <t>(dokonuje się aktualizacji puli środków na współfinansowanie z EFS)</t>
  </si>
  <si>
    <t>Art. 226-229 i 232 ust. 2 ustawy z dnia 27 sierpnia 2009 r. o finansach publicznych określają szczegółowość wieloletniej prognozy finansowej jednostki samorządu terytorialnego, tj. minimalny zakres informacji i danych jakie powinny się w niej znaleźć.</t>
  </si>
  <si>
    <t>Skutkiem uchwały jest zmiana wieloletniej prognozy finansowej Województwa Kujawsko-Pomorskiego na lata 2023-2039, zgodnie z załącznikami do niniejszej uchwały.</t>
  </si>
  <si>
    <t>IW - Roboty dodatkowe i uzupełniające związane z realizacją inwestycji drogowych w ramach grupy I RPO - Zwiększenie bezpieczeństwa ruchu drogowego</t>
  </si>
  <si>
    <t>RPO 2020 - Dz. 5.1 -  Przebudowa drogi wojewódzkiej Nr 265 Brześć Kujawski-Kowal-Gostynin na odcinku Kowal-granica województwa od km 19+117 do km 34+025- Zwiększenie bezpieczeństwa ruchu drogowego</t>
  </si>
  <si>
    <t>IW - Roboty dodatkowe i uzupełniające oraz waloryzacja kosztów inwestycyjnych - ścieżki rowerowe - Poprawa bezpieczeństwa ruchu drogowego</t>
  </si>
  <si>
    <t>IW - Przebudowa drogi wojewódzkiej Nr 251 od km 45+145 do km 46+800 odc. Młodocin-Pturek wraz z przebudową przepustu w km 46+216 - Poprawa bezpieczeństwa ruchu drogowego</t>
  </si>
  <si>
    <t>RPO 2020 - Pomoc Techniczna RPO 2014-2020 (Dz. 12.1 - pula) - Zapewnienie technicznego i finansowego wsparcia procesu zarządzania, wdrażania, monitorowania i kontroli w celu sprawnego wdrażania oraz efektywnego wykorzystania środków (Urząd Marszałkowski w Toruniu)</t>
  </si>
  <si>
    <t>RPO 2020 - RPO WKP 2014-2020 (współfinansowanie krajowe dla beneficjentów środków EFRR) - Ułatwienie absorpcji środków (Urząd Marszałkowski w Toruniu)</t>
  </si>
  <si>
    <t>IW - Wykonanie robót budowlanych polegających na remoncie, przebudowie i modernizacji istniejącego Zespołu Pałacowo-Parkowego w miejscowości Wieniec koło Włocławka wraz z infrastrukturą zewnętrzną i zagospodarowaniem terenu Parku - Poprawa infrastruktury kulturalnej</t>
  </si>
  <si>
    <t>IW - Prace projektowe związane z Nową Perspektywą Finansową 2021-2027- Poprawa bezpieczeństwa ruchu drogowego</t>
  </si>
  <si>
    <t>RPO 2020 - Dz. 6.3.2 - Artyści w zawodzie - Modernizacja warsztatów kształcenia zawodowego w KPSOSW im. J. Korczaka w Toruniu - Poprawa jakości usług edukacyjnych w zakresie szkolnictwa zawodowego</t>
  </si>
  <si>
    <t>IW - Rozbudowa Opery Nova w Bydgoszczy o IV krąg - Poprawa infrastruktury kultury</t>
  </si>
  <si>
    <t>Opracowanie Programu ochrony środowiska przed hałasem dla województwa kujawsko-pomorskiego oraz ogłoszenia prasowe - Poprawa stanu akustycznego na terenie województwa kujawsko-pomorskiego</t>
  </si>
  <si>
    <t>FEdKP - Dz. 4.3 - Przebudowa z rozbudową drogi wojewódzkiej Nr 270 Brześć Kujawski - Izbica Kujawska - Koło od km 0+000 do km 29+023. Etap I od km 1+100 do km 7+762 - Zwiększenie bezpieczeństwa ruchu drogowego</t>
  </si>
  <si>
    <t>FEdKP - Dz. 4.3 - Budowa II etapu obwodnicy Mogilna - Poprawa bezpieczeństwa ruchu drogowego</t>
  </si>
  <si>
    <t>Młyn Energii - dostosowanie obiektu Młyna Górnego w Grudziądzu do funkcji kulturalno-edukacyjnych - Utworzenie nowoczesnego obiektu o charakterze kulturalno-edukacyjnym</t>
  </si>
  <si>
    <t>IW - Młyn Energii - dostosowanie obiektu Młyna Górnego w Grudziądzu do funkcji kulturalno-edukacyjnych - Utworzenie nowoczesnego obiektu o charakterze kulturalno-edukacyjnym</t>
  </si>
  <si>
    <t>2.1.4</t>
  </si>
  <si>
    <t>2.1.5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</si>
  <si>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</si>
  <si>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</si>
  <si>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</si>
  <si>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</si>
  <si>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</si>
  <si>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</si>
  <si>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</si>
  <si>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</si>
  <si>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</si>
  <si>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</si>
  <si>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</si>
  <si>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</si>
  <si>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</si>
  <si>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</si>
  <si>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</si>
  <si>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1. ze zmian w planowanych przedsięwzięciach wieloletnich, w tym w przedsięwzięciach z udziałem środków unijnych,</t>
  </si>
  <si>
    <t>IW - Budowa obwodnicy miasta Rypina, w tym opracowanie Studium Techniczno-Ekonomiczno-Środowiskowego wraz z uzyskaniem decyzji o środowiskowych uwarunkowaniach zgody na realizację przedsięwzięcia - Poprawa bezpieczeństwa ruchu drogowego</t>
  </si>
  <si>
    <t>IW - Budowa obwodnicy miejscowości Trląg wraz z dokumentacją projektową - Poprawa bezpieczeństwa ruchu drogowego</t>
  </si>
  <si>
    <t>(dokonuje się przeniesienia planowanych wydatków z roku 2023 do roku 2024 w związku z przedłużającymi się procedurami związanymi z opracowaniem dokumentacji projektowych, w tym Studium Techniczno-Ekonomiczno-Środowiskowego. Ogólna wartość zadania nie ulega zmianie)</t>
  </si>
  <si>
    <t>IW - Budowa obwodnicy Tucholi - Poprawa bezpieczeństwa ruchu drogowego</t>
  </si>
  <si>
    <t>IW - Modernizacja dróg wojewódzkich w zakresie wyeliminowania miejsc niebezpiecznych - Poprawa bezpieczeństwa ruchu drogowego</t>
  </si>
  <si>
    <t>IW - Przebudowa wraz z rozbudową drogi wojewódzkiej Nr 563 Rypin-Żuromin-Mława od km 2+475 do km 16+656. Etap I - Przebudowa drogi wojewódzkiej Nr 563 na odcinku Rypin-Stępowo od km 2+475 do km 10+100 - Poprawa bezpieczeństwa ruchu drogowego</t>
  </si>
  <si>
    <t>(dokonuje się zwiększenia planowanych na 2023 r. wydatków oraz ogólnej wartości zadania w związku z koniecznością wykonania w pasie drogowym robót dodatkowych niezbędnych do kontynuacji realizacji zadania pn. "Przebudowa drogi wojewódzkiej Nr 265 Brześć Kujawski-Kowal-Gostycyn na odcinku Kowal-granica województwa od km 19+117 do km 34+025")</t>
  </si>
  <si>
    <t xml:space="preserve">IW - Odnowa nawierzchni drogi wojewódzkiej Nr 243 Mrocza-Koronowo (DK25) odc. Mrocza-Prosperowo od km 0+120 do km 4+320 dł. 4,200 km - Poprawa bezpieczeństwa ruchu drogowego </t>
  </si>
  <si>
    <t>IW - Budowa obwodnicy miasta Brodnicy - Poprawa bezpieczeństwa ruchu drogowego</t>
  </si>
  <si>
    <t>IW - Przygotowanie i realizacja zadań w ramach Rządowego Funduszu Rozwoju Dróg - Zwiększenie bezpieczeństwa ruchu drogowego</t>
  </si>
  <si>
    <t>Aktualizacja "Planu gospodarki odpadami województwa kujawsko-pomorskiego" - Racjonalne gospodarowanie odpadami na terenie województwa kujawsko-pomorskiego</t>
  </si>
  <si>
    <t>RPO 2020 - Dz. 10.2.2 - Niebo nad Astrobazami - rozwijamy kompetencje kluczowe uczniów - Zapewnienie wysokiej jakości nauczania w szkołach poprzez podniesienie kompetencji kluczowych</t>
  </si>
  <si>
    <t>RPO 2020 - Dz. 3.3 - Termomodernizacja budynku administracyjno-biurowego przy ul. Targowej 13-15 w Toruniu - Poprawa efektywności energetycznej budynków użyteczności publicznej</t>
  </si>
  <si>
    <t>(dokonuje się zwiększenia planowanych na 2023 r. wydatków oraz ogólnej wartości wydatków bieżących w związku z koniecznością zabezpieczenia środków na pokrycie kosztów postępowania przetargowego w celu wyboru wykonawcy zadania)</t>
  </si>
  <si>
    <t>IZ - Projekt TeBiCE (Interreg Europa Środkowa) - Zwiększenie wydajności sektora publicznego i prywatnego w przyjmowaniu rozwiązań gospodarki cyrkularnej</t>
  </si>
  <si>
    <t>(dokonuje się przeniesienia części planowanych wydatków z roku 2023 na lata następne w związku z przesunięciem na kolejne lata działań związanych z wizytami międzynarodowymi. Ogólna wartość projektu nie ulega zmianie)</t>
  </si>
  <si>
    <t>(dokonuje się przeniesienia części planowanych wydatków z roku 2023 do roku 2024 w związku z przedłużającymi się procedurami związanymi z opracowaniem dokumentacji projektowej. Ogólna wartość zadania nie ulega zmianie)</t>
  </si>
  <si>
    <t>IW - Rozbudowa drogi wojewódzkiej Nr 272 od skrzyżowania z drogą wojewódzką nr 239, drogą powiatową nr 1046C do ul. Szkolnej w Laskowicach na odcinku ok. 990 mb - Poprawa bezpieczeństwa ruchu drogowego</t>
  </si>
  <si>
    <t>IW - K-PSOSW Nr 2 w Bydgoszczy - Prace związane z dostosowaniem budynku do wymogów p-poż - Zapewnienie bezpieczeństwa pożarowego</t>
  </si>
  <si>
    <t>IW - KPCEN we Włocławku - Rozbudowa budynku - Poprawa infrastruktury oświatowej</t>
  </si>
  <si>
    <t>Wojewódzki program przeciwdziałania przemocy w rodzinie dla województwa kujawsko-pomorskiego na lata 2021-2026 - Inspirowanie i promowanie nowych rozwiązań w zakresie przeciwdziałania przemocy w rodzinie</t>
  </si>
  <si>
    <t>RPO 2020 - RPO WKP 2014-2020 (współfinansowanie krajowe dla beneficjentów środków EFS) - Ułatwienie absorpcji środków (Wojewódzki Urząd Pracy w Toruniu)</t>
  </si>
  <si>
    <t>IZ - Projekt CARES (Interreg Europa) - Poprawa instrumentów polityki w celu wyspecjalizowania i upowszechniania usług telezdrowotnych dla osób starszych</t>
  </si>
  <si>
    <t>IW - Opracowanie dokumentacji Studium Techniczno-Ekonomiczno-Środowiskowego dla połączenia Miasta Bydgoszczy  z węzłem drogowym na trasie szybkiego ruchu S5 i S10 w miejscowości Białe Błota-wsparcie finansowe - Zwiększenie bezpieczeństwa ruchu drogowego</t>
  </si>
  <si>
    <t>IW -Kampania edukacyjna "Nasza Misja - Niska Emisja" - Wsparcie edukacji ekologicznej w zakresie przeciwdziałania emisjom</t>
  </si>
  <si>
    <t>Kampania edukacyjna "Nasza Misja - Niska Emisja" - Wsparcie edukacji ekologicznej w zakresie przeciwdziałania emisjom</t>
  </si>
  <si>
    <t>WOTUiW w Toruniu - Remont pokrycia dachowego w budynku górnym OOC - Poprawa infrastruktury zdrowotnej</t>
  </si>
  <si>
    <t>IW - Budowa parkingu przy Operze Nova w Bydgoszczy - Zwiększenie dostępności do instytucji kultury poprzez zapewnienie miejsc parkingowych</t>
  </si>
  <si>
    <t>IW - Adaptacja pomieszczeń piwnicznych w budynku Kujawsko-Pomorskiego Centrum Kultury w Bydgoszczy - Poprawa infrastruktury kulturalnej</t>
  </si>
  <si>
    <t>Nadbudowa i rozbudowa dawnego budynku kinoteatru Grunwald usytuowanego przy ul. Warszawskiej 11 w Toruniu z przeznaczeniem na teatr - Utworzenie "DUŻEJ SCENY" Kujawsko-Pomorskiego Impresaryjnego Teatru Muzycznego w Toruniu - Poprawa infrastruktury kultury</t>
  </si>
  <si>
    <t>IW - Nadbudowa i rozbudowa dawnego budynku kinoteatru Grunwald usytuowanego przy ul. Warszawskiej 11 w Toruniu z przeznaczeniem na teatr - Utworzenie "DUŻEJ SCENY" Kujawsko-Pomorskiego Impresaryjnego Teatru Muzycznego w Toruniu - Poprawa infrastruktury kultury</t>
  </si>
  <si>
    <t>Rozszerzenie funkcjonalności teatralno-koncertowej poprzez rozbudowę i doposażenie dawnego budynku kinoteatru Grunwald - Poprawa infrastruktury kultury</t>
  </si>
  <si>
    <t>(wydłuża się okres realizacji zadania do 2024 r., urealnia się poniesione do końca 2022 r. wydatki oraz przenosi się niewykorzystaną kwotę z roku 2022 do roku 2024. Ogólna wartość zadania nie ulega zmianie)</t>
  </si>
  <si>
    <t>IW - Rozszerzenie funkcjonalności teatralno-koncertowej poprzez rozbudowę i doposażenie dawnego budynku kinoteatru Grunwald - Poprawa infrastruktury kultury</t>
  </si>
  <si>
    <t>RPO 2020 - Dz. 10.4.1 - W Kujawsko-Pomorskiem Mówisz - masz - certyfikowane szkolenia językowe - Podniesienie kwalifikacji zawodowych osób dorosłych</t>
  </si>
  <si>
    <t>FEdKP - Dz. 4.3 - Przebudowa wraz z rozbudową drogi wojewódzkiej Nr 254 Brzoza -Łabiszyn - Barcin - Mogilno - Wylatowo (odcinek Brzoza - Barcin). Odcinek I od km 0+069 do km 13+280 - Zwiększenie bezpieczeństwa ruchu drogowego</t>
  </si>
  <si>
    <t>(dokonuje się przeniesienia do wydatków bieżących części wydatków inwestycyjnych z przeznaczeniem na pokrycie kosztów zarządzania projektem)</t>
  </si>
  <si>
    <t>FEdKP - Dz. 4.3 - Przebudowa wraz z rozbudową drogi wojewódzkiej Nr 270 Brześć Kujawski - Izbica Kujawska - Koło od km 0+000 do km 29+023 - Budowa obwodnicy m. Lubraniec - Zwiększenie bezpieczeństwa ruchu drogowego</t>
  </si>
  <si>
    <t>FEdKP - Dz. 4.3 - Przebudowa wraz z rozbudową drogi wojewódzkiej Nr 254 Brzoza -Łabiszyn - Barcin - Mogilno - Wylatowo (odcinek Brzoza - Barcin). Odcinek II od km 13+280 do km 22+400 - Zwiększenie bezpieczeństwa ruchu drogowego</t>
  </si>
  <si>
    <t>Artyści w zawodzie - Modernizacja warsztatów kształcenia zawodowego w KPSOSW im. J. Korczaka w Toruniu - Poprawa jakości usług edukacyjnych w zakresie szkolnictwa zawodowego</t>
  </si>
  <si>
    <t>IW - Artyści w zawodzie - Modernizacja warsztatów kształcenia zawodowego w KPSOSW im. J. Korczaka w Toruniu - Poprawa jakości usług edukacyjnych w zakresie szkolnictwa zawodowego</t>
  </si>
  <si>
    <t>FEdKP - Dz. 8.24 - Opracowanie programów profilaktycznych zapobiegających chorobom stanowiącym poważny problem w regionie - Opracowanie 5 programów profilaktycznych zapobiegających chorobom stanowiącym istotny problem w regionie</t>
  </si>
  <si>
    <t>(wydłuża się okres realizacji zadania do 2024 r. oraz przenosi się planowane wydatki z roku 2023 do roku 2024 w związku z przedłużającą się procedurą opracowania wojewódzkiego planu gospodarki odpadami. Ogólna wartość zadania nie ulega zmianie)</t>
  </si>
  <si>
    <t>(dokonuje się przeniesienia części planowanych wydatków z roku 2023 do roku 2024 w związku z przedłużającymi się procedurami związanymi z opracowaniem Studium Techniczno-Ekonomiczno-Środowiskowego dla zadania:
- pn. "Budowa obwodnicy Łysomic - opracowanie Studium Techniczno-Ekonomiczno-Środowiskowego wraz z uzyskaniem decyzji o środowiskowych uwarunkowaniach zgody na realizację przedsięwzięcia",
- pn. "Budowa obwodnicy miasta Chełmży - opracowanie Studium Techniczno-Ekonomiczno-Środowiskowego wraz z uzyskaniem decyzji o środowiskowych uwarunkowaniach zgody na realizację przedsięwzięcia",
- pn. "Budowa obwodnicy miasta Radzyń Chełmiński - opracowanie Studium Techniczno-Ekonomiczno-Środowiskowego wraz z uzyskaniem decyzji o środowiskowych uwarunkowaniach zgody na realizację przedsięwzięcia".
Ogólna wartość zadania nie ulega zmianie)</t>
  </si>
  <si>
    <t>IW - Poprawa warunków obsługi i rozwoju terenu Brzeskiej Strefy Gospodarczej poprzez modernizację drogi wojewódzkiej nr 268 - Zwiększenie bezpieczeństwa ruchu drogowego</t>
  </si>
  <si>
    <t>(dokonuje się przeniesienia części planowanych wydatków z roku 2023 do roku 2024 w celu dostosowania do harmonogramu rzeczowo-finansowego realizacji zadania. Ogólna wartość zadania nie ulega zmianie)</t>
  </si>
  <si>
    <t>(wydłuża się okres realizacji zadania do 2024 r. oraz przenosi się planowane wydatki z roku 2023 do roku 2024 w związku z opóźnieniem w wyborze wykonawcy dokumentacji projektowej z powodu unieważnienia dwóch postępowań przetargowych na skutek błędów formalnych w złożonych ofertach. Ogólna wartość zadania nie ulega zmianie)</t>
  </si>
  <si>
    <t>RPO 2020 - Pomoc Techniczna RPO 2014-2020 - "Opracowanie dokumentacji projektowej dla strategicznych zadań w szpitalach wojewódzkich dla nowego okresu programowania 2021-2027" - Poprawa bezpieczeństwa zdrowotnego mieszkańców województwa</t>
  </si>
  <si>
    <t>IW - Kultura w zasięgu 3.0 - wkład własny wojewódzkich jednostek organizacyjnych - Upowszechnienie dostępu do zasobów kultury poprzez ich cyfryzację</t>
  </si>
  <si>
    <t>FEdKP - Dz. 8.25 - Wykluczenie - nie ma MOWY! 2 - etap I - Zwiększenie zdolności funkcjonowania w społeczności młodzieży zagrożonej wykluczeniem społecznym</t>
  </si>
  <si>
    <t>RPO 2020 - Dz. 6.1.1 – Doposażenie szpitali w województwie kujawsko-pomorskim w związku z zapobieganiem, przeciwdziałaniem i zwalczaniem COVID-19 - etap II – Wsparcie podmiotów leczniczych w zwalczaniu epidemii COVID-19</t>
  </si>
  <si>
    <t>RPO 2020 - Dz. 5.1 - Rozbudowa drogi wojewódzkiej Nr 270 Brześć Kujawski-Izbica Kujawska-Koło od km 0+000 do km 29+023 - Budowa obwodnicy m. Lubraniec - Zwiększenie bezpieczeństwa ruchu drogowego</t>
  </si>
  <si>
    <t>RPO 2020 - Dz. 5.1 - Przebudowa wraz z rozbudową drogi wojewódzkiej Nr 254 Brzoza-Łabiszyn-Barcin-Mogilno-Wylatowo (odcinek Brzoza-Barcin). Odcinek I od km 0+069 do km 13+280 - Zwiększenie bezpieczeństwa ruchu drogowego</t>
  </si>
  <si>
    <t>(dokonuje się zwiększenia planowanych na 2023 r. wydatków z przeznaczeniem na pokrycie kosztów zarządzania projektem. Ogólna wartość wydatków bieżących ulega zwiększeniu)</t>
  </si>
  <si>
    <t>(dokonuje się zmiany zadania z jednorocznego na zadanie wieloletnie przewidziane do realizacji w latach 2021-2024)</t>
  </si>
  <si>
    <t>FEdKP - Dz. 1.02 - Kultura w zasięgu 3.0 - Upowszechnianie dostępu do zasobów kultury poprzez ich cyfryzację</t>
  </si>
  <si>
    <t>FEdKP - Dz. 1.02 - Infostrada Kujaw i Pomorza 3.0 - Wzrost konkurencyjności gospodarki WK-P poprzez rozbudowę infrastruktury społeczeństwa informacyjnego</t>
  </si>
  <si>
    <t>RPO 2020 - Dz. 6.1.1 – Doposażenie szpitali w województwie kujawsko-pomorskim związane z zapobieganiem, przeciwdziałaniem i zwalczaniem COVID-19 – Wsparcie podmiotów leczniczych w zwalczaniu epidemii COVID-19</t>
  </si>
  <si>
    <t>Promocja Województwa Kujawsko-Pomorskiego w ramach współpracy z przewoźnikami lotniczymi - Upowszechnianie wiedzy o województwie kujawsko-pomorskim</t>
  </si>
  <si>
    <t>IW - Przygotowanie dokumentacji na potrzeby realizacji projektu pn. "Młyn Energii w Grudziądzu" - Zagospodarowanie nieruchomości</t>
  </si>
  <si>
    <t>RPO 2020 - Dz. 5.1 - Rozbudowa drogi wojewódzkiej Nr 548 Stolno-Wąbrzeźno od km 0+005 do km 29+619 z wyłączeniem węzła autostradowego w m. Lisewo od km 14+144 do km 15+146 - Zwiększenie bezpieczeństwa ruchu drogowego</t>
  </si>
  <si>
    <t>(dokonuje się przeniesienia planowanych wydatków między latami realizacji w związku z aktualizacją przedsięwzięć planowanych na lata 2023-2025. Ogólna wartość projektu nie ulega zmianie)</t>
  </si>
  <si>
    <t>(dokonuje się urealnienia poniesionych do końca 2022 r. wydatków, zwiększenia planowanych na lata 2024-2026 wydatków oraz ogólnej wartości zadania w związku ze wzrostem kosztów jego realizacji)</t>
  </si>
  <si>
    <t>(wydłuża się okres realizacji zadania do 2027 r. oraz zwiększa się ogólną wartość zadania w związku z planem wieloletniej promocji województwa kujawsko-pomorskiego w liniach lotniczych na krajowych i zagranicznych trasach lotniczych mających bezpośrednie połączenie z Bydgoszczą)</t>
  </si>
  <si>
    <t>(dokonuje się zwiększenia planowanych na 2023 r. wydatków w związku z decyzją Wojewody Kujawsko-Pomorskiego z dnia 27 czerwca 2023 r. informującą o zwiększeniu dotacji na współfinansowanie zadania. Ogólna wartość zadania ulega zwiększeniu)</t>
  </si>
  <si>
    <t>(wprowadza się nowe zadanie przewidziane do realizacji w latach 2023-2024. Zadanie wyodrębnione zostało z jednorocznego zadania pn. "WOTUiW w Toruniu - Podniesienie funkcjonalności WOTUiW w Toruniu". Rozpoczęcie zadania planowane jest w IV kwartale 2023 r. a zakończenie w I półroczu 2024 r.)</t>
  </si>
  <si>
    <t>(wprowadza się nowe zadanie przewidziane do realizacji w latach 2023-2027. Planowane wydatki przeznaczone są na pokrycie wkładu własnego dla wojewódzkich jednostek organizacyjnych, które będą uczestniczyły w projekcie)</t>
  </si>
  <si>
    <t>(dokonuje się przeniesienia części planowanych wydatków z roku 2024 do roku 2025 w związku z przedłużającymi się procedurami formalnymi związanymi z opracowaniem dokumentacji projektowych powodującymi opóźnienia w procesie wszczęcia postępowania przetargowego na wyłonienie wykonawcy robót budowlanych. Ogólna wartość zadania nie ulega zmianie)</t>
  </si>
  <si>
    <t>(wydłuża się okres realizacji zadania do 2024 r. przy zachowaniu niezmienionej ogólnej wartości zadania. Kwota planowana do wydatkowania w 2023 r. przeznaczona jest na dokumentację projektową i nadzór inwestorski natomiast kwota planowana do wydatkowania w 2024 r. przeznaczona jest na roboty budowlane)</t>
  </si>
  <si>
    <t>(dokonuje się przeniesienia planowanych wydatków z roku 2023 do roku 2024 w celu dostosowania do stopnia zaawansowania inwestycji planowanych do realizacji w perspektywie 2021-2027 - obwodnic znajdujących się na etapie przygotowania dokumentacji projektowych. Ogólna wartość zadania nie ulega zmianie)</t>
  </si>
  <si>
    <t>(dokonuje się urealnienia poniesionych do końca 2022 r. wydatków oraz przeniesienia niewykorzystanej kwoty z roku 2022 oraz części planowanych wydatków z roku 2023 do roku 2024 w związku z przesunięciem terminu wszczęcia postępowania przetargowego na wykonanie robót budowlanych i na pełnienie nadzoru inwestorskiego na 2024 r. Ogólna wartość zadania nie ulega zmianie)</t>
  </si>
  <si>
    <t>2. ze zwiększenia w 2023 r. przychodów stanowiących wolne środki, o których mowa w art. 217 ust. 2 pkt 6 ustawy o finansach publicznych o kwotę 80.000.000 zł, tj. do kwoty 181.500.000 zł, poprzez przeniesienie kwoty 78.000.000 zł z 2025 r. i kwoty 2.000.000 zł z 2026 r. Kwota w wysokości 13.500.000 zł przeznaczona zostanie na spłatę zaciągniętych kredytów (zgodnie z harmonogramem przypadającym do spłaty w 2023 r. rat) natomiast kwota w wysokości 168.000.000 zł przeznaczona zostanie na pokrycie deficytu budżetu,</t>
  </si>
  <si>
    <t>2.1.6</t>
  </si>
  <si>
    <t>2.1.7</t>
  </si>
  <si>
    <t>2.1.8</t>
  </si>
  <si>
    <t>2.1.9</t>
  </si>
  <si>
    <t>2.1.10</t>
  </si>
  <si>
    <t>2.1.11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</si>
  <si>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</si>
  <si>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</si>
  <si>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</si>
  <si>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</si>
  <si>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</si>
  <si>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</si>
  <si>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</si>
  <si>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</si>
  <si>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</si>
  <si>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</si>
  <si>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</si>
  <si>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2.2.28</t>
  </si>
  <si>
    <t>2.2.29</t>
  </si>
  <si>
    <t>2.2.30</t>
  </si>
  <si>
    <t>RPO 2020 - RPO WKP 2014-2020 (współfinansowanie krajowe dla beneficjentów środków EFS) - Ułatwienie absorpcji środków (Urząd Marszałkowski Województwa Kujawsko-Pomorskiego)</t>
  </si>
  <si>
    <t>2.2.31</t>
  </si>
  <si>
    <t>(dokonuje się aktualizacji puli środków na współfinansowanie z EFFR)</t>
  </si>
  <si>
    <t>IZ - FERS - Dz. 04.13 - Koordynacja spójnej polityki społecznej Kujaw i Pomorza - Poprawa spójności działań w obszarze polityki włączenia społecznego</t>
  </si>
  <si>
    <t xml:space="preserve"> - z odstąpienia od realizacji zadań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</si>
  <si>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</si>
  <si>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</si>
  <si>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</si>
  <si>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</si>
  <si>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</si>
  <si>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</si>
  <si>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</si>
  <si>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</si>
  <si>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</si>
  <si>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</si>
  <si>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</si>
  <si>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</si>
  <si>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</si>
  <si>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</si>
  <si>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</si>
  <si>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</si>
  <si>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</si>
  <si>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</si>
  <si>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</si>
  <si>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</si>
  <si>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</si>
  <si>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</si>
  <si>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</si>
  <si>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</si>
  <si>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</si>
  <si>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</si>
  <si>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</si>
  <si>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</si>
  <si>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</si>
  <si>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</si>
  <si>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</si>
  <si>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</si>
  <si>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</si>
  <si>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</si>
  <si>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</si>
  <si>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</si>
  <si>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</si>
  <si>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2.1.12</t>
  </si>
  <si>
    <t>Zgodnie z art. 18 pkt 20 ustawy z dnia 5 czerwca 1998 r. o samorządzie województwa  (Dz. U. z 2022 r., poz. 2094 z późn. zm.) do kompetencji sejmiku województwa należy podejmowanie uchwał w innych sprawach zastrzeżonych ustawami. Natomiast art. 231 ustawy z dnia 27 sierpnia 2009 r. o finansach publicznych (Dz. U. z 2023 r. poz. 1270, z późn. zm.) uprawnia organ stanowiący do zmiany kwot wydatków na zaplanowane w wieloletniej prognozie finansowej przedsięwzięcia.</t>
  </si>
  <si>
    <t xml:space="preserve"> - ze zmiany budżetu województwa na 2023 r.,</t>
  </si>
  <si>
    <t xml:space="preserve"> - z aktualizacji przychodów i rozchodów w poszczególnych latach,</t>
  </si>
  <si>
    <t xml:space="preserve"> - z aktualizacji wielkości dochodów i wydatków w poszczególnych latach,</t>
  </si>
  <si>
    <t>(dokonuje się urealnienia poniesionych do końca 2022 r. wydatków oraz zmniejszenia ogólnej wartości wydatków bieżących w związku z rozwiązaniem umowy z wykonawcą z powodu odkrycia średniowiecznego muru)</t>
  </si>
  <si>
    <t>(dokonuje się urealnienia poniesionych do końca 2022 r. wydatków oraz zmniejszenia ogólnej wartości wydatków inwestycyjnych w związku z rozwiązaniem umowy z wykonawcą z powodu odkrycia średniowiecznego muru)</t>
  </si>
  <si>
    <t>(wprowadza się nowe zadanie przewidziane do realizacji w latach 2023-2026 w ramach Krajowego Planu Odbudowy. Pismem z dnia 7 sierpnia 2023 r. Zarząd Fundacji Rozwoju Systemu Edukacji poinformował o zatwierdzeniu projektu do realizacji oraz o przyznanym dofinansowaniu)</t>
  </si>
  <si>
    <t>(wydłuża się okres realizacji zadania do 2024 r. oraz zwiększa się ogólną wartość zadania z przeznaczeniem na budowę kanalizacji deszczowej i dokończenie robót w części dotyczącej ścieżki rowerowej w zadaniu pn. "Ograniczenie emisji spalin poprzez rozbudowę sieci dróg rowerowych znajdujących się w koncepcji rozwoju systemu transportu Bydgosko-Toruńskiego Obszaru Funkcjonalnego dla: Części nr 2 - Złotoria - Nowa Wieś - Lubicz Górny w ciągu drogi wojewódzkiej nr 657")</t>
  </si>
  <si>
    <t>Dokonuje się zmian w zakresie planowanych dochodów, wydatków oraz przychodów, rozchodów i wyniku budżetowego w poszczególnych latach. Zmiany wynikają przede wszystkim:</t>
  </si>
  <si>
    <t>Zestawienie zmian w planowanych dochodach, wydatkach oraz przychodach, rozchodach i wyniku budżetowego w latach 2023-2039 przedstawia załączona tabela.</t>
  </si>
  <si>
    <t>(odstępuje się od realizacji zadania w związku z ujęciem planowanych wydatków na nadzór autorski w zadaniu pn. "Młyn Energii - dostosowanie obiektu Młyna Górnego w Grudziądzu do funkcji kulturalno-edukacyjnych")</t>
  </si>
  <si>
    <t>IW - Opracowanie dokumentacji projektowej dla strategicznych zadań w szpitalach wojewódzkich - Poprawa bezpieczeństwa zdrowotnego mieszkańców województwa</t>
  </si>
  <si>
    <t>W latach 2026-2039 planowana jest nadwyżka budżetowa, która przeznaczona zostanie na spłatę rat kapitałowych zaciągniętych w latach poprzednich kredytów bankowych,</t>
  </si>
  <si>
    <t>FEdKP - Priorytet 10 Pomoc Techniczna (EFS+) - Wsparcie procesu wdrażania programu (Urząd Marszałkowski w Toruniu)</t>
  </si>
  <si>
    <t>(dokonuje się przeniesienia planowanych wydatków z roku 2023 do roku 2025 w celu dostosowania do zaktualizowanego harmonogramu udzielania dotacji)</t>
  </si>
  <si>
    <t>1.1.28</t>
  </si>
  <si>
    <t xml:space="preserve">FEdKP - Dz. 8.08 - Opracowanie programów profilaktycznych dot. chorób związanych z miejscem pracy oraz programów rehabilitacji medycznej - Opracowanie 2 programów profilaktycznych zapobiegających chorobom w miejscu pracy </t>
  </si>
  <si>
    <t>BP w Toruniu - remont - Poprawa estetyki i bezpieczeństwa</t>
  </si>
  <si>
    <t xml:space="preserve">Zbudowanie systemu koordynacji i monitorowania regionalnych działań na rzecz kształcenia zawodowego, szkolnictwa wyższego oraz uczenia się przez całe życie, w tym uczenia się dorosłych  - KPO - Doskonalenie systemu edukacji, mechanizmów uczenia się przez całe życie w kierunku lepszego dopasowania do potrzeb nowoczesnej gospodarki </t>
  </si>
  <si>
    <t>FEdKP - Dz. 1.02 - Kujawsko-Pomorskie e-Zdrowie 3.0 - Podniesienie jakości usług medycznych świadczonych na rzecz społeczeństwa dzięki wykorzystaniu nowoczesnych technologii informacyjnych</t>
  </si>
  <si>
    <t>IW - Przebudowa wraz z rozbudową drogi wojewódzkiej Nr 563 Rypin-Żuromin-Mława od km 2+475 do km 16+656. Etap II - Przebudowa drogi wojewódzkiej Nr 563 na odcinku Stępowo - granica województwa od km 10+100 do km 16+656 - Poprawa bezpieczeństwa ruchu drogowego</t>
  </si>
  <si>
    <t>(dokonuje się zwiększenia planowanych wydatków na pokrycie kosztów zarządzania projektem w związku ze zwiększeniem dofinansowania przez Instytucję Zarządzającą. Ogólna wartość wydatków bieżących ulega zwiększeniu)</t>
  </si>
  <si>
    <t xml:space="preserve">(dokonuje się przeniesienia projektu z Regionalnego Programu Operacyjnego WK-P 2014-2022 do wieloletnich zadań inwestycyjnych) </t>
  </si>
  <si>
    <t>(dokonuje się zmniejszenia planowanych na 2023 r. wydatków oraz ogólnej wartości projektu w związku z oszczędnościami w realizacji projektu)</t>
  </si>
  <si>
    <t>(w związku z odstąpieniem od realizacji projektu pn. "Opracowanie dokumentacji projektowej dla strategicznych zadań w szpitalach wojewódzkich dla nowego okresu programowania 2021-2027" przenosi się planowane wydatki do Pomocy Technicznej RPO WK- P 2014-2020 (Działanie 12.1 - pula))</t>
  </si>
  <si>
    <t>(dokonuje się zwiększenia planowanych wydatków oraz ogólnej wartości wydatków inwestycyjnych w związku ze zwiększeniem dofinansowania przez Instytucję Zarządzającą)</t>
  </si>
  <si>
    <t>(odstępuje się od realizacji projektu w ramach Regionalnego Programu Operacyjnego WK-P 2014-2020)</t>
  </si>
  <si>
    <t>(dokonuje się przeniesienia części wydatków inwestycyjnych do wydatków bieżących oraz zmniejszenia ogólnej wartości wydatków inwestycyjnych po analizie złożonych ofert w postępowaniu przetargowym)</t>
  </si>
  <si>
    <t>(wydłuża się okres realizacji zadania do 2024 r. w związku z unieważnieniem przeprowadzonego w 2023 r. postępowania przetargowego na wykonawcę robót projektu budowlanego, remontu elewacji i schodów zewnętrznych. Ogólna wartość zadania ulega zwiększeniu do zaktualizowanego kosztorysu inwestorskiego)</t>
  </si>
  <si>
    <t>(wprowadza się zadanie przewidziane do realizacji w latach 2017-2023. Pierwotnie zadanie realizowane było w ramach Regionalnego Programu Operacyjnego WK-P 2014-2020)</t>
  </si>
  <si>
    <t>(dokonuje się przeniesienia części planowanych wydatków z roku 2023 do roku 2024 przy zachowaniu niezmienionej ogólnej wartości zadania. W związku z późnym terminem złożenia wniosku o ZRID rozpoczęcie prac nastąpi pod koniec 2023 r. i będą to głównie prace rozbiórkowe o niskich nakładach finansowych)</t>
  </si>
  <si>
    <t>(dokonuje się przeniesienia części planowanych wydatków z roku 2023 na lata następne w celu dostosowania do harmonogramu rzeczowo-finansowego realizacji zadania. Ogólna wartość zadania nie ulega zmianie)</t>
  </si>
  <si>
    <t>(zwiększa się planowane w poszczególnych latach wydatki oraz ogólną wartość wydatków inwestycyjnych w celu dostosowania do zaktualizowanego kosztorysu robót. Planowane wydatki stanowią wkład własny do projektu przewidzianego do realizacji w ramach Programu Fundusze Europejskie dla Kujaw i Pomorza 2021-2027, Priorytet 6. Fundusze europejskie na rzecz zwiększenia dostępności regionalnej infrastruktury mieszkańców, Działanie 6.12)</t>
  </si>
  <si>
    <t>(wydłuża się okres realizacji zadania do 2024 r., urealnia się poniesione do końca 2022 r. wydatki oraz przenosi się niewykorzystaną kwotę z roku 2022 oraz część planowanych wydatków z roku 2023 do roku 2024 w związku z planowanym wszczęciem postępowania przetargowego na wyłonienie wykonawcy zabezpieczeń przeciwpożarowych w 2024 r. Ogólna wartość zadania ulega zwiększeniu w celu dostosowania do zaktualizowanego kosztorysu inwestorskiego)</t>
  </si>
  <si>
    <t>(wprowadza się zadanie przewidziane do realizacji w latach 2017-2023. Pierwotnie zadanie przewidziane było do realizacji w ramach Regionalnego Programu Operacyjnego WK-P 2014-2020)</t>
  </si>
  <si>
    <t>(dokonuje się przeniesienia części planowanych wydatków inwestycyjnych do wydatków bieżących w związku z niższą ceną zakupu energorowera przez Nadgoplański Park Tysiąclecia. Ogólna wartość wydatków inwestycyjnych ulga zmniejszeniu)</t>
  </si>
  <si>
    <t>(wprowadza się nowy projekt przewidziany do realizacji w latach 2023-2027. Planowane wydatki bieżące przeznaczone są na zabezpieczenie wkładu własnego do projektu)</t>
  </si>
  <si>
    <t>(wprowadza się nowy projekt przewidziany do realizacji w latach 2023-2027. Planowane wydatki przeznaczone są na pokrycie wkładu własnego do projektu)</t>
  </si>
  <si>
    <t>(wydłuża się okres realizacji zadania do 2024 r. i przenosi się planowane wydatki z roku 2023 do roku 2024 w związku z trwającą procedurą ponownego wszczęcia postępowania przetargowego w celu wyłonienia wykonawcy opracowania dokumentacji Studium Techniczno-Ekonomiczno-Środowiskowego. Ogólna wartość zadania nie ulega zmianie)</t>
  </si>
  <si>
    <t>(dokonuje się urealnienia poniesionych do końca 2022 r. wydatków oraz przeniesienia niewykorzystanej kwoty z roku 2022 do roku 2023. Ogólna wartość wydatków bieżących nie ulega zmianie)</t>
  </si>
  <si>
    <t>(skraca się okres realizacji projektu do 2023 r. Ogólna wartość wydatków bieżących ulega zwiększeniu z przeznaczeniem na pokrycie kosztów zarządzania projektem)</t>
  </si>
  <si>
    <t>(dokonuje się zwiększenia planowanych na 2023 r. wydatków oraz ogólnej wartości wydatków bieżących w związku ze zwiększeniem dofinansowania przez Instytucję Zarządzającą)</t>
  </si>
  <si>
    <t xml:space="preserve">(dokonuje się przeniesienia projektu z Regionalnego Programu Operacyjnego WK-P 2014-2022 do wieloletnich zadań inwestycyjnych finansowanych ze środków własnych województwa) </t>
  </si>
  <si>
    <t>(dokonuje się przeniesienia części wydatków inwestycyjnych do wydatków bieżących oraz zmniejszenia ogólnej wartości projektu w związku z decyzją Instytucji Zarządzającej RPO WK-P o zmniejszeniu kosztów pośrednich z 2 % do 1 % kosztów kwalifikowalnych bezpośrednich)</t>
  </si>
  <si>
    <t xml:space="preserve">W powyższej uchwale wprowadzone są zmiany wynikające ze zmiany budżetu województwa na 2023 r. dokonane uchwałą Nr 35/1858/23 Zarządu Województwa Kujawsko-Pomorskiego z dnia 30 sierpnia 2023 r. oraz zmiany ujęte w projekcie uchwały Sejmiku Województwa Kujawsko-Pomorskiego w sprawie zmiany budżetu województwa na rok 2023. </t>
  </si>
  <si>
    <t>(dokonuje się urealnienia poniesionych w 2021 r. wydatków w związku ze zwrotem niewykorzystanej zaliczki przez partnera projektu. Ogólna wartość projektu ulega zmniejszeniu)</t>
  </si>
  <si>
    <t>(wprowadza się nowy projekt przewidziany do realizacji w latach 2023-2024, zgodnie ze złożonym wnioskiem o dofinansowanie projektu. Celem projektu jest opracowanie programów profilaktycznych zapobiegającym chorobom związanym z miejscem pracy)</t>
  </si>
  <si>
    <t>(wprowadza się nowy projekt przewidziany do realizacji w latach 2023-2025, zgodnie ze złożonym wnioskiem o dofinansowanie projektu. Celem projektu jest opracowanie programów profilaktycznych zapobiegającym chorobom stanowiącym istotny problem w regionie)</t>
  </si>
  <si>
    <t>(wprowadza się nowy projekt przewidziany do realizacji w latach 2023-2026, zgodnie ze złożonym wnioskiem o dofinansowanie projektu. Celem projektu jest  poprawa dostępu do usług wsparcia dla dzieci i młodzieży mających problemy w zakresie prawidłowego funkcjonowania w społeczeństwie)</t>
  </si>
  <si>
    <t>(wprowadza się nowy projekt przewidziany do realizacji w latach 2023-2028 w ramach Programu Fundusze Europejskie dla Rozwoju Społecznego 2021-2027 (FERS), zgodnie ze złożonym wnioskiem o dofinansowanie projektu. Celem projektu jest uspójnienie działań w obszarze polityki włączenia społecznego realizowanej w województwie oraz wypracowanie mechanizmów jej sprawniejszej koordynacji i lepszego przepływu informacji pomiędzy różnymi podmiotami wewnątrz województwa oraz Ministerstwem ds. zabezpieczenia społecznego i rodziny)</t>
  </si>
  <si>
    <t>(dokonuje się zmniejszenia planowanych na 2023 r. wydatków oraz ogólnej wartości wydatków inwestycyjnych w związku z aktualizacją wartości projektu)</t>
  </si>
  <si>
    <t>(skraca się okres realizacji projektu do 2023 r. Ogólna wartość wydatków inwestycyjnych ulega zmniejszeniu w związku z aktualizacją wartości projektu)</t>
  </si>
  <si>
    <t>(dokonuje się zwiększenia planowanych na 2023 r. wydatków inwestycyjnych w związku z koniecznością wykonania dodatkowych prac budowlanych i sanitarnych w budynku przedszkola KPSOSW nr 1 w Bydgoszczy. Ogólna wartość wydatków inwestycyjnych ulega zwiększeniu)</t>
  </si>
  <si>
    <t>(dokonuje się przeniesienia części wydatków inwestycyjnych do wydatków bieżących z przeznaczeniem na zakup materiałów wykorzystywanych podczas zajęć z zakresu rozwiązywania i możliwości ograniczania zanieczyszczeń. Ogólna wartość wydatków bieżących ulega zwiększeniu)</t>
  </si>
  <si>
    <t>(dokonuje się przeniesienia planowanych wydatków między latami realizacji w związku z przedłużającymi się procedurami związanymi z uzyskaniem opinii i decyzji, w tym ZRID. Ogólna wartość zadania nie ulega zmianie)</t>
  </si>
  <si>
    <t>(wydłuża się okres realizacji zadania do 2024 r. oraz przenosi się część planowanych wydatków z roku 2023 do roku 2024 w związku z przedłużającą się procedurą przetargową mającą na celu wyłonienie wykonawcy II odcinka robót. Ogólna wartość zadania ulega zwiększeniu w związku z analizą złożonych ofert w postępowaniu przetargowym)</t>
  </si>
  <si>
    <t>(dokonuje się przeniesienia planowanych wydatków z roku 2023 do roku 2024 w związku z przedłużającą się procedurą przetargową mającą na celu wyłonienie wykonawcy robót. Ogólna wartość zadania ulega zwiększeniu w związku z analizą złożonych ofert w postępowaniu przetargowym)</t>
  </si>
  <si>
    <t>(wydłuża się okres realizacji zadania do 2026 r. w związku z planowanym rozstrzygnięciem postępowania przetargowego na świadczenie usługi inżyniera kontraktu z 3-letnim okresem realizacji, tj. od 2024 r. do 2026 r. Ogólna wartość zadania ulega zwiększeniu)</t>
  </si>
  <si>
    <t>(wydłuża się okres realizacji zadania do 2024 r. oraz zwiększa się ogólną wartość zadania w związku z koniecznością pokrycia kosztów zabezpieczenia placu budowy, doradztwa prawnego oraz zarządzania inwestycją)</t>
  </si>
  <si>
    <t xml:space="preserve">IW - Zbudowanie systemu koordynacji i monitorowania regionalnych działań na rzecz kształcenia zawodowego, szkolnictwa wyższego oraz uczenia się przez całe życie, w tym uczenia się dorosłych KPO - Doskonalenie systemu edukacji, mechanizmów uczenia się przez całe życie w kierunku lepszego dopasowania do potrzeb nowoczesnej gospodarki </t>
  </si>
  <si>
    <t xml:space="preserve">4. ze zmian wyniku finansowego w poszczególnych latach.  W latach 2023-2025 planowany jest deficyt budżetowy, który w 2023 r. sfinansowany zostanie z wolnych środków, o których mowa w art. 217 ust. 2 pkt 6 ustawy o finansach publicznych oraz niewykorzystanych środków pieniężnych, o których mowa w art 217 ust. 2 pkt 8 ustawy o finansach publicznych natomiast w latach 2024-2025 sfinansowany zostanie z kredytu bankowego. </t>
  </si>
  <si>
    <t xml:space="preserve">5. z aktualizacji wydatków na obsługę długu we wszystkich latach perspektywy finansowej. </t>
  </si>
  <si>
    <t>(dokonuje się przeniesienia części planowanych wydatków z roku 2024 do:
 - 2023 r. z przeznaczeniem na końcowe rozliczenie dokumentacji projektowej dotyczącej Studium Techniczno-Ekonomiczno-Środowiskowego,
 - 2025 r. z przeznaczeniem na roboty budowlane.
Ogólna wartość zadania nie ulega zmianie)</t>
  </si>
  <si>
    <t>(zmniejsza się planowane na 2023 r. wydatki i przenosi się planowane wydatki między latami realizacji. Zwiększa się ogólną wartość wydatków bieżących w związku z aktualizacją szacownych kosztów projektu. Planowane wydatki stanowią wkład własny do projektu planowanego do realizacji w ramach Programu Fundusze Europejskie dla Kujaw i Pomorza 2021-2027, Priorytet 6. Fundusze europejskie na rzecz zwiększenia dostępności regionalnej infrastruktury mieszkańców, Działanie 6.12)</t>
  </si>
  <si>
    <t xml:space="preserve">(dokonuje się przeniesienia części planowanych wydatków z roku 2024 do roku 2025 w celu dostosowania do przewidywanych do poniesienia w 2024 r. wydatków dla zadań realizowanych w ramach Rządowego Funduszu Rozwoju Dróg.
</t>
  </si>
  <si>
    <t>3. ze zmian planowanych przychodów i rozchodów w poszczególnych latach w związku z odstąpieniem od zaciągnięcia kredytu w 2023 r. a planowanym zaciągnięciem kredytu w 2025 r. oraz z z aktualizacją harmonogramu spłat kredytów. Łączna kwota planowanych do zaciągnięcia kredytów wynosi 110.000.000 zł (2024 r. - 30.000.000 zł i 2025 r. 80.000.000 zł) i przeznaczona zostanie na spłatę rat kredytów zaciągniętych w latach poprzednich w kwocie 38.000.000 zł oraz na pokrycie deficytu budżetowego w kwocie 72.000.000 zł,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</si>
</sst>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_-* #,##0.00\ _z_ł_-;\-* #,##0.00\ _z_ł_-;_-* \-??\ _z_ł_-;_-@_-"/>
    <numFmt numFmtId="167" formatCode="#,##0.00_ ;[Red]\-#,##0.00\ "/>
  </numFmts>
  <fonts count="64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Czcionka tekstu podstawowego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0"/>
      <name val="Czcionka tekstu podstawowego"/>
      <family val="2"/>
      <charset val="238"/>
    </font>
    <font>
      <b/>
      <i/>
      <sz val="12"/>
      <name val="Times New Roman"/>
      <family val="1"/>
      <charset val="238"/>
    </font>
    <font>
      <b/>
      <i/>
      <sz val="10"/>
      <name val="Czcionka tekstu podstawowego"/>
      <family val="2"/>
      <charset val="238"/>
    </font>
    <font>
      <i/>
      <sz val="12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Czcionka tekstu podstawowego"/>
      <family val="2"/>
      <charset val="238"/>
    </font>
    <font>
      <i/>
      <sz val="12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09">
    <xf numFmtId="0" fontId="0" fillId="0" borderId="0"/>
    <xf numFmtId="0" fontId="50" fillId="2" borderId="0" applyNumberFormat="0" applyBorder="0" applyAlignment="0" applyProtection="0"/>
    <xf numFmtId="0" fontId="1" fillId="2" borderId="0" applyNumberFormat="0" applyBorder="0" applyAlignment="0" applyProtection="0"/>
    <xf numFmtId="0" fontId="50" fillId="3" borderId="0" applyNumberFormat="0" applyBorder="0" applyAlignment="0" applyProtection="0"/>
    <xf numFmtId="0" fontId="1" fillId="3" borderId="0" applyNumberFormat="0" applyBorder="0" applyAlignment="0" applyProtection="0"/>
    <xf numFmtId="0" fontId="50" fillId="4" borderId="0" applyNumberFormat="0" applyBorder="0" applyAlignment="0" applyProtection="0"/>
    <xf numFmtId="0" fontId="1" fillId="4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6" borderId="0" applyNumberFormat="0" applyBorder="0" applyAlignment="0" applyProtection="0"/>
    <xf numFmtId="0" fontId="1" fillId="6" borderId="0" applyNumberFormat="0" applyBorder="0" applyAlignment="0" applyProtection="0"/>
    <xf numFmtId="0" fontId="50" fillId="7" borderId="0" applyNumberFormat="0" applyBorder="0" applyAlignment="0" applyProtection="0"/>
    <xf numFmtId="0" fontId="1" fillId="7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9" borderId="0" applyNumberFormat="0" applyBorder="0" applyAlignment="0" applyProtection="0"/>
    <xf numFmtId="0" fontId="1" fillId="9" borderId="0" applyNumberFormat="0" applyBorder="0" applyAlignment="0" applyProtection="0"/>
    <xf numFmtId="0" fontId="50" fillId="10" borderId="0" applyNumberFormat="0" applyBorder="0" applyAlignment="0" applyProtection="0"/>
    <xf numFmtId="0" fontId="1" fillId="10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166" fontId="50" fillId="0" borderId="0" applyFill="0" applyBorder="0" applyAlignment="0" applyProtection="0"/>
    <xf numFmtId="0" fontId="10" fillId="0" borderId="3" applyNumberFormat="0" applyFill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1" fillId="0" borderId="0"/>
    <xf numFmtId="0" fontId="60" fillId="0" borderId="0"/>
    <xf numFmtId="0" fontId="22" fillId="0" borderId="0"/>
    <xf numFmtId="0" fontId="24" fillId="20" borderId="1" applyNumberFormat="0" applyAlignment="0" applyProtection="0"/>
    <xf numFmtId="0" fontId="25" fillId="20" borderId="1" applyNumberFormat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0" fontId="26" fillId="0" borderId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23" borderId="9" applyNumberFormat="0" applyAlignment="0" applyProtection="0"/>
    <xf numFmtId="0" fontId="50" fillId="23" borderId="9" applyNumberFormat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</cellStyleXfs>
  <cellXfs count="218">
    <xf numFmtId="0" fontId="0" fillId="0" borderId="0" xfId="0"/>
    <xf numFmtId="0" fontId="36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/>
    </xf>
    <xf numFmtId="0" fontId="40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wrapText="1"/>
    </xf>
    <xf numFmtId="0" fontId="41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 vertical="center" wrapText="1" indent="2"/>
    </xf>
    <xf numFmtId="0" fontId="39" fillId="0" borderId="0" xfId="0" applyFont="1" applyFill="1" applyAlignment="1" applyProtection="1">
      <alignment horizontal="center" wrapText="1"/>
    </xf>
    <xf numFmtId="0" fontId="47" fillId="0" borderId="0" xfId="0" applyFont="1" applyFill="1" applyProtection="1"/>
    <xf numFmtId="0" fontId="47" fillId="0" borderId="0" xfId="0" applyFont="1" applyFill="1" applyAlignment="1">
      <alignment horizontal="center"/>
    </xf>
    <xf numFmtId="0" fontId="47" fillId="0" borderId="0" xfId="0" applyFont="1" applyFill="1"/>
    <xf numFmtId="0" fontId="47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2" fontId="38" fillId="0" borderId="10" xfId="0" applyNumberFormat="1" applyFont="1" applyFill="1" applyBorder="1" applyAlignment="1">
      <alignment horizontal="center" vertical="center" wrapText="1"/>
    </xf>
    <xf numFmtId="2" fontId="38" fillId="0" borderId="11" xfId="0" applyNumberFormat="1" applyFont="1" applyFill="1" applyBorder="1" applyAlignment="1">
      <alignment horizontal="center" vertical="center" wrapText="1"/>
    </xf>
    <xf numFmtId="2" fontId="38" fillId="0" borderId="12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49" fillId="0" borderId="13" xfId="0" applyFont="1" applyFill="1" applyBorder="1" applyAlignment="1">
      <alignment horizontal="center"/>
    </xf>
    <xf numFmtId="0" fontId="49" fillId="0" borderId="14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/>
    <xf numFmtId="0" fontId="47" fillId="0" borderId="17" xfId="0" applyFont="1" applyFill="1" applyBorder="1" applyAlignment="1">
      <alignment horizontal="center" vertical="center"/>
    </xf>
    <xf numFmtId="3" fontId="47" fillId="0" borderId="18" xfId="0" applyNumberFormat="1" applyFont="1" applyFill="1" applyBorder="1" applyAlignment="1">
      <alignment vertical="center"/>
    </xf>
    <xf numFmtId="3" fontId="47" fillId="0" borderId="19" xfId="0" applyNumberFormat="1" applyFont="1" applyFill="1" applyBorder="1" applyAlignment="1">
      <alignment vertical="center"/>
    </xf>
    <xf numFmtId="3" fontId="47" fillId="0" borderId="20" xfId="0" applyNumberFormat="1" applyFont="1" applyFill="1" applyBorder="1" applyAlignment="1">
      <alignment vertical="center"/>
    </xf>
    <xf numFmtId="3" fontId="47" fillId="0" borderId="0" xfId="0" applyNumberFormat="1" applyFont="1" applyFill="1" applyBorder="1" applyAlignment="1">
      <alignment vertical="center"/>
    </xf>
    <xf numFmtId="3" fontId="47" fillId="0" borderId="21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22" xfId="0" applyNumberFormat="1" applyFont="1" applyFill="1" applyBorder="1" applyAlignment="1">
      <alignment horizontal="center" vertical="center"/>
    </xf>
    <xf numFmtId="3" fontId="47" fillId="0" borderId="23" xfId="0" applyNumberFormat="1" applyFont="1" applyFill="1" applyBorder="1" applyAlignment="1">
      <alignment vertical="center"/>
    </xf>
    <xf numFmtId="3" fontId="47" fillId="0" borderId="24" xfId="0" applyNumberFormat="1" applyFont="1" applyFill="1" applyBorder="1" applyAlignment="1">
      <alignment vertical="center"/>
    </xf>
    <xf numFmtId="3" fontId="47" fillId="0" borderId="25" xfId="0" applyNumberFormat="1" applyFont="1" applyFill="1" applyBorder="1" applyAlignment="1">
      <alignment vertical="center"/>
    </xf>
    <xf numFmtId="3" fontId="47" fillId="0" borderId="26" xfId="0" applyNumberFormat="1" applyFont="1" applyFill="1" applyBorder="1" applyAlignment="1">
      <alignment vertical="center"/>
    </xf>
    <xf numFmtId="0" fontId="47" fillId="0" borderId="27" xfId="0" applyNumberFormat="1" applyFont="1" applyFill="1" applyBorder="1" applyAlignment="1">
      <alignment horizontal="center" vertical="center"/>
    </xf>
    <xf numFmtId="3" fontId="47" fillId="0" borderId="12" xfId="0" applyNumberFormat="1" applyFont="1" applyFill="1" applyBorder="1" applyAlignment="1">
      <alignment vertical="center"/>
    </xf>
    <xf numFmtId="3" fontId="47" fillId="0" borderId="11" xfId="0" applyNumberFormat="1" applyFont="1" applyFill="1" applyBorder="1" applyAlignment="1">
      <alignment vertical="center"/>
    </xf>
    <xf numFmtId="3" fontId="47" fillId="0" borderId="28" xfId="0" applyNumberFormat="1" applyFont="1" applyFill="1" applyBorder="1" applyAlignment="1">
      <alignment vertical="center"/>
    </xf>
    <xf numFmtId="3" fontId="47" fillId="0" borderId="10" xfId="0" applyNumberFormat="1" applyFont="1" applyFill="1" applyBorder="1" applyAlignment="1">
      <alignment vertical="center"/>
    </xf>
    <xf numFmtId="0" fontId="47" fillId="0" borderId="29" xfId="0" applyFont="1" applyFill="1" applyBorder="1" applyAlignment="1">
      <alignment horizontal="center" vertical="center"/>
    </xf>
    <xf numFmtId="3" fontId="47" fillId="0" borderId="30" xfId="0" applyNumberFormat="1" applyFont="1" applyFill="1" applyBorder="1" applyAlignment="1">
      <alignment vertical="center"/>
    </xf>
    <xf numFmtId="0" fontId="47" fillId="0" borderId="25" xfId="0" applyNumberFormat="1" applyFont="1" applyFill="1" applyBorder="1" applyAlignment="1">
      <alignment horizontal="center" vertical="center"/>
    </xf>
    <xf numFmtId="3" fontId="47" fillId="0" borderId="31" xfId="0" applyNumberFormat="1" applyFont="1" applyFill="1" applyBorder="1" applyAlignment="1">
      <alignment vertical="center"/>
    </xf>
    <xf numFmtId="0" fontId="47" fillId="0" borderId="28" xfId="0" applyNumberFormat="1" applyFont="1" applyFill="1" applyBorder="1" applyAlignment="1">
      <alignment horizontal="center" vertical="center"/>
    </xf>
    <xf numFmtId="3" fontId="47" fillId="0" borderId="32" xfId="0" applyNumberFormat="1" applyFont="1" applyFill="1" applyBorder="1" applyAlignment="1">
      <alignment vertical="center"/>
    </xf>
    <xf numFmtId="0" fontId="38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wrapText="1"/>
    </xf>
    <xf numFmtId="0" fontId="47" fillId="0" borderId="0" xfId="0" applyFont="1" applyFill="1" applyAlignment="1" applyProtection="1">
      <alignment horizontal="center"/>
    </xf>
    <xf numFmtId="0" fontId="47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Alignment="1" applyProtection="1">
      <alignment vertical="center"/>
    </xf>
    <xf numFmtId="2" fontId="38" fillId="0" borderId="33" xfId="0" applyNumberFormat="1" applyFont="1" applyFill="1" applyBorder="1" applyAlignment="1" applyProtection="1">
      <alignment horizontal="center" vertical="center" wrapText="1"/>
    </xf>
    <xf numFmtId="2" fontId="38" fillId="0" borderId="34" xfId="0" applyNumberFormat="1" applyFont="1" applyFill="1" applyBorder="1" applyAlignment="1" applyProtection="1">
      <alignment horizontal="center" vertical="center" wrapText="1"/>
    </xf>
    <xf numFmtId="2" fontId="38" fillId="0" borderId="35" xfId="0" applyNumberFormat="1" applyFont="1" applyFill="1" applyBorder="1" applyAlignment="1" applyProtection="1">
      <alignment horizontal="center" vertical="center" wrapText="1"/>
    </xf>
    <xf numFmtId="2" fontId="38" fillId="0" borderId="36" xfId="0" applyNumberFormat="1" applyFont="1" applyFill="1" applyBorder="1" applyAlignment="1" applyProtection="1">
      <alignment horizontal="center" vertical="center" wrapText="1"/>
    </xf>
    <xf numFmtId="2" fontId="38" fillId="0" borderId="0" xfId="0" applyNumberFormat="1" applyFont="1" applyFill="1" applyBorder="1" applyAlignment="1" applyProtection="1">
      <alignment horizontal="center" vertical="center" wrapText="1"/>
    </xf>
    <xf numFmtId="2" fontId="38" fillId="0" borderId="10" xfId="0" applyNumberFormat="1" applyFont="1" applyFill="1" applyBorder="1" applyAlignment="1" applyProtection="1">
      <alignment horizontal="center" vertical="center" wrapText="1"/>
    </xf>
    <xf numFmtId="2" fontId="38" fillId="0" borderId="11" xfId="0" applyNumberFormat="1" applyFont="1" applyFill="1" applyBorder="1" applyAlignment="1" applyProtection="1">
      <alignment horizontal="center" vertical="center" wrapText="1"/>
    </xf>
    <xf numFmtId="2" fontId="38" fillId="0" borderId="12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Protection="1"/>
    <xf numFmtId="0" fontId="49" fillId="0" borderId="37" xfId="0" applyFont="1" applyFill="1" applyBorder="1" applyAlignment="1" applyProtection="1">
      <alignment horizontal="center"/>
    </xf>
    <xf numFmtId="0" fontId="49" fillId="0" borderId="38" xfId="0" applyFont="1" applyFill="1" applyBorder="1" applyAlignment="1" applyProtection="1">
      <alignment horizontal="center"/>
    </xf>
    <xf numFmtId="0" fontId="49" fillId="0" borderId="39" xfId="0" applyFont="1" applyFill="1" applyBorder="1" applyAlignment="1" applyProtection="1">
      <alignment horizontal="center"/>
    </xf>
    <xf numFmtId="0" fontId="49" fillId="0" borderId="40" xfId="0" applyFont="1" applyFill="1" applyBorder="1" applyAlignment="1" applyProtection="1">
      <alignment horizontal="center"/>
    </xf>
    <xf numFmtId="0" fontId="49" fillId="0" borderId="41" xfId="0" applyFont="1" applyFill="1" applyBorder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/>
    </xf>
    <xf numFmtId="0" fontId="49" fillId="0" borderId="42" xfId="0" applyFont="1" applyFill="1" applyBorder="1" applyAlignment="1" applyProtection="1">
      <alignment horizontal="center"/>
    </xf>
    <xf numFmtId="0" fontId="49" fillId="0" borderId="43" xfId="0" applyFont="1" applyFill="1" applyBorder="1" applyAlignment="1" applyProtection="1">
      <alignment horizontal="center"/>
    </xf>
    <xf numFmtId="0" fontId="49" fillId="0" borderId="0" xfId="0" applyFont="1" applyFill="1" applyProtection="1"/>
    <xf numFmtId="0" fontId="47" fillId="0" borderId="44" xfId="0" applyFont="1" applyFill="1" applyBorder="1" applyAlignment="1" applyProtection="1">
      <alignment horizontal="center" vertical="center"/>
    </xf>
    <xf numFmtId="4" fontId="47" fillId="0" borderId="45" xfId="0" applyNumberFormat="1" applyFont="1" applyFill="1" applyBorder="1" applyAlignment="1" applyProtection="1">
      <alignment vertical="center"/>
    </xf>
    <xf numFmtId="4" fontId="47" fillId="0" borderId="46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Border="1" applyAlignment="1" applyProtection="1">
      <alignment vertical="center"/>
    </xf>
    <xf numFmtId="4" fontId="47" fillId="0" borderId="26" xfId="0" applyNumberFormat="1" applyFont="1" applyFill="1" applyBorder="1" applyAlignment="1" applyProtection="1">
      <alignment vertical="center"/>
    </xf>
    <xf numFmtId="4" fontId="47" fillId="0" borderId="24" xfId="0" applyNumberFormat="1" applyFont="1" applyFill="1" applyBorder="1" applyAlignment="1" applyProtection="1">
      <alignment vertical="center"/>
    </xf>
    <xf numFmtId="4" fontId="47" fillId="0" borderId="23" xfId="0" applyNumberFormat="1" applyFont="1" applyFill="1" applyBorder="1" applyAlignment="1" applyProtection="1">
      <alignment vertical="center"/>
    </xf>
    <xf numFmtId="0" fontId="47" fillId="0" borderId="0" xfId="0" applyFont="1" applyFill="1" applyAlignment="1" applyProtection="1">
      <alignment vertical="center"/>
    </xf>
    <xf numFmtId="4" fontId="47" fillId="0" borderId="47" xfId="0" applyNumberFormat="1" applyFont="1" applyFill="1" applyBorder="1" applyAlignment="1" applyProtection="1">
      <alignment vertical="center"/>
    </xf>
    <xf numFmtId="0" fontId="47" fillId="0" borderId="48" xfId="0" applyFont="1" applyFill="1" applyBorder="1" applyAlignment="1" applyProtection="1">
      <alignment horizontal="center" vertical="center"/>
    </xf>
    <xf numFmtId="4" fontId="47" fillId="0" borderId="49" xfId="0" applyNumberFormat="1" applyFont="1" applyFill="1" applyBorder="1" applyAlignment="1" applyProtection="1">
      <alignment vertical="center"/>
    </xf>
    <xf numFmtId="4" fontId="47" fillId="0" borderId="50" xfId="0" applyNumberFormat="1" applyFont="1" applyFill="1" applyBorder="1" applyAlignment="1" applyProtection="1">
      <alignment vertical="center"/>
    </xf>
    <xf numFmtId="0" fontId="47" fillId="0" borderId="51" xfId="0" applyFont="1" applyFill="1" applyBorder="1" applyAlignment="1" applyProtection="1">
      <alignment horizontal="center" vertical="center"/>
    </xf>
    <xf numFmtId="4" fontId="47" fillId="0" borderId="52" xfId="0" applyNumberFormat="1" applyFont="1" applyFill="1" applyBorder="1" applyAlignment="1" applyProtection="1">
      <alignment vertical="center"/>
    </xf>
    <xf numFmtId="4" fontId="47" fillId="0" borderId="53" xfId="0" applyNumberFormat="1" applyFont="1" applyFill="1" applyBorder="1" applyAlignment="1" applyProtection="1">
      <alignment vertical="center"/>
    </xf>
    <xf numFmtId="4" fontId="47" fillId="0" borderId="54" xfId="0" applyNumberFormat="1" applyFont="1" applyFill="1" applyBorder="1" applyAlignment="1" applyProtection="1">
      <alignment vertical="center"/>
    </xf>
    <xf numFmtId="4" fontId="47" fillId="0" borderId="10" xfId="0" applyNumberFormat="1" applyFont="1" applyFill="1" applyBorder="1" applyAlignment="1" applyProtection="1">
      <alignment vertical="center"/>
    </xf>
    <xf numFmtId="4" fontId="47" fillId="0" borderId="11" xfId="0" applyNumberFormat="1" applyFont="1" applyFill="1" applyBorder="1" applyAlignment="1" applyProtection="1">
      <alignment vertical="center"/>
    </xf>
    <xf numFmtId="4" fontId="47" fillId="0" borderId="12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Protection="1"/>
    <xf numFmtId="4" fontId="47" fillId="0" borderId="0" xfId="0" applyNumberFormat="1" applyFont="1" applyFill="1" applyBorder="1" applyProtection="1"/>
    <xf numFmtId="2" fontId="38" fillId="0" borderId="55" xfId="0" applyNumberFormat="1" applyFont="1" applyFill="1" applyBorder="1" applyAlignment="1" applyProtection="1">
      <alignment horizontal="center" vertical="center" wrapText="1"/>
    </xf>
    <xf numFmtId="2" fontId="38" fillId="0" borderId="56" xfId="0" applyNumberFormat="1" applyFont="1" applyFill="1" applyBorder="1" applyAlignment="1" applyProtection="1">
      <alignment horizontal="center" vertical="center" wrapText="1"/>
    </xf>
    <xf numFmtId="2" fontId="38" fillId="0" borderId="57" xfId="0" applyNumberFormat="1" applyFont="1" applyFill="1" applyBorder="1" applyAlignment="1" applyProtection="1">
      <alignment horizontal="center" vertical="center" wrapText="1"/>
    </xf>
    <xf numFmtId="2" fontId="38" fillId="0" borderId="58" xfId="0" applyNumberFormat="1" applyFont="1" applyFill="1" applyBorder="1" applyAlignment="1" applyProtection="1">
      <alignment horizontal="center" vertical="center" wrapText="1"/>
    </xf>
    <xf numFmtId="0" fontId="49" fillId="0" borderId="13" xfId="0" applyFont="1" applyFill="1" applyBorder="1" applyAlignment="1" applyProtection="1">
      <alignment horizontal="center"/>
    </xf>
    <xf numFmtId="0" fontId="47" fillId="0" borderId="22" xfId="0" applyFont="1" applyFill="1" applyBorder="1" applyAlignment="1" applyProtection="1">
      <alignment horizontal="center" vertical="center"/>
    </xf>
    <xf numFmtId="4" fontId="47" fillId="0" borderId="59" xfId="0" applyNumberFormat="1" applyFont="1" applyFill="1" applyBorder="1" applyAlignment="1" applyProtection="1">
      <alignment vertical="center"/>
    </xf>
    <xf numFmtId="0" fontId="47" fillId="0" borderId="60" xfId="0" applyFont="1" applyFill="1" applyBorder="1" applyAlignment="1" applyProtection="1">
      <alignment horizontal="center" vertical="center"/>
    </xf>
    <xf numFmtId="4" fontId="47" fillId="0" borderId="61" xfId="0" applyNumberFormat="1" applyFont="1" applyFill="1" applyBorder="1" applyAlignment="1" applyProtection="1">
      <alignment vertical="center"/>
    </xf>
    <xf numFmtId="4" fontId="47" fillId="0" borderId="57" xfId="0" applyNumberFormat="1" applyFont="1" applyFill="1" applyBorder="1" applyAlignment="1" applyProtection="1">
      <alignment vertical="center"/>
    </xf>
    <xf numFmtId="0" fontId="47" fillId="0" borderId="27" xfId="0" applyFont="1" applyFill="1" applyBorder="1" applyAlignment="1" applyProtection="1">
      <alignment horizontal="center" vertical="center"/>
    </xf>
    <xf numFmtId="4" fontId="47" fillId="0" borderId="62" xfId="0" applyNumberFormat="1" applyFont="1" applyFill="1" applyBorder="1" applyAlignment="1" applyProtection="1">
      <alignment vertical="center"/>
    </xf>
    <xf numFmtId="4" fontId="47" fillId="0" borderId="63" xfId="0" applyNumberFormat="1" applyFont="1" applyFill="1" applyBorder="1" applyAlignment="1" applyProtection="1">
      <alignment vertical="center"/>
    </xf>
    <xf numFmtId="167" fontId="41" fillId="0" borderId="0" xfId="81" applyNumberFormat="1" applyFont="1" applyFill="1" applyBorder="1" applyAlignment="1" applyProtection="1">
      <alignment vertical="center" shrinkToFit="1"/>
    </xf>
    <xf numFmtId="4" fontId="41" fillId="0" borderId="0" xfId="81" applyNumberFormat="1" applyFont="1" applyFill="1" applyBorder="1" applyAlignment="1" applyProtection="1">
      <alignment vertical="center" shrinkToFit="1"/>
    </xf>
    <xf numFmtId="4" fontId="47" fillId="0" borderId="64" xfId="0" applyNumberFormat="1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left"/>
    </xf>
    <xf numFmtId="0" fontId="41" fillId="0" borderId="0" xfId="0" applyFont="1" applyFill="1" applyBorder="1" applyAlignment="1" applyProtection="1">
      <alignment horizontal="left" wrapText="1"/>
    </xf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Protection="1"/>
    <xf numFmtId="0" fontId="55" fillId="0" borderId="0" xfId="0" applyFont="1" applyFill="1" applyAlignment="1" applyProtection="1">
      <alignment horizontal="center" vertical="top" wrapText="1"/>
    </xf>
    <xf numFmtId="0" fontId="55" fillId="0" borderId="0" xfId="0" applyFont="1" applyFill="1" applyBorder="1" applyAlignment="1" applyProtection="1">
      <alignment wrapText="1"/>
    </xf>
    <xf numFmtId="3" fontId="55" fillId="0" borderId="0" xfId="0" applyNumberFormat="1" applyFont="1" applyFill="1" applyProtection="1"/>
    <xf numFmtId="0" fontId="56" fillId="0" borderId="0" xfId="0" applyFont="1" applyFill="1" applyAlignment="1" applyProtection="1">
      <alignment vertical="center" wrapText="1"/>
    </xf>
    <xf numFmtId="0" fontId="39" fillId="0" borderId="0" xfId="0" applyFont="1" applyFill="1" applyAlignment="1" applyProtection="1">
      <alignment wrapText="1"/>
    </xf>
    <xf numFmtId="0" fontId="45" fillId="0" borderId="0" xfId="0" applyFont="1" applyFill="1" applyAlignment="1" applyProtection="1">
      <alignment vertical="center" wrapText="1"/>
    </xf>
    <xf numFmtId="0" fontId="46" fillId="0" borderId="24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wrapText="1"/>
    </xf>
    <xf numFmtId="0" fontId="46" fillId="0" borderId="0" xfId="0" applyFont="1" applyFill="1" applyAlignment="1" applyProtection="1">
      <alignment vertical="center" wrapText="1"/>
    </xf>
    <xf numFmtId="0" fontId="39" fillId="0" borderId="24" xfId="0" applyFont="1" applyFill="1" applyBorder="1" applyAlignment="1" applyProtection="1">
      <alignment horizontal="left" vertical="center" wrapText="1"/>
    </xf>
    <xf numFmtId="0" fontId="39" fillId="0" borderId="24" xfId="0" applyFont="1" applyFill="1" applyBorder="1" applyAlignment="1" applyProtection="1">
      <alignment vertical="center" wrapText="1"/>
    </xf>
    <xf numFmtId="167" fontId="39" fillId="0" borderId="24" xfId="81" applyNumberFormat="1" applyFont="1" applyFill="1" applyBorder="1" applyAlignment="1" applyProtection="1">
      <alignment vertical="center" shrinkToFit="1"/>
    </xf>
    <xf numFmtId="4" fontId="39" fillId="0" borderId="24" xfId="81" applyNumberFormat="1" applyFont="1" applyFill="1" applyBorder="1" applyAlignment="1" applyProtection="1">
      <alignment vertical="center" shrinkToFit="1"/>
    </xf>
    <xf numFmtId="0" fontId="39" fillId="0" borderId="0" xfId="0" applyFont="1" applyFill="1" applyAlignment="1" applyProtection="1">
      <alignment vertical="center" wrapText="1"/>
    </xf>
    <xf numFmtId="0" fontId="41" fillId="0" borderId="24" xfId="0" applyFont="1" applyFill="1" applyBorder="1" applyAlignment="1" applyProtection="1">
      <alignment horizontal="left" vertical="center" wrapText="1"/>
    </xf>
    <xf numFmtId="0" fontId="41" fillId="0" borderId="24" xfId="0" applyFont="1" applyFill="1" applyBorder="1" applyAlignment="1" applyProtection="1">
      <alignment horizontal="left" vertical="center" wrapText="1" indent="2"/>
    </xf>
    <xf numFmtId="167" fontId="41" fillId="0" borderId="24" xfId="81" applyNumberFormat="1" applyFont="1" applyFill="1" applyBorder="1" applyAlignment="1" applyProtection="1">
      <alignment vertical="center" shrinkToFit="1"/>
    </xf>
    <xf numFmtId="4" fontId="41" fillId="0" borderId="24" xfId="81" applyNumberFormat="1" applyFont="1" applyFill="1" applyBorder="1" applyAlignment="1" applyProtection="1">
      <alignment vertical="center" shrinkToFit="1"/>
    </xf>
    <xf numFmtId="0" fontId="41" fillId="0" borderId="24" xfId="0" applyFont="1" applyFill="1" applyBorder="1" applyAlignment="1" applyProtection="1">
      <alignment horizontal="left" vertical="center" wrapText="1" indent="4"/>
    </xf>
    <xf numFmtId="0" fontId="41" fillId="0" borderId="24" xfId="0" applyFont="1" applyFill="1" applyBorder="1" applyAlignment="1" applyProtection="1">
      <alignment horizontal="left" vertical="center" wrapText="1" indent="6"/>
    </xf>
    <xf numFmtId="0" fontId="40" fillId="0" borderId="0" xfId="0" applyFont="1" applyFill="1" applyAlignment="1" applyProtection="1">
      <alignment wrapText="1"/>
    </xf>
    <xf numFmtId="0" fontId="41" fillId="0" borderId="65" xfId="0" applyFont="1" applyFill="1" applyBorder="1" applyAlignment="1" applyProtection="1">
      <alignment horizontal="left" vertical="center" wrapText="1" indent="6"/>
    </xf>
    <xf numFmtId="0" fontId="39" fillId="0" borderId="24" xfId="0" applyFont="1" applyFill="1" applyBorder="1" applyAlignment="1" applyProtection="1">
      <alignment horizontal="left" vertical="center" wrapText="1" indent="2"/>
    </xf>
    <xf numFmtId="4" fontId="39" fillId="0" borderId="24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Alignment="1" applyProtection="1">
      <alignment wrapText="1"/>
    </xf>
    <xf numFmtId="0" fontId="44" fillId="0" borderId="0" xfId="0" applyFont="1" applyFill="1" applyAlignment="1" applyProtection="1">
      <alignment vertical="center" wrapText="1"/>
    </xf>
    <xf numFmtId="0" fontId="41" fillId="0" borderId="24" xfId="0" applyFont="1" applyFill="1" applyBorder="1" applyAlignment="1" applyProtection="1">
      <alignment horizontal="left" vertical="center" wrapText="1" indent="8"/>
    </xf>
    <xf numFmtId="167" fontId="39" fillId="0" borderId="24" xfId="81" applyNumberFormat="1" applyFont="1" applyFill="1" applyBorder="1" applyAlignment="1" applyProtection="1">
      <alignment horizontal="center" vertical="center" shrinkToFit="1"/>
    </xf>
    <xf numFmtId="4" fontId="39" fillId="0" borderId="24" xfId="81" applyNumberFormat="1" applyFont="1" applyFill="1" applyBorder="1" applyAlignment="1" applyProtection="1">
      <alignment horizontal="center" vertical="center" shrinkToFit="1"/>
    </xf>
    <xf numFmtId="10" fontId="41" fillId="0" borderId="24" xfId="81" applyNumberFormat="1" applyFont="1" applyFill="1" applyBorder="1" applyAlignment="1" applyProtection="1">
      <alignment vertical="center" shrinkToFit="1"/>
    </xf>
    <xf numFmtId="167" fontId="41" fillId="0" borderId="24" xfId="81" applyNumberFormat="1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justify" wrapText="1"/>
    </xf>
    <xf numFmtId="4" fontId="47" fillId="0" borderId="66" xfId="0" applyNumberFormat="1" applyFont="1" applyFill="1" applyBorder="1" applyAlignment="1" applyProtection="1">
      <alignment vertical="center"/>
    </xf>
    <xf numFmtId="4" fontId="47" fillId="0" borderId="67" xfId="0" applyNumberFormat="1" applyFont="1" applyFill="1" applyBorder="1" applyAlignment="1" applyProtection="1">
      <alignment vertical="center"/>
    </xf>
    <xf numFmtId="4" fontId="47" fillId="0" borderId="68" xfId="0" applyNumberFormat="1" applyFont="1" applyFill="1" applyBorder="1" applyAlignment="1" applyProtection="1">
      <alignment vertical="center"/>
    </xf>
    <xf numFmtId="0" fontId="49" fillId="0" borderId="69" xfId="0" applyFont="1" applyFill="1" applyBorder="1" applyAlignment="1" applyProtection="1">
      <alignment horizontal="center"/>
    </xf>
    <xf numFmtId="0" fontId="49" fillId="0" borderId="15" xfId="0" applyFont="1" applyFill="1" applyBorder="1" applyAlignment="1" applyProtection="1">
      <alignment horizontal="center"/>
    </xf>
    <xf numFmtId="0" fontId="49" fillId="0" borderId="70" xfId="0" applyFont="1" applyFill="1" applyBorder="1" applyAlignment="1" applyProtection="1">
      <alignment horizontal="center"/>
    </xf>
    <xf numFmtId="167" fontId="41" fillId="0" borderId="71" xfId="81" applyNumberFormat="1" applyFont="1" applyFill="1" applyBorder="1" applyAlignment="1" applyProtection="1">
      <alignment vertical="center" shrinkToFit="1"/>
    </xf>
    <xf numFmtId="4" fontId="47" fillId="0" borderId="72" xfId="0" applyNumberFormat="1" applyFont="1" applyFill="1" applyBorder="1" applyAlignment="1" applyProtection="1">
      <alignment vertical="center"/>
    </xf>
    <xf numFmtId="167" fontId="41" fillId="0" borderId="73" xfId="81" applyNumberFormat="1" applyFont="1" applyFill="1" applyBorder="1" applyAlignment="1" applyProtection="1">
      <alignment vertical="center" shrinkToFit="1"/>
    </xf>
    <xf numFmtId="0" fontId="61" fillId="0" borderId="0" xfId="0" applyFont="1" applyFill="1" applyAlignment="1" applyProtection="1">
      <alignment horizontal="center" vertical="top"/>
    </xf>
    <xf numFmtId="0" fontId="61" fillId="0" borderId="0" xfId="0" applyFont="1" applyFill="1" applyAlignment="1" applyProtection="1">
      <alignment horizontal="justify" wrapText="1"/>
    </xf>
    <xf numFmtId="0" fontId="62" fillId="0" borderId="0" xfId="0" applyFont="1" applyFill="1" applyAlignment="1" applyProtection="1">
      <alignment vertical="center" wrapText="1"/>
    </xf>
    <xf numFmtId="0" fontId="44" fillId="0" borderId="0" xfId="0" applyFont="1" applyFill="1" applyBorder="1" applyAlignment="1" applyProtection="1">
      <alignment horizontal="center" vertical="top"/>
    </xf>
    <xf numFmtId="0" fontId="36" fillId="0" borderId="0" xfId="0" applyFont="1" applyFill="1" applyBorder="1" applyAlignment="1" applyProtection="1">
      <alignment vertical="center" wrapText="1"/>
    </xf>
    <xf numFmtId="3" fontId="44" fillId="0" borderId="0" xfId="0" applyNumberFormat="1" applyFont="1" applyFill="1" applyBorder="1" applyProtection="1"/>
    <xf numFmtId="0" fontId="36" fillId="0" borderId="0" xfId="0" applyFont="1" applyFill="1" applyBorder="1" applyAlignment="1" applyProtection="1">
      <alignment vertical="top" wrapText="1"/>
    </xf>
    <xf numFmtId="0" fontId="54" fillId="0" borderId="0" xfId="87" applyFont="1" applyFill="1" applyBorder="1" applyAlignment="1">
      <alignment horizontal="left" wrapText="1"/>
    </xf>
    <xf numFmtId="0" fontId="59" fillId="0" borderId="0" xfId="0" applyFont="1" applyFill="1" applyBorder="1" applyAlignment="1" applyProtection="1">
      <alignment vertical="center" wrapText="1"/>
    </xf>
    <xf numFmtId="0" fontId="41" fillId="0" borderId="0" xfId="0" applyFont="1" applyFill="1" applyAlignment="1" applyProtection="1">
      <alignment horizontal="center" vertical="top"/>
    </xf>
    <xf numFmtId="0" fontId="36" fillId="0" borderId="0" xfId="0" applyFont="1" applyFill="1" applyAlignment="1" applyProtection="1">
      <alignment vertical="top" wrapText="1"/>
    </xf>
    <xf numFmtId="0" fontId="41" fillId="0" borderId="0" xfId="0" applyFont="1" applyFill="1" applyBorder="1" applyAlignment="1" applyProtection="1">
      <alignment horizontal="center" vertical="top"/>
    </xf>
    <xf numFmtId="4" fontId="44" fillId="0" borderId="0" xfId="0" applyNumberFormat="1" applyFont="1" applyFill="1" applyBorder="1" applyProtection="1"/>
    <xf numFmtId="0" fontId="41" fillId="0" borderId="0" xfId="0" applyFont="1" applyFill="1" applyBorder="1" applyAlignment="1" applyProtection="1">
      <alignment horizontal="justify" vertical="top" wrapText="1"/>
    </xf>
    <xf numFmtId="0" fontId="44" fillId="0" borderId="0" xfId="0" applyFont="1" applyFill="1" applyBorder="1" applyAlignment="1" applyProtection="1">
      <alignment horizontal="right" vertical="top"/>
    </xf>
    <xf numFmtId="0" fontId="63" fillId="0" borderId="0" xfId="0" applyFont="1" applyFill="1" applyBorder="1" applyAlignment="1">
      <alignment wrapText="1"/>
    </xf>
    <xf numFmtId="0" fontId="39" fillId="0" borderId="0" xfId="0" applyFont="1" applyFill="1" applyAlignment="1" applyProtection="1">
      <alignment vertical="center"/>
    </xf>
    <xf numFmtId="0" fontId="51" fillId="0" borderId="0" xfId="0" applyFont="1" applyFill="1" applyAlignment="1" applyProtection="1">
      <alignment vertical="center" wrapText="1"/>
    </xf>
    <xf numFmtId="0" fontId="52" fillId="0" borderId="0" xfId="70" applyFont="1" applyFill="1" applyAlignment="1">
      <alignment vertical="center"/>
    </xf>
    <xf numFmtId="0" fontId="41" fillId="0" borderId="0" xfId="0" applyFont="1" applyFill="1" applyAlignment="1" applyProtection="1">
      <alignment horizontal="justify" vertical="top" wrapText="1"/>
    </xf>
    <xf numFmtId="0" fontId="0" fillId="0" borderId="0" xfId="0" applyFill="1" applyAlignment="1" applyProtection="1">
      <alignment wrapText="1"/>
    </xf>
    <xf numFmtId="0" fontId="38" fillId="0" borderId="0" xfId="0" applyFont="1" applyFill="1" applyAlignment="1" applyProtection="1"/>
    <xf numFmtId="0" fontId="57" fillId="0" borderId="0" xfId="0" applyFont="1" applyFill="1" applyAlignment="1" applyProtection="1">
      <alignment horizontal="center" vertical="top"/>
    </xf>
    <xf numFmtId="0" fontId="57" fillId="0" borderId="0" xfId="0" applyFont="1" applyFill="1" applyAlignment="1" applyProtection="1">
      <alignment horizontal="justify" wrapText="1"/>
    </xf>
    <xf numFmtId="0" fontId="58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top"/>
    </xf>
    <xf numFmtId="0" fontId="53" fillId="0" borderId="0" xfId="0" applyFont="1" applyFill="1" applyBorder="1" applyAlignment="1" applyProtection="1">
      <alignment wrapText="1"/>
    </xf>
    <xf numFmtId="3" fontId="53" fillId="0" borderId="0" xfId="0" applyNumberFormat="1" applyFont="1" applyFill="1" applyProtection="1"/>
    <xf numFmtId="0" fontId="39" fillId="0" borderId="0" xfId="0" applyFont="1" applyFill="1" applyAlignment="1" applyProtection="1">
      <alignment horizontal="center" vertical="top"/>
    </xf>
    <xf numFmtId="0" fontId="39" fillId="0" borderId="0" xfId="0" applyFont="1" applyFill="1" applyAlignment="1" applyProtection="1">
      <alignment horizontal="justify" wrapText="1"/>
    </xf>
    <xf numFmtId="0" fontId="63" fillId="0" borderId="0" xfId="0" applyFont="1" applyBorder="1" applyAlignment="1">
      <alignment wrapText="1"/>
    </xf>
    <xf numFmtId="0" fontId="41" fillId="0" borderId="0" xfId="0" applyFont="1" applyFill="1" applyBorder="1" applyAlignment="1" applyProtection="1">
      <alignment horizontal="justify" vertical="top" wrapText="1"/>
    </xf>
    <xf numFmtId="0" fontId="41" fillId="0" borderId="0" xfId="0" applyFont="1" applyFill="1" applyAlignment="1" applyProtection="1">
      <alignment horizontal="justify" vertical="top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74" xfId="0" applyFont="1" applyFill="1" applyBorder="1" applyAlignment="1" applyProtection="1">
      <alignment horizontal="center"/>
    </xf>
    <xf numFmtId="0" fontId="43" fillId="0" borderId="0" xfId="70" applyFont="1" applyFill="1" applyBorder="1" applyAlignment="1">
      <alignment horizontal="left" wrapText="1"/>
    </xf>
    <xf numFmtId="0" fontId="41" fillId="0" borderId="0" xfId="0" applyFont="1" applyFill="1" applyAlignment="1" applyProtection="1">
      <alignment horizontal="justify" wrapText="1"/>
    </xf>
    <xf numFmtId="0" fontId="41" fillId="0" borderId="0" xfId="0" applyFont="1" applyFill="1" applyBorder="1" applyAlignment="1" applyProtection="1">
      <alignment horizontal="justify" wrapText="1"/>
    </xf>
    <xf numFmtId="0" fontId="41" fillId="0" borderId="0" xfId="0" applyFont="1" applyFill="1" applyBorder="1" applyAlignment="1" applyProtection="1">
      <alignment horizontal="left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left" wrapText="1"/>
    </xf>
    <xf numFmtId="0" fontId="39" fillId="0" borderId="0" xfId="0" applyFont="1" applyFill="1" applyBorder="1" applyAlignment="1" applyProtection="1">
      <alignment horizontal="justify" wrapText="1"/>
    </xf>
    <xf numFmtId="0" fontId="41" fillId="0" borderId="24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Alignment="1" applyProtection="1">
      <alignment horizontal="left" wrapText="1"/>
    </xf>
    <xf numFmtId="0" fontId="48" fillId="0" borderId="83" xfId="0" applyFont="1" applyFill="1" applyBorder="1" applyAlignment="1" applyProtection="1">
      <alignment horizontal="center" vertical="center" wrapText="1"/>
    </xf>
    <xf numFmtId="0" fontId="45" fillId="0" borderId="75" xfId="0" applyFont="1" applyFill="1" applyBorder="1" applyAlignment="1" applyProtection="1">
      <alignment horizontal="center" vertical="center"/>
    </xf>
    <xf numFmtId="0" fontId="45" fillId="0" borderId="76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left" wrapText="1"/>
    </xf>
    <xf numFmtId="0" fontId="45" fillId="0" borderId="0" xfId="0" applyFont="1" applyFill="1" applyBorder="1" applyAlignment="1" applyProtection="1">
      <alignment horizontal="center"/>
    </xf>
    <xf numFmtId="0" fontId="48" fillId="0" borderId="77" xfId="0" applyFont="1" applyFill="1" applyBorder="1" applyAlignment="1" applyProtection="1">
      <alignment horizontal="center" vertical="center" wrapText="1"/>
    </xf>
    <xf numFmtId="0" fontId="48" fillId="0" borderId="37" xfId="0" applyFont="1" applyFill="1" applyBorder="1" applyAlignment="1" applyProtection="1">
      <alignment horizontal="center" vertical="center" wrapText="1"/>
    </xf>
    <xf numFmtId="0" fontId="45" fillId="0" borderId="78" xfId="0" applyFont="1" applyFill="1" applyBorder="1" applyAlignment="1" applyProtection="1">
      <alignment horizontal="center" vertical="center"/>
    </xf>
    <xf numFmtId="0" fontId="45" fillId="0" borderId="79" xfId="0" applyFont="1" applyFill="1" applyBorder="1" applyAlignment="1" applyProtection="1">
      <alignment horizontal="center" vertical="center"/>
    </xf>
    <xf numFmtId="0" fontId="45" fillId="0" borderId="80" xfId="0" applyFont="1" applyFill="1" applyBorder="1" applyAlignment="1" applyProtection="1">
      <alignment horizontal="center" vertical="center"/>
    </xf>
    <xf numFmtId="0" fontId="45" fillId="0" borderId="81" xfId="0" applyFont="1" applyFill="1" applyBorder="1" applyAlignment="1" applyProtection="1">
      <alignment horizontal="center" vertical="center"/>
    </xf>
    <xf numFmtId="0" fontId="45" fillId="0" borderId="82" xfId="0" applyFont="1" applyFill="1" applyBorder="1" applyAlignment="1" applyProtection="1">
      <alignment horizontal="center" vertical="center"/>
    </xf>
    <xf numFmtId="0" fontId="48" fillId="0" borderId="13" xfId="0" applyFont="1" applyFill="1" applyBorder="1" applyAlignment="1">
      <alignment horizontal="center" vertical="center" wrapText="1"/>
    </xf>
    <xf numFmtId="0" fontId="45" fillId="0" borderId="75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</cellXfs>
  <cellStyles count="109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Dziesiętny 2" xfId="55"/>
    <cellStyle name="Komórka połączona 2" xfId="56"/>
    <cellStyle name="Komórka połączona 3" xfId="57"/>
    <cellStyle name="Komórka zaznaczona 2" xfId="58"/>
    <cellStyle name="Komórka zaznaczona 3" xfId="59"/>
    <cellStyle name="Nagłówek 1 2" xfId="60"/>
    <cellStyle name="Nagłówek 1 3" xfId="61"/>
    <cellStyle name="Nagłówek 2 2" xfId="62"/>
    <cellStyle name="Nagłówek 2 3" xfId="63"/>
    <cellStyle name="Nagłówek 3 2" xfId="64"/>
    <cellStyle name="Nagłówek 3 3" xfId="65"/>
    <cellStyle name="Nagłówek 4 2" xfId="66"/>
    <cellStyle name="Nagłówek 4 3" xfId="67"/>
    <cellStyle name="Neutralne 2" xfId="68"/>
    <cellStyle name="Neutralne 3" xfId="69"/>
    <cellStyle name="Normalny" xfId="0" builtinId="0"/>
    <cellStyle name="Normalny 2" xfId="70"/>
    <cellStyle name="Normalny 2 2" xfId="71"/>
    <cellStyle name="Normalny 2 3" xfId="72"/>
    <cellStyle name="Normalny 2 4" xfId="73"/>
    <cellStyle name="Normalny 2 5" xfId="74"/>
    <cellStyle name="Normalny 2 6" xfId="75"/>
    <cellStyle name="Normalny 2 7" xfId="76"/>
    <cellStyle name="Normalny 3" xfId="77"/>
    <cellStyle name="Normalny 4" xfId="78"/>
    <cellStyle name="Normalny 5" xfId="79"/>
    <cellStyle name="Normalny 6" xfId="80"/>
    <cellStyle name="Normalny 6 2" xfId="81"/>
    <cellStyle name="Normalny 6 2 2" xfId="82"/>
    <cellStyle name="Normalny 7" xfId="83"/>
    <cellStyle name="Normalny 7 2" xfId="84"/>
    <cellStyle name="Normalny 8" xfId="85"/>
    <cellStyle name="Normalny 9" xfId="86"/>
    <cellStyle name="Normalny_Załącznik nr 10 IZ na 2010" xfId="87"/>
    <cellStyle name="Obliczenia 2" xfId="88"/>
    <cellStyle name="Obliczenia 3" xfId="89"/>
    <cellStyle name="Procentowy 2" xfId="90"/>
    <cellStyle name="Procentowy 2 2" xfId="91"/>
    <cellStyle name="Procentowy 2 3" xfId="92"/>
    <cellStyle name="Procentowy 3" xfId="93"/>
    <cellStyle name="Procentowy 3 2" xfId="94"/>
    <cellStyle name="Procentowy 4" xfId="95"/>
    <cellStyle name="Procentowy 5" xfId="96"/>
    <cellStyle name="Styl 1" xfId="97"/>
    <cellStyle name="Suma 2" xfId="98"/>
    <cellStyle name="Suma 3" xfId="99"/>
    <cellStyle name="Tekst objaśnienia 2" xfId="100"/>
    <cellStyle name="Tekst objaśnienia 3" xfId="101"/>
    <cellStyle name="Tekst ostrzeżenia 2" xfId="102"/>
    <cellStyle name="Tekst ostrzeżenia 3" xfId="103"/>
    <cellStyle name="Tytuł 2" xfId="104"/>
    <cellStyle name="Uwaga 2" xfId="105"/>
    <cellStyle name="Uwaga 3" xfId="106"/>
    <cellStyle name="Złe 2" xfId="107"/>
    <cellStyle name="Złe 3" xfId="108"/>
  </cellStyles>
  <dxfs count="6"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40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289560</xdr:colOff>
      <xdr:row>242</xdr:row>
      <xdr:rowOff>0</xdr:rowOff>
    </xdr:from>
    <xdr:ext cx="65" cy="18179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4015B8C8-B41F-F62A-CC4D-044C96366CB9}"/>
            </a:ext>
          </a:extLst>
        </xdr:cNvPr>
        <xdr:cNvSpPr txBox="1"/>
      </xdr:nvSpPr>
      <xdr:spPr>
        <a:xfrm>
          <a:off x="6758940" y="13605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242</xdr:row>
      <xdr:rowOff>0</xdr:rowOff>
    </xdr:from>
    <xdr:ext cx="65" cy="18179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A8834B5-EEE2-D1A2-C031-9B8848C2A749}"/>
            </a:ext>
          </a:extLst>
        </xdr:cNvPr>
        <xdr:cNvSpPr txBox="1"/>
      </xdr:nvSpPr>
      <xdr:spPr>
        <a:xfrm>
          <a:off x="6758940" y="120357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134</xdr:row>
      <xdr:rowOff>0</xdr:rowOff>
    </xdr:from>
    <xdr:ext cx="65" cy="181795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77CBB63C-2189-5FC6-FD41-DAFA2D73FB82}"/>
            </a:ext>
          </a:extLst>
        </xdr:cNvPr>
        <xdr:cNvSpPr txBox="1"/>
      </xdr:nvSpPr>
      <xdr:spPr>
        <a:xfrm>
          <a:off x="6758940" y="4746498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144</xdr:row>
      <xdr:rowOff>0</xdr:rowOff>
    </xdr:from>
    <xdr:ext cx="65" cy="18179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930DC86-0D0F-9BCB-010E-29A9427E6F0E}"/>
            </a:ext>
          </a:extLst>
        </xdr:cNvPr>
        <xdr:cNvSpPr txBox="1"/>
      </xdr:nvSpPr>
      <xdr:spPr>
        <a:xfrm>
          <a:off x="6758940" y="155295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134</xdr:row>
      <xdr:rowOff>0</xdr:rowOff>
    </xdr:from>
    <xdr:ext cx="65" cy="181795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868CAD7A-54A3-86EE-88BE-805FB3C24033}"/>
            </a:ext>
          </a:extLst>
        </xdr:cNvPr>
        <xdr:cNvSpPr txBox="1"/>
      </xdr:nvSpPr>
      <xdr:spPr>
        <a:xfrm>
          <a:off x="6758940" y="4746498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298</xdr:row>
      <xdr:rowOff>0</xdr:rowOff>
    </xdr:from>
    <xdr:ext cx="65" cy="18179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A94124B7-A56C-2C69-E75B-E57519BD48BE}"/>
            </a:ext>
          </a:extLst>
        </xdr:cNvPr>
        <xdr:cNvSpPr txBox="1"/>
      </xdr:nvSpPr>
      <xdr:spPr>
        <a:xfrm>
          <a:off x="6758940" y="155295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1992630</xdr:colOff>
      <xdr:row>297</xdr:row>
      <xdr:rowOff>0</xdr:rowOff>
    </xdr:from>
    <xdr:ext cx="65" cy="17222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3AA7D17-513D-2304-EC2C-579CC6595B6D}"/>
            </a:ext>
          </a:extLst>
        </xdr:cNvPr>
        <xdr:cNvSpPr txBox="1"/>
      </xdr:nvSpPr>
      <xdr:spPr>
        <a:xfrm>
          <a:off x="2526030" y="1815160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242</xdr:row>
      <xdr:rowOff>0</xdr:rowOff>
    </xdr:from>
    <xdr:ext cx="65" cy="181795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1AEAFC9E-D965-D76A-004C-4A09D4B85E5F}"/>
            </a:ext>
          </a:extLst>
        </xdr:cNvPr>
        <xdr:cNvSpPr txBox="1"/>
      </xdr:nvSpPr>
      <xdr:spPr>
        <a:xfrm>
          <a:off x="6766560" y="496728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242</xdr:row>
      <xdr:rowOff>0</xdr:rowOff>
    </xdr:from>
    <xdr:ext cx="65" cy="181795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5C80F6FB-137F-03C3-26BB-AAD9DA34D2E3}"/>
            </a:ext>
          </a:extLst>
        </xdr:cNvPr>
        <xdr:cNvSpPr txBox="1"/>
      </xdr:nvSpPr>
      <xdr:spPr>
        <a:xfrm>
          <a:off x="6766560" y="57311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297</xdr:row>
      <xdr:rowOff>0</xdr:rowOff>
    </xdr:from>
    <xdr:ext cx="65" cy="181795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6D6902E1-0EA2-53E6-6F69-6CAA7C87E599}"/>
            </a:ext>
          </a:extLst>
        </xdr:cNvPr>
        <xdr:cNvSpPr txBox="1"/>
      </xdr:nvSpPr>
      <xdr:spPr>
        <a:xfrm>
          <a:off x="6766560" y="714470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297</xdr:row>
      <xdr:rowOff>0</xdr:rowOff>
    </xdr:from>
    <xdr:ext cx="65" cy="18179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38B567-E8A8-7ECC-EDF8-F07B9B7766FD}"/>
            </a:ext>
          </a:extLst>
        </xdr:cNvPr>
        <xdr:cNvSpPr txBox="1"/>
      </xdr:nvSpPr>
      <xdr:spPr>
        <a:xfrm>
          <a:off x="6766560" y="85553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341</xdr:row>
      <xdr:rowOff>0</xdr:rowOff>
    </xdr:from>
    <xdr:ext cx="65" cy="181795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7565881E-1882-95AA-2EB3-28CF7284EE93}"/>
            </a:ext>
          </a:extLst>
        </xdr:cNvPr>
        <xdr:cNvSpPr txBox="1"/>
      </xdr:nvSpPr>
      <xdr:spPr>
        <a:xfrm>
          <a:off x="6766560" y="99898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444</xdr:row>
      <xdr:rowOff>0</xdr:rowOff>
    </xdr:from>
    <xdr:ext cx="65" cy="181795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F2C9487-5325-C6A3-28DA-3E501003DBB1}"/>
            </a:ext>
          </a:extLst>
        </xdr:cNvPr>
        <xdr:cNvSpPr txBox="1"/>
      </xdr:nvSpPr>
      <xdr:spPr>
        <a:xfrm>
          <a:off x="6766560" y="1139475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1992630</xdr:colOff>
      <xdr:row>250</xdr:row>
      <xdr:rowOff>0</xdr:rowOff>
    </xdr:from>
    <xdr:ext cx="65" cy="181795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CEEA7C11-0CD7-A3E8-C0C1-F9742F79FBDF}"/>
            </a:ext>
          </a:extLst>
        </xdr:cNvPr>
        <xdr:cNvSpPr txBox="1"/>
      </xdr:nvSpPr>
      <xdr:spPr>
        <a:xfrm>
          <a:off x="2731770" y="995476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1992630</xdr:colOff>
      <xdr:row>286</xdr:row>
      <xdr:rowOff>0</xdr:rowOff>
    </xdr:from>
    <xdr:ext cx="65" cy="181795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67E213B5-DD23-6BC2-A7D9-F5B64498B557}"/>
            </a:ext>
          </a:extLst>
        </xdr:cNvPr>
        <xdr:cNvSpPr txBox="1"/>
      </xdr:nvSpPr>
      <xdr:spPr>
        <a:xfrm>
          <a:off x="2731770" y="932078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1992630</xdr:colOff>
      <xdr:row>292</xdr:row>
      <xdr:rowOff>0</xdr:rowOff>
    </xdr:from>
    <xdr:ext cx="65" cy="181795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390FFDD-CA74-871F-0CFD-4AC249FCDB5E}"/>
            </a:ext>
          </a:extLst>
        </xdr:cNvPr>
        <xdr:cNvSpPr txBox="1"/>
      </xdr:nvSpPr>
      <xdr:spPr>
        <a:xfrm>
          <a:off x="2731770" y="966520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1992630</xdr:colOff>
      <xdr:row>289</xdr:row>
      <xdr:rowOff>0</xdr:rowOff>
    </xdr:from>
    <xdr:ext cx="65" cy="181795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2ADE7AC8-DC47-5F06-9968-6EBE9E10C06C}"/>
            </a:ext>
          </a:extLst>
        </xdr:cNvPr>
        <xdr:cNvSpPr txBox="1"/>
      </xdr:nvSpPr>
      <xdr:spPr>
        <a:xfrm>
          <a:off x="2731770" y="966520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1992630</xdr:colOff>
      <xdr:row>295</xdr:row>
      <xdr:rowOff>0</xdr:rowOff>
    </xdr:from>
    <xdr:ext cx="65" cy="181795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9530DFBA-069A-6315-E654-45CD28582121}"/>
            </a:ext>
          </a:extLst>
        </xdr:cNvPr>
        <xdr:cNvSpPr txBox="1"/>
      </xdr:nvSpPr>
      <xdr:spPr>
        <a:xfrm>
          <a:off x="2731770" y="102641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1992630</xdr:colOff>
      <xdr:row>283</xdr:row>
      <xdr:rowOff>0</xdr:rowOff>
    </xdr:from>
    <xdr:ext cx="65" cy="181795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A9EB3DCC-E314-3A98-7DC7-D49159F61C7E}"/>
            </a:ext>
          </a:extLst>
        </xdr:cNvPr>
        <xdr:cNvSpPr txBox="1"/>
      </xdr:nvSpPr>
      <xdr:spPr>
        <a:xfrm>
          <a:off x="2731770" y="100248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1/WPF%202021/WPF%20-%2028.06.2021%20(3)/Uzasadnienie%20do%20projektu%20uchwa&#322;y%20Sejmiku%20(WPF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2/WPF%20na%202022/WPF%2027.06.2022%20(4)/Uzasadnienie,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4"/>
  <sheetViews>
    <sheetView view="pageBreakPreview" topLeftCell="A383" zoomScaleNormal="100" zoomScaleSheetLayoutView="100" workbookViewId="0">
      <selection activeCell="B390" sqref="B390:F390"/>
    </sheetView>
  </sheetViews>
  <sheetFormatPr defaultColWidth="8.875" defaultRowHeight="21.75" customHeight="1"/>
  <cols>
    <col min="1" max="1" width="9.75" style="1" customWidth="1"/>
    <col min="2" max="2" width="60.25" style="2" customWidth="1"/>
    <col min="3" max="3" width="15" style="3" customWidth="1"/>
    <col min="4" max="4" width="15.375" style="3" customWidth="1"/>
    <col min="5" max="5" width="16.625" style="3" customWidth="1"/>
    <col min="6" max="6" width="13.25" style="2" customWidth="1"/>
    <col min="7" max="16384" width="8.875" style="2"/>
  </cols>
  <sheetData>
    <row r="1" spans="1:6" ht="23.25" customHeight="1">
      <c r="A1" s="201" t="s">
        <v>0</v>
      </c>
      <c r="B1" s="201"/>
      <c r="C1" s="201"/>
      <c r="D1" s="201"/>
      <c r="E1" s="201"/>
      <c r="F1" s="201"/>
    </row>
    <row r="2" spans="1:6" ht="5.45" customHeight="1">
      <c r="A2" s="51"/>
      <c r="B2" s="51"/>
      <c r="C2" s="51"/>
      <c r="D2" s="51"/>
      <c r="E2" s="51"/>
      <c r="F2" s="50"/>
    </row>
    <row r="3" spans="1:6" s="4" customFormat="1" ht="15.75">
      <c r="A3" s="198" t="s">
        <v>1</v>
      </c>
      <c r="B3" s="198"/>
      <c r="C3" s="198"/>
      <c r="D3" s="198"/>
      <c r="E3" s="198"/>
      <c r="F3" s="198"/>
    </row>
    <row r="4" spans="1:6" s="5" customFormat="1" ht="15.75">
      <c r="A4" s="194" t="s">
        <v>237</v>
      </c>
      <c r="B4" s="194"/>
      <c r="C4" s="194"/>
      <c r="D4" s="194"/>
      <c r="E4" s="194"/>
      <c r="F4" s="194"/>
    </row>
    <row r="5" spans="1:6" s="4" customFormat="1" ht="19.899999999999999" customHeight="1">
      <c r="A5" s="198" t="s">
        <v>2</v>
      </c>
      <c r="B5" s="198"/>
      <c r="C5" s="198"/>
      <c r="D5" s="198"/>
      <c r="E5" s="198"/>
      <c r="F5" s="198"/>
    </row>
    <row r="6" spans="1:6" s="5" customFormat="1" ht="63" customHeight="1">
      <c r="A6" s="194" t="s">
        <v>418</v>
      </c>
      <c r="B6" s="194"/>
      <c r="C6" s="194"/>
      <c r="D6" s="194"/>
      <c r="E6" s="194"/>
      <c r="F6" s="194"/>
    </row>
    <row r="7" spans="1:6" s="5" customFormat="1" ht="32.450000000000003" customHeight="1">
      <c r="A7" s="194" t="s">
        <v>248</v>
      </c>
      <c r="B7" s="194"/>
      <c r="C7" s="194"/>
      <c r="D7" s="194"/>
      <c r="E7" s="194"/>
      <c r="F7" s="194"/>
    </row>
    <row r="8" spans="1:6" s="4" customFormat="1" ht="22.15" customHeight="1">
      <c r="A8" s="198" t="s">
        <v>3</v>
      </c>
      <c r="B8" s="198"/>
      <c r="C8" s="198"/>
      <c r="D8" s="198"/>
      <c r="E8" s="198"/>
      <c r="F8" s="198"/>
    </row>
    <row r="9" spans="1:6" s="6" customFormat="1" ht="15.75" customHeight="1">
      <c r="A9" s="197" t="s">
        <v>4</v>
      </c>
      <c r="B9" s="197"/>
      <c r="C9" s="197"/>
      <c r="D9" s="197"/>
      <c r="E9" s="197"/>
      <c r="F9" s="197"/>
    </row>
    <row r="10" spans="1:6" s="4" customFormat="1" ht="22.15" customHeight="1">
      <c r="A10" s="198" t="s">
        <v>5</v>
      </c>
      <c r="B10" s="198"/>
      <c r="C10" s="198"/>
      <c r="D10" s="198"/>
      <c r="E10" s="198"/>
      <c r="F10" s="198"/>
    </row>
    <row r="11" spans="1:6" s="6" customFormat="1" ht="15.75" customHeight="1">
      <c r="A11" s="194" t="s">
        <v>238</v>
      </c>
      <c r="B11" s="194"/>
      <c r="C11" s="194"/>
      <c r="D11" s="194"/>
      <c r="E11" s="194"/>
      <c r="F11" s="194"/>
    </row>
    <row r="12" spans="1:6" s="6" customFormat="1" ht="48" customHeight="1">
      <c r="A12" s="194" t="s">
        <v>462</v>
      </c>
      <c r="B12" s="194"/>
      <c r="C12" s="194"/>
      <c r="D12" s="194"/>
      <c r="E12" s="194"/>
      <c r="F12" s="194"/>
    </row>
    <row r="13" spans="1:6" s="52" customFormat="1" ht="15" customHeight="1">
      <c r="A13" s="195" t="s">
        <v>239</v>
      </c>
      <c r="B13" s="195"/>
      <c r="C13" s="195"/>
      <c r="D13" s="195"/>
      <c r="E13" s="195"/>
      <c r="F13" s="177"/>
    </row>
    <row r="14" spans="1:6" s="52" customFormat="1" ht="15.75" customHeight="1">
      <c r="A14" s="195" t="s">
        <v>419</v>
      </c>
      <c r="B14" s="195"/>
      <c r="C14" s="195"/>
      <c r="D14" s="195"/>
      <c r="E14" s="195"/>
      <c r="F14" s="178"/>
    </row>
    <row r="15" spans="1:6" s="52" customFormat="1" ht="15.75" customHeight="1">
      <c r="A15" s="195" t="s">
        <v>420</v>
      </c>
      <c r="B15" s="195"/>
      <c r="C15" s="195"/>
      <c r="D15" s="195"/>
      <c r="E15" s="195"/>
      <c r="F15" s="178"/>
    </row>
    <row r="16" spans="1:6" s="52" customFormat="1" ht="15.75" customHeight="1">
      <c r="A16" s="195" t="s">
        <v>421</v>
      </c>
      <c r="B16" s="195"/>
      <c r="C16" s="195"/>
      <c r="D16" s="195"/>
      <c r="E16" s="195"/>
      <c r="F16" s="178"/>
    </row>
    <row r="17" spans="1:6" s="52" customFormat="1" ht="15.75" customHeight="1">
      <c r="A17" s="195" t="s">
        <v>232</v>
      </c>
      <c r="B17" s="195"/>
      <c r="C17" s="195"/>
      <c r="D17" s="195"/>
      <c r="E17" s="195"/>
      <c r="F17" s="178"/>
    </row>
    <row r="18" spans="1:6" s="52" customFormat="1" ht="15.75">
      <c r="A18" s="195" t="s">
        <v>240</v>
      </c>
      <c r="B18" s="195"/>
      <c r="C18" s="195"/>
      <c r="D18" s="195"/>
      <c r="E18" s="195"/>
      <c r="F18" s="195"/>
    </row>
    <row r="19" spans="1:6" s="52" customFormat="1" ht="12" customHeight="1">
      <c r="A19" s="113"/>
      <c r="B19" s="113"/>
      <c r="C19" s="113"/>
      <c r="D19" s="113"/>
      <c r="E19" s="113"/>
      <c r="F19" s="113"/>
    </row>
    <row r="20" spans="1:6" s="121" customFormat="1" ht="18.75" customHeight="1">
      <c r="A20" s="196" t="s">
        <v>6</v>
      </c>
      <c r="B20" s="196" t="s">
        <v>7</v>
      </c>
      <c r="C20" s="196" t="s">
        <v>241</v>
      </c>
      <c r="D20" s="196" t="s">
        <v>8</v>
      </c>
      <c r="E20" s="196" t="s">
        <v>9</v>
      </c>
      <c r="F20" s="120"/>
    </row>
    <row r="21" spans="1:6" s="121" customFormat="1" ht="15.75">
      <c r="A21" s="196"/>
      <c r="B21" s="196"/>
      <c r="C21" s="196"/>
      <c r="D21" s="196"/>
      <c r="E21" s="196"/>
      <c r="F21" s="120"/>
    </row>
    <row r="22" spans="1:6" s="124" customFormat="1" ht="15" customHeight="1">
      <c r="A22" s="122">
        <v>1</v>
      </c>
      <c r="B22" s="122">
        <v>2</v>
      </c>
      <c r="C22" s="122">
        <v>3</v>
      </c>
      <c r="D22" s="122">
        <v>4</v>
      </c>
      <c r="E22" s="122">
        <v>5</v>
      </c>
      <c r="F22" s="123"/>
    </row>
    <row r="23" spans="1:6" s="129" customFormat="1" ht="15.75">
      <c r="A23" s="125">
        <v>1</v>
      </c>
      <c r="B23" s="126" t="s">
        <v>10</v>
      </c>
      <c r="C23" s="127">
        <v>1975557906.9000001</v>
      </c>
      <c r="D23" s="128">
        <f t="shared" ref="D23:D74" si="0">E23-C23</f>
        <v>-45929733.369999997</v>
      </c>
      <c r="E23" s="127">
        <v>1929628173.53</v>
      </c>
      <c r="F23" s="120"/>
    </row>
    <row r="24" spans="1:6" s="5" customFormat="1" ht="15.75" customHeight="1">
      <c r="A24" s="130" t="s">
        <v>11</v>
      </c>
      <c r="B24" s="131" t="s">
        <v>12</v>
      </c>
      <c r="C24" s="132">
        <v>1528729891.9000001</v>
      </c>
      <c r="D24" s="133">
        <f t="shared" si="0"/>
        <v>7348912.6299999999</v>
      </c>
      <c r="E24" s="132">
        <v>1536078804.53</v>
      </c>
      <c r="F24" s="6"/>
    </row>
    <row r="25" spans="1:6" s="5" customFormat="1" ht="34.5" customHeight="1">
      <c r="A25" s="130" t="s">
        <v>13</v>
      </c>
      <c r="B25" s="134" t="s">
        <v>14</v>
      </c>
      <c r="C25" s="132">
        <v>72463170</v>
      </c>
      <c r="D25" s="133">
        <f t="shared" si="0"/>
        <v>0</v>
      </c>
      <c r="E25" s="132">
        <v>72463170</v>
      </c>
      <c r="F25" s="6"/>
    </row>
    <row r="26" spans="1:6" s="5" customFormat="1" ht="33.75" customHeight="1">
      <c r="A26" s="130" t="s">
        <v>15</v>
      </c>
      <c r="B26" s="134" t="s">
        <v>16</v>
      </c>
      <c r="C26" s="132">
        <v>569066924</v>
      </c>
      <c r="D26" s="133">
        <f t="shared" si="0"/>
        <v>0</v>
      </c>
      <c r="E26" s="132">
        <v>569066924</v>
      </c>
      <c r="F26" s="6"/>
    </row>
    <row r="27" spans="1:6" s="5" customFormat="1" ht="17.25" customHeight="1">
      <c r="A27" s="130" t="s">
        <v>17</v>
      </c>
      <c r="B27" s="134" t="s">
        <v>18</v>
      </c>
      <c r="C27" s="132">
        <v>490385288</v>
      </c>
      <c r="D27" s="133">
        <f t="shared" si="0"/>
        <v>13639568</v>
      </c>
      <c r="E27" s="132">
        <v>504024856</v>
      </c>
      <c r="F27" s="6"/>
    </row>
    <row r="28" spans="1:6" s="5" customFormat="1" ht="15.75" customHeight="1">
      <c r="A28" s="130" t="s">
        <v>19</v>
      </c>
      <c r="B28" s="134" t="s">
        <v>20</v>
      </c>
      <c r="C28" s="132">
        <v>373542970.37</v>
      </c>
      <c r="D28" s="133">
        <f t="shared" si="0"/>
        <v>-6948925.3700000001</v>
      </c>
      <c r="E28" s="132">
        <v>366594045</v>
      </c>
      <c r="F28" s="6"/>
    </row>
    <row r="29" spans="1:6" s="5" customFormat="1" ht="15.75" customHeight="1">
      <c r="A29" s="130" t="s">
        <v>21</v>
      </c>
      <c r="B29" s="134" t="s">
        <v>22</v>
      </c>
      <c r="C29" s="132">
        <v>23271539.530000001</v>
      </c>
      <c r="D29" s="133">
        <f>E29-C29</f>
        <v>658270</v>
      </c>
      <c r="E29" s="132">
        <v>23929809.530000001</v>
      </c>
      <c r="F29" s="6"/>
    </row>
    <row r="30" spans="1:6" s="5" customFormat="1" ht="16.149999999999999" customHeight="1">
      <c r="A30" s="130" t="s">
        <v>23</v>
      </c>
      <c r="B30" s="135" t="s">
        <v>24</v>
      </c>
      <c r="C30" s="132">
        <v>0</v>
      </c>
      <c r="D30" s="133">
        <f t="shared" si="0"/>
        <v>0</v>
      </c>
      <c r="E30" s="132">
        <v>0</v>
      </c>
      <c r="F30" s="6"/>
    </row>
    <row r="31" spans="1:6" s="5" customFormat="1" ht="16.899999999999999" customHeight="1">
      <c r="A31" s="130" t="s">
        <v>25</v>
      </c>
      <c r="B31" s="131" t="s">
        <v>26</v>
      </c>
      <c r="C31" s="132">
        <v>446828015</v>
      </c>
      <c r="D31" s="133">
        <f t="shared" si="0"/>
        <v>-53278646</v>
      </c>
      <c r="E31" s="132">
        <v>393549369</v>
      </c>
      <c r="F31" s="6"/>
    </row>
    <row r="32" spans="1:6" s="5" customFormat="1" ht="15.6" customHeight="1">
      <c r="A32" s="130" t="s">
        <v>27</v>
      </c>
      <c r="B32" s="134" t="s">
        <v>28</v>
      </c>
      <c r="C32" s="132">
        <v>381180</v>
      </c>
      <c r="D32" s="133">
        <f t="shared" si="0"/>
        <v>0</v>
      </c>
      <c r="E32" s="132">
        <v>381180</v>
      </c>
      <c r="F32" s="6"/>
    </row>
    <row r="33" spans="1:6" s="5" customFormat="1" ht="21.6" customHeight="1">
      <c r="A33" s="130" t="s">
        <v>29</v>
      </c>
      <c r="B33" s="134" t="s">
        <v>30</v>
      </c>
      <c r="C33" s="132">
        <v>440027814</v>
      </c>
      <c r="D33" s="133">
        <f t="shared" si="0"/>
        <v>-53278646</v>
      </c>
      <c r="E33" s="132">
        <v>386749168</v>
      </c>
      <c r="F33" s="6"/>
    </row>
    <row r="34" spans="1:6" s="4" customFormat="1" ht="15.75">
      <c r="A34" s="125">
        <v>2</v>
      </c>
      <c r="B34" s="126" t="s">
        <v>31</v>
      </c>
      <c r="C34" s="127">
        <v>2149479357.5100002</v>
      </c>
      <c r="D34" s="128">
        <f t="shared" si="0"/>
        <v>-45929733.369999997</v>
      </c>
      <c r="E34" s="127">
        <v>2103549624.1400001</v>
      </c>
      <c r="F34" s="136"/>
    </row>
    <row r="35" spans="1:6" s="5" customFormat="1" ht="17.25" customHeight="1">
      <c r="A35" s="130" t="s">
        <v>32</v>
      </c>
      <c r="B35" s="131" t="s">
        <v>33</v>
      </c>
      <c r="C35" s="132">
        <v>1246971061.51</v>
      </c>
      <c r="D35" s="133">
        <f t="shared" si="0"/>
        <v>-12868713.369999999</v>
      </c>
      <c r="E35" s="132">
        <v>1234102348.1400001</v>
      </c>
      <c r="F35" s="6"/>
    </row>
    <row r="36" spans="1:6" s="5" customFormat="1" ht="17.25" customHeight="1">
      <c r="A36" s="130" t="s">
        <v>34</v>
      </c>
      <c r="B36" s="134" t="s">
        <v>35</v>
      </c>
      <c r="C36" s="132">
        <v>214617328.90000001</v>
      </c>
      <c r="D36" s="133">
        <f t="shared" si="0"/>
        <v>287701</v>
      </c>
      <c r="E36" s="132">
        <v>214905029.90000001</v>
      </c>
      <c r="F36" s="6"/>
    </row>
    <row r="37" spans="1:6" s="5" customFormat="1" ht="17.25" customHeight="1">
      <c r="A37" s="130" t="s">
        <v>36</v>
      </c>
      <c r="B37" s="134" t="s">
        <v>37</v>
      </c>
      <c r="C37" s="132">
        <v>39745971</v>
      </c>
      <c r="D37" s="133">
        <f t="shared" si="0"/>
        <v>-19995099</v>
      </c>
      <c r="E37" s="132">
        <v>19750872</v>
      </c>
      <c r="F37" s="6"/>
    </row>
    <row r="38" spans="1:6" s="5" customFormat="1" ht="37.15" customHeight="1">
      <c r="A38" s="130" t="s">
        <v>38</v>
      </c>
      <c r="B38" s="135" t="s">
        <v>39</v>
      </c>
      <c r="C38" s="132">
        <v>0</v>
      </c>
      <c r="D38" s="133">
        <f t="shared" si="0"/>
        <v>0</v>
      </c>
      <c r="E38" s="132">
        <v>0</v>
      </c>
      <c r="F38" s="6"/>
    </row>
    <row r="39" spans="1:6" s="5" customFormat="1" ht="18" customHeight="1">
      <c r="A39" s="130" t="s">
        <v>40</v>
      </c>
      <c r="B39" s="134" t="s">
        <v>41</v>
      </c>
      <c r="C39" s="132">
        <v>22413674</v>
      </c>
      <c r="D39" s="133">
        <f t="shared" si="0"/>
        <v>0</v>
      </c>
      <c r="E39" s="132">
        <v>22413674</v>
      </c>
      <c r="F39" s="6"/>
    </row>
    <row r="40" spans="1:6" s="5" customFormat="1" ht="97.5" customHeight="1">
      <c r="A40" s="130" t="s">
        <v>42</v>
      </c>
      <c r="B40" s="135" t="s">
        <v>43</v>
      </c>
      <c r="C40" s="132">
        <v>0</v>
      </c>
      <c r="D40" s="133">
        <f t="shared" si="0"/>
        <v>0</v>
      </c>
      <c r="E40" s="132">
        <v>0</v>
      </c>
      <c r="F40" s="6"/>
    </row>
    <row r="41" spans="1:6" s="5" customFormat="1" ht="65.25" customHeight="1">
      <c r="A41" s="130" t="s">
        <v>44</v>
      </c>
      <c r="B41" s="135" t="s">
        <v>45</v>
      </c>
      <c r="C41" s="132">
        <v>0</v>
      </c>
      <c r="D41" s="133">
        <f t="shared" si="0"/>
        <v>0</v>
      </c>
      <c r="E41" s="132">
        <v>0</v>
      </c>
      <c r="F41" s="6"/>
    </row>
    <row r="42" spans="1:6" s="5" customFormat="1" ht="51" customHeight="1">
      <c r="A42" s="130" t="s">
        <v>46</v>
      </c>
      <c r="B42" s="137" t="s">
        <v>47</v>
      </c>
      <c r="C42" s="132">
        <v>0</v>
      </c>
      <c r="D42" s="133">
        <f t="shared" si="0"/>
        <v>0</v>
      </c>
      <c r="E42" s="132">
        <v>0</v>
      </c>
      <c r="F42" s="6"/>
    </row>
    <row r="43" spans="1:6" s="4" customFormat="1" ht="18" customHeight="1">
      <c r="A43" s="125" t="s">
        <v>48</v>
      </c>
      <c r="B43" s="138" t="s">
        <v>49</v>
      </c>
      <c r="C43" s="127">
        <v>902508296</v>
      </c>
      <c r="D43" s="128">
        <f t="shared" si="0"/>
        <v>-33061020</v>
      </c>
      <c r="E43" s="127">
        <v>869447276</v>
      </c>
      <c r="F43" s="136"/>
    </row>
    <row r="44" spans="1:6" s="5" customFormat="1" ht="43.5" customHeight="1">
      <c r="A44" s="130" t="s">
        <v>50</v>
      </c>
      <c r="B44" s="134" t="s">
        <v>51</v>
      </c>
      <c r="C44" s="132">
        <v>819860361</v>
      </c>
      <c r="D44" s="133">
        <f t="shared" si="0"/>
        <v>-71592560</v>
      </c>
      <c r="E44" s="132">
        <v>748267801</v>
      </c>
      <c r="F44" s="6"/>
    </row>
    <row r="45" spans="1:6" s="5" customFormat="1" ht="40.5" customHeight="1">
      <c r="A45" s="130" t="s">
        <v>52</v>
      </c>
      <c r="B45" s="135" t="s">
        <v>53</v>
      </c>
      <c r="C45" s="132">
        <v>206819980</v>
      </c>
      <c r="D45" s="133">
        <f t="shared" si="0"/>
        <v>-29680311</v>
      </c>
      <c r="E45" s="132">
        <v>177139669</v>
      </c>
      <c r="F45" s="6"/>
    </row>
    <row r="46" spans="1:6" s="5" customFormat="1" ht="21" customHeight="1">
      <c r="A46" s="125">
        <v>3</v>
      </c>
      <c r="B46" s="126" t="s">
        <v>54</v>
      </c>
      <c r="C46" s="139">
        <v>-173921450.61000001</v>
      </c>
      <c r="D46" s="128">
        <f t="shared" si="0"/>
        <v>0</v>
      </c>
      <c r="E46" s="139">
        <v>-173921450.61000001</v>
      </c>
      <c r="F46" s="6"/>
    </row>
    <row r="47" spans="1:6" s="121" customFormat="1" ht="20.25" customHeight="1">
      <c r="A47" s="196" t="s">
        <v>6</v>
      </c>
      <c r="B47" s="196" t="s">
        <v>7</v>
      </c>
      <c r="C47" s="196" t="s">
        <v>241</v>
      </c>
      <c r="D47" s="196" t="s">
        <v>8</v>
      </c>
      <c r="E47" s="196" t="s">
        <v>9</v>
      </c>
      <c r="F47" s="120"/>
    </row>
    <row r="48" spans="1:6" s="121" customFormat="1" ht="20.25" customHeight="1">
      <c r="A48" s="196"/>
      <c r="B48" s="196"/>
      <c r="C48" s="196"/>
      <c r="D48" s="196"/>
      <c r="E48" s="196"/>
      <c r="F48" s="120"/>
    </row>
    <row r="49" spans="1:6" s="124" customFormat="1" ht="15" customHeight="1">
      <c r="A49" s="122">
        <v>1</v>
      </c>
      <c r="B49" s="122">
        <v>2</v>
      </c>
      <c r="C49" s="122">
        <v>3</v>
      </c>
      <c r="D49" s="122">
        <v>4</v>
      </c>
      <c r="E49" s="122">
        <v>5</v>
      </c>
      <c r="F49" s="123"/>
    </row>
    <row r="50" spans="1:6" s="5" customFormat="1" ht="39" customHeight="1">
      <c r="A50" s="130" t="s">
        <v>55</v>
      </c>
      <c r="B50" s="131" t="s">
        <v>56</v>
      </c>
      <c r="C50" s="132">
        <v>0</v>
      </c>
      <c r="D50" s="133">
        <f t="shared" si="0"/>
        <v>0</v>
      </c>
      <c r="E50" s="132">
        <v>0</v>
      </c>
      <c r="F50" s="6"/>
    </row>
    <row r="51" spans="1:6" s="5" customFormat="1" ht="22.5" customHeight="1">
      <c r="A51" s="125">
        <v>4</v>
      </c>
      <c r="B51" s="126" t="s">
        <v>57</v>
      </c>
      <c r="C51" s="127">
        <v>187421450.61000001</v>
      </c>
      <c r="D51" s="128">
        <f t="shared" si="0"/>
        <v>0</v>
      </c>
      <c r="E51" s="127">
        <v>187421450.61000001</v>
      </c>
      <c r="F51" s="6"/>
    </row>
    <row r="52" spans="1:6" s="5" customFormat="1" ht="22.5" customHeight="1">
      <c r="A52" s="130" t="s">
        <v>58</v>
      </c>
      <c r="B52" s="131" t="s">
        <v>59</v>
      </c>
      <c r="C52" s="132">
        <v>80000000</v>
      </c>
      <c r="D52" s="133">
        <f t="shared" si="0"/>
        <v>-80000000</v>
      </c>
      <c r="E52" s="132">
        <v>0</v>
      </c>
      <c r="F52" s="6"/>
    </row>
    <row r="53" spans="1:6" s="5" customFormat="1" ht="22.5" customHeight="1">
      <c r="A53" s="130" t="s">
        <v>60</v>
      </c>
      <c r="B53" s="134" t="s">
        <v>61</v>
      </c>
      <c r="C53" s="132">
        <v>66500000</v>
      </c>
      <c r="D53" s="133">
        <f t="shared" si="0"/>
        <v>-66500000</v>
      </c>
      <c r="E53" s="132">
        <v>0</v>
      </c>
      <c r="F53" s="6"/>
    </row>
    <row r="54" spans="1:6" s="5" customFormat="1" ht="22.5" customHeight="1">
      <c r="A54" s="130" t="s">
        <v>62</v>
      </c>
      <c r="B54" s="131" t="s">
        <v>63</v>
      </c>
      <c r="C54" s="132">
        <v>5921450.6100000003</v>
      </c>
      <c r="D54" s="133">
        <f t="shared" si="0"/>
        <v>0</v>
      </c>
      <c r="E54" s="132">
        <v>5921450.6100000003</v>
      </c>
      <c r="F54" s="6"/>
    </row>
    <row r="55" spans="1:6" s="129" customFormat="1" ht="23.45" customHeight="1">
      <c r="A55" s="130" t="s">
        <v>64</v>
      </c>
      <c r="B55" s="134" t="s">
        <v>61</v>
      </c>
      <c r="C55" s="132">
        <v>5921450.6100000003</v>
      </c>
      <c r="D55" s="133">
        <f t="shared" si="0"/>
        <v>0</v>
      </c>
      <c r="E55" s="132">
        <v>5921450.6100000003</v>
      </c>
      <c r="F55" s="120"/>
    </row>
    <row r="56" spans="1:6" s="129" customFormat="1" ht="23.45" customHeight="1">
      <c r="A56" s="130" t="s">
        <v>65</v>
      </c>
      <c r="B56" s="131" t="s">
        <v>66</v>
      </c>
      <c r="C56" s="132">
        <v>101500000</v>
      </c>
      <c r="D56" s="133">
        <f t="shared" si="0"/>
        <v>80000000</v>
      </c>
      <c r="E56" s="132">
        <v>181500000</v>
      </c>
      <c r="F56" s="120"/>
    </row>
    <row r="57" spans="1:6" s="141" customFormat="1" ht="23.45" customHeight="1">
      <c r="A57" s="130" t="s">
        <v>67</v>
      </c>
      <c r="B57" s="134" t="s">
        <v>61</v>
      </c>
      <c r="C57" s="132">
        <v>101500000</v>
      </c>
      <c r="D57" s="133">
        <f t="shared" si="0"/>
        <v>66500000</v>
      </c>
      <c r="E57" s="132">
        <v>168000000</v>
      </c>
      <c r="F57" s="140"/>
    </row>
    <row r="58" spans="1:6" s="5" customFormat="1" ht="23.45" customHeight="1">
      <c r="A58" s="130" t="s">
        <v>68</v>
      </c>
      <c r="B58" s="131" t="s">
        <v>69</v>
      </c>
      <c r="C58" s="132">
        <v>0</v>
      </c>
      <c r="D58" s="132">
        <f t="shared" si="0"/>
        <v>0</v>
      </c>
      <c r="E58" s="132">
        <v>0</v>
      </c>
      <c r="F58" s="6"/>
    </row>
    <row r="59" spans="1:6" s="5" customFormat="1" ht="23.45" customHeight="1">
      <c r="A59" s="130" t="s">
        <v>70</v>
      </c>
      <c r="B59" s="134" t="s">
        <v>61</v>
      </c>
      <c r="C59" s="132">
        <v>0</v>
      </c>
      <c r="D59" s="132">
        <f t="shared" si="0"/>
        <v>0</v>
      </c>
      <c r="E59" s="132">
        <v>0</v>
      </c>
      <c r="F59" s="6"/>
    </row>
    <row r="60" spans="1:6" s="5" customFormat="1" ht="21.6" customHeight="1">
      <c r="A60" s="130" t="s">
        <v>71</v>
      </c>
      <c r="B60" s="131" t="s">
        <v>72</v>
      </c>
      <c r="C60" s="132">
        <v>0</v>
      </c>
      <c r="D60" s="132">
        <f t="shared" si="0"/>
        <v>0</v>
      </c>
      <c r="E60" s="132">
        <v>0</v>
      </c>
      <c r="F60" s="6"/>
    </row>
    <row r="61" spans="1:6" s="5" customFormat="1" ht="17.25" customHeight="1">
      <c r="A61" s="130" t="s">
        <v>73</v>
      </c>
      <c r="B61" s="134" t="s">
        <v>61</v>
      </c>
      <c r="C61" s="132">
        <v>0</v>
      </c>
      <c r="D61" s="132">
        <f t="shared" si="0"/>
        <v>0</v>
      </c>
      <c r="E61" s="132">
        <v>0</v>
      </c>
      <c r="F61" s="6"/>
    </row>
    <row r="62" spans="1:6" s="5" customFormat="1" ht="21.75" customHeight="1">
      <c r="A62" s="125">
        <v>5</v>
      </c>
      <c r="B62" s="126" t="s">
        <v>74</v>
      </c>
      <c r="C62" s="127">
        <v>13500000</v>
      </c>
      <c r="D62" s="128">
        <f t="shared" si="0"/>
        <v>0</v>
      </c>
      <c r="E62" s="127">
        <v>13500000</v>
      </c>
      <c r="F62" s="6"/>
    </row>
    <row r="63" spans="1:6" s="5" customFormat="1" ht="48.75" customHeight="1">
      <c r="A63" s="130" t="s">
        <v>75</v>
      </c>
      <c r="B63" s="131" t="s">
        <v>76</v>
      </c>
      <c r="C63" s="132">
        <v>13500000</v>
      </c>
      <c r="D63" s="133">
        <f t="shared" si="0"/>
        <v>0</v>
      </c>
      <c r="E63" s="132">
        <v>13500000</v>
      </c>
      <c r="F63" s="6"/>
    </row>
    <row r="64" spans="1:6" s="5" customFormat="1" ht="42.75" customHeight="1">
      <c r="A64" s="130" t="s">
        <v>77</v>
      </c>
      <c r="B64" s="134" t="s">
        <v>217</v>
      </c>
      <c r="C64" s="132">
        <v>0</v>
      </c>
      <c r="D64" s="132">
        <f t="shared" si="0"/>
        <v>0</v>
      </c>
      <c r="E64" s="132">
        <v>0</v>
      </c>
      <c r="F64" s="6"/>
    </row>
    <row r="65" spans="1:6" s="5" customFormat="1" ht="37.5" customHeight="1">
      <c r="A65" s="130" t="s">
        <v>78</v>
      </c>
      <c r="B65" s="135" t="s">
        <v>218</v>
      </c>
      <c r="C65" s="132">
        <v>0</v>
      </c>
      <c r="D65" s="132">
        <f t="shared" si="0"/>
        <v>0</v>
      </c>
      <c r="E65" s="132">
        <v>0</v>
      </c>
      <c r="F65" s="6"/>
    </row>
    <row r="66" spans="1:6" s="5" customFormat="1" ht="39" customHeight="1">
      <c r="A66" s="130" t="s">
        <v>79</v>
      </c>
      <c r="B66" s="135" t="s">
        <v>219</v>
      </c>
      <c r="C66" s="132">
        <v>0</v>
      </c>
      <c r="D66" s="132">
        <f t="shared" si="0"/>
        <v>0</v>
      </c>
      <c r="E66" s="132">
        <v>0</v>
      </c>
      <c r="F66" s="6"/>
    </row>
    <row r="67" spans="1:6" s="5" customFormat="1" ht="50.25" customHeight="1">
      <c r="A67" s="130" t="s">
        <v>80</v>
      </c>
      <c r="B67" s="135" t="s">
        <v>81</v>
      </c>
      <c r="C67" s="132">
        <v>0</v>
      </c>
      <c r="D67" s="132">
        <f t="shared" si="0"/>
        <v>0</v>
      </c>
      <c r="E67" s="132">
        <v>0</v>
      </c>
      <c r="F67" s="6"/>
    </row>
    <row r="68" spans="1:6" s="5" customFormat="1" ht="21" customHeight="1">
      <c r="A68" s="130" t="s">
        <v>82</v>
      </c>
      <c r="B68" s="142" t="s">
        <v>83</v>
      </c>
      <c r="C68" s="132">
        <v>0</v>
      </c>
      <c r="D68" s="132">
        <f t="shared" si="0"/>
        <v>0</v>
      </c>
      <c r="E68" s="132">
        <v>0</v>
      </c>
      <c r="F68" s="6"/>
    </row>
    <row r="69" spans="1:6" s="5" customFormat="1" ht="37.9" customHeight="1">
      <c r="A69" s="130" t="s">
        <v>84</v>
      </c>
      <c r="B69" s="142" t="s">
        <v>85</v>
      </c>
      <c r="C69" s="132">
        <v>0</v>
      </c>
      <c r="D69" s="132">
        <f t="shared" si="0"/>
        <v>0</v>
      </c>
      <c r="E69" s="132">
        <v>0</v>
      </c>
      <c r="F69" s="6"/>
    </row>
    <row r="70" spans="1:6" s="5" customFormat="1" ht="15.75" customHeight="1">
      <c r="A70" s="130" t="s">
        <v>86</v>
      </c>
      <c r="B70" s="142" t="s">
        <v>87</v>
      </c>
      <c r="C70" s="132">
        <v>0</v>
      </c>
      <c r="D70" s="132">
        <f t="shared" si="0"/>
        <v>0</v>
      </c>
      <c r="E70" s="132">
        <v>0</v>
      </c>
      <c r="F70" s="6"/>
    </row>
    <row r="71" spans="1:6" s="5" customFormat="1" ht="35.25" customHeight="1">
      <c r="A71" s="130" t="s">
        <v>88</v>
      </c>
      <c r="B71" s="137" t="s">
        <v>89</v>
      </c>
      <c r="C71" s="132">
        <v>0</v>
      </c>
      <c r="D71" s="132">
        <f t="shared" si="0"/>
        <v>0</v>
      </c>
      <c r="E71" s="132">
        <v>0</v>
      </c>
      <c r="F71" s="6"/>
    </row>
    <row r="72" spans="1:6" s="5" customFormat="1" ht="20.45" customHeight="1">
      <c r="A72" s="130" t="s">
        <v>90</v>
      </c>
      <c r="B72" s="131" t="s">
        <v>91</v>
      </c>
      <c r="C72" s="132">
        <v>0</v>
      </c>
      <c r="D72" s="132">
        <f t="shared" si="0"/>
        <v>0</v>
      </c>
      <c r="E72" s="132">
        <v>0</v>
      </c>
      <c r="F72" s="6"/>
    </row>
    <row r="73" spans="1:6" s="5" customFormat="1" ht="20.45" customHeight="1">
      <c r="A73" s="125" t="s">
        <v>92</v>
      </c>
      <c r="B73" s="126" t="s">
        <v>93</v>
      </c>
      <c r="C73" s="127">
        <v>291558401</v>
      </c>
      <c r="D73" s="128">
        <f t="shared" si="0"/>
        <v>-80000000</v>
      </c>
      <c r="E73" s="127">
        <v>211558401</v>
      </c>
      <c r="F73" s="6"/>
    </row>
    <row r="74" spans="1:6" s="5" customFormat="1" ht="24.6" customHeight="1">
      <c r="A74" s="130" t="s">
        <v>94</v>
      </c>
      <c r="B74" s="131" t="s">
        <v>95</v>
      </c>
      <c r="C74" s="132">
        <v>0</v>
      </c>
      <c r="D74" s="133">
        <f t="shared" si="0"/>
        <v>0</v>
      </c>
      <c r="E74" s="132">
        <v>0</v>
      </c>
      <c r="F74" s="6"/>
    </row>
    <row r="75" spans="1:6" s="5" customFormat="1" ht="44.25" customHeight="1">
      <c r="A75" s="125">
        <v>7</v>
      </c>
      <c r="B75" s="126" t="s">
        <v>96</v>
      </c>
      <c r="C75" s="143" t="s">
        <v>97</v>
      </c>
      <c r="D75" s="144" t="s">
        <v>97</v>
      </c>
      <c r="E75" s="143" t="s">
        <v>97</v>
      </c>
      <c r="F75" s="6"/>
    </row>
    <row r="76" spans="1:6" s="5" customFormat="1" ht="18" customHeight="1">
      <c r="A76" s="130" t="s">
        <v>98</v>
      </c>
      <c r="B76" s="131" t="s">
        <v>99</v>
      </c>
      <c r="C76" s="132">
        <v>281758830.38999999</v>
      </c>
      <c r="D76" s="133">
        <f>E76-C76</f>
        <v>20217626</v>
      </c>
      <c r="E76" s="132">
        <v>301976456.38999999</v>
      </c>
      <c r="F76" s="6"/>
    </row>
    <row r="77" spans="1:6" s="5" customFormat="1" ht="41.45" customHeight="1">
      <c r="A77" s="130" t="s">
        <v>100</v>
      </c>
      <c r="B77" s="131" t="s">
        <v>215</v>
      </c>
      <c r="C77" s="132">
        <v>389180281</v>
      </c>
      <c r="D77" s="133">
        <f>E77-C77</f>
        <v>100217626</v>
      </c>
      <c r="E77" s="132">
        <v>489397907</v>
      </c>
      <c r="F77" s="6"/>
    </row>
    <row r="78" spans="1:6" s="5" customFormat="1" ht="20.45" customHeight="1">
      <c r="A78" s="125">
        <v>8</v>
      </c>
      <c r="B78" s="126" t="s">
        <v>101</v>
      </c>
      <c r="C78" s="143" t="s">
        <v>97</v>
      </c>
      <c r="D78" s="144" t="s">
        <v>97</v>
      </c>
      <c r="E78" s="143" t="s">
        <v>97</v>
      </c>
      <c r="F78" s="6"/>
    </row>
    <row r="79" spans="1:6" s="5" customFormat="1" ht="96.75" customHeight="1">
      <c r="A79" s="130" t="s">
        <v>102</v>
      </c>
      <c r="B79" s="131" t="s">
        <v>210</v>
      </c>
      <c r="C79" s="145">
        <v>3.1099999999999999E-2</v>
      </c>
      <c r="D79" s="145">
        <f t="shared" ref="D79:D88" si="1">E79-C79</f>
        <v>-4.0000000000000002E-4</v>
      </c>
      <c r="E79" s="145">
        <v>3.0700000000000002E-2</v>
      </c>
      <c r="F79" s="6"/>
    </row>
    <row r="80" spans="1:6" s="5" customFormat="1" ht="191.25" hidden="1" customHeight="1">
      <c r="A80" s="130" t="s">
        <v>103</v>
      </c>
      <c r="B80" s="134" t="s">
        <v>103</v>
      </c>
      <c r="C80" s="145"/>
      <c r="D80" s="145">
        <f t="shared" si="1"/>
        <v>0</v>
      </c>
      <c r="E80" s="145"/>
      <c r="F80" s="6"/>
    </row>
    <row r="81" spans="1:6" s="5" customFormat="1" ht="191.25" hidden="1" customHeight="1">
      <c r="A81" s="130" t="s">
        <v>104</v>
      </c>
      <c r="B81" s="134" t="s">
        <v>104</v>
      </c>
      <c r="C81" s="145"/>
      <c r="D81" s="145">
        <f t="shared" si="1"/>
        <v>0</v>
      </c>
      <c r="E81" s="145"/>
      <c r="F81" s="6"/>
    </row>
    <row r="82" spans="1:6" s="5" customFormat="1" ht="27.6" customHeight="1">
      <c r="A82" s="199" t="s">
        <v>105</v>
      </c>
      <c r="B82" s="199" t="s">
        <v>216</v>
      </c>
      <c r="C82" s="145">
        <v>0.30159999999999998</v>
      </c>
      <c r="D82" s="145">
        <f t="shared" si="1"/>
        <v>1.67E-2</v>
      </c>
      <c r="E82" s="145">
        <v>0.31830000000000003</v>
      </c>
      <c r="F82" s="6"/>
    </row>
    <row r="83" spans="1:6" s="5" customFormat="1" ht="36" customHeight="1">
      <c r="A83" s="199"/>
      <c r="B83" s="199"/>
      <c r="C83" s="145">
        <v>0.3019</v>
      </c>
      <c r="D83" s="145">
        <f t="shared" si="1"/>
        <v>1.67E-2</v>
      </c>
      <c r="E83" s="145">
        <v>0.31859999999999999</v>
      </c>
      <c r="F83" s="6"/>
    </row>
    <row r="84" spans="1:6" s="5" customFormat="1" ht="84.6" customHeight="1">
      <c r="A84" s="130" t="s">
        <v>106</v>
      </c>
      <c r="B84" s="131" t="s">
        <v>211</v>
      </c>
      <c r="C84" s="145">
        <v>0.38869999999999999</v>
      </c>
      <c r="D84" s="145">
        <f t="shared" si="1"/>
        <v>0</v>
      </c>
      <c r="E84" s="145">
        <v>0.38869999999999999</v>
      </c>
      <c r="F84" s="6"/>
    </row>
    <row r="85" spans="1:6" s="121" customFormat="1" ht="18.75" customHeight="1">
      <c r="A85" s="196" t="s">
        <v>6</v>
      </c>
      <c r="B85" s="196" t="s">
        <v>7</v>
      </c>
      <c r="C85" s="196" t="s">
        <v>241</v>
      </c>
      <c r="D85" s="196" t="s">
        <v>8</v>
      </c>
      <c r="E85" s="196" t="s">
        <v>9</v>
      </c>
      <c r="F85" s="120"/>
    </row>
    <row r="86" spans="1:6" s="121" customFormat="1" ht="15.75">
      <c r="A86" s="196"/>
      <c r="B86" s="196"/>
      <c r="C86" s="196"/>
      <c r="D86" s="196"/>
      <c r="E86" s="196"/>
      <c r="F86" s="120"/>
    </row>
    <row r="87" spans="1:6" s="124" customFormat="1" ht="15" customHeight="1">
      <c r="A87" s="122">
        <v>1</v>
      </c>
      <c r="B87" s="122">
        <v>2</v>
      </c>
      <c r="C87" s="122">
        <v>3</v>
      </c>
      <c r="D87" s="122">
        <v>4</v>
      </c>
      <c r="E87" s="122">
        <v>5</v>
      </c>
      <c r="F87" s="123"/>
    </row>
    <row r="88" spans="1:6" s="5" customFormat="1" ht="99.75" customHeight="1">
      <c r="A88" s="130" t="s">
        <v>107</v>
      </c>
      <c r="B88" s="134" t="s">
        <v>212</v>
      </c>
      <c r="C88" s="145">
        <v>0.41949999999999998</v>
      </c>
      <c r="D88" s="145">
        <f t="shared" si="1"/>
        <v>0</v>
      </c>
      <c r="E88" s="145">
        <v>0.41949999999999998</v>
      </c>
      <c r="F88" s="6"/>
    </row>
    <row r="89" spans="1:6" s="129" customFormat="1" ht="96" customHeight="1">
      <c r="A89" s="130" t="s">
        <v>108</v>
      </c>
      <c r="B89" s="131" t="s">
        <v>213</v>
      </c>
      <c r="C89" s="146" t="s">
        <v>243</v>
      </c>
      <c r="D89" s="132"/>
      <c r="E89" s="146" t="s">
        <v>243</v>
      </c>
      <c r="F89" s="120"/>
    </row>
    <row r="90" spans="1:6" s="129" customFormat="1" ht="96.75" customHeight="1">
      <c r="A90" s="130" t="s">
        <v>109</v>
      </c>
      <c r="B90" s="134" t="s">
        <v>214</v>
      </c>
      <c r="C90" s="146" t="s">
        <v>243</v>
      </c>
      <c r="D90" s="132"/>
      <c r="E90" s="146" t="s">
        <v>243</v>
      </c>
      <c r="F90" s="120"/>
    </row>
    <row r="91" spans="1:6" s="141" customFormat="1" ht="31.5">
      <c r="A91" s="125">
        <v>9</v>
      </c>
      <c r="B91" s="126" t="s">
        <v>110</v>
      </c>
      <c r="C91" s="143" t="s">
        <v>97</v>
      </c>
      <c r="D91" s="143" t="s">
        <v>97</v>
      </c>
      <c r="E91" s="143" t="s">
        <v>97</v>
      </c>
      <c r="F91" s="140"/>
    </row>
    <row r="92" spans="1:6" s="5" customFormat="1" ht="33.75" customHeight="1">
      <c r="A92" s="130" t="s">
        <v>111</v>
      </c>
      <c r="B92" s="131" t="s">
        <v>112</v>
      </c>
      <c r="C92" s="132">
        <v>268775055</v>
      </c>
      <c r="D92" s="133">
        <f>E92-C92</f>
        <v>-7679444</v>
      </c>
      <c r="E92" s="132">
        <v>261095611</v>
      </c>
      <c r="F92" s="6"/>
    </row>
    <row r="93" spans="1:6" s="5" customFormat="1" ht="56.25" customHeight="1">
      <c r="A93" s="130" t="s">
        <v>113</v>
      </c>
      <c r="B93" s="134" t="s">
        <v>114</v>
      </c>
      <c r="C93" s="132">
        <v>268775055</v>
      </c>
      <c r="D93" s="133">
        <f t="shared" ref="D93:D103" si="2">E93-C93</f>
        <v>-7679444</v>
      </c>
      <c r="E93" s="132">
        <v>261095611</v>
      </c>
      <c r="F93" s="6"/>
    </row>
    <row r="94" spans="1:6" s="5" customFormat="1" ht="18.75" customHeight="1">
      <c r="A94" s="130" t="s">
        <v>115</v>
      </c>
      <c r="B94" s="135" t="s">
        <v>116</v>
      </c>
      <c r="C94" s="132">
        <v>247765971</v>
      </c>
      <c r="D94" s="133">
        <f t="shared" si="2"/>
        <v>-7859922</v>
      </c>
      <c r="E94" s="132">
        <v>239906049</v>
      </c>
      <c r="F94" s="6"/>
    </row>
    <row r="95" spans="1:6" s="5" customFormat="1" ht="39.75" customHeight="1">
      <c r="A95" s="130" t="s">
        <v>117</v>
      </c>
      <c r="B95" s="131" t="s">
        <v>118</v>
      </c>
      <c r="C95" s="132">
        <v>395425546</v>
      </c>
      <c r="D95" s="133">
        <f t="shared" si="2"/>
        <v>-36838501</v>
      </c>
      <c r="E95" s="132">
        <v>358587045</v>
      </c>
      <c r="F95" s="6"/>
    </row>
    <row r="96" spans="1:6" s="5" customFormat="1" ht="54" customHeight="1">
      <c r="A96" s="130" t="s">
        <v>119</v>
      </c>
      <c r="B96" s="134" t="s">
        <v>120</v>
      </c>
      <c r="C96" s="132">
        <v>395425546</v>
      </c>
      <c r="D96" s="133">
        <f t="shared" si="2"/>
        <v>-36838501</v>
      </c>
      <c r="E96" s="132">
        <v>358587045</v>
      </c>
      <c r="F96" s="6"/>
    </row>
    <row r="97" spans="1:6" s="5" customFormat="1" ht="18.75" customHeight="1">
      <c r="A97" s="130" t="s">
        <v>121</v>
      </c>
      <c r="B97" s="135" t="s">
        <v>116</v>
      </c>
      <c r="C97" s="132">
        <v>359624460</v>
      </c>
      <c r="D97" s="133">
        <f t="shared" si="2"/>
        <v>-38522530</v>
      </c>
      <c r="E97" s="132">
        <v>321101930</v>
      </c>
      <c r="F97" s="6"/>
    </row>
    <row r="98" spans="1:6" s="5" customFormat="1" ht="38.25" customHeight="1">
      <c r="A98" s="130" t="s">
        <v>122</v>
      </c>
      <c r="B98" s="131" t="s">
        <v>123</v>
      </c>
      <c r="C98" s="132">
        <v>312982026</v>
      </c>
      <c r="D98" s="133">
        <f t="shared" si="2"/>
        <v>-4008966</v>
      </c>
      <c r="E98" s="132">
        <v>308973060</v>
      </c>
      <c r="F98" s="6"/>
    </row>
    <row r="99" spans="1:6" s="5" customFormat="1" ht="54.75" customHeight="1">
      <c r="A99" s="130" t="s">
        <v>124</v>
      </c>
      <c r="B99" s="134" t="s">
        <v>125</v>
      </c>
      <c r="C99" s="132">
        <v>312982026</v>
      </c>
      <c r="D99" s="133">
        <f t="shared" si="2"/>
        <v>-4008966</v>
      </c>
      <c r="E99" s="132">
        <v>308973060</v>
      </c>
      <c r="F99" s="6"/>
    </row>
    <row r="100" spans="1:6" s="5" customFormat="1" ht="34.5" customHeight="1">
      <c r="A100" s="130" t="s">
        <v>126</v>
      </c>
      <c r="B100" s="135" t="s">
        <v>127</v>
      </c>
      <c r="C100" s="132">
        <v>249952909</v>
      </c>
      <c r="D100" s="133">
        <f>E100-C100</f>
        <v>-3229499</v>
      </c>
      <c r="E100" s="132">
        <v>246723410</v>
      </c>
      <c r="F100" s="6"/>
    </row>
    <row r="101" spans="1:6" s="5" customFormat="1" ht="34.5" customHeight="1">
      <c r="A101" s="130" t="s">
        <v>128</v>
      </c>
      <c r="B101" s="131" t="s">
        <v>129</v>
      </c>
      <c r="C101" s="132">
        <v>375194315</v>
      </c>
      <c r="D101" s="133">
        <f t="shared" si="2"/>
        <v>19547012</v>
      </c>
      <c r="E101" s="132">
        <v>394741327</v>
      </c>
      <c r="F101" s="6"/>
    </row>
    <row r="102" spans="1:6" s="5" customFormat="1" ht="51.75" customHeight="1">
      <c r="A102" s="130" t="s">
        <v>130</v>
      </c>
      <c r="B102" s="134" t="s">
        <v>131</v>
      </c>
      <c r="C102" s="132">
        <v>375194315</v>
      </c>
      <c r="D102" s="133">
        <f t="shared" si="2"/>
        <v>19547012</v>
      </c>
      <c r="E102" s="132">
        <v>394741327</v>
      </c>
      <c r="F102" s="6"/>
    </row>
    <row r="103" spans="1:6" s="5" customFormat="1" ht="31.15" customHeight="1">
      <c r="A103" s="130" t="s">
        <v>132</v>
      </c>
      <c r="B103" s="135" t="s">
        <v>127</v>
      </c>
      <c r="C103" s="132">
        <v>300595698</v>
      </c>
      <c r="D103" s="133">
        <f t="shared" si="2"/>
        <v>29508141</v>
      </c>
      <c r="E103" s="132">
        <v>330103839</v>
      </c>
      <c r="F103" s="6"/>
    </row>
    <row r="104" spans="1:6" s="5" customFormat="1" ht="19.5" customHeight="1">
      <c r="A104" s="125">
        <v>10</v>
      </c>
      <c r="B104" s="126" t="s">
        <v>133</v>
      </c>
      <c r="C104" s="143" t="s">
        <v>97</v>
      </c>
      <c r="D104" s="144" t="s">
        <v>97</v>
      </c>
      <c r="E104" s="143" t="s">
        <v>97</v>
      </c>
      <c r="F104" s="6"/>
    </row>
    <row r="105" spans="1:6" s="5" customFormat="1" ht="36.75" customHeight="1">
      <c r="A105" s="130" t="s">
        <v>134</v>
      </c>
      <c r="B105" s="131" t="s">
        <v>135</v>
      </c>
      <c r="C105" s="132">
        <v>1111536486.3299999</v>
      </c>
      <c r="D105" s="133">
        <f t="shared" ref="D105:D133" si="3">E105-C105</f>
        <v>-76770308.329999998</v>
      </c>
      <c r="E105" s="132">
        <v>1034766178</v>
      </c>
      <c r="F105" s="6"/>
    </row>
    <row r="106" spans="1:6" s="5" customFormat="1" ht="15.75">
      <c r="A106" s="130" t="s">
        <v>136</v>
      </c>
      <c r="B106" s="134" t="s">
        <v>137</v>
      </c>
      <c r="C106" s="132">
        <v>473254993.32999998</v>
      </c>
      <c r="D106" s="133">
        <f t="shared" si="3"/>
        <v>-5509292.3300000001</v>
      </c>
      <c r="E106" s="132">
        <v>467745701</v>
      </c>
      <c r="F106" s="6"/>
    </row>
    <row r="107" spans="1:6" s="5" customFormat="1" ht="15.75">
      <c r="A107" s="130" t="s">
        <v>138</v>
      </c>
      <c r="B107" s="134" t="s">
        <v>139</v>
      </c>
      <c r="C107" s="132">
        <v>638281493</v>
      </c>
      <c r="D107" s="133">
        <f t="shared" si="3"/>
        <v>-71261016</v>
      </c>
      <c r="E107" s="132">
        <v>567020477</v>
      </c>
      <c r="F107" s="6"/>
    </row>
    <row r="108" spans="1:6" s="5" customFormat="1" ht="37.5" customHeight="1">
      <c r="A108" s="130" t="s">
        <v>140</v>
      </c>
      <c r="B108" s="131" t="s">
        <v>141</v>
      </c>
      <c r="C108" s="132">
        <v>1135690</v>
      </c>
      <c r="D108" s="133">
        <f t="shared" si="3"/>
        <v>0</v>
      </c>
      <c r="E108" s="132">
        <v>1135690</v>
      </c>
      <c r="F108" s="6"/>
    </row>
    <row r="109" spans="1:6" s="5" customFormat="1" ht="47.45" customHeight="1">
      <c r="A109" s="130" t="s">
        <v>142</v>
      </c>
      <c r="B109" s="131" t="s">
        <v>143</v>
      </c>
      <c r="C109" s="132">
        <v>0</v>
      </c>
      <c r="D109" s="133">
        <f t="shared" si="3"/>
        <v>0</v>
      </c>
      <c r="E109" s="132">
        <v>0</v>
      </c>
      <c r="F109" s="6"/>
    </row>
    <row r="110" spans="1:6" s="5" customFormat="1" ht="51.75" customHeight="1">
      <c r="A110" s="130" t="s">
        <v>144</v>
      </c>
      <c r="B110" s="131" t="s">
        <v>145</v>
      </c>
      <c r="C110" s="132">
        <v>0</v>
      </c>
      <c r="D110" s="133">
        <f t="shared" si="3"/>
        <v>0</v>
      </c>
      <c r="E110" s="132">
        <v>0</v>
      </c>
      <c r="F110" s="6"/>
    </row>
    <row r="111" spans="1:6" s="5" customFormat="1" ht="54" customHeight="1">
      <c r="A111" s="130" t="s">
        <v>146</v>
      </c>
      <c r="B111" s="131" t="s">
        <v>147</v>
      </c>
      <c r="C111" s="132">
        <v>0</v>
      </c>
      <c r="D111" s="133">
        <f t="shared" si="3"/>
        <v>0</v>
      </c>
      <c r="E111" s="132">
        <v>0</v>
      </c>
      <c r="F111" s="6"/>
    </row>
    <row r="112" spans="1:6" s="121" customFormat="1" ht="18.75" customHeight="1">
      <c r="A112" s="196" t="s">
        <v>6</v>
      </c>
      <c r="B112" s="196" t="s">
        <v>7</v>
      </c>
      <c r="C112" s="196" t="s">
        <v>241</v>
      </c>
      <c r="D112" s="196" t="s">
        <v>8</v>
      </c>
      <c r="E112" s="196" t="s">
        <v>9</v>
      </c>
      <c r="F112" s="120"/>
    </row>
    <row r="113" spans="1:6" s="121" customFormat="1" ht="15.75">
      <c r="A113" s="196"/>
      <c r="B113" s="196"/>
      <c r="C113" s="196"/>
      <c r="D113" s="196"/>
      <c r="E113" s="196"/>
      <c r="F113" s="120"/>
    </row>
    <row r="114" spans="1:6" s="124" customFormat="1" ht="15" customHeight="1">
      <c r="A114" s="122">
        <v>1</v>
      </c>
      <c r="B114" s="122">
        <v>2</v>
      </c>
      <c r="C114" s="122">
        <v>3</v>
      </c>
      <c r="D114" s="122">
        <v>4</v>
      </c>
      <c r="E114" s="122">
        <v>5</v>
      </c>
      <c r="F114" s="123"/>
    </row>
    <row r="115" spans="1:6" s="5" customFormat="1" ht="36.75" customHeight="1">
      <c r="A115" s="130" t="s">
        <v>148</v>
      </c>
      <c r="B115" s="131" t="s">
        <v>149</v>
      </c>
      <c r="C115" s="132">
        <v>13500000</v>
      </c>
      <c r="D115" s="133">
        <f t="shared" si="3"/>
        <v>0</v>
      </c>
      <c r="E115" s="132">
        <v>13500000</v>
      </c>
      <c r="F115" s="6"/>
    </row>
    <row r="116" spans="1:6" s="5" customFormat="1" ht="18" customHeight="1">
      <c r="A116" s="130" t="s">
        <v>150</v>
      </c>
      <c r="B116" s="131" t="s">
        <v>151</v>
      </c>
      <c r="C116" s="132">
        <v>5600000</v>
      </c>
      <c r="D116" s="133">
        <f t="shared" si="3"/>
        <v>0</v>
      </c>
      <c r="E116" s="132">
        <v>5600000</v>
      </c>
      <c r="F116" s="6"/>
    </row>
    <row r="117" spans="1:6" s="5" customFormat="1" ht="36.75" customHeight="1">
      <c r="A117" s="130" t="s">
        <v>152</v>
      </c>
      <c r="B117" s="134" t="s">
        <v>153</v>
      </c>
      <c r="C117" s="132">
        <v>0</v>
      </c>
      <c r="D117" s="133">
        <f t="shared" si="3"/>
        <v>0</v>
      </c>
      <c r="E117" s="132">
        <v>0</v>
      </c>
      <c r="F117" s="6"/>
    </row>
    <row r="118" spans="1:6" s="5" customFormat="1" ht="35.25" customHeight="1">
      <c r="A118" s="130" t="s">
        <v>154</v>
      </c>
      <c r="B118" s="134" t="s">
        <v>155</v>
      </c>
      <c r="C118" s="132">
        <v>5600000</v>
      </c>
      <c r="D118" s="133">
        <f t="shared" si="3"/>
        <v>0</v>
      </c>
      <c r="E118" s="132">
        <v>5600000</v>
      </c>
      <c r="F118" s="6"/>
    </row>
    <row r="119" spans="1:6" s="5" customFormat="1" ht="28.15" customHeight="1">
      <c r="A119" s="130" t="s">
        <v>156</v>
      </c>
      <c r="B119" s="135" t="s">
        <v>157</v>
      </c>
      <c r="C119" s="132">
        <v>0</v>
      </c>
      <c r="D119" s="132">
        <f t="shared" si="3"/>
        <v>0</v>
      </c>
      <c r="E119" s="132">
        <v>0</v>
      </c>
      <c r="F119" s="6"/>
    </row>
    <row r="120" spans="1:6" s="5" customFormat="1" ht="16.5" customHeight="1">
      <c r="A120" s="130" t="s">
        <v>158</v>
      </c>
      <c r="B120" s="142" t="s">
        <v>159</v>
      </c>
      <c r="C120" s="132">
        <v>0</v>
      </c>
      <c r="D120" s="132">
        <f t="shared" si="3"/>
        <v>0</v>
      </c>
      <c r="E120" s="132">
        <v>0</v>
      </c>
      <c r="F120" s="6"/>
    </row>
    <row r="121" spans="1:6" s="5" customFormat="1" ht="18.75" customHeight="1">
      <c r="A121" s="130" t="s">
        <v>160</v>
      </c>
      <c r="B121" s="134" t="s">
        <v>161</v>
      </c>
      <c r="C121" s="132">
        <v>0</v>
      </c>
      <c r="D121" s="132">
        <f t="shared" si="3"/>
        <v>0</v>
      </c>
      <c r="E121" s="132">
        <v>0</v>
      </c>
      <c r="F121" s="6"/>
    </row>
    <row r="122" spans="1:6" s="5" customFormat="1" ht="42" customHeight="1">
      <c r="A122" s="130" t="s">
        <v>162</v>
      </c>
      <c r="B122" s="131" t="s">
        <v>163</v>
      </c>
      <c r="C122" s="132">
        <v>0</v>
      </c>
      <c r="D122" s="132">
        <f t="shared" si="3"/>
        <v>0</v>
      </c>
      <c r="E122" s="132">
        <v>0</v>
      </c>
      <c r="F122" s="6"/>
    </row>
    <row r="123" spans="1:6" s="5" customFormat="1" ht="42" customHeight="1">
      <c r="A123" s="130" t="s">
        <v>164</v>
      </c>
      <c r="B123" s="131" t="s">
        <v>165</v>
      </c>
      <c r="C123" s="132">
        <v>0</v>
      </c>
      <c r="D123" s="132">
        <f t="shared" si="3"/>
        <v>0</v>
      </c>
      <c r="E123" s="132">
        <v>0</v>
      </c>
      <c r="F123" s="6"/>
    </row>
    <row r="124" spans="1:6" s="5" customFormat="1" ht="191.25" hidden="1" customHeight="1">
      <c r="A124" s="125">
        <v>11</v>
      </c>
      <c r="B124" s="126" t="s">
        <v>166</v>
      </c>
      <c r="C124" s="132">
        <v>0</v>
      </c>
      <c r="D124" s="132">
        <f t="shared" si="3"/>
        <v>0</v>
      </c>
      <c r="E124" s="132">
        <v>0</v>
      </c>
      <c r="F124" s="6"/>
    </row>
    <row r="125" spans="1:6" s="5" customFormat="1" ht="191.25" hidden="1" customHeight="1">
      <c r="A125" s="130" t="s">
        <v>167</v>
      </c>
      <c r="B125" s="131" t="s">
        <v>168</v>
      </c>
      <c r="C125" s="132">
        <v>0</v>
      </c>
      <c r="D125" s="132">
        <f t="shared" si="3"/>
        <v>0</v>
      </c>
      <c r="E125" s="132">
        <v>0</v>
      </c>
      <c r="F125" s="6"/>
    </row>
    <row r="126" spans="1:6" s="5" customFormat="1" ht="191.25" hidden="1" customHeight="1">
      <c r="A126" s="130" t="s">
        <v>169</v>
      </c>
      <c r="B126" s="134" t="s">
        <v>170</v>
      </c>
      <c r="C126" s="132">
        <v>0</v>
      </c>
      <c r="D126" s="132">
        <f t="shared" si="3"/>
        <v>0</v>
      </c>
      <c r="E126" s="132">
        <v>0</v>
      </c>
      <c r="F126" s="6"/>
    </row>
    <row r="127" spans="1:6" s="5" customFormat="1" ht="191.25" hidden="1" customHeight="1">
      <c r="A127" s="130" t="s">
        <v>171</v>
      </c>
      <c r="B127" s="131" t="s">
        <v>172</v>
      </c>
      <c r="C127" s="132">
        <v>0</v>
      </c>
      <c r="D127" s="132">
        <f t="shared" si="3"/>
        <v>0</v>
      </c>
      <c r="E127" s="132">
        <v>0</v>
      </c>
      <c r="F127" s="6"/>
    </row>
    <row r="128" spans="1:6" s="129" customFormat="1" ht="191.25" hidden="1" customHeight="1">
      <c r="A128" s="125">
        <v>12</v>
      </c>
      <c r="B128" s="126" t="s">
        <v>173</v>
      </c>
      <c r="C128" s="132">
        <v>0</v>
      </c>
      <c r="D128" s="132">
        <f t="shared" si="3"/>
        <v>0</v>
      </c>
      <c r="E128" s="132">
        <v>0</v>
      </c>
      <c r="F128" s="120"/>
    </row>
    <row r="129" spans="1:6" s="129" customFormat="1" ht="191.25" hidden="1" customHeight="1">
      <c r="A129" s="130" t="s">
        <v>174</v>
      </c>
      <c r="B129" s="131" t="s">
        <v>175</v>
      </c>
      <c r="C129" s="132">
        <v>0</v>
      </c>
      <c r="D129" s="132">
        <f t="shared" si="3"/>
        <v>0</v>
      </c>
      <c r="E129" s="132">
        <v>0</v>
      </c>
      <c r="F129" s="120"/>
    </row>
    <row r="130" spans="1:6" s="141" customFormat="1" ht="191.25" hidden="1" customHeight="1">
      <c r="A130" s="130" t="s">
        <v>176</v>
      </c>
      <c r="B130" s="131" t="s">
        <v>177</v>
      </c>
      <c r="C130" s="132">
        <v>0</v>
      </c>
      <c r="D130" s="132">
        <f t="shared" si="3"/>
        <v>0</v>
      </c>
      <c r="E130" s="132">
        <v>0</v>
      </c>
      <c r="F130" s="140"/>
    </row>
    <row r="131" spans="1:6" s="5" customFormat="1" ht="191.25" hidden="1" customHeight="1">
      <c r="A131" s="130" t="s">
        <v>178</v>
      </c>
      <c r="B131" s="131" t="s">
        <v>179</v>
      </c>
      <c r="C131" s="132">
        <v>0</v>
      </c>
      <c r="D131" s="132">
        <f t="shared" si="3"/>
        <v>0</v>
      </c>
      <c r="E131" s="132">
        <v>0</v>
      </c>
      <c r="F131" s="6"/>
    </row>
    <row r="132" spans="1:6" s="5" customFormat="1" ht="83.25" customHeight="1">
      <c r="A132" s="130" t="s">
        <v>180</v>
      </c>
      <c r="B132" s="131" t="s">
        <v>181</v>
      </c>
      <c r="C132" s="132">
        <v>0</v>
      </c>
      <c r="D132" s="132">
        <f t="shared" si="3"/>
        <v>0</v>
      </c>
      <c r="E132" s="132">
        <v>0</v>
      </c>
      <c r="F132" s="6"/>
    </row>
    <row r="133" spans="1:6" s="5" customFormat="1" ht="33" customHeight="1">
      <c r="A133" s="130" t="s">
        <v>182</v>
      </c>
      <c r="B133" s="131" t="s">
        <v>183</v>
      </c>
      <c r="C133" s="132">
        <v>0</v>
      </c>
      <c r="D133" s="133">
        <f t="shared" si="3"/>
        <v>0</v>
      </c>
      <c r="E133" s="132">
        <v>0</v>
      </c>
      <c r="F133" s="6"/>
    </row>
    <row r="134" spans="1:6" s="5" customFormat="1" ht="15.75">
      <c r="A134" s="7"/>
      <c r="B134" s="8"/>
      <c r="C134" s="109"/>
      <c r="D134" s="110"/>
      <c r="E134" s="109"/>
      <c r="F134" s="6"/>
    </row>
    <row r="135" spans="1:6" ht="15.75" customHeight="1">
      <c r="A135" s="194" t="s">
        <v>221</v>
      </c>
      <c r="B135" s="194"/>
      <c r="C135" s="194"/>
      <c r="D135" s="194"/>
      <c r="E135" s="194"/>
      <c r="F135" s="5"/>
    </row>
    <row r="136" spans="1:6" ht="15.75" customHeight="1">
      <c r="A136" s="114"/>
      <c r="B136" s="115" t="s">
        <v>222</v>
      </c>
      <c r="C136" s="115"/>
      <c r="D136" s="115"/>
      <c r="E136" s="115"/>
      <c r="F136" s="115"/>
    </row>
    <row r="137" spans="1:6" ht="15.75" customHeight="1">
      <c r="A137" s="114"/>
      <c r="B137" s="115" t="s">
        <v>244</v>
      </c>
      <c r="C137" s="115"/>
      <c r="D137" s="115"/>
      <c r="E137" s="115"/>
      <c r="F137" s="115"/>
    </row>
    <row r="138" spans="1:6" ht="15.75" customHeight="1">
      <c r="A138" s="114"/>
      <c r="B138" s="115" t="s">
        <v>245</v>
      </c>
      <c r="C138" s="115"/>
      <c r="D138" s="115"/>
      <c r="E138" s="115"/>
      <c r="F138" s="115"/>
    </row>
    <row r="139" spans="1:6" ht="15.75" customHeight="1">
      <c r="A139" s="114"/>
      <c r="B139" s="115" t="s">
        <v>379</v>
      </c>
      <c r="C139" s="115"/>
      <c r="D139" s="115"/>
      <c r="E139" s="115"/>
      <c r="F139" s="115"/>
    </row>
    <row r="140" spans="1:6" ht="15.6" customHeight="1">
      <c r="A140" s="114"/>
      <c r="B140" s="202" t="s">
        <v>236</v>
      </c>
      <c r="C140" s="202"/>
      <c r="D140" s="202"/>
      <c r="E140" s="202"/>
      <c r="F140" s="202"/>
    </row>
    <row r="141" spans="1:6" ht="15.75">
      <c r="A141" s="200" t="s">
        <v>223</v>
      </c>
      <c r="B141" s="200"/>
      <c r="C141" s="200"/>
      <c r="D141" s="200"/>
      <c r="E141" s="200"/>
      <c r="F141" s="200"/>
    </row>
    <row r="142" spans="1:6" ht="15.75">
      <c r="A142" s="112"/>
      <c r="B142" s="112"/>
      <c r="C142" s="112"/>
      <c r="D142" s="112"/>
      <c r="E142" s="112"/>
      <c r="F142" s="112"/>
    </row>
    <row r="143" spans="1:6" ht="18" customHeight="1">
      <c r="A143" s="190" t="s">
        <v>6</v>
      </c>
      <c r="B143" s="190" t="s">
        <v>224</v>
      </c>
      <c r="C143" s="191" t="s">
        <v>225</v>
      </c>
      <c r="D143" s="191"/>
      <c r="E143" s="191"/>
      <c r="F143" s="191"/>
    </row>
    <row r="144" spans="1:6" ht="16.899999999999999" customHeight="1">
      <c r="A144" s="190"/>
      <c r="B144" s="190"/>
      <c r="C144" s="9" t="s">
        <v>226</v>
      </c>
      <c r="D144" s="9" t="s">
        <v>227</v>
      </c>
      <c r="E144" s="9" t="s">
        <v>228</v>
      </c>
      <c r="F144" s="9" t="s">
        <v>229</v>
      </c>
    </row>
    <row r="145" spans="1:6" ht="3" customHeight="1">
      <c r="A145" s="112"/>
      <c r="B145" s="112"/>
      <c r="C145" s="112"/>
      <c r="D145" s="112"/>
      <c r="E145" s="112"/>
      <c r="F145" s="112"/>
    </row>
    <row r="146" spans="1:6" s="119" customFormat="1" ht="49.9" customHeight="1">
      <c r="A146" s="116" t="s">
        <v>184</v>
      </c>
      <c r="B146" s="117" t="s">
        <v>233</v>
      </c>
      <c r="C146" s="118"/>
      <c r="D146" s="118"/>
      <c r="E146" s="118"/>
      <c r="F146" s="118"/>
    </row>
    <row r="147" spans="1:6" ht="3" customHeight="1">
      <c r="A147" s="112"/>
      <c r="B147" s="112"/>
      <c r="C147" s="112"/>
      <c r="D147" s="112"/>
      <c r="E147" s="112"/>
      <c r="F147" s="112"/>
    </row>
    <row r="148" spans="1:6" s="181" customFormat="1" ht="15.75" customHeight="1">
      <c r="A148" s="179" t="s">
        <v>11</v>
      </c>
      <c r="B148" s="180" t="s">
        <v>230</v>
      </c>
      <c r="C148" s="180"/>
      <c r="D148" s="180"/>
      <c r="E148" s="180"/>
      <c r="F148" s="180"/>
    </row>
    <row r="149" spans="1:6" ht="4.9000000000000004" customHeight="1">
      <c r="A149" s="112"/>
      <c r="B149" s="112"/>
      <c r="C149" s="112"/>
      <c r="D149" s="112"/>
      <c r="E149" s="112"/>
      <c r="F149" s="112"/>
    </row>
    <row r="150" spans="1:6" s="165" customFormat="1" ht="47.25">
      <c r="A150" s="160" t="s">
        <v>13</v>
      </c>
      <c r="B150" s="172" t="s">
        <v>295</v>
      </c>
      <c r="C150" s="162">
        <v>74803</v>
      </c>
      <c r="D150" s="162">
        <v>2000</v>
      </c>
      <c r="E150" s="162">
        <v>0</v>
      </c>
      <c r="F150" s="162">
        <f>C150+D150-E150</f>
        <v>76803</v>
      </c>
    </row>
    <row r="151" spans="1:6" s="167" customFormat="1" ht="35.25" customHeight="1">
      <c r="A151" s="166"/>
      <c r="B151" s="189" t="s">
        <v>296</v>
      </c>
      <c r="C151" s="189"/>
      <c r="D151" s="189"/>
      <c r="E151" s="189"/>
      <c r="F151" s="189"/>
    </row>
    <row r="152" spans="1:6" ht="4.9000000000000004" customHeight="1">
      <c r="A152" s="112"/>
      <c r="B152" s="112"/>
      <c r="C152" s="112"/>
      <c r="D152" s="112"/>
      <c r="E152" s="112"/>
      <c r="F152" s="112"/>
    </row>
    <row r="153" spans="1:6" s="165" customFormat="1" ht="63">
      <c r="A153" s="160" t="s">
        <v>15</v>
      </c>
      <c r="B153" s="172" t="s">
        <v>343</v>
      </c>
      <c r="C153" s="162">
        <v>760773</v>
      </c>
      <c r="D153" s="162">
        <v>0</v>
      </c>
      <c r="E153" s="162">
        <v>0</v>
      </c>
      <c r="F153" s="162">
        <f>C153+D153-E153</f>
        <v>760773</v>
      </c>
    </row>
    <row r="154" spans="1:6" s="167" customFormat="1" ht="35.25" customHeight="1">
      <c r="A154" s="166"/>
      <c r="B154" s="189" t="s">
        <v>457</v>
      </c>
      <c r="C154" s="189"/>
      <c r="D154" s="189"/>
      <c r="E154" s="189"/>
      <c r="F154" s="189"/>
    </row>
    <row r="155" spans="1:6" ht="4.9000000000000004" customHeight="1">
      <c r="A155" s="112"/>
      <c r="B155" s="112"/>
      <c r="C155" s="112"/>
      <c r="D155" s="112"/>
      <c r="E155" s="112"/>
      <c r="F155" s="112"/>
    </row>
    <row r="156" spans="1:6" s="165" customFormat="1" ht="63">
      <c r="A156" s="160" t="s">
        <v>17</v>
      </c>
      <c r="B156" s="172" t="s">
        <v>335</v>
      </c>
      <c r="C156" s="162">
        <v>575877</v>
      </c>
      <c r="D156" s="162">
        <v>16672</v>
      </c>
      <c r="E156" s="162">
        <v>0</v>
      </c>
      <c r="F156" s="162">
        <f>C156+D156-E156</f>
        <v>592549</v>
      </c>
    </row>
    <row r="157" spans="1:6" s="167" customFormat="1" ht="35.25" customHeight="1">
      <c r="A157" s="166"/>
      <c r="B157" s="189" t="s">
        <v>336</v>
      </c>
      <c r="C157" s="189"/>
      <c r="D157" s="189"/>
      <c r="E157" s="189"/>
      <c r="F157" s="189"/>
    </row>
    <row r="158" spans="1:6" ht="4.9000000000000004" customHeight="1">
      <c r="A158" s="112"/>
      <c r="B158" s="112"/>
      <c r="C158" s="112"/>
      <c r="D158" s="112"/>
      <c r="E158" s="112"/>
      <c r="F158" s="112"/>
    </row>
    <row r="159" spans="1:6" s="165" customFormat="1" ht="51" customHeight="1">
      <c r="A159" s="160" t="s">
        <v>19</v>
      </c>
      <c r="B159" s="172" t="s">
        <v>334</v>
      </c>
      <c r="C159" s="162">
        <v>474233</v>
      </c>
      <c r="D159" s="162">
        <v>158284</v>
      </c>
      <c r="E159" s="162">
        <v>0</v>
      </c>
      <c r="F159" s="162">
        <f>C159+D159-E159</f>
        <v>632517</v>
      </c>
    </row>
    <row r="160" spans="1:6" s="167" customFormat="1" ht="33.6" customHeight="1">
      <c r="A160" s="166"/>
      <c r="B160" s="189" t="s">
        <v>458</v>
      </c>
      <c r="C160" s="189"/>
      <c r="D160" s="189"/>
      <c r="E160" s="189"/>
      <c r="F160" s="189"/>
    </row>
    <row r="161" spans="1:6" s="167" customFormat="1" ht="54.75" customHeight="1">
      <c r="A161" s="166"/>
      <c r="B161" s="176"/>
      <c r="C161" s="176"/>
      <c r="D161" s="176"/>
      <c r="E161" s="176"/>
      <c r="F161" s="176"/>
    </row>
    <row r="162" spans="1:6" ht="15.75">
      <c r="A162" s="190" t="s">
        <v>6</v>
      </c>
      <c r="B162" s="190" t="s">
        <v>224</v>
      </c>
      <c r="C162" s="191" t="s">
        <v>225</v>
      </c>
      <c r="D162" s="191"/>
      <c r="E162" s="191"/>
      <c r="F162" s="191"/>
    </row>
    <row r="163" spans="1:6" ht="16.899999999999999" customHeight="1">
      <c r="A163" s="190"/>
      <c r="B163" s="190"/>
      <c r="C163" s="9" t="s">
        <v>226</v>
      </c>
      <c r="D163" s="9" t="s">
        <v>227</v>
      </c>
      <c r="E163" s="9" t="s">
        <v>228</v>
      </c>
      <c r="F163" s="9" t="s">
        <v>229</v>
      </c>
    </row>
    <row r="164" spans="1:6" ht="4.9000000000000004" customHeight="1">
      <c r="A164" s="112"/>
      <c r="B164" s="112"/>
      <c r="C164" s="112"/>
      <c r="D164" s="112"/>
      <c r="E164" s="112"/>
      <c r="F164" s="112"/>
    </row>
    <row r="165" spans="1:6" s="165" customFormat="1" ht="49.15" customHeight="1">
      <c r="A165" s="160" t="s">
        <v>21</v>
      </c>
      <c r="B165" s="164" t="s">
        <v>251</v>
      </c>
      <c r="C165" s="162">
        <v>422525</v>
      </c>
      <c r="D165" s="162">
        <v>106005</v>
      </c>
      <c r="E165" s="162">
        <v>0</v>
      </c>
      <c r="F165" s="162">
        <f>C165+D165-E165</f>
        <v>528530</v>
      </c>
    </row>
    <row r="166" spans="1:6" s="167" customFormat="1" ht="35.25" customHeight="1">
      <c r="A166" s="166"/>
      <c r="B166" s="189" t="s">
        <v>439</v>
      </c>
      <c r="C166" s="189"/>
      <c r="D166" s="189"/>
      <c r="E166" s="189"/>
      <c r="F166" s="189"/>
    </row>
    <row r="167" spans="1:6" ht="4.9000000000000004" customHeight="1">
      <c r="A167" s="112"/>
      <c r="B167" s="112"/>
      <c r="C167" s="112"/>
      <c r="D167" s="112"/>
      <c r="E167" s="112"/>
      <c r="F167" s="112"/>
    </row>
    <row r="168" spans="1:6" s="165" customFormat="1" ht="63">
      <c r="A168" s="160" t="s">
        <v>380</v>
      </c>
      <c r="B168" s="172" t="s">
        <v>340</v>
      </c>
      <c r="C168" s="162">
        <v>6656381</v>
      </c>
      <c r="D168" s="162">
        <v>201171</v>
      </c>
      <c r="E168" s="162">
        <v>0</v>
      </c>
      <c r="F168" s="162">
        <f>C168+D168-E168</f>
        <v>6857552</v>
      </c>
    </row>
    <row r="169" spans="1:6" s="167" customFormat="1" ht="35.25" customHeight="1">
      <c r="A169" s="166"/>
      <c r="B169" s="189" t="s">
        <v>459</v>
      </c>
      <c r="C169" s="189"/>
      <c r="D169" s="189"/>
      <c r="E169" s="189"/>
      <c r="F169" s="189"/>
    </row>
    <row r="170" spans="1:6" ht="4.9000000000000004" customHeight="1">
      <c r="A170" s="112"/>
      <c r="B170" s="112"/>
      <c r="C170" s="112"/>
      <c r="D170" s="112"/>
      <c r="E170" s="112"/>
      <c r="F170" s="112"/>
    </row>
    <row r="171" spans="1:6" s="165" customFormat="1" ht="63">
      <c r="A171" s="160" t="s">
        <v>381</v>
      </c>
      <c r="B171" s="172" t="s">
        <v>333</v>
      </c>
      <c r="C171" s="162">
        <v>4415185</v>
      </c>
      <c r="D171" s="162">
        <v>122361</v>
      </c>
      <c r="E171" s="162">
        <v>0</v>
      </c>
      <c r="F171" s="162">
        <f>C171+D171-E171</f>
        <v>4537546</v>
      </c>
    </row>
    <row r="172" spans="1:6" s="167" customFormat="1" ht="35.25" customHeight="1">
      <c r="A172" s="166"/>
      <c r="B172" s="189" t="s">
        <v>459</v>
      </c>
      <c r="C172" s="189"/>
      <c r="D172" s="189"/>
      <c r="E172" s="189"/>
      <c r="F172" s="189"/>
    </row>
    <row r="173" spans="1:6" ht="4.9000000000000004" customHeight="1">
      <c r="A173" s="112"/>
      <c r="B173" s="112"/>
      <c r="C173" s="112"/>
      <c r="D173" s="112"/>
      <c r="E173" s="112"/>
      <c r="F173" s="112"/>
    </row>
    <row r="174" spans="1:6" s="165" customFormat="1" ht="48.6" customHeight="1">
      <c r="A174" s="160" t="s">
        <v>382</v>
      </c>
      <c r="B174" s="172" t="s">
        <v>258</v>
      </c>
      <c r="C174" s="162">
        <v>1005116</v>
      </c>
      <c r="D174" s="162">
        <v>0</v>
      </c>
      <c r="E174" s="162">
        <v>1005116</v>
      </c>
      <c r="F174" s="162">
        <f>C174+D174-E174</f>
        <v>0</v>
      </c>
    </row>
    <row r="175" spans="1:6" s="167" customFormat="1" ht="32.450000000000003" customHeight="1">
      <c r="A175" s="166"/>
      <c r="B175" s="189" t="s">
        <v>460</v>
      </c>
      <c r="C175" s="189"/>
      <c r="D175" s="189"/>
      <c r="E175" s="189"/>
      <c r="F175" s="189"/>
    </row>
    <row r="176" spans="1:6" ht="4.9000000000000004" customHeight="1">
      <c r="A176" s="112"/>
      <c r="B176" s="112"/>
      <c r="C176" s="112"/>
      <c r="D176" s="112"/>
      <c r="E176" s="112"/>
      <c r="F176" s="112"/>
    </row>
    <row r="177" spans="1:6" s="165" customFormat="1" ht="47.25">
      <c r="A177" s="160" t="s">
        <v>383</v>
      </c>
      <c r="B177" s="172" t="s">
        <v>294</v>
      </c>
      <c r="C177" s="162">
        <v>3517126</v>
      </c>
      <c r="D177" s="162">
        <v>0</v>
      </c>
      <c r="E177" s="162">
        <v>128972</v>
      </c>
      <c r="F177" s="162">
        <f>C177+D177-E177</f>
        <v>3388154</v>
      </c>
    </row>
    <row r="178" spans="1:6" s="167" customFormat="1" ht="15.75">
      <c r="A178" s="166"/>
      <c r="B178" s="189" t="s">
        <v>441</v>
      </c>
      <c r="C178" s="189"/>
      <c r="D178" s="189"/>
      <c r="E178" s="189"/>
      <c r="F178" s="189"/>
    </row>
    <row r="179" spans="1:6" ht="4.9000000000000004" customHeight="1">
      <c r="A179" s="112"/>
      <c r="B179" s="112"/>
      <c r="C179" s="112"/>
      <c r="D179" s="112"/>
      <c r="E179" s="112"/>
      <c r="F179" s="112"/>
    </row>
    <row r="180" spans="1:6" s="165" customFormat="1" ht="47.25">
      <c r="A180" s="160" t="s">
        <v>384</v>
      </c>
      <c r="B180" s="172" t="s">
        <v>317</v>
      </c>
      <c r="C180" s="162">
        <v>14044904</v>
      </c>
      <c r="D180" s="162">
        <v>0</v>
      </c>
      <c r="E180" s="162">
        <v>1061586</v>
      </c>
      <c r="F180" s="162">
        <f>C180+D180-E180</f>
        <v>12983318</v>
      </c>
    </row>
    <row r="181" spans="1:6" s="167" customFormat="1" ht="33" customHeight="1">
      <c r="A181" s="166"/>
      <c r="B181" s="189" t="s">
        <v>463</v>
      </c>
      <c r="C181" s="189"/>
      <c r="D181" s="189"/>
      <c r="E181" s="189"/>
      <c r="F181" s="189"/>
    </row>
    <row r="182" spans="1:6" ht="4.9000000000000004" customHeight="1">
      <c r="A182" s="112"/>
      <c r="B182" s="112"/>
      <c r="C182" s="112"/>
      <c r="D182" s="112"/>
      <c r="E182" s="112"/>
      <c r="F182" s="112"/>
    </row>
    <row r="183" spans="1:6" s="165" customFormat="1" ht="47.25">
      <c r="A183" s="160" t="s">
        <v>385</v>
      </c>
      <c r="B183" s="172" t="s">
        <v>375</v>
      </c>
      <c r="C183" s="162">
        <v>71454122</v>
      </c>
      <c r="D183" s="162">
        <v>37788</v>
      </c>
      <c r="E183" s="162">
        <v>0</v>
      </c>
      <c r="F183" s="162">
        <f>C183+D183-E183</f>
        <v>71491910</v>
      </c>
    </row>
    <row r="184" spans="1:6" s="163" customFormat="1" ht="15.75">
      <c r="A184" s="168"/>
      <c r="B184" s="189" t="s">
        <v>247</v>
      </c>
      <c r="C184" s="189"/>
      <c r="D184" s="189"/>
      <c r="E184" s="189"/>
      <c r="F184" s="189"/>
    </row>
    <row r="185" spans="1:6" ht="4.9000000000000004" customHeight="1">
      <c r="A185" s="112"/>
      <c r="B185" s="112"/>
      <c r="C185" s="112"/>
      <c r="D185" s="112"/>
      <c r="E185" s="112"/>
      <c r="F185" s="112"/>
    </row>
    <row r="186" spans="1:6" s="165" customFormat="1" ht="47.25">
      <c r="A186" s="160" t="s">
        <v>386</v>
      </c>
      <c r="B186" s="172" t="s">
        <v>304</v>
      </c>
      <c r="C186" s="162">
        <v>9106598</v>
      </c>
      <c r="D186" s="162">
        <v>0</v>
      </c>
      <c r="E186" s="162">
        <v>37788</v>
      </c>
      <c r="F186" s="162">
        <f>C186+D186-E186</f>
        <v>9068810</v>
      </c>
    </row>
    <row r="187" spans="1:6" s="163" customFormat="1" ht="15.75">
      <c r="A187" s="168"/>
      <c r="B187" s="189" t="s">
        <v>247</v>
      </c>
      <c r="C187" s="189"/>
      <c r="D187" s="189"/>
      <c r="E187" s="189"/>
      <c r="F187" s="189"/>
    </row>
    <row r="188" spans="1:6" ht="4.9000000000000004" customHeight="1">
      <c r="A188" s="112"/>
      <c r="B188" s="112"/>
      <c r="C188" s="112"/>
      <c r="D188" s="112"/>
      <c r="E188" s="112"/>
      <c r="F188" s="112"/>
    </row>
    <row r="189" spans="1:6" s="165" customFormat="1" ht="64.150000000000006" customHeight="1">
      <c r="A189" s="160" t="s">
        <v>387</v>
      </c>
      <c r="B189" s="172" t="s">
        <v>254</v>
      </c>
      <c r="C189" s="162">
        <v>62295922</v>
      </c>
      <c r="D189" s="162">
        <v>1982477</v>
      </c>
      <c r="E189" s="162">
        <v>0</v>
      </c>
      <c r="F189" s="162">
        <f>C189+D189-E189</f>
        <v>64278399</v>
      </c>
    </row>
    <row r="190" spans="1:6" s="163" customFormat="1" ht="34.9" customHeight="1">
      <c r="A190" s="168"/>
      <c r="B190" s="189" t="s">
        <v>442</v>
      </c>
      <c r="C190" s="189"/>
      <c r="D190" s="189"/>
      <c r="E190" s="189"/>
      <c r="F190" s="189"/>
    </row>
    <row r="191" spans="1:6" ht="4.9000000000000004" customHeight="1">
      <c r="A191" s="112"/>
      <c r="B191" s="112"/>
      <c r="C191" s="112"/>
      <c r="D191" s="112"/>
      <c r="E191" s="112"/>
      <c r="F191" s="112"/>
    </row>
    <row r="192" spans="1:6" s="165" customFormat="1" ht="47.25">
      <c r="A192" s="160" t="s">
        <v>388</v>
      </c>
      <c r="B192" s="164" t="s">
        <v>305</v>
      </c>
      <c r="C192" s="162">
        <v>1512338</v>
      </c>
      <c r="D192" s="162">
        <v>0</v>
      </c>
      <c r="E192" s="162">
        <v>0</v>
      </c>
      <c r="F192" s="162">
        <f>C192+D192-E192</f>
        <v>1512338</v>
      </c>
    </row>
    <row r="193" spans="1:6" s="167" customFormat="1" ht="35.25" customHeight="1">
      <c r="A193" s="166"/>
      <c r="B193" s="189" t="s">
        <v>344</v>
      </c>
      <c r="C193" s="189"/>
      <c r="D193" s="189"/>
      <c r="E193" s="189"/>
      <c r="F193" s="189"/>
    </row>
    <row r="194" spans="1:6" ht="4.9000000000000004" customHeight="1">
      <c r="A194" s="112"/>
      <c r="B194" s="112"/>
      <c r="C194" s="112"/>
      <c r="D194" s="112"/>
      <c r="E194" s="112"/>
      <c r="F194" s="112"/>
    </row>
    <row r="195" spans="1:6" s="165" customFormat="1" ht="47.25">
      <c r="A195" s="160" t="s">
        <v>389</v>
      </c>
      <c r="B195" s="164" t="s">
        <v>297</v>
      </c>
      <c r="C195" s="162">
        <v>971220</v>
      </c>
      <c r="D195" s="162">
        <v>0</v>
      </c>
      <c r="E195" s="162">
        <v>0</v>
      </c>
      <c r="F195" s="162">
        <f>C195+D195-E195</f>
        <v>971220</v>
      </c>
    </row>
    <row r="196" spans="1:6" s="167" customFormat="1" ht="35.25" customHeight="1">
      <c r="A196" s="166"/>
      <c r="B196" s="189" t="s">
        <v>298</v>
      </c>
      <c r="C196" s="189"/>
      <c r="D196" s="189"/>
      <c r="E196" s="189"/>
      <c r="F196" s="189"/>
    </row>
    <row r="197" spans="1:6" ht="4.9000000000000004" customHeight="1">
      <c r="A197" s="112"/>
      <c r="B197" s="112"/>
      <c r="C197" s="112"/>
      <c r="D197" s="112"/>
      <c r="E197" s="112"/>
      <c r="F197" s="112"/>
    </row>
    <row r="198" spans="1:6" s="165" customFormat="1" ht="31.5">
      <c r="A198" s="160" t="s">
        <v>390</v>
      </c>
      <c r="B198" s="172" t="s">
        <v>338</v>
      </c>
      <c r="C198" s="162">
        <v>0</v>
      </c>
      <c r="D198" s="162">
        <v>192570</v>
      </c>
      <c r="E198" s="162">
        <v>0</v>
      </c>
      <c r="F198" s="162">
        <f>C198+D198-E198</f>
        <v>192570</v>
      </c>
    </row>
    <row r="199" spans="1:6" s="167" customFormat="1" ht="34.15" customHeight="1">
      <c r="A199" s="166"/>
      <c r="B199" s="189" t="s">
        <v>454</v>
      </c>
      <c r="C199" s="189"/>
      <c r="D199" s="189"/>
      <c r="E199" s="189"/>
      <c r="F199" s="189"/>
    </row>
    <row r="200" spans="1:6" ht="69" customHeight="1">
      <c r="A200" s="112"/>
      <c r="B200" s="112"/>
      <c r="C200" s="112"/>
      <c r="D200" s="112"/>
      <c r="E200" s="112"/>
      <c r="F200" s="112"/>
    </row>
    <row r="201" spans="1:6" ht="15.75">
      <c r="A201" s="190" t="s">
        <v>6</v>
      </c>
      <c r="B201" s="190" t="s">
        <v>224</v>
      </c>
      <c r="C201" s="191" t="s">
        <v>225</v>
      </c>
      <c r="D201" s="191"/>
      <c r="E201" s="191"/>
      <c r="F201" s="191"/>
    </row>
    <row r="202" spans="1:6" ht="16.899999999999999" customHeight="1">
      <c r="A202" s="190"/>
      <c r="B202" s="190"/>
      <c r="C202" s="9" t="s">
        <v>226</v>
      </c>
      <c r="D202" s="9" t="s">
        <v>227</v>
      </c>
      <c r="E202" s="9" t="s">
        <v>228</v>
      </c>
      <c r="F202" s="9" t="s">
        <v>229</v>
      </c>
    </row>
    <row r="203" spans="1:6" ht="4.9000000000000004" customHeight="1">
      <c r="A203" s="112"/>
      <c r="B203" s="112"/>
      <c r="C203" s="112"/>
      <c r="D203" s="112"/>
      <c r="E203" s="112"/>
      <c r="F203" s="112"/>
    </row>
    <row r="204" spans="1:6" s="165" customFormat="1" ht="47.25">
      <c r="A204" s="160" t="s">
        <v>391</v>
      </c>
      <c r="B204" s="172" t="s">
        <v>437</v>
      </c>
      <c r="C204" s="162">
        <v>0</v>
      </c>
      <c r="D204" s="162">
        <v>354098</v>
      </c>
      <c r="E204" s="162">
        <v>0</v>
      </c>
      <c r="F204" s="162">
        <f>C204+D204-E204</f>
        <v>354098</v>
      </c>
    </row>
    <row r="205" spans="1:6" s="167" customFormat="1" ht="33.6" customHeight="1">
      <c r="A205" s="166"/>
      <c r="B205" s="189" t="s">
        <v>454</v>
      </c>
      <c r="C205" s="189"/>
      <c r="D205" s="189"/>
      <c r="E205" s="189"/>
      <c r="F205" s="189"/>
    </row>
    <row r="206" spans="1:6" ht="4.9000000000000004" customHeight="1">
      <c r="A206" s="112"/>
      <c r="B206" s="112"/>
      <c r="C206" s="112"/>
      <c r="D206" s="112"/>
      <c r="E206" s="112"/>
      <c r="F206" s="112"/>
    </row>
    <row r="207" spans="1:6" s="165" customFormat="1" ht="47.25">
      <c r="A207" s="160" t="s">
        <v>392</v>
      </c>
      <c r="B207" s="172" t="s">
        <v>339</v>
      </c>
      <c r="C207" s="162">
        <v>0</v>
      </c>
      <c r="D207" s="162">
        <v>345870</v>
      </c>
      <c r="E207" s="162">
        <v>0</v>
      </c>
      <c r="F207" s="162">
        <f>C207+D207-E207</f>
        <v>345870</v>
      </c>
    </row>
    <row r="208" spans="1:6" s="167" customFormat="1" ht="30.6" customHeight="1">
      <c r="A208" s="166"/>
      <c r="B208" s="189" t="s">
        <v>454</v>
      </c>
      <c r="C208" s="189"/>
      <c r="D208" s="189"/>
      <c r="E208" s="189"/>
      <c r="F208" s="189"/>
    </row>
    <row r="209" spans="1:6" ht="4.9000000000000004" customHeight="1">
      <c r="A209" s="112"/>
      <c r="B209" s="112"/>
      <c r="C209" s="112"/>
      <c r="D209" s="112"/>
      <c r="E209" s="112"/>
      <c r="F209" s="112"/>
    </row>
    <row r="210" spans="1:6" s="165" customFormat="1" ht="31.5">
      <c r="A210" s="160" t="s">
        <v>393</v>
      </c>
      <c r="B210" s="172" t="s">
        <v>262</v>
      </c>
      <c r="C210" s="162">
        <v>0</v>
      </c>
      <c r="D210" s="162">
        <v>1593103</v>
      </c>
      <c r="E210" s="162">
        <v>0</v>
      </c>
      <c r="F210" s="162">
        <f>C210+D210-E210</f>
        <v>1593103</v>
      </c>
    </row>
    <row r="211" spans="1:6" s="167" customFormat="1" ht="15.75">
      <c r="A211" s="166"/>
      <c r="B211" s="189" t="s">
        <v>319</v>
      </c>
      <c r="C211" s="189"/>
      <c r="D211" s="189"/>
      <c r="E211" s="189"/>
      <c r="F211" s="189"/>
    </row>
    <row r="212" spans="1:6" ht="4.9000000000000004" customHeight="1">
      <c r="A212" s="112"/>
      <c r="B212" s="112"/>
      <c r="C212" s="112"/>
      <c r="D212" s="112"/>
      <c r="E212" s="112"/>
      <c r="F212" s="112"/>
    </row>
    <row r="213" spans="1:6" s="165" customFormat="1" ht="61.15" customHeight="1">
      <c r="A213" s="160" t="s">
        <v>394</v>
      </c>
      <c r="B213" s="172" t="s">
        <v>318</v>
      </c>
      <c r="C213" s="162">
        <v>0</v>
      </c>
      <c r="D213" s="162">
        <v>75365</v>
      </c>
      <c r="E213" s="162">
        <v>0</v>
      </c>
      <c r="F213" s="162">
        <f>C213+D213-E213</f>
        <v>75365</v>
      </c>
    </row>
    <row r="214" spans="1:6" s="167" customFormat="1" ht="15.75">
      <c r="A214" s="166"/>
      <c r="B214" s="189" t="s">
        <v>319</v>
      </c>
      <c r="C214" s="189"/>
      <c r="D214" s="189"/>
      <c r="E214" s="189"/>
      <c r="F214" s="189"/>
    </row>
    <row r="215" spans="1:6" ht="4.9000000000000004" customHeight="1">
      <c r="A215" s="112"/>
      <c r="B215" s="112"/>
      <c r="C215" s="112"/>
      <c r="D215" s="112"/>
      <c r="E215" s="112"/>
      <c r="F215" s="112"/>
    </row>
    <row r="216" spans="1:6" s="165" customFormat="1" ht="63">
      <c r="A216" s="160" t="s">
        <v>395</v>
      </c>
      <c r="B216" s="172" t="s">
        <v>321</v>
      </c>
      <c r="C216" s="162">
        <v>0</v>
      </c>
      <c r="D216" s="162">
        <v>278412</v>
      </c>
      <c r="E216" s="162">
        <v>0</v>
      </c>
      <c r="F216" s="162">
        <f>C216+D216-E216</f>
        <v>278412</v>
      </c>
    </row>
    <row r="217" spans="1:6" s="167" customFormat="1" ht="15.75">
      <c r="A217" s="166"/>
      <c r="B217" s="189" t="s">
        <v>319</v>
      </c>
      <c r="C217" s="189"/>
      <c r="D217" s="189"/>
      <c r="E217" s="189"/>
      <c r="F217" s="189"/>
    </row>
    <row r="218" spans="1:6" ht="4.9000000000000004" customHeight="1">
      <c r="A218" s="112"/>
      <c r="B218" s="112"/>
      <c r="C218" s="112"/>
      <c r="D218" s="112"/>
      <c r="E218" s="112"/>
      <c r="F218" s="112"/>
    </row>
    <row r="219" spans="1:6" s="165" customFormat="1" ht="61.9" customHeight="1">
      <c r="A219" s="160" t="s">
        <v>396</v>
      </c>
      <c r="B219" s="172" t="s">
        <v>320</v>
      </c>
      <c r="C219" s="162">
        <v>0</v>
      </c>
      <c r="D219" s="162">
        <v>44936</v>
      </c>
      <c r="E219" s="162">
        <v>0</v>
      </c>
      <c r="F219" s="162">
        <f>C219+D219-E219</f>
        <v>44936</v>
      </c>
    </row>
    <row r="220" spans="1:6" s="167" customFormat="1" ht="15.75">
      <c r="A220" s="166"/>
      <c r="B220" s="189" t="s">
        <v>319</v>
      </c>
      <c r="C220" s="189"/>
      <c r="D220" s="189"/>
      <c r="E220" s="189"/>
      <c r="F220" s="189"/>
    </row>
    <row r="221" spans="1:6" ht="4.9000000000000004" customHeight="1">
      <c r="A221" s="112"/>
      <c r="B221" s="112"/>
      <c r="C221" s="112"/>
      <c r="D221" s="112"/>
      <c r="E221" s="112"/>
      <c r="F221" s="112"/>
    </row>
    <row r="222" spans="1:6" s="165" customFormat="1" ht="62.45" customHeight="1">
      <c r="A222" s="160" t="s">
        <v>397</v>
      </c>
      <c r="B222" s="172" t="s">
        <v>261</v>
      </c>
      <c r="C222" s="162">
        <v>0</v>
      </c>
      <c r="D222" s="162">
        <v>87671</v>
      </c>
      <c r="E222" s="162">
        <v>0</v>
      </c>
      <c r="F222" s="162">
        <f>C222+D222-E222</f>
        <v>87671</v>
      </c>
    </row>
    <row r="223" spans="1:6" s="167" customFormat="1" ht="15.75">
      <c r="A223" s="166"/>
      <c r="B223" s="189" t="s">
        <v>319</v>
      </c>
      <c r="C223" s="189"/>
      <c r="D223" s="189"/>
      <c r="E223" s="189"/>
      <c r="F223" s="189"/>
    </row>
    <row r="224" spans="1:6" ht="4.9000000000000004" customHeight="1">
      <c r="A224" s="112"/>
      <c r="B224" s="112"/>
      <c r="C224" s="112"/>
      <c r="D224" s="112"/>
      <c r="E224" s="112"/>
      <c r="F224" s="112"/>
    </row>
    <row r="225" spans="1:6" s="165" customFormat="1" ht="63">
      <c r="A225" s="160" t="s">
        <v>398</v>
      </c>
      <c r="B225" s="187" t="s">
        <v>434</v>
      </c>
      <c r="C225" s="162">
        <v>0</v>
      </c>
      <c r="D225" s="162">
        <v>337500</v>
      </c>
      <c r="E225" s="162">
        <v>0</v>
      </c>
      <c r="F225" s="162">
        <f>C225+D225-E225</f>
        <v>337500</v>
      </c>
    </row>
    <row r="226" spans="1:6" s="167" customFormat="1" ht="31.15" customHeight="1">
      <c r="A226" s="166"/>
      <c r="B226" s="189" t="s">
        <v>464</v>
      </c>
      <c r="C226" s="189"/>
      <c r="D226" s="189"/>
      <c r="E226" s="189"/>
      <c r="F226" s="189"/>
    </row>
    <row r="227" spans="1:6" ht="4.9000000000000004" customHeight="1">
      <c r="A227" s="112"/>
      <c r="B227" s="112"/>
      <c r="C227" s="112"/>
      <c r="D227" s="112"/>
      <c r="E227" s="112"/>
      <c r="F227" s="112"/>
    </row>
    <row r="228" spans="1:6" s="165" customFormat="1" ht="63.6" customHeight="1">
      <c r="A228" s="160" t="s">
        <v>399</v>
      </c>
      <c r="B228" s="172" t="s">
        <v>324</v>
      </c>
      <c r="C228" s="162">
        <v>0</v>
      </c>
      <c r="D228" s="162">
        <v>405625</v>
      </c>
      <c r="E228" s="162">
        <v>0</v>
      </c>
      <c r="F228" s="162">
        <f>C228+D228-E228</f>
        <v>405625</v>
      </c>
    </row>
    <row r="229" spans="1:6" s="167" customFormat="1" ht="32.450000000000003" customHeight="1">
      <c r="A229" s="166"/>
      <c r="B229" s="189" t="s">
        <v>465</v>
      </c>
      <c r="C229" s="189"/>
      <c r="D229" s="189"/>
      <c r="E229" s="189"/>
      <c r="F229" s="189"/>
    </row>
    <row r="230" spans="1:6" ht="4.9000000000000004" customHeight="1">
      <c r="A230" s="112"/>
      <c r="B230" s="112"/>
      <c r="C230" s="112"/>
      <c r="D230" s="112"/>
      <c r="E230" s="112"/>
      <c r="F230" s="112"/>
    </row>
    <row r="231" spans="1:6" s="165" customFormat="1" ht="47.25">
      <c r="A231" s="160" t="s">
        <v>400</v>
      </c>
      <c r="B231" s="172" t="s">
        <v>332</v>
      </c>
      <c r="C231" s="162">
        <v>0</v>
      </c>
      <c r="D231" s="162">
        <v>7946253</v>
      </c>
      <c r="E231" s="162">
        <v>0</v>
      </c>
      <c r="F231" s="162">
        <f>C231+D231-E231</f>
        <v>7946253</v>
      </c>
    </row>
    <row r="232" spans="1:6" s="167" customFormat="1" ht="46.15" customHeight="1">
      <c r="A232" s="166"/>
      <c r="B232" s="189" t="s">
        <v>466</v>
      </c>
      <c r="C232" s="189"/>
      <c r="D232" s="189"/>
      <c r="E232" s="189"/>
      <c r="F232" s="189"/>
    </row>
    <row r="233" spans="1:6" ht="4.9000000000000004" customHeight="1">
      <c r="A233" s="112"/>
      <c r="B233" s="112"/>
      <c r="C233" s="112"/>
      <c r="D233" s="112"/>
      <c r="E233" s="112"/>
      <c r="F233" s="112"/>
    </row>
    <row r="234" spans="1:6" s="165" customFormat="1" ht="31.5">
      <c r="A234" s="160" t="s">
        <v>401</v>
      </c>
      <c r="B234" s="187" t="s">
        <v>431</v>
      </c>
      <c r="C234" s="162">
        <v>103850479</v>
      </c>
      <c r="D234" s="162">
        <v>0</v>
      </c>
      <c r="E234" s="162">
        <v>0</v>
      </c>
      <c r="F234" s="162">
        <f>C234+D234-E234</f>
        <v>103850479</v>
      </c>
    </row>
    <row r="235" spans="1:6" s="167" customFormat="1" ht="34.9" customHeight="1">
      <c r="A235" s="166"/>
      <c r="B235" s="189" t="s">
        <v>432</v>
      </c>
      <c r="C235" s="189"/>
      <c r="D235" s="189"/>
      <c r="E235" s="189"/>
      <c r="F235" s="189"/>
    </row>
    <row r="236" spans="1:6" ht="4.9000000000000004" customHeight="1">
      <c r="A236" s="112"/>
      <c r="B236" s="112"/>
      <c r="C236" s="112"/>
      <c r="D236" s="112"/>
      <c r="E236" s="112"/>
      <c r="F236" s="112"/>
    </row>
    <row r="237" spans="1:6" s="165" customFormat="1" ht="45.6" customHeight="1">
      <c r="A237" s="160" t="s">
        <v>433</v>
      </c>
      <c r="B237" s="172" t="s">
        <v>378</v>
      </c>
      <c r="C237" s="162">
        <v>0</v>
      </c>
      <c r="D237" s="162">
        <v>22009656</v>
      </c>
      <c r="E237" s="162">
        <v>0</v>
      </c>
      <c r="F237" s="162">
        <f>C237+D237-E237</f>
        <v>22009656</v>
      </c>
    </row>
    <row r="238" spans="1:6" s="167" customFormat="1" ht="65.45" customHeight="1">
      <c r="A238" s="166"/>
      <c r="B238" s="189" t="s">
        <v>467</v>
      </c>
      <c r="C238" s="189"/>
      <c r="D238" s="189"/>
      <c r="E238" s="189"/>
      <c r="F238" s="189"/>
    </row>
    <row r="239" spans="1:6" s="167" customFormat="1" ht="54" customHeight="1">
      <c r="A239" s="166"/>
      <c r="B239" s="176"/>
      <c r="C239" s="176"/>
      <c r="D239" s="176"/>
      <c r="E239" s="176"/>
      <c r="F239" s="176"/>
    </row>
    <row r="240" spans="1:6" ht="15.75">
      <c r="A240" s="190" t="s">
        <v>6</v>
      </c>
      <c r="B240" s="190" t="s">
        <v>224</v>
      </c>
      <c r="C240" s="191" t="s">
        <v>225</v>
      </c>
      <c r="D240" s="191"/>
      <c r="E240" s="191"/>
      <c r="F240" s="191"/>
    </row>
    <row r="241" spans="1:6" ht="16.899999999999999" customHeight="1">
      <c r="A241" s="190"/>
      <c r="B241" s="190"/>
      <c r="C241" s="9" t="s">
        <v>226</v>
      </c>
      <c r="D241" s="9" t="s">
        <v>227</v>
      </c>
      <c r="E241" s="9" t="s">
        <v>228</v>
      </c>
      <c r="F241" s="9" t="s">
        <v>229</v>
      </c>
    </row>
    <row r="242" spans="1:6" ht="4.9000000000000004" customHeight="1">
      <c r="A242" s="112"/>
      <c r="B242" s="112"/>
      <c r="C242" s="112"/>
      <c r="D242" s="112"/>
      <c r="E242" s="112"/>
      <c r="F242" s="112"/>
    </row>
    <row r="243" spans="1:6" s="174" customFormat="1" ht="15" customHeight="1">
      <c r="A243" s="182" t="s">
        <v>25</v>
      </c>
      <c r="B243" s="183" t="s">
        <v>234</v>
      </c>
      <c r="C243" s="184"/>
      <c r="D243" s="184"/>
      <c r="E243" s="184"/>
      <c r="F243" s="184"/>
    </row>
    <row r="244" spans="1:6" s="159" customFormat="1" ht="4.9000000000000004" customHeight="1">
      <c r="A244" s="157"/>
      <c r="B244" s="158"/>
      <c r="C244" s="158"/>
      <c r="D244" s="158"/>
      <c r="E244" s="158"/>
      <c r="F244" s="158"/>
    </row>
    <row r="245" spans="1:6" s="165" customFormat="1" ht="63">
      <c r="A245" s="160" t="s">
        <v>27</v>
      </c>
      <c r="B245" s="172" t="s">
        <v>335</v>
      </c>
      <c r="C245" s="162">
        <v>54206354</v>
      </c>
      <c r="D245" s="162">
        <v>0</v>
      </c>
      <c r="E245" s="162">
        <v>610608</v>
      </c>
      <c r="F245" s="162">
        <f>C245+D245-E245</f>
        <v>53595746</v>
      </c>
    </row>
    <row r="246" spans="1:6" s="167" customFormat="1" ht="34.9" customHeight="1">
      <c r="A246" s="166"/>
      <c r="B246" s="189" t="s">
        <v>468</v>
      </c>
      <c r="C246" s="189"/>
      <c r="D246" s="189"/>
      <c r="E246" s="189"/>
      <c r="F246" s="189"/>
    </row>
    <row r="247" spans="1:6" s="159" customFormat="1" ht="3.6" customHeight="1">
      <c r="A247" s="157"/>
      <c r="B247" s="158"/>
      <c r="C247" s="158"/>
      <c r="D247" s="158"/>
      <c r="E247" s="158"/>
      <c r="F247" s="158"/>
    </row>
    <row r="248" spans="1:6" s="165" customFormat="1" ht="51" customHeight="1">
      <c r="A248" s="160" t="s">
        <v>29</v>
      </c>
      <c r="B248" s="172" t="s">
        <v>334</v>
      </c>
      <c r="C248" s="162">
        <v>67671593</v>
      </c>
      <c r="D248" s="162">
        <v>0</v>
      </c>
      <c r="E248" s="162">
        <v>8955449</v>
      </c>
      <c r="F248" s="162">
        <f>C248+D248-E248</f>
        <v>58716144</v>
      </c>
    </row>
    <row r="249" spans="1:6" s="167" customFormat="1" ht="32.450000000000003" customHeight="1">
      <c r="A249" s="166"/>
      <c r="B249" s="189" t="s">
        <v>469</v>
      </c>
      <c r="C249" s="189"/>
      <c r="D249" s="189"/>
      <c r="E249" s="189"/>
      <c r="F249" s="189"/>
    </row>
    <row r="250" spans="1:6" s="159" customFormat="1" ht="4.9000000000000004" customHeight="1">
      <c r="A250" s="157"/>
      <c r="B250" s="158"/>
      <c r="C250" s="158"/>
      <c r="D250" s="158"/>
      <c r="E250" s="158"/>
      <c r="F250" s="158"/>
    </row>
    <row r="251" spans="1:6" s="165" customFormat="1" ht="48" customHeight="1">
      <c r="A251" s="160" t="s">
        <v>402</v>
      </c>
      <c r="B251" s="164" t="s">
        <v>251</v>
      </c>
      <c r="C251" s="162">
        <v>46095312</v>
      </c>
      <c r="D251" s="162">
        <v>1560</v>
      </c>
      <c r="E251" s="162">
        <v>0</v>
      </c>
      <c r="F251" s="162">
        <f>C251+D251-E251</f>
        <v>46096872</v>
      </c>
    </row>
    <row r="252" spans="1:6" s="167" customFormat="1" ht="31.15" customHeight="1">
      <c r="A252" s="166"/>
      <c r="B252" s="189" t="s">
        <v>443</v>
      </c>
      <c r="C252" s="189"/>
      <c r="D252" s="189"/>
      <c r="E252" s="189"/>
      <c r="F252" s="189"/>
    </row>
    <row r="253" spans="1:6" s="159" customFormat="1" ht="4.9000000000000004" customHeight="1">
      <c r="A253" s="157"/>
      <c r="B253" s="158"/>
      <c r="C253" s="158"/>
      <c r="D253" s="158"/>
      <c r="E253" s="158"/>
      <c r="F253" s="158"/>
    </row>
    <row r="254" spans="1:6" s="165" customFormat="1" ht="63">
      <c r="A254" s="160" t="s">
        <v>403</v>
      </c>
      <c r="B254" s="172" t="s">
        <v>340</v>
      </c>
      <c r="C254" s="162">
        <v>69232231</v>
      </c>
      <c r="D254" s="162">
        <v>6870602</v>
      </c>
      <c r="E254" s="162">
        <v>0</v>
      </c>
      <c r="F254" s="162">
        <f>C254+D254-E254</f>
        <v>76102833</v>
      </c>
    </row>
    <row r="255" spans="1:6" s="167" customFormat="1" ht="33" customHeight="1">
      <c r="A255" s="166"/>
      <c r="B255" s="189" t="s">
        <v>443</v>
      </c>
      <c r="C255" s="189"/>
      <c r="D255" s="189"/>
      <c r="E255" s="189"/>
      <c r="F255" s="189"/>
    </row>
    <row r="256" spans="1:6" s="159" customFormat="1" ht="4.9000000000000004" customHeight="1">
      <c r="A256" s="157"/>
      <c r="B256" s="158"/>
      <c r="C256" s="158"/>
      <c r="D256" s="158"/>
      <c r="E256" s="158"/>
      <c r="F256" s="158"/>
    </row>
    <row r="257" spans="1:6" s="165" customFormat="1" ht="63">
      <c r="A257" s="160" t="s">
        <v>404</v>
      </c>
      <c r="B257" s="172" t="s">
        <v>333</v>
      </c>
      <c r="C257" s="162">
        <v>70303774</v>
      </c>
      <c r="D257" s="162">
        <v>2630665</v>
      </c>
      <c r="E257" s="162">
        <v>0</v>
      </c>
      <c r="F257" s="162">
        <f>C257+D257-E257</f>
        <v>72934439</v>
      </c>
    </row>
    <row r="258" spans="1:6" s="167" customFormat="1" ht="31.9" customHeight="1">
      <c r="A258" s="166"/>
      <c r="B258" s="189" t="s">
        <v>443</v>
      </c>
      <c r="C258" s="189"/>
      <c r="D258" s="189"/>
      <c r="E258" s="189"/>
      <c r="F258" s="189"/>
    </row>
    <row r="259" spans="1:6" s="159" customFormat="1" ht="4.9000000000000004" customHeight="1">
      <c r="A259" s="157"/>
      <c r="B259" s="158"/>
      <c r="C259" s="158"/>
      <c r="D259" s="158"/>
      <c r="E259" s="158"/>
      <c r="F259" s="158"/>
    </row>
    <row r="260" spans="1:6" s="165" customFormat="1" ht="63">
      <c r="A260" s="160" t="s">
        <v>405</v>
      </c>
      <c r="B260" s="172" t="s">
        <v>246</v>
      </c>
      <c r="C260" s="162">
        <v>6998563</v>
      </c>
      <c r="D260" s="162">
        <v>170000</v>
      </c>
      <c r="E260" s="162">
        <v>0</v>
      </c>
      <c r="F260" s="162">
        <f>C260+D260-E260</f>
        <v>7168563</v>
      </c>
    </row>
    <row r="261" spans="1:6" s="167" customFormat="1" ht="36" customHeight="1">
      <c r="A261" s="166"/>
      <c r="B261" s="189" t="s">
        <v>470</v>
      </c>
      <c r="C261" s="189"/>
      <c r="D261" s="189"/>
      <c r="E261" s="189"/>
      <c r="F261" s="189"/>
    </row>
    <row r="262" spans="1:6" s="159" customFormat="1" ht="4.9000000000000004" customHeight="1">
      <c r="A262" s="157"/>
      <c r="B262" s="158"/>
      <c r="C262" s="158"/>
      <c r="D262" s="158"/>
      <c r="E262" s="158"/>
      <c r="F262" s="158"/>
    </row>
    <row r="263" spans="1:6" s="165" customFormat="1" ht="49.9" customHeight="1">
      <c r="A263" s="160" t="s">
        <v>406</v>
      </c>
      <c r="B263" s="172" t="s">
        <v>258</v>
      </c>
      <c r="C263" s="162">
        <v>32775812</v>
      </c>
      <c r="D263" s="162">
        <v>0</v>
      </c>
      <c r="E263" s="162">
        <v>32775812</v>
      </c>
      <c r="F263" s="162">
        <f>C263+D263-E263</f>
        <v>0</v>
      </c>
    </row>
    <row r="264" spans="1:6" s="167" customFormat="1" ht="15.75">
      <c r="A264" s="166"/>
      <c r="B264" s="189" t="s">
        <v>440</v>
      </c>
      <c r="C264" s="189"/>
      <c r="D264" s="189"/>
      <c r="E264" s="189"/>
      <c r="F264" s="189"/>
    </row>
    <row r="265" spans="1:6" s="159" customFormat="1" ht="4.9000000000000004" customHeight="1">
      <c r="A265" s="157"/>
      <c r="B265" s="158"/>
      <c r="C265" s="158"/>
      <c r="D265" s="158"/>
      <c r="E265" s="158"/>
      <c r="F265" s="158"/>
    </row>
    <row r="266" spans="1:6" s="165" customFormat="1" ht="47.25">
      <c r="A266" s="160" t="s">
        <v>407</v>
      </c>
      <c r="B266" s="172" t="s">
        <v>255</v>
      </c>
      <c r="C266" s="162">
        <v>98399990</v>
      </c>
      <c r="D266" s="162">
        <v>0</v>
      </c>
      <c r="E266" s="162">
        <v>3380616</v>
      </c>
      <c r="F266" s="162">
        <f>C266+D266-E266</f>
        <v>95019374</v>
      </c>
    </row>
    <row r="267" spans="1:6" s="167" customFormat="1" ht="15.75">
      <c r="A267" s="166"/>
      <c r="B267" s="189" t="s">
        <v>377</v>
      </c>
      <c r="C267" s="189"/>
      <c r="D267" s="189"/>
      <c r="E267" s="189"/>
      <c r="F267" s="189"/>
    </row>
    <row r="268" spans="1:6" s="159" customFormat="1" ht="4.9000000000000004" customHeight="1">
      <c r="A268" s="157"/>
      <c r="B268" s="158"/>
      <c r="C268" s="158"/>
      <c r="D268" s="158"/>
      <c r="E268" s="158"/>
      <c r="F268" s="158"/>
    </row>
    <row r="269" spans="1:6" s="165" customFormat="1" ht="63">
      <c r="A269" s="160" t="s">
        <v>408</v>
      </c>
      <c r="B269" s="172" t="s">
        <v>330</v>
      </c>
      <c r="C269" s="162">
        <v>8891352</v>
      </c>
      <c r="D269" s="162">
        <v>0</v>
      </c>
      <c r="E269" s="162">
        <v>8891352</v>
      </c>
      <c r="F269" s="162">
        <f>C269+D269-E269</f>
        <v>0</v>
      </c>
    </row>
    <row r="270" spans="1:6" s="167" customFormat="1" ht="15.75">
      <c r="A270" s="166"/>
      <c r="B270" s="189" t="s">
        <v>444</v>
      </c>
      <c r="C270" s="189"/>
      <c r="D270" s="189"/>
      <c r="E270" s="189"/>
      <c r="F270" s="189"/>
    </row>
    <row r="271" spans="1:6" s="159" customFormat="1" ht="4.9000000000000004" customHeight="1">
      <c r="A271" s="157"/>
      <c r="B271" s="158"/>
      <c r="C271" s="158"/>
      <c r="D271" s="158"/>
      <c r="E271" s="158"/>
      <c r="F271" s="158"/>
    </row>
    <row r="272" spans="1:6" s="165" customFormat="1" ht="47.25">
      <c r="A272" s="160" t="s">
        <v>409</v>
      </c>
      <c r="B272" s="172" t="s">
        <v>437</v>
      </c>
      <c r="C272" s="162">
        <v>0</v>
      </c>
      <c r="D272" s="162">
        <v>3583522</v>
      </c>
      <c r="E272" s="162">
        <v>0</v>
      </c>
      <c r="F272" s="162">
        <f>C272+D272-E272</f>
        <v>3583522</v>
      </c>
    </row>
    <row r="273" spans="1:6" s="167" customFormat="1" ht="34.15" customHeight="1">
      <c r="A273" s="166"/>
      <c r="B273" s="189" t="s">
        <v>455</v>
      </c>
      <c r="C273" s="189"/>
      <c r="D273" s="189"/>
      <c r="E273" s="189"/>
      <c r="F273" s="189"/>
    </row>
    <row r="274" spans="1:6" s="159" customFormat="1" ht="4.9000000000000004" customHeight="1">
      <c r="A274" s="157"/>
      <c r="B274" s="158"/>
      <c r="C274" s="158"/>
      <c r="D274" s="158"/>
      <c r="E274" s="158"/>
      <c r="F274" s="158"/>
    </row>
    <row r="275" spans="1:6" s="165" customFormat="1" ht="47.25">
      <c r="A275" s="160" t="s">
        <v>410</v>
      </c>
      <c r="B275" s="172" t="s">
        <v>339</v>
      </c>
      <c r="C275" s="162">
        <v>0</v>
      </c>
      <c r="D275" s="162">
        <v>3531000</v>
      </c>
      <c r="E275" s="162">
        <v>0</v>
      </c>
      <c r="F275" s="162">
        <f>C275+D275-E275</f>
        <v>3531000</v>
      </c>
    </row>
    <row r="276" spans="1:6" s="167" customFormat="1" ht="36.6" customHeight="1">
      <c r="A276" s="166"/>
      <c r="B276" s="189" t="s">
        <v>455</v>
      </c>
      <c r="C276" s="189"/>
      <c r="D276" s="189"/>
      <c r="E276" s="189"/>
      <c r="F276" s="189"/>
    </row>
    <row r="277" spans="1:6" s="159" customFormat="1" ht="2.4500000000000002" customHeight="1">
      <c r="A277" s="157"/>
      <c r="B277" s="158"/>
      <c r="C277" s="158"/>
      <c r="D277" s="158"/>
      <c r="E277" s="158"/>
      <c r="F277" s="158"/>
    </row>
    <row r="278" spans="1:6" s="165" customFormat="1" ht="31.5">
      <c r="A278" s="160" t="s">
        <v>411</v>
      </c>
      <c r="B278" s="172" t="s">
        <v>338</v>
      </c>
      <c r="C278" s="162">
        <v>0</v>
      </c>
      <c r="D278" s="162">
        <v>1773000</v>
      </c>
      <c r="E278" s="162">
        <v>0</v>
      </c>
      <c r="F278" s="162">
        <f>C278+D278-E278</f>
        <v>1773000</v>
      </c>
    </row>
    <row r="279" spans="1:6" s="167" customFormat="1" ht="32.450000000000003" customHeight="1">
      <c r="A279" s="166"/>
      <c r="B279" s="189" t="s">
        <v>455</v>
      </c>
      <c r="C279" s="189"/>
      <c r="D279" s="189"/>
      <c r="E279" s="189"/>
      <c r="F279" s="189"/>
    </row>
    <row r="280" spans="1:6" s="159" customFormat="1" ht="23.25" customHeight="1">
      <c r="A280" s="157"/>
      <c r="B280" s="158"/>
      <c r="C280" s="158"/>
      <c r="D280" s="158"/>
      <c r="E280" s="158"/>
      <c r="F280" s="158"/>
    </row>
    <row r="281" spans="1:6" ht="15.75">
      <c r="A281" s="190" t="s">
        <v>6</v>
      </c>
      <c r="B281" s="190" t="s">
        <v>224</v>
      </c>
      <c r="C281" s="191" t="s">
        <v>225</v>
      </c>
      <c r="D281" s="191"/>
      <c r="E281" s="191"/>
      <c r="F281" s="191"/>
    </row>
    <row r="282" spans="1:6" ht="16.899999999999999" customHeight="1">
      <c r="A282" s="190"/>
      <c r="B282" s="190"/>
      <c r="C282" s="9" t="s">
        <v>226</v>
      </c>
      <c r="D282" s="9" t="s">
        <v>227</v>
      </c>
      <c r="E282" s="9" t="s">
        <v>228</v>
      </c>
      <c r="F282" s="9" t="s">
        <v>229</v>
      </c>
    </row>
    <row r="283" spans="1:6" s="159" customFormat="1" ht="4.9000000000000004" customHeight="1">
      <c r="A283" s="157"/>
      <c r="B283" s="158"/>
      <c r="C283" s="158"/>
      <c r="D283" s="158"/>
      <c r="E283" s="158"/>
      <c r="F283" s="158"/>
    </row>
    <row r="284" spans="1:6" s="165" customFormat="1" ht="31.5">
      <c r="A284" s="160" t="s">
        <v>412</v>
      </c>
      <c r="B284" s="172" t="s">
        <v>262</v>
      </c>
      <c r="C284" s="162">
        <v>86734593</v>
      </c>
      <c r="D284" s="162">
        <v>0</v>
      </c>
      <c r="E284" s="162">
        <v>1638556</v>
      </c>
      <c r="F284" s="162">
        <f>C284+D284-E284</f>
        <v>85096037</v>
      </c>
    </row>
    <row r="285" spans="1:6" s="167" customFormat="1" ht="31.9" customHeight="1">
      <c r="A285" s="166"/>
      <c r="B285" s="189" t="s">
        <v>445</v>
      </c>
      <c r="C285" s="189"/>
      <c r="D285" s="189"/>
      <c r="E285" s="189"/>
      <c r="F285" s="189"/>
    </row>
    <row r="286" spans="1:6" s="159" customFormat="1" ht="4.9000000000000004" customHeight="1">
      <c r="A286" s="157"/>
      <c r="B286" s="158"/>
      <c r="C286" s="158"/>
      <c r="D286" s="158"/>
      <c r="E286" s="158"/>
      <c r="F286" s="158"/>
    </row>
    <row r="287" spans="1:6" s="165" customFormat="1" ht="63">
      <c r="A287" s="160" t="s">
        <v>413</v>
      </c>
      <c r="B287" s="172" t="s">
        <v>318</v>
      </c>
      <c r="C287" s="162">
        <v>9690657</v>
      </c>
      <c r="D287" s="162">
        <v>0</v>
      </c>
      <c r="E287" s="162">
        <v>134196</v>
      </c>
      <c r="F287" s="162">
        <f>C287+D287-E287</f>
        <v>9556461</v>
      </c>
    </row>
    <row r="288" spans="1:6" s="167" customFormat="1" ht="35.450000000000003" customHeight="1">
      <c r="A288" s="166"/>
      <c r="B288" s="189" t="s">
        <v>461</v>
      </c>
      <c r="C288" s="189"/>
      <c r="D288" s="189"/>
      <c r="E288" s="189"/>
      <c r="F288" s="189"/>
    </row>
    <row r="289" spans="1:6" s="159" customFormat="1" ht="4.9000000000000004" customHeight="1">
      <c r="A289" s="157"/>
      <c r="B289" s="158"/>
      <c r="C289" s="158"/>
      <c r="D289" s="158"/>
      <c r="E289" s="158"/>
      <c r="F289" s="158"/>
    </row>
    <row r="290" spans="1:6" s="165" customFormat="1" ht="63">
      <c r="A290" s="160" t="s">
        <v>414</v>
      </c>
      <c r="B290" s="172" t="s">
        <v>321</v>
      </c>
      <c r="C290" s="162">
        <v>33498014</v>
      </c>
      <c r="D290" s="162">
        <v>0</v>
      </c>
      <c r="E290" s="162">
        <v>606823</v>
      </c>
      <c r="F290" s="162">
        <f>C290+D290-E290</f>
        <v>32891191</v>
      </c>
    </row>
    <row r="291" spans="1:6" s="167" customFormat="1" ht="35.450000000000003" customHeight="1">
      <c r="A291" s="166"/>
      <c r="B291" s="189" t="s">
        <v>461</v>
      </c>
      <c r="C291" s="189"/>
      <c r="D291" s="189"/>
      <c r="E291" s="189"/>
      <c r="F291" s="189"/>
    </row>
    <row r="292" spans="1:6" s="159" customFormat="1" ht="4.9000000000000004" customHeight="1">
      <c r="A292" s="157"/>
      <c r="B292" s="158"/>
      <c r="C292" s="158"/>
      <c r="D292" s="158"/>
      <c r="E292" s="158"/>
      <c r="F292" s="158"/>
    </row>
    <row r="293" spans="1:6" s="165" customFormat="1" ht="63">
      <c r="A293" s="160" t="s">
        <v>415</v>
      </c>
      <c r="B293" s="172" t="s">
        <v>320</v>
      </c>
      <c r="C293" s="162">
        <v>6113435</v>
      </c>
      <c r="D293" s="162">
        <v>0</v>
      </c>
      <c r="E293" s="162">
        <v>104871</v>
      </c>
      <c r="F293" s="162">
        <f>C293+D293-E293</f>
        <v>6008564</v>
      </c>
    </row>
    <row r="294" spans="1:6" s="167" customFormat="1" ht="35.450000000000003" customHeight="1">
      <c r="A294" s="166"/>
      <c r="B294" s="189" t="s">
        <v>461</v>
      </c>
      <c r="C294" s="189"/>
      <c r="D294" s="189"/>
      <c r="E294" s="189"/>
      <c r="F294" s="189"/>
    </row>
    <row r="295" spans="1:6" s="159" customFormat="1" ht="4.9000000000000004" customHeight="1">
      <c r="A295" s="157"/>
      <c r="B295" s="158"/>
      <c r="C295" s="158"/>
      <c r="D295" s="158"/>
      <c r="E295" s="158"/>
      <c r="F295" s="158"/>
    </row>
    <row r="296" spans="1:6" s="165" customFormat="1" ht="63">
      <c r="A296" s="160" t="s">
        <v>416</v>
      </c>
      <c r="B296" s="172" t="s">
        <v>261</v>
      </c>
      <c r="C296" s="162">
        <v>10472410</v>
      </c>
      <c r="D296" s="162">
        <v>0</v>
      </c>
      <c r="E296" s="162">
        <v>190342</v>
      </c>
      <c r="F296" s="162">
        <f>C296+D296-E296</f>
        <v>10282068</v>
      </c>
    </row>
    <row r="297" spans="1:6" s="167" customFormat="1" ht="35.450000000000003" customHeight="1">
      <c r="A297" s="166"/>
      <c r="B297" s="189" t="s">
        <v>461</v>
      </c>
      <c r="C297" s="189"/>
      <c r="D297" s="189"/>
      <c r="E297" s="189"/>
      <c r="F297" s="189"/>
    </row>
    <row r="298" spans="1:6" s="165" customFormat="1" ht="4.9000000000000004" customHeight="1">
      <c r="A298" s="171"/>
      <c r="B298" s="172"/>
      <c r="C298" s="162"/>
      <c r="D298" s="162"/>
      <c r="E298" s="162"/>
      <c r="F298" s="162"/>
    </row>
    <row r="299" spans="1:6" s="174" customFormat="1" ht="15.75" customHeight="1">
      <c r="A299" s="185">
        <v>2</v>
      </c>
      <c r="B299" s="186" t="s">
        <v>231</v>
      </c>
      <c r="C299" s="186"/>
      <c r="D299" s="186"/>
      <c r="E299" s="186"/>
      <c r="F299" s="186"/>
    </row>
    <row r="300" spans="1:6" s="159" customFormat="1" ht="4.9000000000000004" customHeight="1">
      <c r="A300" s="157"/>
      <c r="B300" s="158"/>
      <c r="C300" s="158"/>
      <c r="D300" s="158"/>
      <c r="E300" s="158"/>
      <c r="F300" s="158"/>
    </row>
    <row r="301" spans="1:6" s="174" customFormat="1" ht="15.75" customHeight="1">
      <c r="A301" s="182" t="s">
        <v>32</v>
      </c>
      <c r="B301" s="183" t="s">
        <v>230</v>
      </c>
      <c r="C301" s="184"/>
      <c r="D301" s="184"/>
      <c r="E301" s="184"/>
      <c r="F301" s="184"/>
    </row>
    <row r="302" spans="1:6" s="159" customFormat="1" ht="4.9000000000000004" customHeight="1">
      <c r="A302" s="157"/>
      <c r="B302" s="158"/>
      <c r="C302" s="158"/>
      <c r="D302" s="158"/>
      <c r="E302" s="158"/>
      <c r="F302" s="158"/>
    </row>
    <row r="303" spans="1:6" s="161" customFormat="1" ht="63">
      <c r="A303" s="160" t="s">
        <v>34</v>
      </c>
      <c r="B303" s="164" t="s">
        <v>303</v>
      </c>
      <c r="C303" s="162">
        <v>3023447</v>
      </c>
      <c r="D303" s="162">
        <v>0</v>
      </c>
      <c r="E303" s="162">
        <v>32288</v>
      </c>
      <c r="F303" s="162">
        <f>C303+D303-E303</f>
        <v>2991159</v>
      </c>
    </row>
    <row r="304" spans="1:6" s="167" customFormat="1" ht="35.450000000000003" customHeight="1">
      <c r="A304" s="166"/>
      <c r="B304" s="188" t="s">
        <v>345</v>
      </c>
      <c r="C304" s="188"/>
      <c r="D304" s="188"/>
      <c r="E304" s="188"/>
      <c r="F304" s="188"/>
    </row>
    <row r="305" spans="1:6" s="159" customFormat="1" ht="4.9000000000000004" customHeight="1">
      <c r="A305" s="157"/>
      <c r="B305" s="158"/>
      <c r="C305" s="158"/>
      <c r="D305" s="158"/>
      <c r="E305" s="158"/>
      <c r="F305" s="158"/>
    </row>
    <row r="306" spans="1:6" s="161" customFormat="1" ht="47.25">
      <c r="A306" s="160" t="s">
        <v>36</v>
      </c>
      <c r="B306" s="164" t="s">
        <v>314</v>
      </c>
      <c r="C306" s="162">
        <v>386755</v>
      </c>
      <c r="D306" s="162">
        <v>0</v>
      </c>
      <c r="E306" s="162">
        <v>0</v>
      </c>
      <c r="F306" s="162">
        <f>C306+D306-E306</f>
        <v>386755</v>
      </c>
    </row>
    <row r="307" spans="1:6" s="167" customFormat="1" ht="35.450000000000003" customHeight="1">
      <c r="A307" s="166"/>
      <c r="B307" s="188" t="s">
        <v>315</v>
      </c>
      <c r="C307" s="188"/>
      <c r="D307" s="188"/>
      <c r="E307" s="188"/>
      <c r="F307" s="188"/>
    </row>
    <row r="308" spans="1:6" s="159" customFormat="1" ht="4.9000000000000004" customHeight="1">
      <c r="A308" s="157"/>
      <c r="B308" s="158"/>
      <c r="C308" s="158"/>
      <c r="D308" s="158"/>
      <c r="E308" s="158"/>
      <c r="F308" s="158"/>
    </row>
    <row r="309" spans="1:6" s="161" customFormat="1" ht="78.75">
      <c r="A309" s="160" t="s">
        <v>40</v>
      </c>
      <c r="B309" s="172" t="s">
        <v>312</v>
      </c>
      <c r="C309" s="162">
        <v>243112</v>
      </c>
      <c r="D309" s="162">
        <v>0</v>
      </c>
      <c r="E309" s="162">
        <v>28979</v>
      </c>
      <c r="F309" s="162">
        <f>C309+D309-E309</f>
        <v>214133</v>
      </c>
    </row>
    <row r="310" spans="1:6" s="167" customFormat="1" ht="35.450000000000003" customHeight="1">
      <c r="A310" s="166"/>
      <c r="B310" s="188" t="s">
        <v>422</v>
      </c>
      <c r="C310" s="188"/>
      <c r="D310" s="188"/>
      <c r="E310" s="188"/>
      <c r="F310" s="188"/>
    </row>
    <row r="311" spans="1:6" s="159" customFormat="1" ht="4.9000000000000004" customHeight="1">
      <c r="A311" s="157"/>
      <c r="B311" s="158"/>
      <c r="C311" s="158"/>
      <c r="D311" s="158"/>
      <c r="E311" s="158"/>
      <c r="F311" s="158"/>
    </row>
    <row r="312" spans="1:6" s="161" customFormat="1" ht="47.25">
      <c r="A312" s="160" t="s">
        <v>265</v>
      </c>
      <c r="B312" s="172" t="s">
        <v>263</v>
      </c>
      <c r="C312" s="162">
        <v>477654</v>
      </c>
      <c r="D312" s="162">
        <v>2665</v>
      </c>
      <c r="E312" s="162">
        <v>0</v>
      </c>
      <c r="F312" s="162">
        <f>C312+D312-E312</f>
        <v>480319</v>
      </c>
    </row>
    <row r="313" spans="1:6" s="167" customFormat="1" ht="63.6" customHeight="1">
      <c r="A313" s="166"/>
      <c r="B313" s="188" t="s">
        <v>481</v>
      </c>
      <c r="C313" s="188"/>
      <c r="D313" s="188"/>
      <c r="E313" s="188"/>
      <c r="F313" s="188"/>
    </row>
    <row r="314" spans="1:6" s="159" customFormat="1" ht="4.9000000000000004" customHeight="1">
      <c r="A314" s="157"/>
      <c r="B314" s="158"/>
      <c r="C314" s="158"/>
      <c r="D314" s="158"/>
      <c r="E314" s="158"/>
      <c r="F314" s="158"/>
    </row>
    <row r="315" spans="1:6" s="161" customFormat="1" ht="47.25">
      <c r="A315" s="160" t="s">
        <v>266</v>
      </c>
      <c r="B315" s="164" t="s">
        <v>341</v>
      </c>
      <c r="C315" s="162">
        <v>11000000</v>
      </c>
      <c r="D315" s="162">
        <v>17062710</v>
      </c>
      <c r="E315" s="162">
        <v>0</v>
      </c>
      <c r="F315" s="162">
        <f>C315+D315-E315</f>
        <v>28062710</v>
      </c>
    </row>
    <row r="316" spans="1:6" s="167" customFormat="1" ht="35.450000000000003" customHeight="1">
      <c r="A316" s="166"/>
      <c r="B316" s="188" t="s">
        <v>346</v>
      </c>
      <c r="C316" s="188"/>
      <c r="D316" s="188"/>
      <c r="E316" s="188"/>
      <c r="F316" s="188"/>
    </row>
    <row r="317" spans="1:6" s="159" customFormat="1" ht="48.75" customHeight="1">
      <c r="A317" s="157"/>
      <c r="B317" s="158"/>
      <c r="C317" s="158"/>
      <c r="D317" s="158"/>
      <c r="E317" s="158"/>
      <c r="F317" s="158"/>
    </row>
    <row r="318" spans="1:6" ht="18" customHeight="1">
      <c r="A318" s="190" t="s">
        <v>6</v>
      </c>
      <c r="B318" s="190" t="s">
        <v>224</v>
      </c>
      <c r="C318" s="191" t="s">
        <v>225</v>
      </c>
      <c r="D318" s="191"/>
      <c r="E318" s="191"/>
      <c r="F318" s="191"/>
    </row>
    <row r="319" spans="1:6" ht="16.899999999999999" customHeight="1">
      <c r="A319" s="190"/>
      <c r="B319" s="190"/>
      <c r="C319" s="9" t="s">
        <v>226</v>
      </c>
      <c r="D319" s="9" t="s">
        <v>227</v>
      </c>
      <c r="E319" s="9" t="s">
        <v>228</v>
      </c>
      <c r="F319" s="9" t="s">
        <v>229</v>
      </c>
    </row>
    <row r="320" spans="1:6" s="159" customFormat="1" ht="4.9000000000000004" customHeight="1">
      <c r="A320" s="157"/>
      <c r="B320" s="158"/>
      <c r="C320" s="158"/>
      <c r="D320" s="158"/>
      <c r="E320" s="158"/>
      <c r="F320" s="158"/>
    </row>
    <row r="321" spans="1:6" s="161" customFormat="1" ht="49.5" customHeight="1">
      <c r="A321" s="160" t="s">
        <v>355</v>
      </c>
      <c r="B321" s="164" t="s">
        <v>293</v>
      </c>
      <c r="C321" s="162">
        <v>119310</v>
      </c>
      <c r="D321" s="162">
        <v>0</v>
      </c>
      <c r="E321" s="162">
        <v>0</v>
      </c>
      <c r="F321" s="162">
        <f>C321+D321-E321</f>
        <v>119310</v>
      </c>
    </row>
    <row r="322" spans="1:6" s="167" customFormat="1" ht="35.450000000000003" customHeight="1">
      <c r="A322" s="166"/>
      <c r="B322" s="188" t="s">
        <v>325</v>
      </c>
      <c r="C322" s="188"/>
      <c r="D322" s="188"/>
      <c r="E322" s="188"/>
      <c r="F322" s="188"/>
    </row>
    <row r="323" spans="1:6" s="159" customFormat="1" ht="4.9000000000000004" customHeight="1">
      <c r="A323" s="157"/>
      <c r="B323" s="158"/>
      <c r="C323" s="158"/>
      <c r="D323" s="158"/>
      <c r="E323" s="158"/>
      <c r="F323" s="158"/>
    </row>
    <row r="324" spans="1:6" s="161" customFormat="1" ht="15.75">
      <c r="A324" s="160" t="s">
        <v>356</v>
      </c>
      <c r="B324" s="164" t="s">
        <v>435</v>
      </c>
      <c r="C324" s="162">
        <v>428611</v>
      </c>
      <c r="D324" s="162">
        <v>329189</v>
      </c>
      <c r="E324" s="162">
        <v>0</v>
      </c>
      <c r="F324" s="162">
        <f>C324+D324-E324</f>
        <v>757800</v>
      </c>
    </row>
    <row r="325" spans="1:6" s="167" customFormat="1" ht="49.9" customHeight="1">
      <c r="A325" s="166"/>
      <c r="B325" s="188" t="s">
        <v>446</v>
      </c>
      <c r="C325" s="188"/>
      <c r="D325" s="188"/>
      <c r="E325" s="188"/>
      <c r="F325" s="188"/>
    </row>
    <row r="326" spans="1:6" s="159" customFormat="1" ht="4.9000000000000004" customHeight="1">
      <c r="A326" s="157"/>
      <c r="B326" s="158"/>
      <c r="C326" s="158"/>
      <c r="D326" s="158"/>
      <c r="E326" s="158"/>
      <c r="F326" s="158"/>
    </row>
    <row r="327" spans="1:6" s="161" customFormat="1" ht="47.25">
      <c r="A327" s="160" t="s">
        <v>357</v>
      </c>
      <c r="B327" s="172" t="s">
        <v>322</v>
      </c>
      <c r="C327" s="162">
        <v>0</v>
      </c>
      <c r="D327" s="162">
        <v>1005116</v>
      </c>
      <c r="E327" s="162">
        <v>0</v>
      </c>
      <c r="F327" s="162">
        <f>C327+D327-E327</f>
        <v>1005116</v>
      </c>
    </row>
    <row r="328" spans="1:6" s="167" customFormat="1" ht="35.450000000000003" customHeight="1">
      <c r="A328" s="166"/>
      <c r="B328" s="188" t="s">
        <v>447</v>
      </c>
      <c r="C328" s="188"/>
      <c r="D328" s="188"/>
      <c r="E328" s="188"/>
      <c r="F328" s="188"/>
    </row>
    <row r="329" spans="1:6" s="159" customFormat="1" ht="4.9000000000000004" customHeight="1">
      <c r="A329" s="157"/>
      <c r="B329" s="158"/>
      <c r="C329" s="158"/>
      <c r="D329" s="158"/>
      <c r="E329" s="158"/>
      <c r="F329" s="158"/>
    </row>
    <row r="330" spans="1:6" s="161" customFormat="1" ht="31.5">
      <c r="A330" s="160" t="s">
        <v>358</v>
      </c>
      <c r="B330" s="164" t="s">
        <v>308</v>
      </c>
      <c r="C330" s="162">
        <v>140345</v>
      </c>
      <c r="D330" s="162">
        <v>1000</v>
      </c>
      <c r="E330" s="162">
        <v>0</v>
      </c>
      <c r="F330" s="162">
        <f>C330+D330-E330</f>
        <v>141345</v>
      </c>
    </row>
    <row r="331" spans="1:6" s="167" customFormat="1" ht="35.450000000000003" customHeight="1">
      <c r="A331" s="166"/>
      <c r="B331" s="188" t="s">
        <v>471</v>
      </c>
      <c r="C331" s="188"/>
      <c r="D331" s="188"/>
      <c r="E331" s="188"/>
      <c r="F331" s="188"/>
    </row>
    <row r="332" spans="1:6" s="159" customFormat="1" ht="4.9000000000000004" customHeight="1">
      <c r="A332" s="157"/>
      <c r="B332" s="158"/>
      <c r="C332" s="158"/>
      <c r="D332" s="158"/>
      <c r="E332" s="158"/>
      <c r="F332" s="158"/>
    </row>
    <row r="333" spans="1:6" s="161" customFormat="1" ht="49.9" customHeight="1">
      <c r="A333" s="160" t="s">
        <v>359</v>
      </c>
      <c r="B333" s="164" t="s">
        <v>260</v>
      </c>
      <c r="C333" s="169">
        <v>832333.33</v>
      </c>
      <c r="D333" s="169">
        <v>152666.67000000001</v>
      </c>
      <c r="E333" s="169">
        <v>0</v>
      </c>
      <c r="F333" s="169">
        <f>C333+D333-E333</f>
        <v>985000</v>
      </c>
    </row>
    <row r="334" spans="1:6" s="167" customFormat="1" ht="35.450000000000003" customHeight="1">
      <c r="A334" s="166"/>
      <c r="B334" s="188" t="s">
        <v>347</v>
      </c>
      <c r="C334" s="188"/>
      <c r="D334" s="188"/>
      <c r="E334" s="188"/>
      <c r="F334" s="188"/>
    </row>
    <row r="335" spans="1:6" s="159" customFormat="1" ht="4.9000000000000004" customHeight="1">
      <c r="A335" s="157"/>
      <c r="B335" s="158"/>
      <c r="C335" s="158"/>
      <c r="D335" s="158"/>
      <c r="E335" s="158"/>
      <c r="F335" s="158"/>
    </row>
    <row r="336" spans="1:6" s="161" customFormat="1" ht="31.5">
      <c r="A336" s="160" t="s">
        <v>360</v>
      </c>
      <c r="B336" s="164" t="s">
        <v>309</v>
      </c>
      <c r="C336" s="162">
        <v>0</v>
      </c>
      <c r="D336" s="162">
        <v>175000</v>
      </c>
      <c r="E336" s="162">
        <v>0</v>
      </c>
      <c r="F336" s="162">
        <f>C336+D336-E336</f>
        <v>175000</v>
      </c>
    </row>
    <row r="337" spans="1:6" s="167" customFormat="1" ht="51" customHeight="1">
      <c r="A337" s="166"/>
      <c r="B337" s="188" t="s">
        <v>348</v>
      </c>
      <c r="C337" s="188"/>
      <c r="D337" s="188"/>
      <c r="E337" s="188"/>
      <c r="F337" s="188"/>
    </row>
    <row r="338" spans="1:6" s="167" customFormat="1" ht="4.9000000000000004" customHeight="1">
      <c r="A338" s="166"/>
      <c r="B338" s="170"/>
      <c r="C338" s="170"/>
      <c r="D338" s="170"/>
      <c r="E338" s="170"/>
      <c r="F338" s="170"/>
    </row>
    <row r="339" spans="1:6" s="165" customFormat="1" ht="76.150000000000006" customHeight="1">
      <c r="A339" s="160" t="s">
        <v>417</v>
      </c>
      <c r="B339" s="172" t="s">
        <v>436</v>
      </c>
      <c r="C339" s="162">
        <v>0</v>
      </c>
      <c r="D339" s="162">
        <v>25141466</v>
      </c>
      <c r="E339" s="162">
        <v>0</v>
      </c>
      <c r="F339" s="162">
        <f>C339+D339-E339</f>
        <v>25141466</v>
      </c>
    </row>
    <row r="340" spans="1:6" s="167" customFormat="1" ht="34.9" customHeight="1">
      <c r="A340" s="166"/>
      <c r="B340" s="189" t="s">
        <v>424</v>
      </c>
      <c r="C340" s="189"/>
      <c r="D340" s="189"/>
      <c r="E340" s="189"/>
      <c r="F340" s="189"/>
    </row>
    <row r="341" spans="1:6" s="159" customFormat="1" ht="4.9000000000000004" customHeight="1">
      <c r="A341" s="157"/>
      <c r="B341" s="158"/>
      <c r="C341" s="158"/>
      <c r="D341" s="158"/>
      <c r="E341" s="158"/>
      <c r="F341" s="158"/>
    </row>
    <row r="342" spans="1:6" s="174" customFormat="1" ht="15.75" customHeight="1">
      <c r="A342" s="182" t="s">
        <v>48</v>
      </c>
      <c r="B342" s="183" t="s">
        <v>235</v>
      </c>
      <c r="C342" s="184"/>
      <c r="D342" s="184"/>
      <c r="E342" s="184"/>
      <c r="F342" s="184"/>
    </row>
    <row r="343" spans="1:6" s="161" customFormat="1" ht="4.9000000000000004" customHeight="1">
      <c r="A343" s="160"/>
      <c r="B343" s="147"/>
      <c r="C343" s="147"/>
      <c r="D343" s="147"/>
      <c r="E343" s="147"/>
      <c r="F343" s="147"/>
    </row>
    <row r="344" spans="1:6" s="161" customFormat="1" ht="47.25">
      <c r="A344" s="160" t="s">
        <v>50</v>
      </c>
      <c r="B344" s="164" t="s">
        <v>331</v>
      </c>
      <c r="C344" s="162">
        <v>0</v>
      </c>
      <c r="D344" s="162">
        <v>434556</v>
      </c>
      <c r="E344" s="162">
        <v>0</v>
      </c>
      <c r="F344" s="162">
        <f>C344+D344-E344</f>
        <v>434556</v>
      </c>
    </row>
    <row r="345" spans="1:6" s="163" customFormat="1" ht="33.6" customHeight="1">
      <c r="A345" s="160"/>
      <c r="B345" s="188" t="s">
        <v>349</v>
      </c>
      <c r="C345" s="188"/>
      <c r="D345" s="188"/>
      <c r="E345" s="188"/>
      <c r="F345" s="188"/>
    </row>
    <row r="346" spans="1:6" s="161" customFormat="1" ht="4.9000000000000004" customHeight="1">
      <c r="A346" s="160"/>
      <c r="B346" s="147"/>
      <c r="C346" s="147"/>
      <c r="D346" s="147"/>
      <c r="E346" s="147"/>
      <c r="F346" s="147"/>
    </row>
    <row r="347" spans="1:6" s="161" customFormat="1" ht="31.5">
      <c r="A347" s="160" t="s">
        <v>267</v>
      </c>
      <c r="B347" s="164" t="s">
        <v>257</v>
      </c>
      <c r="C347" s="162">
        <v>3610704</v>
      </c>
      <c r="D347" s="162">
        <v>0</v>
      </c>
      <c r="E347" s="162">
        <v>0</v>
      </c>
      <c r="F347" s="162">
        <f>C347+D347-E347</f>
        <v>3610704</v>
      </c>
    </row>
    <row r="348" spans="1:6" s="163" customFormat="1" ht="145.15" customHeight="1">
      <c r="A348" s="160"/>
      <c r="B348" s="188" t="s">
        <v>326</v>
      </c>
      <c r="C348" s="188"/>
      <c r="D348" s="188"/>
      <c r="E348" s="188"/>
      <c r="F348" s="188"/>
    </row>
    <row r="349" spans="1:6" s="161" customFormat="1" ht="4.9000000000000004" customHeight="1">
      <c r="A349" s="160"/>
      <c r="B349" s="147"/>
      <c r="C349" s="147"/>
      <c r="D349" s="147"/>
      <c r="E349" s="147"/>
      <c r="F349" s="147"/>
    </row>
    <row r="350" spans="1:6" s="161" customFormat="1" ht="31.5">
      <c r="A350" s="160" t="s">
        <v>268</v>
      </c>
      <c r="B350" s="164" t="s">
        <v>291</v>
      </c>
      <c r="C350" s="162">
        <v>64000000</v>
      </c>
      <c r="D350" s="162">
        <v>0</v>
      </c>
      <c r="E350" s="162">
        <v>0</v>
      </c>
      <c r="F350" s="162">
        <f>C350+D350-E350</f>
        <v>64000000</v>
      </c>
    </row>
    <row r="351" spans="1:6" s="163" customFormat="1" ht="49.9" customHeight="1">
      <c r="A351" s="160"/>
      <c r="B351" s="188" t="s">
        <v>350</v>
      </c>
      <c r="C351" s="188"/>
      <c r="D351" s="188"/>
      <c r="E351" s="188"/>
      <c r="F351" s="188"/>
    </row>
    <row r="352" spans="1:6" s="161" customFormat="1" ht="97.5" customHeight="1">
      <c r="A352" s="160"/>
      <c r="B352" s="147"/>
      <c r="C352" s="147"/>
      <c r="D352" s="147"/>
      <c r="E352" s="147"/>
      <c r="F352" s="147"/>
    </row>
    <row r="353" spans="1:6" ht="18" customHeight="1">
      <c r="A353" s="190" t="s">
        <v>6</v>
      </c>
      <c r="B353" s="190" t="s">
        <v>224</v>
      </c>
      <c r="C353" s="191" t="s">
        <v>225</v>
      </c>
      <c r="D353" s="191"/>
      <c r="E353" s="191"/>
      <c r="F353" s="191"/>
    </row>
    <row r="354" spans="1:6" ht="16.899999999999999" customHeight="1">
      <c r="A354" s="190"/>
      <c r="B354" s="190"/>
      <c r="C354" s="9" t="s">
        <v>226</v>
      </c>
      <c r="D354" s="9" t="s">
        <v>227</v>
      </c>
      <c r="E354" s="9" t="s">
        <v>228</v>
      </c>
      <c r="F354" s="9" t="s">
        <v>229</v>
      </c>
    </row>
    <row r="355" spans="1:6" s="161" customFormat="1" ht="4.9000000000000004" customHeight="1">
      <c r="A355" s="160"/>
      <c r="B355" s="147"/>
      <c r="C355" s="147"/>
      <c r="D355" s="147"/>
      <c r="E355" s="147"/>
      <c r="F355" s="147"/>
    </row>
    <row r="356" spans="1:6" s="161" customFormat="1" ht="63">
      <c r="A356" s="160" t="s">
        <v>269</v>
      </c>
      <c r="B356" s="164" t="s">
        <v>283</v>
      </c>
      <c r="C356" s="162">
        <v>100710940</v>
      </c>
      <c r="D356" s="162">
        <v>0</v>
      </c>
      <c r="E356" s="162">
        <v>0</v>
      </c>
      <c r="F356" s="162">
        <f>C356+D356-E356</f>
        <v>100710940</v>
      </c>
    </row>
    <row r="357" spans="1:6" s="163" customFormat="1" ht="67.150000000000006" customHeight="1">
      <c r="A357" s="160"/>
      <c r="B357" s="188" t="s">
        <v>480</v>
      </c>
      <c r="C357" s="188"/>
      <c r="D357" s="188"/>
      <c r="E357" s="188"/>
      <c r="F357" s="188"/>
    </row>
    <row r="358" spans="1:6" s="161" customFormat="1" ht="4.9000000000000004" customHeight="1">
      <c r="A358" s="160"/>
      <c r="B358" s="147"/>
      <c r="C358" s="147"/>
      <c r="D358" s="147"/>
      <c r="E358" s="147"/>
      <c r="F358" s="147"/>
    </row>
    <row r="359" spans="1:6" s="161" customFormat="1" ht="31.5">
      <c r="A359" s="160" t="s">
        <v>270</v>
      </c>
      <c r="B359" s="164" t="s">
        <v>284</v>
      </c>
      <c r="C359" s="162">
        <v>3500000</v>
      </c>
      <c r="D359" s="162">
        <v>0</v>
      </c>
      <c r="E359" s="162">
        <v>0</v>
      </c>
      <c r="F359" s="162">
        <f>C359+D359-E359</f>
        <v>3500000</v>
      </c>
    </row>
    <row r="360" spans="1:6" s="163" customFormat="1" ht="34.15" customHeight="1">
      <c r="A360" s="160"/>
      <c r="B360" s="188" t="s">
        <v>285</v>
      </c>
      <c r="C360" s="188"/>
      <c r="D360" s="188"/>
      <c r="E360" s="188"/>
      <c r="F360" s="188"/>
    </row>
    <row r="361" spans="1:6" s="161" customFormat="1" ht="4.9000000000000004" customHeight="1">
      <c r="A361" s="160"/>
      <c r="B361" s="147"/>
      <c r="C361" s="147"/>
      <c r="D361" s="147"/>
      <c r="E361" s="147"/>
      <c r="F361" s="147"/>
    </row>
    <row r="362" spans="1:6" s="161" customFormat="1" ht="31.5">
      <c r="A362" s="160" t="s">
        <v>271</v>
      </c>
      <c r="B362" s="164" t="s">
        <v>286</v>
      </c>
      <c r="C362" s="162">
        <v>126000000</v>
      </c>
      <c r="D362" s="162">
        <v>0</v>
      </c>
      <c r="E362" s="162">
        <v>0</v>
      </c>
      <c r="F362" s="162">
        <f>C362+D362-E362</f>
        <v>126000000</v>
      </c>
    </row>
    <row r="363" spans="1:6" s="163" customFormat="1" ht="34.15" customHeight="1">
      <c r="A363" s="160"/>
      <c r="B363" s="188" t="s">
        <v>472</v>
      </c>
      <c r="C363" s="188"/>
      <c r="D363" s="188"/>
      <c r="E363" s="188"/>
      <c r="F363" s="188"/>
    </row>
    <row r="364" spans="1:6" s="161" customFormat="1" ht="4.9000000000000004" customHeight="1">
      <c r="A364" s="160"/>
      <c r="B364" s="147"/>
      <c r="C364" s="147"/>
      <c r="D364" s="147"/>
      <c r="E364" s="147"/>
      <c r="F364" s="147"/>
    </row>
    <row r="365" spans="1:6" s="161" customFormat="1" ht="64.150000000000006" customHeight="1">
      <c r="A365" s="160" t="s">
        <v>272</v>
      </c>
      <c r="B365" s="164" t="s">
        <v>306</v>
      </c>
      <c r="C365" s="162">
        <v>150000</v>
      </c>
      <c r="D365" s="162">
        <v>0</v>
      </c>
      <c r="E365" s="162">
        <v>0</v>
      </c>
      <c r="F365" s="162">
        <f>C365+D365-E365</f>
        <v>150000</v>
      </c>
    </row>
    <row r="366" spans="1:6" s="163" customFormat="1" ht="54" customHeight="1">
      <c r="A366" s="160"/>
      <c r="B366" s="188" t="s">
        <v>456</v>
      </c>
      <c r="C366" s="188"/>
      <c r="D366" s="188"/>
      <c r="E366" s="188"/>
      <c r="F366" s="188"/>
    </row>
    <row r="367" spans="1:6" s="161" customFormat="1" ht="4.9000000000000004" customHeight="1">
      <c r="A367" s="160"/>
      <c r="B367" s="147"/>
      <c r="C367" s="147"/>
      <c r="D367" s="147"/>
      <c r="E367" s="147"/>
      <c r="F367" s="147"/>
    </row>
    <row r="368" spans="1:6" s="161" customFormat="1" ht="31.5">
      <c r="A368" s="160" t="s">
        <v>273</v>
      </c>
      <c r="B368" s="172" t="s">
        <v>292</v>
      </c>
      <c r="C368" s="162">
        <v>196200000</v>
      </c>
      <c r="D368" s="162">
        <v>0</v>
      </c>
      <c r="E368" s="162">
        <v>0</v>
      </c>
      <c r="F368" s="162">
        <f>C368+D368-E368</f>
        <v>196200000</v>
      </c>
    </row>
    <row r="369" spans="1:6" s="163" customFormat="1" ht="34.15" customHeight="1">
      <c r="A369" s="160"/>
      <c r="B369" s="188" t="s">
        <v>482</v>
      </c>
      <c r="C369" s="188"/>
      <c r="D369" s="188"/>
      <c r="E369" s="188"/>
      <c r="F369" s="188"/>
    </row>
    <row r="370" spans="1:6" s="161" customFormat="1" ht="4.9000000000000004" customHeight="1">
      <c r="A370" s="160"/>
      <c r="B370" s="147"/>
      <c r="C370" s="147"/>
      <c r="D370" s="147"/>
      <c r="E370" s="147"/>
      <c r="F370" s="147"/>
    </row>
    <row r="371" spans="1:6" s="161" customFormat="1" ht="47.25">
      <c r="A371" s="160" t="s">
        <v>274</v>
      </c>
      <c r="B371" s="164" t="s">
        <v>290</v>
      </c>
      <c r="C371" s="162">
        <v>10500000</v>
      </c>
      <c r="D371" s="162">
        <v>343765</v>
      </c>
      <c r="E371" s="162">
        <v>0</v>
      </c>
      <c r="F371" s="162">
        <f>C371+D371-E371</f>
        <v>10843765</v>
      </c>
    </row>
    <row r="372" spans="1:6" s="163" customFormat="1" ht="54.6" customHeight="1">
      <c r="A372" s="160"/>
      <c r="B372" s="188" t="s">
        <v>473</v>
      </c>
      <c r="C372" s="188"/>
      <c r="D372" s="188"/>
      <c r="E372" s="188"/>
      <c r="F372" s="188"/>
    </row>
    <row r="373" spans="1:6" s="161" customFormat="1" ht="4.9000000000000004" customHeight="1">
      <c r="A373" s="160"/>
      <c r="B373" s="147"/>
      <c r="C373" s="147"/>
      <c r="D373" s="147"/>
      <c r="E373" s="147"/>
      <c r="F373" s="147"/>
    </row>
    <row r="374" spans="1:6" s="161" customFormat="1" ht="47.25">
      <c r="A374" s="160" t="s">
        <v>275</v>
      </c>
      <c r="B374" s="164" t="s">
        <v>253</v>
      </c>
      <c r="C374" s="162">
        <v>4605717</v>
      </c>
      <c r="D374" s="162">
        <v>4594283</v>
      </c>
      <c r="E374" s="162">
        <v>0</v>
      </c>
      <c r="F374" s="162">
        <f>C374+D374-E374</f>
        <v>9200000</v>
      </c>
    </row>
    <row r="375" spans="1:6" s="163" customFormat="1" ht="36.6" customHeight="1">
      <c r="A375" s="160"/>
      <c r="B375" s="188" t="s">
        <v>474</v>
      </c>
      <c r="C375" s="188"/>
      <c r="D375" s="188"/>
      <c r="E375" s="188"/>
      <c r="F375" s="188"/>
    </row>
    <row r="376" spans="1:6" s="161" customFormat="1" ht="4.9000000000000004" customHeight="1">
      <c r="A376" s="160"/>
      <c r="B376" s="147"/>
      <c r="C376" s="147"/>
      <c r="D376" s="147"/>
      <c r="E376" s="147"/>
      <c r="F376" s="147"/>
    </row>
    <row r="377" spans="1:6" s="161" customFormat="1" ht="63">
      <c r="A377" s="160" t="s">
        <v>276</v>
      </c>
      <c r="B377" s="164" t="s">
        <v>288</v>
      </c>
      <c r="C377" s="162">
        <v>57718038</v>
      </c>
      <c r="D377" s="162">
        <v>0</v>
      </c>
      <c r="E377" s="162">
        <v>0</v>
      </c>
      <c r="F377" s="162">
        <f>C377+D377-E377</f>
        <v>57718038</v>
      </c>
    </row>
    <row r="378" spans="1:6" s="163" customFormat="1" ht="34.15" customHeight="1">
      <c r="A378" s="160"/>
      <c r="B378" s="188" t="s">
        <v>299</v>
      </c>
      <c r="C378" s="188"/>
      <c r="D378" s="188"/>
      <c r="E378" s="188"/>
      <c r="F378" s="188"/>
    </row>
    <row r="379" spans="1:6" s="161" customFormat="1" ht="4.9000000000000004" customHeight="1">
      <c r="A379" s="160"/>
      <c r="B379" s="147"/>
      <c r="C379" s="147"/>
      <c r="D379" s="147"/>
      <c r="E379" s="147"/>
      <c r="F379" s="147"/>
    </row>
    <row r="380" spans="1:6" s="161" customFormat="1" ht="61.15" customHeight="1">
      <c r="A380" s="160" t="s">
        <v>277</v>
      </c>
      <c r="B380" s="164" t="s">
        <v>438</v>
      </c>
      <c r="C380" s="162">
        <v>37000000</v>
      </c>
      <c r="D380" s="162">
        <v>0</v>
      </c>
      <c r="E380" s="162">
        <v>0</v>
      </c>
      <c r="F380" s="162">
        <f>C380+D380-E380</f>
        <v>37000000</v>
      </c>
    </row>
    <row r="381" spans="1:6" s="163" customFormat="1" ht="49.9" customHeight="1">
      <c r="A381" s="160"/>
      <c r="B381" s="188" t="s">
        <v>448</v>
      </c>
      <c r="C381" s="188"/>
      <c r="D381" s="188"/>
      <c r="E381" s="188"/>
      <c r="F381" s="188"/>
    </row>
    <row r="382" spans="1:6" s="161" customFormat="1" ht="4.9000000000000004" customHeight="1">
      <c r="A382" s="160"/>
      <c r="B382" s="147"/>
      <c r="C382" s="147"/>
      <c r="D382" s="147"/>
      <c r="E382" s="147"/>
      <c r="F382" s="147"/>
    </row>
    <row r="383" spans="1:6" s="161" customFormat="1" ht="47.25">
      <c r="A383" s="160" t="s">
        <v>278</v>
      </c>
      <c r="B383" s="172" t="s">
        <v>250</v>
      </c>
      <c r="C383" s="162">
        <v>82496848</v>
      </c>
      <c r="D383" s="162">
        <v>650000</v>
      </c>
      <c r="E383" s="162">
        <v>0</v>
      </c>
      <c r="F383" s="162">
        <f>C383+D383-E383</f>
        <v>83146848</v>
      </c>
    </row>
    <row r="384" spans="1:6" s="163" customFormat="1" ht="51" customHeight="1">
      <c r="A384" s="160"/>
      <c r="B384" s="188" t="s">
        <v>289</v>
      </c>
      <c r="C384" s="188"/>
      <c r="D384" s="188"/>
      <c r="E384" s="188"/>
      <c r="F384" s="188"/>
    </row>
    <row r="385" spans="1:6" s="161" customFormat="1" ht="93.75" customHeight="1">
      <c r="A385" s="160"/>
      <c r="B385" s="147"/>
      <c r="C385" s="147"/>
      <c r="D385" s="147"/>
      <c r="E385" s="147"/>
      <c r="F385" s="147"/>
    </row>
    <row r="386" spans="1:6" ht="18" customHeight="1">
      <c r="A386" s="190" t="s">
        <v>6</v>
      </c>
      <c r="B386" s="190" t="s">
        <v>224</v>
      </c>
      <c r="C386" s="191" t="s">
        <v>225</v>
      </c>
      <c r="D386" s="191"/>
      <c r="E386" s="191"/>
      <c r="F386" s="191"/>
    </row>
    <row r="387" spans="1:6" ht="16.899999999999999" customHeight="1">
      <c r="A387" s="190"/>
      <c r="B387" s="190"/>
      <c r="C387" s="9" t="s">
        <v>226</v>
      </c>
      <c r="D387" s="9" t="s">
        <v>227</v>
      </c>
      <c r="E387" s="9" t="s">
        <v>228</v>
      </c>
      <c r="F387" s="9" t="s">
        <v>229</v>
      </c>
    </row>
    <row r="388" spans="1:6" s="161" customFormat="1" ht="4.9000000000000004" customHeight="1">
      <c r="A388" s="160"/>
      <c r="B388" s="147"/>
      <c r="C388" s="147"/>
      <c r="D388" s="147"/>
      <c r="E388" s="147"/>
      <c r="F388" s="147"/>
    </row>
    <row r="389" spans="1:6" s="161" customFormat="1" ht="63">
      <c r="A389" s="160" t="s">
        <v>279</v>
      </c>
      <c r="B389" s="164" t="s">
        <v>300</v>
      </c>
      <c r="C389" s="162">
        <v>1000000</v>
      </c>
      <c r="D389" s="162">
        <v>0</v>
      </c>
      <c r="E389" s="162">
        <v>0</v>
      </c>
      <c r="F389" s="162">
        <f>C389+D389-E389</f>
        <v>1000000</v>
      </c>
    </row>
    <row r="390" spans="1:6" s="163" customFormat="1" ht="51" customHeight="1">
      <c r="A390" s="160"/>
      <c r="B390" s="188" t="s">
        <v>351</v>
      </c>
      <c r="C390" s="188"/>
      <c r="D390" s="188"/>
      <c r="E390" s="188"/>
      <c r="F390" s="188"/>
    </row>
    <row r="391" spans="1:6" s="161" customFormat="1" ht="4.9000000000000004" customHeight="1">
      <c r="A391" s="160"/>
      <c r="B391" s="147"/>
      <c r="C391" s="147"/>
      <c r="D391" s="147"/>
      <c r="E391" s="147"/>
      <c r="F391" s="147"/>
    </row>
    <row r="392" spans="1:6" s="161" customFormat="1" ht="47.25">
      <c r="A392" s="160" t="s">
        <v>280</v>
      </c>
      <c r="B392" s="164" t="s">
        <v>252</v>
      </c>
      <c r="C392" s="162">
        <v>4538588</v>
      </c>
      <c r="D392" s="162">
        <v>500000</v>
      </c>
      <c r="E392" s="162">
        <v>0</v>
      </c>
      <c r="F392" s="162">
        <f>C392+D392-E392</f>
        <v>5038588</v>
      </c>
    </row>
    <row r="393" spans="1:6" s="163" customFormat="1" ht="62.45" customHeight="1">
      <c r="A393" s="160"/>
      <c r="B393" s="188" t="s">
        <v>425</v>
      </c>
      <c r="C393" s="188"/>
      <c r="D393" s="188"/>
      <c r="E393" s="188"/>
      <c r="F393" s="188"/>
    </row>
    <row r="394" spans="1:6" s="161" customFormat="1" ht="4.9000000000000004" customHeight="1">
      <c r="A394" s="160"/>
      <c r="B394" s="147"/>
      <c r="C394" s="147"/>
      <c r="D394" s="147"/>
      <c r="E394" s="147"/>
      <c r="F394" s="147"/>
    </row>
    <row r="395" spans="1:6" s="161" customFormat="1" ht="31.5">
      <c r="A395" s="160" t="s">
        <v>281</v>
      </c>
      <c r="B395" s="164" t="s">
        <v>287</v>
      </c>
      <c r="C395" s="162">
        <v>7200000</v>
      </c>
      <c r="D395" s="162">
        <v>0</v>
      </c>
      <c r="E395" s="162">
        <v>0</v>
      </c>
      <c r="F395" s="162">
        <f>C395+D395-E395</f>
        <v>7200000</v>
      </c>
    </row>
    <row r="396" spans="1:6" s="163" customFormat="1" ht="47.45" customHeight="1">
      <c r="A396" s="160"/>
      <c r="B396" s="188" t="s">
        <v>352</v>
      </c>
      <c r="C396" s="188"/>
      <c r="D396" s="188"/>
      <c r="E396" s="188"/>
      <c r="F396" s="188"/>
    </row>
    <row r="397" spans="1:6" s="161" customFormat="1" ht="4.9000000000000004" customHeight="1">
      <c r="A397" s="160"/>
      <c r="B397" s="147"/>
      <c r="C397" s="147"/>
      <c r="D397" s="147"/>
      <c r="E397" s="147"/>
      <c r="F397" s="147"/>
    </row>
    <row r="398" spans="1:6" s="161" customFormat="1" ht="47.25">
      <c r="A398" s="160" t="s">
        <v>361</v>
      </c>
      <c r="B398" s="164" t="s">
        <v>327</v>
      </c>
      <c r="C398" s="162">
        <v>1540000</v>
      </c>
      <c r="D398" s="162">
        <v>1000000</v>
      </c>
      <c r="E398" s="162">
        <v>0</v>
      </c>
      <c r="F398" s="162">
        <f>C398+D398-E398</f>
        <v>2540000</v>
      </c>
    </row>
    <row r="399" spans="1:6" s="163" customFormat="1" ht="31.9" customHeight="1">
      <c r="A399" s="160"/>
      <c r="B399" s="188" t="s">
        <v>475</v>
      </c>
      <c r="C399" s="188"/>
      <c r="D399" s="188"/>
      <c r="E399" s="188"/>
      <c r="F399" s="188"/>
    </row>
    <row r="400" spans="1:6" s="161" customFormat="1" ht="4.9000000000000004" customHeight="1">
      <c r="A400" s="160"/>
      <c r="B400" s="147"/>
      <c r="C400" s="147"/>
      <c r="D400" s="147"/>
      <c r="E400" s="147"/>
      <c r="F400" s="147"/>
    </row>
    <row r="401" spans="1:6" s="161" customFormat="1" ht="78.75">
      <c r="A401" s="160" t="s">
        <v>362</v>
      </c>
      <c r="B401" s="172" t="s">
        <v>313</v>
      </c>
      <c r="C401" s="162">
        <v>7697280</v>
      </c>
      <c r="D401" s="162">
        <v>0</v>
      </c>
      <c r="E401" s="162">
        <v>4677508</v>
      </c>
      <c r="F401" s="162">
        <f>C401+D401-E401</f>
        <v>3019772</v>
      </c>
    </row>
    <row r="402" spans="1:6" s="167" customFormat="1" ht="32.450000000000003" customHeight="1">
      <c r="A402" s="166"/>
      <c r="B402" s="188" t="s">
        <v>423</v>
      </c>
      <c r="C402" s="188"/>
      <c r="D402" s="188"/>
      <c r="E402" s="188"/>
      <c r="F402" s="188"/>
    </row>
    <row r="403" spans="1:6" s="161" customFormat="1" ht="4.9000000000000004" customHeight="1">
      <c r="A403" s="160"/>
      <c r="B403" s="147"/>
      <c r="C403" s="147"/>
      <c r="D403" s="147"/>
      <c r="E403" s="147"/>
      <c r="F403" s="147"/>
    </row>
    <row r="404" spans="1:6" s="161" customFormat="1" ht="47.25">
      <c r="A404" s="160" t="s">
        <v>363</v>
      </c>
      <c r="B404" s="164" t="s">
        <v>316</v>
      </c>
      <c r="C404" s="162">
        <v>6253645</v>
      </c>
      <c r="D404" s="162">
        <v>0</v>
      </c>
      <c r="E404" s="162">
        <v>0</v>
      </c>
      <c r="F404" s="162">
        <f>C404+D404-E404</f>
        <v>6253645</v>
      </c>
    </row>
    <row r="405" spans="1:6" s="167" customFormat="1" ht="30.6" customHeight="1">
      <c r="A405" s="166"/>
      <c r="B405" s="188" t="s">
        <v>315</v>
      </c>
      <c r="C405" s="188"/>
      <c r="D405" s="188"/>
      <c r="E405" s="188"/>
      <c r="F405" s="188"/>
    </row>
    <row r="406" spans="1:6" s="161" customFormat="1" ht="4.9000000000000004" customHeight="1">
      <c r="A406" s="160"/>
      <c r="B406" s="147"/>
      <c r="C406" s="147"/>
      <c r="D406" s="147"/>
      <c r="E406" s="147"/>
      <c r="F406" s="147"/>
    </row>
    <row r="407" spans="1:6" s="161" customFormat="1" ht="63" customHeight="1">
      <c r="A407" s="160" t="s">
        <v>364</v>
      </c>
      <c r="B407" s="164" t="s">
        <v>256</v>
      </c>
      <c r="C407" s="162">
        <v>8534217</v>
      </c>
      <c r="D407" s="162">
        <v>558000</v>
      </c>
      <c r="E407" s="162">
        <v>0</v>
      </c>
      <c r="F407" s="162">
        <f>C407+D407-E407</f>
        <v>9092217</v>
      </c>
    </row>
    <row r="408" spans="1:6" s="163" customFormat="1" ht="32.450000000000003" customHeight="1">
      <c r="A408" s="160"/>
      <c r="B408" s="188" t="s">
        <v>476</v>
      </c>
      <c r="C408" s="188"/>
      <c r="D408" s="188"/>
      <c r="E408" s="188"/>
      <c r="F408" s="188"/>
    </row>
    <row r="409" spans="1:6" s="161" customFormat="1" ht="4.9000000000000004" customHeight="1">
      <c r="A409" s="160"/>
      <c r="B409" s="147"/>
      <c r="C409" s="147"/>
      <c r="D409" s="147"/>
      <c r="E409" s="147"/>
      <c r="F409" s="147"/>
    </row>
    <row r="410" spans="1:6" s="161" customFormat="1" ht="47.25">
      <c r="A410" s="160" t="s">
        <v>365</v>
      </c>
      <c r="B410" s="164" t="s">
        <v>310</v>
      </c>
      <c r="C410" s="162">
        <v>32234476</v>
      </c>
      <c r="D410" s="162">
        <v>0</v>
      </c>
      <c r="E410" s="162">
        <v>0</v>
      </c>
      <c r="F410" s="162">
        <f>C410+D410-E410</f>
        <v>32234476</v>
      </c>
    </row>
    <row r="411" spans="1:6" s="163" customFormat="1" ht="32.450000000000003" customHeight="1">
      <c r="A411" s="160"/>
      <c r="B411" s="188" t="s">
        <v>328</v>
      </c>
      <c r="C411" s="188"/>
      <c r="D411" s="188"/>
      <c r="E411" s="188"/>
      <c r="F411" s="188"/>
    </row>
    <row r="412" spans="1:6" s="161" customFormat="1" ht="4.9000000000000004" customHeight="1">
      <c r="A412" s="160"/>
      <c r="B412" s="147"/>
      <c r="C412" s="147"/>
      <c r="D412" s="147"/>
      <c r="E412" s="147"/>
      <c r="F412" s="147"/>
    </row>
    <row r="413" spans="1:6" s="161" customFormat="1" ht="31.5">
      <c r="A413" s="160" t="s">
        <v>366</v>
      </c>
      <c r="B413" s="164" t="s">
        <v>259</v>
      </c>
      <c r="C413" s="162">
        <v>114216740</v>
      </c>
      <c r="D413" s="162">
        <v>0</v>
      </c>
      <c r="E413" s="162">
        <v>0</v>
      </c>
      <c r="F413" s="162">
        <f>C413+D413-E413</f>
        <v>114216740</v>
      </c>
    </row>
    <row r="414" spans="1:6" s="163" customFormat="1" ht="31.15" customHeight="1">
      <c r="A414" s="160"/>
      <c r="B414" s="188" t="s">
        <v>449</v>
      </c>
      <c r="C414" s="188"/>
      <c r="D414" s="188"/>
      <c r="E414" s="188"/>
      <c r="F414" s="188"/>
    </row>
    <row r="415" spans="1:6" s="161" customFormat="1" ht="4.9000000000000004" customHeight="1">
      <c r="A415" s="160"/>
      <c r="B415" s="147"/>
      <c r="C415" s="147"/>
      <c r="D415" s="147"/>
      <c r="E415" s="147"/>
      <c r="F415" s="147"/>
    </row>
    <row r="416" spans="1:6" s="161" customFormat="1" ht="48" customHeight="1">
      <c r="A416" s="160" t="s">
        <v>367</v>
      </c>
      <c r="B416" s="172" t="s">
        <v>311</v>
      </c>
      <c r="C416" s="162">
        <v>1497793</v>
      </c>
      <c r="D416" s="162">
        <v>0</v>
      </c>
      <c r="E416" s="162">
        <v>0</v>
      </c>
      <c r="F416" s="162">
        <f>C416+D416-E416</f>
        <v>1497793</v>
      </c>
    </row>
    <row r="417" spans="1:6" s="163" customFormat="1" ht="48.6" customHeight="1">
      <c r="A417" s="160"/>
      <c r="B417" s="188" t="s">
        <v>329</v>
      </c>
      <c r="C417" s="188"/>
      <c r="D417" s="188"/>
      <c r="E417" s="188"/>
      <c r="F417" s="188"/>
    </row>
    <row r="418" spans="1:6" s="161" customFormat="1" ht="4.9000000000000004" customHeight="1">
      <c r="A418" s="160"/>
      <c r="B418" s="147"/>
      <c r="C418" s="147"/>
      <c r="D418" s="147"/>
      <c r="E418" s="147"/>
      <c r="F418" s="147"/>
    </row>
    <row r="419" spans="1:6" s="161" customFormat="1" ht="45" customHeight="1">
      <c r="A419" s="160" t="s">
        <v>368</v>
      </c>
      <c r="B419" s="164" t="s">
        <v>264</v>
      </c>
      <c r="C419" s="162">
        <v>6722419</v>
      </c>
      <c r="D419" s="162">
        <v>18431985</v>
      </c>
      <c r="E419" s="162">
        <v>0</v>
      </c>
      <c r="F419" s="162">
        <f>C419+D419-E419</f>
        <v>25154404</v>
      </c>
    </row>
    <row r="420" spans="1:6" s="163" customFormat="1" ht="75" customHeight="1">
      <c r="A420" s="160"/>
      <c r="B420" s="188" t="s">
        <v>450</v>
      </c>
      <c r="C420" s="188"/>
      <c r="D420" s="188"/>
      <c r="E420" s="188"/>
      <c r="F420" s="188"/>
    </row>
    <row r="421" spans="1:6" ht="18" customHeight="1">
      <c r="A421" s="190" t="s">
        <v>6</v>
      </c>
      <c r="B421" s="190" t="s">
        <v>224</v>
      </c>
      <c r="C421" s="191" t="s">
        <v>225</v>
      </c>
      <c r="D421" s="191"/>
      <c r="E421" s="191"/>
      <c r="F421" s="191"/>
    </row>
    <row r="422" spans="1:6" ht="16.899999999999999" customHeight="1">
      <c r="A422" s="190"/>
      <c r="B422" s="190"/>
      <c r="C422" s="9" t="s">
        <v>226</v>
      </c>
      <c r="D422" s="9" t="s">
        <v>227</v>
      </c>
      <c r="E422" s="9" t="s">
        <v>228</v>
      </c>
      <c r="F422" s="9" t="s">
        <v>229</v>
      </c>
    </row>
    <row r="423" spans="1:6" s="161" customFormat="1" ht="4.9000000000000004" customHeight="1">
      <c r="A423" s="160"/>
      <c r="B423" s="147"/>
      <c r="C423" s="147"/>
      <c r="D423" s="147"/>
      <c r="E423" s="147"/>
      <c r="F423" s="147"/>
    </row>
    <row r="424" spans="1:6" s="161" customFormat="1" ht="31.15" customHeight="1">
      <c r="A424" s="160" t="s">
        <v>369</v>
      </c>
      <c r="B424" s="164" t="s">
        <v>302</v>
      </c>
      <c r="C424" s="162">
        <v>7500000</v>
      </c>
      <c r="D424" s="162">
        <v>0</v>
      </c>
      <c r="E424" s="162">
        <v>0</v>
      </c>
      <c r="F424" s="162">
        <f>C424+D424-E424</f>
        <v>7500000</v>
      </c>
    </row>
    <row r="425" spans="1:6" s="163" customFormat="1" ht="49.9" customHeight="1">
      <c r="A425" s="160"/>
      <c r="B425" s="188" t="s">
        <v>353</v>
      </c>
      <c r="C425" s="188"/>
      <c r="D425" s="188"/>
      <c r="E425" s="188"/>
      <c r="F425" s="188"/>
    </row>
    <row r="426" spans="1:6" s="161" customFormat="1" ht="4.9000000000000004" customHeight="1">
      <c r="A426" s="160"/>
      <c r="B426" s="147"/>
      <c r="C426" s="147"/>
      <c r="D426" s="147"/>
      <c r="E426" s="147"/>
      <c r="F426" s="147"/>
    </row>
    <row r="427" spans="1:6" s="161" customFormat="1" ht="31.15" customHeight="1">
      <c r="A427" s="160" t="s">
        <v>370</v>
      </c>
      <c r="B427" s="164" t="s">
        <v>342</v>
      </c>
      <c r="C427" s="162">
        <v>180986</v>
      </c>
      <c r="D427" s="162">
        <v>0</v>
      </c>
      <c r="E427" s="162">
        <v>180986</v>
      </c>
      <c r="F427" s="162">
        <f>C427+D427-E427</f>
        <v>0</v>
      </c>
    </row>
    <row r="428" spans="1:6" s="163" customFormat="1" ht="36" customHeight="1">
      <c r="A428" s="160"/>
      <c r="B428" s="188" t="s">
        <v>428</v>
      </c>
      <c r="C428" s="188"/>
      <c r="D428" s="188"/>
      <c r="E428" s="188"/>
      <c r="F428" s="188"/>
    </row>
    <row r="429" spans="1:6" s="161" customFormat="1" ht="4.9000000000000004" customHeight="1">
      <c r="A429" s="160"/>
      <c r="B429" s="147"/>
      <c r="C429" s="147"/>
      <c r="D429" s="147"/>
      <c r="E429" s="147"/>
      <c r="F429" s="147"/>
    </row>
    <row r="430" spans="1:6" s="161" customFormat="1" ht="31.9" customHeight="1">
      <c r="A430" s="160" t="s">
        <v>371</v>
      </c>
      <c r="B430" s="164" t="s">
        <v>301</v>
      </c>
      <c r="C430" s="162">
        <v>500000</v>
      </c>
      <c r="D430" s="162">
        <v>1554243</v>
      </c>
      <c r="E430" s="162">
        <v>0</v>
      </c>
      <c r="F430" s="162">
        <f>C430+D430-E430</f>
        <v>2054243</v>
      </c>
    </row>
    <row r="431" spans="1:6" s="163" customFormat="1" ht="65.45" customHeight="1">
      <c r="A431" s="160"/>
      <c r="B431" s="188" t="s">
        <v>451</v>
      </c>
      <c r="C431" s="188"/>
      <c r="D431" s="188"/>
      <c r="E431" s="188"/>
      <c r="F431" s="188"/>
    </row>
    <row r="432" spans="1:6" s="161" customFormat="1" ht="4.9000000000000004" customHeight="1">
      <c r="A432" s="160" t="s">
        <v>372</v>
      </c>
      <c r="B432" s="147"/>
      <c r="C432" s="147"/>
      <c r="D432" s="147"/>
      <c r="E432" s="147"/>
      <c r="F432" s="147"/>
    </row>
    <row r="433" spans="1:6" s="161" customFormat="1" ht="47.25">
      <c r="A433" s="160" t="s">
        <v>372</v>
      </c>
      <c r="B433" s="172" t="s">
        <v>323</v>
      </c>
      <c r="C433" s="162">
        <v>0</v>
      </c>
      <c r="D433" s="162">
        <v>33975812</v>
      </c>
      <c r="E433" s="162">
        <v>0</v>
      </c>
      <c r="F433" s="162">
        <f>C433+D433-E433</f>
        <v>33975812</v>
      </c>
    </row>
    <row r="434" spans="1:6" s="167" customFormat="1" ht="35.450000000000003" customHeight="1">
      <c r="A434" s="166"/>
      <c r="B434" s="188" t="s">
        <v>452</v>
      </c>
      <c r="C434" s="188"/>
      <c r="D434" s="188"/>
      <c r="E434" s="188"/>
      <c r="F434" s="188"/>
    </row>
    <row r="435" spans="1:6" s="161" customFormat="1" ht="4.9000000000000004" customHeight="1">
      <c r="A435" s="160"/>
      <c r="B435" s="147"/>
      <c r="C435" s="147"/>
      <c r="D435" s="147"/>
      <c r="E435" s="147"/>
      <c r="F435" s="147"/>
    </row>
    <row r="436" spans="1:6" s="165" customFormat="1" ht="97.9" customHeight="1">
      <c r="A436" s="160" t="s">
        <v>373</v>
      </c>
      <c r="B436" s="172" t="s">
        <v>477</v>
      </c>
      <c r="C436" s="162">
        <v>0</v>
      </c>
      <c r="D436" s="162">
        <v>153750</v>
      </c>
      <c r="E436" s="162">
        <v>0</v>
      </c>
      <c r="F436" s="162">
        <f>C436+D436-E436</f>
        <v>153750</v>
      </c>
    </row>
    <row r="437" spans="1:6" s="167" customFormat="1" ht="31.9" customHeight="1">
      <c r="A437" s="166"/>
      <c r="B437" s="189" t="s">
        <v>424</v>
      </c>
      <c r="C437" s="189"/>
      <c r="D437" s="189"/>
      <c r="E437" s="189"/>
      <c r="F437" s="189"/>
    </row>
    <row r="438" spans="1:6" s="161" customFormat="1" ht="3" customHeight="1">
      <c r="A438" s="160"/>
      <c r="B438" s="147"/>
      <c r="C438" s="147"/>
      <c r="D438" s="147"/>
      <c r="E438" s="147"/>
      <c r="F438" s="147"/>
    </row>
    <row r="439" spans="1:6" s="161" customFormat="1" ht="34.15" customHeight="1">
      <c r="A439" s="160" t="s">
        <v>374</v>
      </c>
      <c r="B439" s="164" t="s">
        <v>307</v>
      </c>
      <c r="C439" s="162">
        <v>26400</v>
      </c>
      <c r="D439" s="162">
        <v>0</v>
      </c>
      <c r="E439" s="162">
        <v>1000</v>
      </c>
      <c r="F439" s="162">
        <f>C439+D439-E439</f>
        <v>25400</v>
      </c>
    </row>
    <row r="440" spans="1:6" s="163" customFormat="1" ht="36.6" customHeight="1">
      <c r="A440" s="160"/>
      <c r="B440" s="188" t="s">
        <v>453</v>
      </c>
      <c r="C440" s="188"/>
      <c r="D440" s="188"/>
      <c r="E440" s="188"/>
      <c r="F440" s="188"/>
    </row>
    <row r="441" spans="1:6" s="161" customFormat="1" ht="4.9000000000000004" customHeight="1">
      <c r="A441" s="160"/>
      <c r="B441" s="147"/>
      <c r="C441" s="147"/>
      <c r="D441" s="147"/>
      <c r="E441" s="147"/>
      <c r="F441" s="147"/>
    </row>
    <row r="442" spans="1:6" s="161" customFormat="1" ht="47.25">
      <c r="A442" s="160" t="s">
        <v>376</v>
      </c>
      <c r="B442" s="164" t="s">
        <v>429</v>
      </c>
      <c r="C442" s="162">
        <v>0</v>
      </c>
      <c r="D442" s="162">
        <v>10138571</v>
      </c>
      <c r="E442" s="162">
        <v>0</v>
      </c>
      <c r="F442" s="162">
        <f>C442+D442-E442</f>
        <v>10138571</v>
      </c>
    </row>
    <row r="443" spans="1:6" s="167" customFormat="1" ht="15.75">
      <c r="A443" s="166"/>
      <c r="B443" s="188" t="s">
        <v>337</v>
      </c>
      <c r="C443" s="188"/>
      <c r="D443" s="188"/>
      <c r="E443" s="188"/>
      <c r="F443" s="188"/>
    </row>
    <row r="444" spans="1:6" s="161" customFormat="1" ht="4.9000000000000004" customHeight="1">
      <c r="A444" s="160"/>
      <c r="B444" s="147"/>
      <c r="C444" s="147"/>
      <c r="D444" s="147"/>
      <c r="E444" s="147"/>
      <c r="F444" s="147"/>
    </row>
    <row r="445" spans="1:6" s="174" customFormat="1" ht="15.75" customHeight="1">
      <c r="A445" s="173" t="s">
        <v>220</v>
      </c>
      <c r="C445" s="173"/>
      <c r="D445" s="173"/>
      <c r="E445" s="173"/>
      <c r="F445" s="173"/>
    </row>
    <row r="446" spans="1:6" s="174" customFormat="1" ht="4.9000000000000004" customHeight="1">
      <c r="A446" s="173"/>
      <c r="C446" s="173"/>
      <c r="D446" s="173"/>
      <c r="E446" s="173"/>
      <c r="F446" s="173"/>
    </row>
    <row r="447" spans="1:6" s="50" customFormat="1" ht="32.450000000000003" customHeight="1">
      <c r="A447" s="193" t="s">
        <v>426</v>
      </c>
      <c r="B447" s="193"/>
      <c r="C447" s="193"/>
      <c r="D447" s="193"/>
      <c r="E447" s="193"/>
      <c r="F447" s="193"/>
    </row>
    <row r="448" spans="1:6" s="50" customFormat="1" ht="15.75">
      <c r="A448" s="193" t="s">
        <v>282</v>
      </c>
      <c r="B448" s="193"/>
      <c r="C448" s="193"/>
      <c r="D448" s="193"/>
      <c r="E448" s="193"/>
      <c r="F448" s="193"/>
    </row>
    <row r="449" spans="1:6" s="50" customFormat="1" ht="61.9" customHeight="1">
      <c r="A449" s="193" t="s">
        <v>354</v>
      </c>
      <c r="B449" s="193"/>
      <c r="C449" s="193"/>
      <c r="D449" s="193"/>
      <c r="E449" s="193"/>
      <c r="F449" s="193"/>
    </row>
    <row r="450" spans="1:6" s="50" customFormat="1" ht="66.599999999999994" customHeight="1">
      <c r="A450" s="193" t="s">
        <v>483</v>
      </c>
      <c r="B450" s="193"/>
      <c r="C450" s="193"/>
      <c r="D450" s="193"/>
      <c r="E450" s="193"/>
      <c r="F450" s="193"/>
    </row>
    <row r="451" spans="1:6" s="50" customFormat="1" ht="48" customHeight="1">
      <c r="A451" s="193" t="s">
        <v>478</v>
      </c>
      <c r="B451" s="193"/>
      <c r="C451" s="193"/>
      <c r="D451" s="193"/>
      <c r="E451" s="193"/>
      <c r="F451" s="193"/>
    </row>
    <row r="452" spans="1:6" s="50" customFormat="1" ht="30.6" customHeight="1">
      <c r="A452" s="193" t="s">
        <v>430</v>
      </c>
      <c r="B452" s="193"/>
      <c r="C452" s="193"/>
      <c r="D452" s="193"/>
      <c r="E452" s="193"/>
      <c r="F452" s="193"/>
    </row>
    <row r="453" spans="1:6" s="50" customFormat="1" ht="15.75">
      <c r="A453" s="193" t="s">
        <v>479</v>
      </c>
      <c r="B453" s="193"/>
      <c r="C453" s="193"/>
      <c r="D453" s="193"/>
      <c r="E453" s="193"/>
      <c r="F453" s="193"/>
    </row>
    <row r="454" spans="1:6" s="175" customFormat="1" ht="15.6" customHeight="1">
      <c r="A454" s="192" t="s">
        <v>427</v>
      </c>
      <c r="B454" s="192"/>
      <c r="C454" s="192"/>
      <c r="D454" s="192"/>
      <c r="E454" s="192"/>
      <c r="F454" s="192"/>
    </row>
  </sheetData>
  <sheetProtection password="C25B" sheet="1"/>
  <mergeCells count="165">
    <mergeCell ref="B288:F288"/>
    <mergeCell ref="A453:F453"/>
    <mergeCell ref="B421:B422"/>
    <mergeCell ref="C421:F421"/>
    <mergeCell ref="B440:F440"/>
    <mergeCell ref="B431:F431"/>
    <mergeCell ref="A452:F452"/>
    <mergeCell ref="B428:F428"/>
    <mergeCell ref="B420:F420"/>
    <mergeCell ref="A281:A282"/>
    <mergeCell ref="B281:B282"/>
    <mergeCell ref="C281:F281"/>
    <mergeCell ref="A386:A387"/>
    <mergeCell ref="B386:B387"/>
    <mergeCell ref="B316:F316"/>
    <mergeCell ref="B313:F313"/>
    <mergeCell ref="B322:F322"/>
    <mergeCell ref="B325:F325"/>
    <mergeCell ref="B294:F294"/>
    <mergeCell ref="B437:F437"/>
    <mergeCell ref="B434:F434"/>
    <mergeCell ref="C386:F386"/>
    <mergeCell ref="A353:A354"/>
    <mergeCell ref="C353:F353"/>
    <mergeCell ref="A318:A319"/>
    <mergeCell ref="B411:F411"/>
    <mergeCell ref="B318:B319"/>
    <mergeCell ref="C318:F318"/>
    <mergeCell ref="A421:A422"/>
    <mergeCell ref="A162:A163"/>
    <mergeCell ref="B162:B163"/>
    <mergeCell ref="C162:F162"/>
    <mergeCell ref="B193:F193"/>
    <mergeCell ref="B196:F196"/>
    <mergeCell ref="A240:A241"/>
    <mergeCell ref="B240:B241"/>
    <mergeCell ref="C240:F240"/>
    <mergeCell ref="B190:F190"/>
    <mergeCell ref="B199:F199"/>
    <mergeCell ref="B223:F223"/>
    <mergeCell ref="B178:F178"/>
    <mergeCell ref="B154:F154"/>
    <mergeCell ref="B184:F184"/>
    <mergeCell ref="B169:F169"/>
    <mergeCell ref="B255:F255"/>
    <mergeCell ref="B220:F220"/>
    <mergeCell ref="B166:F166"/>
    <mergeCell ref="B252:F252"/>
    <mergeCell ref="B235:F235"/>
    <mergeCell ref="B291:F291"/>
    <mergeCell ref="B310:F310"/>
    <mergeCell ref="B285:F285"/>
    <mergeCell ref="B264:F264"/>
    <mergeCell ref="B279:F279"/>
    <mergeCell ref="B273:F273"/>
    <mergeCell ref="B276:F276"/>
    <mergeCell ref="B307:F307"/>
    <mergeCell ref="B267:F267"/>
    <mergeCell ref="B297:F297"/>
    <mergeCell ref="B175:F175"/>
    <mergeCell ref="B181:F181"/>
    <mergeCell ref="B205:F205"/>
    <mergeCell ref="B208:F208"/>
    <mergeCell ref="B408:F408"/>
    <mergeCell ref="B405:F405"/>
    <mergeCell ref="B328:F328"/>
    <mergeCell ref="B366:F366"/>
    <mergeCell ref="B375:F375"/>
    <mergeCell ref="B381:F381"/>
    <mergeCell ref="B393:F393"/>
    <mergeCell ref="B378:F378"/>
    <mergeCell ref="B214:F214"/>
    <mergeCell ref="B217:F217"/>
    <mergeCell ref="B226:F226"/>
    <mergeCell ref="B211:F211"/>
    <mergeCell ref="B384:F384"/>
    <mergeCell ref="B372:F372"/>
    <mergeCell ref="B334:F334"/>
    <mergeCell ref="B348:F348"/>
    <mergeCell ref="B187:F187"/>
    <mergeCell ref="B151:F151"/>
    <mergeCell ref="B331:F331"/>
    <mergeCell ref="B390:F390"/>
    <mergeCell ref="B414:F414"/>
    <mergeCell ref="B417:F417"/>
    <mergeCell ref="B402:F402"/>
    <mergeCell ref="B360:F360"/>
    <mergeCell ref="B353:B354"/>
    <mergeCell ref="B399:F399"/>
    <mergeCell ref="A447:F447"/>
    <mergeCell ref="B112:B113"/>
    <mergeCell ref="A20:A21"/>
    <mergeCell ref="E112:E113"/>
    <mergeCell ref="A448:F448"/>
    <mergeCell ref="B140:F140"/>
    <mergeCell ref="B85:B86"/>
    <mergeCell ref="C85:C86"/>
    <mergeCell ref="C47:C48"/>
    <mergeCell ref="D20:D21"/>
    <mergeCell ref="A1:F1"/>
    <mergeCell ref="A3:F3"/>
    <mergeCell ref="A4:F4"/>
    <mergeCell ref="A5:F5"/>
    <mergeCell ref="A6:F6"/>
    <mergeCell ref="B351:F351"/>
    <mergeCell ref="A47:A48"/>
    <mergeCell ref="A112:A113"/>
    <mergeCell ref="B157:F157"/>
    <mergeCell ref="B246:F246"/>
    <mergeCell ref="A11:F11"/>
    <mergeCell ref="C20:C21"/>
    <mergeCell ref="E20:E21"/>
    <mergeCell ref="B20:B21"/>
    <mergeCell ref="A18:F18"/>
    <mergeCell ref="A12:F12"/>
    <mergeCell ref="A82:A83"/>
    <mergeCell ref="A8:F8"/>
    <mergeCell ref="A141:F141"/>
    <mergeCell ref="C112:C113"/>
    <mergeCell ref="B82:B83"/>
    <mergeCell ref="A85:A86"/>
    <mergeCell ref="B47:B48"/>
    <mergeCell ref="D112:D113"/>
    <mergeCell ref="A14:E14"/>
    <mergeCell ref="A16:E16"/>
    <mergeCell ref="A7:F7"/>
    <mergeCell ref="A9:F9"/>
    <mergeCell ref="A10:F10"/>
    <mergeCell ref="A17:E17"/>
    <mergeCell ref="A13:E13"/>
    <mergeCell ref="A449:F449"/>
    <mergeCell ref="B261:F261"/>
    <mergeCell ref="B270:F270"/>
    <mergeCell ref="B238:F238"/>
    <mergeCell ref="B232:F232"/>
    <mergeCell ref="A135:E135"/>
    <mergeCell ref="A143:A144"/>
    <mergeCell ref="B143:B144"/>
    <mergeCell ref="C143:F143"/>
    <mergeCell ref="B172:F172"/>
    <mergeCell ref="A15:E15"/>
    <mergeCell ref="E85:E86"/>
    <mergeCell ref="D47:D48"/>
    <mergeCell ref="E47:E48"/>
    <mergeCell ref="D85:D86"/>
    <mergeCell ref="B258:F258"/>
    <mergeCell ref="B160:F160"/>
    <mergeCell ref="B249:F249"/>
    <mergeCell ref="A454:F454"/>
    <mergeCell ref="A450:F450"/>
    <mergeCell ref="A451:F451"/>
    <mergeCell ref="B425:F425"/>
    <mergeCell ref="B304:F304"/>
    <mergeCell ref="B363:F363"/>
    <mergeCell ref="B396:F396"/>
    <mergeCell ref="B443:F443"/>
    <mergeCell ref="B345:F345"/>
    <mergeCell ref="B340:F340"/>
    <mergeCell ref="A201:A202"/>
    <mergeCell ref="B201:B202"/>
    <mergeCell ref="C201:F201"/>
    <mergeCell ref="B357:F357"/>
    <mergeCell ref="B337:F337"/>
    <mergeCell ref="B369:F369"/>
    <mergeCell ref="B229:F229"/>
  </mergeCells>
  <conditionalFormatting sqref="E79:E80">
    <cfRule type="expression" dxfId="5" priority="11" stopIfTrue="1">
      <formula>LEFT(E79,3)="Nie"</formula>
    </cfRule>
  </conditionalFormatting>
  <conditionalFormatting sqref="C79:C80">
    <cfRule type="expression" dxfId="4" priority="5" stopIfTrue="1">
      <formula>LEFT(C79,3)="Nie"</formula>
    </cfRule>
  </conditionalFormatting>
  <conditionalFormatting sqref="C89">
    <cfRule type="cellIs" dxfId="3" priority="4" stopIfTrue="1" operator="equal">
      <formula>"Nie spełniona"</formula>
    </cfRule>
  </conditionalFormatting>
  <conditionalFormatting sqref="C90">
    <cfRule type="cellIs" dxfId="2" priority="3" stopIfTrue="1" operator="equal">
      <formula>"Nie spełniona"</formula>
    </cfRule>
  </conditionalFormatting>
  <conditionalFormatting sqref="E89">
    <cfRule type="cellIs" dxfId="1" priority="2" stopIfTrue="1" operator="equal">
      <formula>"Nie spełniona"</formula>
    </cfRule>
  </conditionalFormatting>
  <conditionalFormatting sqref="E90">
    <cfRule type="cellIs" dxfId="0" priority="1" stopIfTrue="1" operator="equal">
      <formula>"Nie spełniona"</formula>
    </cfRule>
  </conditionalFormatting>
  <printOptions horizontalCentered="1"/>
  <pageMargins left="0.59055118110236227" right="0.59055118110236227" top="0.98425196850393704" bottom="1.1811023622047245" header="0.51181102362204722" footer="0.51181102362204722"/>
  <pageSetup paperSize="9" scale="6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Normal="100" zoomScaleSheetLayoutView="100" workbookViewId="0">
      <selection activeCell="D17" sqref="D17"/>
    </sheetView>
  </sheetViews>
  <sheetFormatPr defaultColWidth="8.875" defaultRowHeight="15"/>
  <cols>
    <col min="1" max="1" width="8.25" style="53" customWidth="1"/>
    <col min="2" max="2" width="14.375" style="10" customWidth="1"/>
    <col min="3" max="3" width="14.25" style="10" customWidth="1"/>
    <col min="4" max="4" width="13.625" style="10" customWidth="1"/>
    <col min="5" max="5" width="14.375" style="10" customWidth="1"/>
    <col min="6" max="7" width="13.875" style="10" customWidth="1"/>
    <col min="8" max="8" width="1" style="54" customWidth="1"/>
    <col min="9" max="9" width="13.125" style="10" customWidth="1"/>
    <col min="10" max="10" width="13.375" style="10" customWidth="1"/>
    <col min="11" max="11" width="13.125" style="10" customWidth="1"/>
    <col min="12" max="16384" width="8.875" style="10"/>
  </cols>
  <sheetData>
    <row r="1" spans="1:11" ht="30" customHeight="1">
      <c r="A1" s="207" t="s">
        <v>242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15.75" thickBot="1"/>
    <row r="3" spans="1:11" s="56" customFormat="1" ht="27.75" customHeight="1" thickBot="1">
      <c r="A3" s="208" t="s">
        <v>186</v>
      </c>
      <c r="B3" s="210" t="s">
        <v>187</v>
      </c>
      <c r="C3" s="211"/>
      <c r="D3" s="212"/>
      <c r="E3" s="213" t="s">
        <v>188</v>
      </c>
      <c r="F3" s="213"/>
      <c r="G3" s="214"/>
      <c r="H3" s="55"/>
      <c r="I3" s="204" t="s">
        <v>189</v>
      </c>
      <c r="J3" s="204"/>
      <c r="K3" s="204"/>
    </row>
    <row r="4" spans="1:11" s="65" customFormat="1" ht="31.5" customHeight="1" thickBot="1">
      <c r="A4" s="209"/>
      <c r="B4" s="57" t="s">
        <v>190</v>
      </c>
      <c r="C4" s="58" t="s">
        <v>191</v>
      </c>
      <c r="D4" s="59" t="s">
        <v>192</v>
      </c>
      <c r="E4" s="60" t="s">
        <v>190</v>
      </c>
      <c r="F4" s="58" t="s">
        <v>191</v>
      </c>
      <c r="G4" s="59" t="s">
        <v>192</v>
      </c>
      <c r="H4" s="61"/>
      <c r="I4" s="62" t="s">
        <v>190</v>
      </c>
      <c r="J4" s="63" t="s">
        <v>191</v>
      </c>
      <c r="K4" s="64" t="s">
        <v>192</v>
      </c>
    </row>
    <row r="5" spans="1:11" s="74" customFormat="1" ht="12" thickBot="1">
      <c r="A5" s="66" t="s">
        <v>184</v>
      </c>
      <c r="B5" s="67" t="s">
        <v>193</v>
      </c>
      <c r="C5" s="68" t="s">
        <v>185</v>
      </c>
      <c r="D5" s="69" t="s">
        <v>194</v>
      </c>
      <c r="E5" s="151" t="s">
        <v>195</v>
      </c>
      <c r="F5" s="152" t="s">
        <v>196</v>
      </c>
      <c r="G5" s="153" t="s">
        <v>197</v>
      </c>
      <c r="H5" s="71"/>
      <c r="I5" s="72" t="s">
        <v>198</v>
      </c>
      <c r="J5" s="68" t="s">
        <v>199</v>
      </c>
      <c r="K5" s="73" t="s">
        <v>200</v>
      </c>
    </row>
    <row r="6" spans="1:11" s="82" customFormat="1" ht="18" customHeight="1">
      <c r="A6" s="75">
        <v>2023</v>
      </c>
      <c r="B6" s="148">
        <v>1975557906.9000001</v>
      </c>
      <c r="C6" s="149">
        <f t="shared" ref="C6:C22" si="0">D6-B6</f>
        <v>-45929733.369999997</v>
      </c>
      <c r="D6" s="150">
        <v>1929628173.53</v>
      </c>
      <c r="E6" s="154">
        <v>2149479357.5100002</v>
      </c>
      <c r="F6" s="155">
        <f t="shared" ref="F6:F22" si="1">G6-E6</f>
        <v>-45929733.369999997</v>
      </c>
      <c r="G6" s="156">
        <v>2103549624.1400001</v>
      </c>
      <c r="H6" s="78"/>
      <c r="I6" s="79">
        <f t="shared" ref="I6:I22" si="2">B6-E6</f>
        <v>-173921450.61000001</v>
      </c>
      <c r="J6" s="80">
        <f t="shared" ref="J6:J22" si="3">K6-I6</f>
        <v>0</v>
      </c>
      <c r="K6" s="81">
        <f>D6-G6</f>
        <v>-173921450.61000001</v>
      </c>
    </row>
    <row r="7" spans="1:11" s="82" customFormat="1" ht="18" customHeight="1">
      <c r="A7" s="75">
        <f>A6+1</f>
        <v>2024</v>
      </c>
      <c r="B7" s="83">
        <v>1582456148</v>
      </c>
      <c r="C7" s="76">
        <f t="shared" si="0"/>
        <v>-74961490</v>
      </c>
      <c r="D7" s="77">
        <v>1507494658</v>
      </c>
      <c r="E7" s="83">
        <v>1593456148</v>
      </c>
      <c r="F7" s="76">
        <f t="shared" si="1"/>
        <v>-69961490</v>
      </c>
      <c r="G7" s="77">
        <v>1523494658</v>
      </c>
      <c r="H7" s="78"/>
      <c r="I7" s="79">
        <f t="shared" si="2"/>
        <v>-11000000</v>
      </c>
      <c r="J7" s="80">
        <f t="shared" si="3"/>
        <v>-5000000</v>
      </c>
      <c r="K7" s="81">
        <f t="shared" ref="K7:K22" si="4">D7-G7</f>
        <v>-16000000</v>
      </c>
    </row>
    <row r="8" spans="1:11" s="82" customFormat="1" ht="18" customHeight="1">
      <c r="A8" s="75">
        <f>A7+1</f>
        <v>2025</v>
      </c>
      <c r="B8" s="83">
        <v>1350055132</v>
      </c>
      <c r="C8" s="76">
        <f t="shared" si="0"/>
        <v>99056261</v>
      </c>
      <c r="D8" s="77">
        <v>1449111393</v>
      </c>
      <c r="E8" s="83">
        <v>1401055132</v>
      </c>
      <c r="F8" s="76">
        <f t="shared" si="1"/>
        <v>104056261</v>
      </c>
      <c r="G8" s="77">
        <v>1505111393</v>
      </c>
      <c r="H8" s="78"/>
      <c r="I8" s="79">
        <f t="shared" si="2"/>
        <v>-51000000</v>
      </c>
      <c r="J8" s="80">
        <f t="shared" si="3"/>
        <v>-5000000</v>
      </c>
      <c r="K8" s="81">
        <f t="shared" si="4"/>
        <v>-56000000</v>
      </c>
    </row>
    <row r="9" spans="1:11" s="82" customFormat="1" ht="18" customHeight="1">
      <c r="A9" s="75">
        <f>A8+1</f>
        <v>2026</v>
      </c>
      <c r="B9" s="83">
        <v>1203815238</v>
      </c>
      <c r="C9" s="76">
        <f t="shared" si="0"/>
        <v>32035109</v>
      </c>
      <c r="D9" s="77">
        <v>1235850347</v>
      </c>
      <c r="E9" s="83">
        <v>1180515238</v>
      </c>
      <c r="F9" s="76">
        <f t="shared" si="1"/>
        <v>30035109</v>
      </c>
      <c r="G9" s="77">
        <v>1210550347</v>
      </c>
      <c r="H9" s="78"/>
      <c r="I9" s="79">
        <f t="shared" si="2"/>
        <v>23300000</v>
      </c>
      <c r="J9" s="80">
        <f t="shared" si="3"/>
        <v>2000000</v>
      </c>
      <c r="K9" s="81">
        <f t="shared" si="4"/>
        <v>25300000</v>
      </c>
    </row>
    <row r="10" spans="1:11" s="82" customFormat="1" ht="18" customHeight="1">
      <c r="A10" s="84">
        <v>2027</v>
      </c>
      <c r="B10" s="85">
        <v>1191955153</v>
      </c>
      <c r="C10" s="76">
        <f t="shared" si="0"/>
        <v>4327197</v>
      </c>
      <c r="D10" s="86">
        <v>1196282350</v>
      </c>
      <c r="E10" s="85">
        <v>1168286829</v>
      </c>
      <c r="F10" s="76">
        <f t="shared" si="1"/>
        <v>4327197</v>
      </c>
      <c r="G10" s="86">
        <v>1172614026</v>
      </c>
      <c r="H10" s="78"/>
      <c r="I10" s="79">
        <f t="shared" si="2"/>
        <v>23668324</v>
      </c>
      <c r="J10" s="80">
        <f t="shared" si="3"/>
        <v>0</v>
      </c>
      <c r="K10" s="81">
        <f t="shared" si="4"/>
        <v>23668324</v>
      </c>
    </row>
    <row r="11" spans="1:11" s="82" customFormat="1" ht="18" customHeight="1">
      <c r="A11" s="84">
        <v>2028</v>
      </c>
      <c r="B11" s="85">
        <v>1117860793</v>
      </c>
      <c r="C11" s="76">
        <f t="shared" si="0"/>
        <v>3975785</v>
      </c>
      <c r="D11" s="86">
        <v>1121836578</v>
      </c>
      <c r="E11" s="85">
        <v>1095024263</v>
      </c>
      <c r="F11" s="76">
        <f t="shared" si="1"/>
        <v>3975785</v>
      </c>
      <c r="G11" s="86">
        <v>1099000048</v>
      </c>
      <c r="H11" s="78"/>
      <c r="I11" s="79">
        <f t="shared" si="2"/>
        <v>22836530</v>
      </c>
      <c r="J11" s="80">
        <f t="shared" si="3"/>
        <v>0</v>
      </c>
      <c r="K11" s="81">
        <f t="shared" si="4"/>
        <v>22836530</v>
      </c>
    </row>
    <row r="12" spans="1:11" s="82" customFormat="1" ht="18" customHeight="1">
      <c r="A12" s="84">
        <v>2029</v>
      </c>
      <c r="B12" s="85">
        <v>1115581439</v>
      </c>
      <c r="C12" s="76">
        <f t="shared" si="0"/>
        <v>0</v>
      </c>
      <c r="D12" s="86">
        <v>1115581439</v>
      </c>
      <c r="E12" s="85">
        <v>1095081439</v>
      </c>
      <c r="F12" s="76">
        <f t="shared" si="1"/>
        <v>-1000000</v>
      </c>
      <c r="G12" s="86">
        <v>1094081439</v>
      </c>
      <c r="H12" s="78"/>
      <c r="I12" s="79">
        <f t="shared" si="2"/>
        <v>20500000</v>
      </c>
      <c r="J12" s="80">
        <f t="shared" si="3"/>
        <v>1000000</v>
      </c>
      <c r="K12" s="81">
        <f t="shared" si="4"/>
        <v>21500000</v>
      </c>
    </row>
    <row r="13" spans="1:11" s="82" customFormat="1" ht="18" customHeight="1">
      <c r="A13" s="84">
        <v>2030</v>
      </c>
      <c r="B13" s="85">
        <v>1078772197</v>
      </c>
      <c r="C13" s="76">
        <f t="shared" si="0"/>
        <v>0</v>
      </c>
      <c r="D13" s="86">
        <v>1078772197</v>
      </c>
      <c r="E13" s="85">
        <v>1058272197</v>
      </c>
      <c r="F13" s="76">
        <f t="shared" si="1"/>
        <v>-1000000</v>
      </c>
      <c r="G13" s="86">
        <v>1057272197</v>
      </c>
      <c r="H13" s="78"/>
      <c r="I13" s="79">
        <f t="shared" si="2"/>
        <v>20500000</v>
      </c>
      <c r="J13" s="80">
        <f t="shared" si="3"/>
        <v>1000000</v>
      </c>
      <c r="K13" s="81">
        <f t="shared" si="4"/>
        <v>21500000</v>
      </c>
    </row>
    <row r="14" spans="1:11" s="82" customFormat="1" ht="18" customHeight="1">
      <c r="A14" s="84">
        <v>2031</v>
      </c>
      <c r="B14" s="85">
        <v>1078772197</v>
      </c>
      <c r="C14" s="76">
        <f t="shared" si="0"/>
        <v>0</v>
      </c>
      <c r="D14" s="86">
        <v>1078772197</v>
      </c>
      <c r="E14" s="85">
        <v>1058272197</v>
      </c>
      <c r="F14" s="76">
        <f t="shared" si="1"/>
        <v>-1000000</v>
      </c>
      <c r="G14" s="86">
        <v>1057272197</v>
      </c>
      <c r="H14" s="78"/>
      <c r="I14" s="79">
        <f t="shared" si="2"/>
        <v>20500000</v>
      </c>
      <c r="J14" s="80">
        <f t="shared" si="3"/>
        <v>1000000</v>
      </c>
      <c r="K14" s="81">
        <f t="shared" si="4"/>
        <v>21500000</v>
      </c>
    </row>
    <row r="15" spans="1:11" s="82" customFormat="1" ht="18" customHeight="1">
      <c r="A15" s="84">
        <v>2032</v>
      </c>
      <c r="B15" s="85">
        <v>1078772197</v>
      </c>
      <c r="C15" s="76">
        <f t="shared" si="0"/>
        <v>0</v>
      </c>
      <c r="D15" s="86">
        <v>1078772197</v>
      </c>
      <c r="E15" s="85">
        <v>1058272197</v>
      </c>
      <c r="F15" s="76">
        <f t="shared" si="1"/>
        <v>-1000000</v>
      </c>
      <c r="G15" s="86">
        <v>1057272197</v>
      </c>
      <c r="H15" s="78"/>
      <c r="I15" s="79">
        <f t="shared" si="2"/>
        <v>20500000</v>
      </c>
      <c r="J15" s="80">
        <f t="shared" si="3"/>
        <v>1000000</v>
      </c>
      <c r="K15" s="81">
        <f t="shared" si="4"/>
        <v>21500000</v>
      </c>
    </row>
    <row r="16" spans="1:11" s="82" customFormat="1" ht="18" customHeight="1">
      <c r="A16" s="84">
        <v>2033</v>
      </c>
      <c r="B16" s="85">
        <v>1078772197</v>
      </c>
      <c r="C16" s="76">
        <f t="shared" si="0"/>
        <v>0</v>
      </c>
      <c r="D16" s="86">
        <v>1078772197</v>
      </c>
      <c r="E16" s="85">
        <v>1057272197</v>
      </c>
      <c r="F16" s="76">
        <f t="shared" si="1"/>
        <v>0</v>
      </c>
      <c r="G16" s="86">
        <v>1057272197</v>
      </c>
      <c r="H16" s="78"/>
      <c r="I16" s="79">
        <f t="shared" si="2"/>
        <v>21500000</v>
      </c>
      <c r="J16" s="80">
        <f t="shared" si="3"/>
        <v>0</v>
      </c>
      <c r="K16" s="81">
        <f t="shared" si="4"/>
        <v>21500000</v>
      </c>
    </row>
    <row r="17" spans="1:11" s="82" customFormat="1" ht="18" customHeight="1">
      <c r="A17" s="84">
        <v>2034</v>
      </c>
      <c r="B17" s="85">
        <v>1078772197</v>
      </c>
      <c r="C17" s="76">
        <f t="shared" si="0"/>
        <v>0</v>
      </c>
      <c r="D17" s="86">
        <v>1078772197</v>
      </c>
      <c r="E17" s="85">
        <v>1057772197</v>
      </c>
      <c r="F17" s="76">
        <f t="shared" si="1"/>
        <v>0</v>
      </c>
      <c r="G17" s="86">
        <v>1057772197</v>
      </c>
      <c r="H17" s="78"/>
      <c r="I17" s="79">
        <f t="shared" si="2"/>
        <v>21000000</v>
      </c>
      <c r="J17" s="80">
        <f t="shared" si="3"/>
        <v>0</v>
      </c>
      <c r="K17" s="81">
        <f t="shared" si="4"/>
        <v>21000000</v>
      </c>
    </row>
    <row r="18" spans="1:11" s="82" customFormat="1" ht="18" customHeight="1">
      <c r="A18" s="84">
        <v>2035</v>
      </c>
      <c r="B18" s="85">
        <v>1078772197</v>
      </c>
      <c r="C18" s="76">
        <f t="shared" si="0"/>
        <v>0</v>
      </c>
      <c r="D18" s="86">
        <v>1078772197</v>
      </c>
      <c r="E18" s="85">
        <v>1058481564</v>
      </c>
      <c r="F18" s="76">
        <f t="shared" si="1"/>
        <v>-1000000</v>
      </c>
      <c r="G18" s="86">
        <v>1057481564</v>
      </c>
      <c r="H18" s="78"/>
      <c r="I18" s="79">
        <f t="shared" si="2"/>
        <v>20290633</v>
      </c>
      <c r="J18" s="80">
        <f t="shared" si="3"/>
        <v>1000000</v>
      </c>
      <c r="K18" s="81">
        <f t="shared" si="4"/>
        <v>21290633</v>
      </c>
    </row>
    <row r="19" spans="1:11" s="82" customFormat="1" ht="18" customHeight="1">
      <c r="A19" s="84">
        <v>2036</v>
      </c>
      <c r="B19" s="85">
        <v>1078772197</v>
      </c>
      <c r="C19" s="76">
        <f t="shared" si="0"/>
        <v>0</v>
      </c>
      <c r="D19" s="86">
        <v>1078772197</v>
      </c>
      <c r="E19" s="85">
        <v>1061272197</v>
      </c>
      <c r="F19" s="76">
        <f t="shared" si="1"/>
        <v>-2000000</v>
      </c>
      <c r="G19" s="86">
        <v>1059272197</v>
      </c>
      <c r="H19" s="78"/>
      <c r="I19" s="79">
        <f t="shared" si="2"/>
        <v>17500000</v>
      </c>
      <c r="J19" s="80">
        <f t="shared" si="3"/>
        <v>2000000</v>
      </c>
      <c r="K19" s="81">
        <f t="shared" si="4"/>
        <v>19500000</v>
      </c>
    </row>
    <row r="20" spans="1:11" s="82" customFormat="1" ht="18" customHeight="1">
      <c r="A20" s="84">
        <v>2037</v>
      </c>
      <c r="B20" s="85">
        <v>1078772197</v>
      </c>
      <c r="C20" s="76">
        <f t="shared" si="0"/>
        <v>0</v>
      </c>
      <c r="D20" s="86">
        <v>1078772197</v>
      </c>
      <c r="E20" s="85">
        <v>1065772197</v>
      </c>
      <c r="F20" s="76">
        <f t="shared" si="1"/>
        <v>-1000000</v>
      </c>
      <c r="G20" s="86">
        <v>1064772197</v>
      </c>
      <c r="H20" s="78"/>
      <c r="I20" s="79">
        <f t="shared" si="2"/>
        <v>13000000</v>
      </c>
      <c r="J20" s="80">
        <f t="shared" si="3"/>
        <v>1000000</v>
      </c>
      <c r="K20" s="81">
        <f t="shared" si="4"/>
        <v>14000000</v>
      </c>
    </row>
    <row r="21" spans="1:11" s="82" customFormat="1" ht="18" customHeight="1">
      <c r="A21" s="84">
        <v>2038</v>
      </c>
      <c r="B21" s="85">
        <v>1078772197</v>
      </c>
      <c r="C21" s="76">
        <f t="shared" si="0"/>
        <v>0</v>
      </c>
      <c r="D21" s="86">
        <v>1078772197</v>
      </c>
      <c r="E21" s="85">
        <v>1065309283</v>
      </c>
      <c r="F21" s="76">
        <f t="shared" si="1"/>
        <v>0</v>
      </c>
      <c r="G21" s="86">
        <v>1065309283</v>
      </c>
      <c r="H21" s="78"/>
      <c r="I21" s="79">
        <f>B21-E21</f>
        <v>13462914</v>
      </c>
      <c r="J21" s="80">
        <f t="shared" si="3"/>
        <v>0</v>
      </c>
      <c r="K21" s="81">
        <f t="shared" si="4"/>
        <v>13462914</v>
      </c>
    </row>
    <row r="22" spans="1:11" s="82" customFormat="1" ht="18" customHeight="1" thickBot="1">
      <c r="A22" s="87">
        <v>2039</v>
      </c>
      <c r="B22" s="88">
        <v>1078772197</v>
      </c>
      <c r="C22" s="89">
        <f t="shared" si="0"/>
        <v>0</v>
      </c>
      <c r="D22" s="90">
        <v>1078772197</v>
      </c>
      <c r="E22" s="88">
        <v>1066772197</v>
      </c>
      <c r="F22" s="89">
        <f t="shared" si="1"/>
        <v>0</v>
      </c>
      <c r="G22" s="90">
        <v>1066772197</v>
      </c>
      <c r="H22" s="78"/>
      <c r="I22" s="91">
        <f t="shared" si="2"/>
        <v>12000000</v>
      </c>
      <c r="J22" s="92">
        <f t="shared" si="3"/>
        <v>0</v>
      </c>
      <c r="K22" s="93">
        <f t="shared" si="4"/>
        <v>12000000</v>
      </c>
    </row>
    <row r="23" spans="1:11">
      <c r="B23" s="94"/>
      <c r="C23" s="94"/>
      <c r="D23" s="94"/>
      <c r="E23" s="94"/>
      <c r="F23" s="94"/>
      <c r="G23" s="94"/>
      <c r="H23" s="95"/>
      <c r="I23" s="94"/>
      <c r="J23" s="94"/>
      <c r="K23" s="94"/>
    </row>
    <row r="26" spans="1:11" s="56" customFormat="1" ht="27.75" customHeight="1" thickBot="1">
      <c r="A26" s="203" t="s">
        <v>186</v>
      </c>
      <c r="B26" s="204" t="s">
        <v>201</v>
      </c>
      <c r="C26" s="204"/>
      <c r="D26" s="204"/>
      <c r="E26" s="205" t="s">
        <v>202</v>
      </c>
      <c r="F26" s="205"/>
      <c r="G26" s="205"/>
      <c r="H26" s="55"/>
      <c r="I26" s="204" t="s">
        <v>203</v>
      </c>
      <c r="J26" s="204"/>
      <c r="K26" s="204"/>
    </row>
    <row r="27" spans="1:11" s="65" customFormat="1" ht="31.5" customHeight="1" thickBot="1">
      <c r="A27" s="203"/>
      <c r="B27" s="96" t="s">
        <v>190</v>
      </c>
      <c r="C27" s="97" t="s">
        <v>191</v>
      </c>
      <c r="D27" s="98" t="s">
        <v>192</v>
      </c>
      <c r="E27" s="99" t="s">
        <v>190</v>
      </c>
      <c r="F27" s="97" t="s">
        <v>191</v>
      </c>
      <c r="G27" s="98" t="s">
        <v>192</v>
      </c>
      <c r="H27" s="61"/>
      <c r="I27" s="62" t="s">
        <v>190</v>
      </c>
      <c r="J27" s="63" t="s">
        <v>191</v>
      </c>
      <c r="K27" s="64" t="s">
        <v>192</v>
      </c>
    </row>
    <row r="28" spans="1:11" s="74" customFormat="1" ht="12" thickBot="1">
      <c r="A28" s="100" t="s">
        <v>184</v>
      </c>
      <c r="B28" s="72" t="s">
        <v>193</v>
      </c>
      <c r="C28" s="68" t="s">
        <v>185</v>
      </c>
      <c r="D28" s="73" t="s">
        <v>194</v>
      </c>
      <c r="E28" s="70" t="s">
        <v>195</v>
      </c>
      <c r="F28" s="68" t="s">
        <v>196</v>
      </c>
      <c r="G28" s="73" t="s">
        <v>197</v>
      </c>
      <c r="H28" s="71"/>
      <c r="I28" s="72" t="s">
        <v>198</v>
      </c>
      <c r="J28" s="68" t="s">
        <v>199</v>
      </c>
      <c r="K28" s="73" t="s">
        <v>200</v>
      </c>
    </row>
    <row r="29" spans="1:11" s="82" customFormat="1" ht="18" customHeight="1">
      <c r="A29" s="101">
        <v>2023</v>
      </c>
      <c r="B29" s="111">
        <v>187421450.61000001</v>
      </c>
      <c r="C29" s="76">
        <f t="shared" ref="C29:C45" si="5">D29-B29</f>
        <v>0</v>
      </c>
      <c r="D29" s="81">
        <v>187421450.61000001</v>
      </c>
      <c r="E29" s="111">
        <v>13500000</v>
      </c>
      <c r="F29" s="76">
        <f t="shared" ref="F29:F45" si="6">G29-E29</f>
        <v>0</v>
      </c>
      <c r="G29" s="81">
        <v>13500000</v>
      </c>
      <c r="H29" s="78"/>
      <c r="I29" s="79">
        <f t="shared" ref="I29:I44" si="7">B6+B29-E6-E29</f>
        <v>0</v>
      </c>
      <c r="J29" s="80">
        <f t="shared" ref="J29:J44" si="8">K29-I29</f>
        <v>0</v>
      </c>
      <c r="K29" s="81">
        <f t="shared" ref="K29:K44" si="9">D6+D29-G6-G29</f>
        <v>0</v>
      </c>
    </row>
    <row r="30" spans="1:11" s="82" customFormat="1" ht="18" customHeight="1">
      <c r="A30" s="101">
        <v>2024</v>
      </c>
      <c r="B30" s="102">
        <v>30000000</v>
      </c>
      <c r="C30" s="76">
        <f t="shared" si="5"/>
        <v>0</v>
      </c>
      <c r="D30" s="81">
        <v>30000000</v>
      </c>
      <c r="E30" s="102">
        <v>19000000</v>
      </c>
      <c r="F30" s="76">
        <f t="shared" si="6"/>
        <v>-5000000</v>
      </c>
      <c r="G30" s="81">
        <v>14000000</v>
      </c>
      <c r="H30" s="78"/>
      <c r="I30" s="79">
        <f t="shared" si="7"/>
        <v>0</v>
      </c>
      <c r="J30" s="80">
        <f t="shared" si="8"/>
        <v>0</v>
      </c>
      <c r="K30" s="81">
        <f t="shared" si="9"/>
        <v>0</v>
      </c>
    </row>
    <row r="31" spans="1:11" s="82" customFormat="1" ht="18" customHeight="1">
      <c r="A31" s="101">
        <f>A30+1</f>
        <v>2025</v>
      </c>
      <c r="B31" s="102">
        <v>78000000</v>
      </c>
      <c r="C31" s="76">
        <f t="shared" si="5"/>
        <v>2000000</v>
      </c>
      <c r="D31" s="81">
        <v>80000000</v>
      </c>
      <c r="E31" s="102">
        <v>27000000</v>
      </c>
      <c r="F31" s="76">
        <f t="shared" si="6"/>
        <v>-3000000</v>
      </c>
      <c r="G31" s="81">
        <v>24000000</v>
      </c>
      <c r="H31" s="78"/>
      <c r="I31" s="79">
        <f t="shared" si="7"/>
        <v>0</v>
      </c>
      <c r="J31" s="80">
        <f t="shared" si="8"/>
        <v>0</v>
      </c>
      <c r="K31" s="81">
        <f t="shared" si="9"/>
        <v>0</v>
      </c>
    </row>
    <row r="32" spans="1:11" s="82" customFormat="1" ht="18" customHeight="1">
      <c r="A32" s="101">
        <f>A31+1</f>
        <v>2026</v>
      </c>
      <c r="B32" s="102">
        <v>5000000</v>
      </c>
      <c r="C32" s="76">
        <f t="shared" si="5"/>
        <v>-2000000</v>
      </c>
      <c r="D32" s="81">
        <v>3000000</v>
      </c>
      <c r="E32" s="102">
        <v>28300000</v>
      </c>
      <c r="F32" s="76">
        <f t="shared" si="6"/>
        <v>0</v>
      </c>
      <c r="G32" s="81">
        <v>28300000</v>
      </c>
      <c r="H32" s="78"/>
      <c r="I32" s="79">
        <f t="shared" si="7"/>
        <v>0</v>
      </c>
      <c r="J32" s="80">
        <f t="shared" si="8"/>
        <v>0</v>
      </c>
      <c r="K32" s="81">
        <f t="shared" si="9"/>
        <v>0</v>
      </c>
    </row>
    <row r="33" spans="1:11" s="82" customFormat="1" ht="18" customHeight="1">
      <c r="A33" s="103">
        <v>2027</v>
      </c>
      <c r="B33" s="102">
        <v>0</v>
      </c>
      <c r="C33" s="76">
        <f t="shared" si="5"/>
        <v>0</v>
      </c>
      <c r="D33" s="81">
        <v>0</v>
      </c>
      <c r="E33" s="104">
        <v>23668324</v>
      </c>
      <c r="F33" s="76">
        <f t="shared" si="6"/>
        <v>0</v>
      </c>
      <c r="G33" s="105">
        <v>23668324</v>
      </c>
      <c r="H33" s="78"/>
      <c r="I33" s="79">
        <f t="shared" si="7"/>
        <v>0</v>
      </c>
      <c r="J33" s="80">
        <f t="shared" si="8"/>
        <v>0</v>
      </c>
      <c r="K33" s="81">
        <f t="shared" si="9"/>
        <v>0</v>
      </c>
    </row>
    <row r="34" spans="1:11" s="82" customFormat="1" ht="18" customHeight="1">
      <c r="A34" s="103">
        <v>2028</v>
      </c>
      <c r="B34" s="102">
        <v>0</v>
      </c>
      <c r="C34" s="76">
        <f t="shared" si="5"/>
        <v>0</v>
      </c>
      <c r="D34" s="81">
        <v>0</v>
      </c>
      <c r="E34" s="104">
        <v>22836530</v>
      </c>
      <c r="F34" s="76">
        <f t="shared" si="6"/>
        <v>0</v>
      </c>
      <c r="G34" s="105">
        <v>22836530</v>
      </c>
      <c r="H34" s="78"/>
      <c r="I34" s="79">
        <f t="shared" si="7"/>
        <v>0</v>
      </c>
      <c r="J34" s="80">
        <f t="shared" si="8"/>
        <v>0</v>
      </c>
      <c r="K34" s="81">
        <f t="shared" si="9"/>
        <v>0</v>
      </c>
    </row>
    <row r="35" spans="1:11" s="82" customFormat="1" ht="18" customHeight="1">
      <c r="A35" s="103">
        <v>2029</v>
      </c>
      <c r="B35" s="102">
        <v>0</v>
      </c>
      <c r="C35" s="76">
        <f t="shared" si="5"/>
        <v>0</v>
      </c>
      <c r="D35" s="81">
        <v>0</v>
      </c>
      <c r="E35" s="104">
        <v>20500000</v>
      </c>
      <c r="F35" s="76">
        <f t="shared" si="6"/>
        <v>1000000</v>
      </c>
      <c r="G35" s="105">
        <v>21500000</v>
      </c>
      <c r="H35" s="78"/>
      <c r="I35" s="79">
        <f t="shared" si="7"/>
        <v>0</v>
      </c>
      <c r="J35" s="80">
        <f t="shared" si="8"/>
        <v>0</v>
      </c>
      <c r="K35" s="81">
        <f t="shared" si="9"/>
        <v>0</v>
      </c>
    </row>
    <row r="36" spans="1:11" s="82" customFormat="1" ht="18" customHeight="1">
      <c r="A36" s="103">
        <v>2030</v>
      </c>
      <c r="B36" s="102">
        <v>0</v>
      </c>
      <c r="C36" s="76">
        <f t="shared" si="5"/>
        <v>0</v>
      </c>
      <c r="D36" s="81">
        <v>0</v>
      </c>
      <c r="E36" s="104">
        <v>20500000</v>
      </c>
      <c r="F36" s="76">
        <f t="shared" si="6"/>
        <v>1000000</v>
      </c>
      <c r="G36" s="105">
        <v>21500000</v>
      </c>
      <c r="H36" s="78"/>
      <c r="I36" s="79">
        <f t="shared" si="7"/>
        <v>0</v>
      </c>
      <c r="J36" s="80">
        <f t="shared" si="8"/>
        <v>0</v>
      </c>
      <c r="K36" s="81">
        <f t="shared" si="9"/>
        <v>0</v>
      </c>
    </row>
    <row r="37" spans="1:11" s="82" customFormat="1" ht="18" customHeight="1">
      <c r="A37" s="103">
        <v>2031</v>
      </c>
      <c r="B37" s="102">
        <v>0</v>
      </c>
      <c r="C37" s="76">
        <f t="shared" si="5"/>
        <v>0</v>
      </c>
      <c r="D37" s="81">
        <v>0</v>
      </c>
      <c r="E37" s="104">
        <v>20500000</v>
      </c>
      <c r="F37" s="76">
        <f t="shared" si="6"/>
        <v>1000000</v>
      </c>
      <c r="G37" s="105">
        <v>21500000</v>
      </c>
      <c r="H37" s="78"/>
      <c r="I37" s="79">
        <f t="shared" si="7"/>
        <v>0</v>
      </c>
      <c r="J37" s="80">
        <f t="shared" si="8"/>
        <v>0</v>
      </c>
      <c r="K37" s="81">
        <f t="shared" si="9"/>
        <v>0</v>
      </c>
    </row>
    <row r="38" spans="1:11" s="82" customFormat="1" ht="18" customHeight="1">
      <c r="A38" s="103">
        <v>2032</v>
      </c>
      <c r="B38" s="102">
        <v>0</v>
      </c>
      <c r="C38" s="76">
        <f t="shared" si="5"/>
        <v>0</v>
      </c>
      <c r="D38" s="81">
        <v>0</v>
      </c>
      <c r="E38" s="104">
        <v>20500000</v>
      </c>
      <c r="F38" s="76">
        <f t="shared" si="6"/>
        <v>1000000</v>
      </c>
      <c r="G38" s="105">
        <v>21500000</v>
      </c>
      <c r="H38" s="78"/>
      <c r="I38" s="79">
        <f t="shared" si="7"/>
        <v>0</v>
      </c>
      <c r="J38" s="80">
        <f t="shared" si="8"/>
        <v>0</v>
      </c>
      <c r="K38" s="81">
        <f t="shared" si="9"/>
        <v>0</v>
      </c>
    </row>
    <row r="39" spans="1:11" s="82" customFormat="1" ht="18" customHeight="1">
      <c r="A39" s="103">
        <v>2033</v>
      </c>
      <c r="B39" s="102">
        <v>0</v>
      </c>
      <c r="C39" s="76">
        <f t="shared" si="5"/>
        <v>0</v>
      </c>
      <c r="D39" s="81">
        <v>0</v>
      </c>
      <c r="E39" s="104">
        <v>21500000</v>
      </c>
      <c r="F39" s="76">
        <f t="shared" si="6"/>
        <v>0</v>
      </c>
      <c r="G39" s="105">
        <v>21500000</v>
      </c>
      <c r="H39" s="78"/>
      <c r="I39" s="79">
        <f t="shared" si="7"/>
        <v>0</v>
      </c>
      <c r="J39" s="80">
        <f t="shared" si="8"/>
        <v>0</v>
      </c>
      <c r="K39" s="81">
        <f t="shared" si="9"/>
        <v>0</v>
      </c>
    </row>
    <row r="40" spans="1:11" s="82" customFormat="1" ht="18" customHeight="1">
      <c r="A40" s="103">
        <v>2034</v>
      </c>
      <c r="B40" s="102">
        <v>0</v>
      </c>
      <c r="C40" s="76">
        <f t="shared" si="5"/>
        <v>0</v>
      </c>
      <c r="D40" s="81">
        <v>0</v>
      </c>
      <c r="E40" s="104">
        <v>21000000</v>
      </c>
      <c r="F40" s="76">
        <f t="shared" si="6"/>
        <v>0</v>
      </c>
      <c r="G40" s="105">
        <v>21000000</v>
      </c>
      <c r="H40" s="78"/>
      <c r="I40" s="79">
        <f t="shared" si="7"/>
        <v>0</v>
      </c>
      <c r="J40" s="80">
        <f t="shared" si="8"/>
        <v>0</v>
      </c>
      <c r="K40" s="81">
        <f t="shared" si="9"/>
        <v>0</v>
      </c>
    </row>
    <row r="41" spans="1:11" s="82" customFormat="1" ht="18" customHeight="1">
      <c r="A41" s="103">
        <v>2035</v>
      </c>
      <c r="B41" s="102">
        <v>0</v>
      </c>
      <c r="C41" s="76">
        <f t="shared" si="5"/>
        <v>0</v>
      </c>
      <c r="D41" s="81">
        <v>0</v>
      </c>
      <c r="E41" s="104">
        <v>20290633</v>
      </c>
      <c r="F41" s="76">
        <f t="shared" si="6"/>
        <v>1000000</v>
      </c>
      <c r="G41" s="105">
        <v>21290633</v>
      </c>
      <c r="H41" s="78"/>
      <c r="I41" s="79">
        <f t="shared" si="7"/>
        <v>0</v>
      </c>
      <c r="J41" s="80">
        <f t="shared" si="8"/>
        <v>0</v>
      </c>
      <c r="K41" s="81">
        <f t="shared" si="9"/>
        <v>0</v>
      </c>
    </row>
    <row r="42" spans="1:11" s="82" customFormat="1" ht="18" customHeight="1">
      <c r="A42" s="103">
        <v>2036</v>
      </c>
      <c r="B42" s="102">
        <v>0</v>
      </c>
      <c r="C42" s="76">
        <f t="shared" si="5"/>
        <v>0</v>
      </c>
      <c r="D42" s="81">
        <v>0</v>
      </c>
      <c r="E42" s="104">
        <v>17500000</v>
      </c>
      <c r="F42" s="76">
        <f t="shared" si="6"/>
        <v>2000000</v>
      </c>
      <c r="G42" s="105">
        <v>19500000</v>
      </c>
      <c r="H42" s="78"/>
      <c r="I42" s="79">
        <f t="shared" si="7"/>
        <v>0</v>
      </c>
      <c r="J42" s="80">
        <f t="shared" si="8"/>
        <v>0</v>
      </c>
      <c r="K42" s="81">
        <f t="shared" si="9"/>
        <v>0</v>
      </c>
    </row>
    <row r="43" spans="1:11" s="82" customFormat="1" ht="18" customHeight="1">
      <c r="A43" s="103">
        <v>2037</v>
      </c>
      <c r="B43" s="102">
        <v>0</v>
      </c>
      <c r="C43" s="76">
        <f t="shared" si="5"/>
        <v>0</v>
      </c>
      <c r="D43" s="81">
        <v>0</v>
      </c>
      <c r="E43" s="104">
        <v>13000000</v>
      </c>
      <c r="F43" s="76">
        <f t="shared" si="6"/>
        <v>1000000</v>
      </c>
      <c r="G43" s="105">
        <v>14000000</v>
      </c>
      <c r="H43" s="78"/>
      <c r="I43" s="79">
        <f t="shared" si="7"/>
        <v>0</v>
      </c>
      <c r="J43" s="80">
        <f t="shared" si="8"/>
        <v>0</v>
      </c>
      <c r="K43" s="81">
        <f t="shared" si="9"/>
        <v>0</v>
      </c>
    </row>
    <row r="44" spans="1:11" s="82" customFormat="1" ht="18" customHeight="1">
      <c r="A44" s="103">
        <v>2038</v>
      </c>
      <c r="B44" s="102">
        <v>0</v>
      </c>
      <c r="C44" s="76">
        <f t="shared" si="5"/>
        <v>0</v>
      </c>
      <c r="D44" s="81">
        <v>0</v>
      </c>
      <c r="E44" s="104">
        <v>13462914</v>
      </c>
      <c r="F44" s="76">
        <f t="shared" si="6"/>
        <v>0</v>
      </c>
      <c r="G44" s="105">
        <v>13462914</v>
      </c>
      <c r="H44" s="78"/>
      <c r="I44" s="79">
        <f t="shared" si="7"/>
        <v>0</v>
      </c>
      <c r="J44" s="80">
        <f t="shared" si="8"/>
        <v>0</v>
      </c>
      <c r="K44" s="81">
        <f t="shared" si="9"/>
        <v>0</v>
      </c>
    </row>
    <row r="45" spans="1:11" s="82" customFormat="1" ht="18" customHeight="1" thickBot="1">
      <c r="A45" s="106">
        <v>2039</v>
      </c>
      <c r="B45" s="107">
        <v>0</v>
      </c>
      <c r="C45" s="108">
        <f t="shared" si="5"/>
        <v>0</v>
      </c>
      <c r="D45" s="93">
        <v>0</v>
      </c>
      <c r="E45" s="107">
        <v>12000000</v>
      </c>
      <c r="F45" s="108">
        <f t="shared" si="6"/>
        <v>0</v>
      </c>
      <c r="G45" s="93">
        <v>12000000</v>
      </c>
      <c r="H45" s="78"/>
      <c r="I45" s="91">
        <f>B22+B45-E22-E45</f>
        <v>0</v>
      </c>
      <c r="J45" s="92">
        <f>K45-I45</f>
        <v>0</v>
      </c>
      <c r="K45" s="93">
        <f>D22+D45-G22-G45</f>
        <v>0</v>
      </c>
    </row>
    <row r="47" spans="1:11" ht="15.75" customHeight="1">
      <c r="A47" s="9" t="s">
        <v>195</v>
      </c>
      <c r="B47" s="206" t="s">
        <v>204</v>
      </c>
      <c r="C47" s="206"/>
      <c r="D47" s="206"/>
      <c r="E47" s="206"/>
      <c r="F47" s="206"/>
      <c r="G47" s="206"/>
      <c r="H47" s="206"/>
      <c r="I47" s="206"/>
      <c r="J47" s="206"/>
      <c r="K47" s="206"/>
    </row>
    <row r="48" spans="1:11" ht="33" customHeight="1">
      <c r="A48" s="194" t="s">
        <v>249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</sheetData>
  <sheetProtection password="C25B" sheet="1"/>
  <mergeCells count="11">
    <mergeCell ref="A1:K1"/>
    <mergeCell ref="A3:A4"/>
    <mergeCell ref="B3:D3"/>
    <mergeCell ref="E3:G3"/>
    <mergeCell ref="I3:K3"/>
    <mergeCell ref="A26:A27"/>
    <mergeCell ref="B26:D26"/>
    <mergeCell ref="E26:G26"/>
    <mergeCell ref="I26:K26"/>
    <mergeCell ref="B47:K47"/>
    <mergeCell ref="A48:K48"/>
  </mergeCells>
  <pageMargins left="0.70866141732283472" right="0.70866141732283472" top="0.74803149606299213" bottom="0.74803149606299213" header="0.51181102362204722" footer="0.51181102362204722"/>
  <pageSetup paperSize="9" scale="5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workbookViewId="0">
      <selection activeCell="D21" sqref="D21"/>
    </sheetView>
  </sheetViews>
  <sheetFormatPr defaultColWidth="8.875" defaultRowHeight="15"/>
  <cols>
    <col min="1" max="1" width="8.25" style="11" customWidth="1"/>
    <col min="2" max="2" width="11.25" style="12" customWidth="1"/>
    <col min="3" max="3" width="11.125" style="12" customWidth="1"/>
    <col min="4" max="5" width="11.25" style="12" customWidth="1"/>
    <col min="6" max="6" width="11.125" style="12" customWidth="1"/>
    <col min="7" max="7" width="11.25" style="12" customWidth="1"/>
    <col min="8" max="8" width="1.75" style="13" customWidth="1"/>
    <col min="9" max="9" width="11.25" style="12" customWidth="1"/>
    <col min="10" max="10" width="9.75" style="12" customWidth="1"/>
    <col min="11" max="11" width="11.25" style="12" customWidth="1"/>
    <col min="12" max="16384" width="8.875" style="12"/>
  </cols>
  <sheetData>
    <row r="1" spans="1:11" ht="30" customHeight="1">
      <c r="A1" s="217" t="s">
        <v>205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3" spans="1:11" s="15" customFormat="1" ht="27.75" customHeight="1">
      <c r="A3" s="215" t="s">
        <v>186</v>
      </c>
      <c r="B3" s="216" t="s">
        <v>187</v>
      </c>
      <c r="C3" s="216"/>
      <c r="D3" s="216"/>
      <c r="E3" s="216" t="s">
        <v>188</v>
      </c>
      <c r="F3" s="216"/>
      <c r="G3" s="216"/>
      <c r="H3" s="14"/>
      <c r="I3" s="216" t="s">
        <v>189</v>
      </c>
      <c r="J3" s="216"/>
      <c r="K3" s="216"/>
    </row>
    <row r="4" spans="1:11" s="20" customFormat="1" ht="31.5" customHeight="1">
      <c r="A4" s="215"/>
      <c r="B4" s="16" t="s">
        <v>190</v>
      </c>
      <c r="C4" s="17" t="s">
        <v>191</v>
      </c>
      <c r="D4" s="18" t="s">
        <v>192</v>
      </c>
      <c r="E4" s="16" t="s">
        <v>190</v>
      </c>
      <c r="F4" s="17" t="s">
        <v>191</v>
      </c>
      <c r="G4" s="18" t="s">
        <v>192</v>
      </c>
      <c r="H4" s="19"/>
      <c r="I4" s="16" t="s">
        <v>190</v>
      </c>
      <c r="J4" s="17" t="s">
        <v>191</v>
      </c>
      <c r="K4" s="18" t="s">
        <v>192</v>
      </c>
    </row>
    <row r="5" spans="1:11" s="26" customFormat="1" ht="11.25">
      <c r="A5" s="21" t="s">
        <v>184</v>
      </c>
      <c r="B5" s="22" t="s">
        <v>193</v>
      </c>
      <c r="C5" s="23" t="s">
        <v>185</v>
      </c>
      <c r="D5" s="24" t="s">
        <v>194</v>
      </c>
      <c r="E5" s="22" t="s">
        <v>195</v>
      </c>
      <c r="F5" s="23" t="s">
        <v>196</v>
      </c>
      <c r="G5" s="24" t="s">
        <v>197</v>
      </c>
      <c r="H5" s="25"/>
      <c r="I5" s="22" t="s">
        <v>198</v>
      </c>
      <c r="J5" s="23" t="s">
        <v>199</v>
      </c>
      <c r="K5" s="24" t="s">
        <v>200</v>
      </c>
    </row>
    <row r="6" spans="1:11" s="33" customFormat="1" ht="18" customHeight="1">
      <c r="A6" s="27">
        <v>2011</v>
      </c>
      <c r="B6" s="28">
        <v>736629732</v>
      </c>
      <c r="C6" s="29">
        <f t="shared" ref="C6:C21" si="0">D6-B6</f>
        <v>0</v>
      </c>
      <c r="D6" s="28">
        <v>736629732</v>
      </c>
      <c r="E6" s="30">
        <v>774997440</v>
      </c>
      <c r="F6" s="29">
        <f t="shared" ref="F6:F21" si="1">G6-E6</f>
        <v>0</v>
      </c>
      <c r="G6" s="28">
        <v>774997440</v>
      </c>
      <c r="H6" s="31"/>
      <c r="I6" s="32">
        <f t="shared" ref="I6:I21" si="2">B6-E6</f>
        <v>-38367708</v>
      </c>
      <c r="J6" s="29">
        <f t="shared" ref="J6:J21" si="3">K6-I6</f>
        <v>0</v>
      </c>
      <c r="K6" s="28">
        <f t="shared" ref="K6:K21" si="4">D6-G6</f>
        <v>-38367708</v>
      </c>
    </row>
    <row r="7" spans="1:11" s="33" customFormat="1" ht="18" customHeight="1">
      <c r="A7" s="34">
        <f t="shared" ref="A7:A21" si="5">A6+1</f>
        <v>2012</v>
      </c>
      <c r="B7" s="35">
        <v>759814698</v>
      </c>
      <c r="C7" s="36">
        <f t="shared" si="0"/>
        <v>0</v>
      </c>
      <c r="D7" s="35">
        <v>759814698</v>
      </c>
      <c r="E7" s="37">
        <v>766102070</v>
      </c>
      <c r="F7" s="36">
        <f t="shared" si="1"/>
        <v>0</v>
      </c>
      <c r="G7" s="35">
        <v>766102070</v>
      </c>
      <c r="H7" s="31"/>
      <c r="I7" s="38">
        <f t="shared" si="2"/>
        <v>-6287372</v>
      </c>
      <c r="J7" s="36">
        <f t="shared" si="3"/>
        <v>0</v>
      </c>
      <c r="K7" s="35">
        <f t="shared" si="4"/>
        <v>-6287372</v>
      </c>
    </row>
    <row r="8" spans="1:11" s="33" customFormat="1" ht="18" customHeight="1">
      <c r="A8" s="34">
        <f t="shared" si="5"/>
        <v>2013</v>
      </c>
      <c r="B8" s="35">
        <v>828053919</v>
      </c>
      <c r="C8" s="36">
        <f t="shared" si="0"/>
        <v>12897522</v>
      </c>
      <c r="D8" s="35">
        <v>840951441</v>
      </c>
      <c r="E8" s="37">
        <v>868053919</v>
      </c>
      <c r="F8" s="36">
        <f t="shared" si="1"/>
        <v>12897522</v>
      </c>
      <c r="G8" s="35">
        <v>880951441</v>
      </c>
      <c r="H8" s="31"/>
      <c r="I8" s="38">
        <f t="shared" si="2"/>
        <v>-40000000</v>
      </c>
      <c r="J8" s="36">
        <f t="shared" si="3"/>
        <v>0</v>
      </c>
      <c r="K8" s="35">
        <f t="shared" si="4"/>
        <v>-40000000</v>
      </c>
    </row>
    <row r="9" spans="1:11" s="33" customFormat="1" ht="18" customHeight="1">
      <c r="A9" s="34">
        <f t="shared" si="5"/>
        <v>2014</v>
      </c>
      <c r="B9" s="35">
        <v>1008729660</v>
      </c>
      <c r="C9" s="36">
        <f t="shared" si="0"/>
        <v>31874934</v>
      </c>
      <c r="D9" s="35">
        <v>1040604594</v>
      </c>
      <c r="E9" s="37">
        <v>994661336</v>
      </c>
      <c r="F9" s="36">
        <f t="shared" si="1"/>
        <v>31874934</v>
      </c>
      <c r="G9" s="35">
        <v>1026536270</v>
      </c>
      <c r="H9" s="31"/>
      <c r="I9" s="38">
        <f t="shared" si="2"/>
        <v>14068324</v>
      </c>
      <c r="J9" s="36">
        <f t="shared" si="3"/>
        <v>0</v>
      </c>
      <c r="K9" s="35">
        <f t="shared" si="4"/>
        <v>14068324</v>
      </c>
    </row>
    <row r="10" spans="1:11" s="33" customFormat="1" ht="18" customHeight="1">
      <c r="A10" s="34">
        <f t="shared" si="5"/>
        <v>2015</v>
      </c>
      <c r="B10" s="35">
        <v>724373840</v>
      </c>
      <c r="C10" s="36">
        <f t="shared" si="0"/>
        <v>2641871</v>
      </c>
      <c r="D10" s="35">
        <v>727015711</v>
      </c>
      <c r="E10" s="37">
        <v>681792888</v>
      </c>
      <c r="F10" s="36">
        <f t="shared" si="1"/>
        <v>2641871</v>
      </c>
      <c r="G10" s="35">
        <v>684434759</v>
      </c>
      <c r="H10" s="31"/>
      <c r="I10" s="38">
        <f t="shared" si="2"/>
        <v>42580952</v>
      </c>
      <c r="J10" s="36">
        <f t="shared" si="3"/>
        <v>0</v>
      </c>
      <c r="K10" s="35">
        <f t="shared" si="4"/>
        <v>42580952</v>
      </c>
    </row>
    <row r="11" spans="1:11" s="33" customFormat="1" ht="18" customHeight="1">
      <c r="A11" s="34">
        <f t="shared" si="5"/>
        <v>2016</v>
      </c>
      <c r="B11" s="35">
        <v>569097963</v>
      </c>
      <c r="C11" s="36">
        <f t="shared" si="0"/>
        <v>1500000</v>
      </c>
      <c r="D11" s="35">
        <v>570597963</v>
      </c>
      <c r="E11" s="37">
        <v>524817011</v>
      </c>
      <c r="F11" s="36">
        <f t="shared" si="1"/>
        <v>1500000</v>
      </c>
      <c r="G11" s="35">
        <v>526317011</v>
      </c>
      <c r="H11" s="31"/>
      <c r="I11" s="38">
        <f t="shared" si="2"/>
        <v>44280952</v>
      </c>
      <c r="J11" s="36">
        <f t="shared" si="3"/>
        <v>0</v>
      </c>
      <c r="K11" s="35">
        <f t="shared" si="4"/>
        <v>44280952</v>
      </c>
    </row>
    <row r="12" spans="1:11" s="33" customFormat="1" ht="18" customHeight="1">
      <c r="A12" s="34">
        <f t="shared" si="5"/>
        <v>2017</v>
      </c>
      <c r="B12" s="35">
        <v>565060690</v>
      </c>
      <c r="C12" s="36">
        <f t="shared" si="0"/>
        <v>0</v>
      </c>
      <c r="D12" s="35">
        <v>565060690</v>
      </c>
      <c r="E12" s="37">
        <v>521479738</v>
      </c>
      <c r="F12" s="36">
        <f t="shared" si="1"/>
        <v>0</v>
      </c>
      <c r="G12" s="35">
        <v>521479738</v>
      </c>
      <c r="H12" s="31"/>
      <c r="I12" s="38">
        <f t="shared" si="2"/>
        <v>43580952</v>
      </c>
      <c r="J12" s="36">
        <f t="shared" si="3"/>
        <v>0</v>
      </c>
      <c r="K12" s="35">
        <f t="shared" si="4"/>
        <v>43580952</v>
      </c>
    </row>
    <row r="13" spans="1:11" s="33" customFormat="1" ht="18" customHeight="1">
      <c r="A13" s="34">
        <f t="shared" si="5"/>
        <v>2018</v>
      </c>
      <c r="B13" s="35">
        <v>572686089</v>
      </c>
      <c r="C13" s="36">
        <f t="shared" si="0"/>
        <v>0</v>
      </c>
      <c r="D13" s="35">
        <v>572686089</v>
      </c>
      <c r="E13" s="37">
        <v>528105137</v>
      </c>
      <c r="F13" s="36">
        <f t="shared" si="1"/>
        <v>0</v>
      </c>
      <c r="G13" s="35">
        <v>528105137</v>
      </c>
      <c r="H13" s="31"/>
      <c r="I13" s="38">
        <f t="shared" si="2"/>
        <v>44580952</v>
      </c>
      <c r="J13" s="36">
        <f t="shared" si="3"/>
        <v>0</v>
      </c>
      <c r="K13" s="35">
        <f t="shared" si="4"/>
        <v>44580952</v>
      </c>
    </row>
    <row r="14" spans="1:11" s="33" customFormat="1" ht="18" customHeight="1">
      <c r="A14" s="34">
        <f t="shared" si="5"/>
        <v>2019</v>
      </c>
      <c r="B14" s="35">
        <v>580923590</v>
      </c>
      <c r="C14" s="36">
        <f t="shared" si="0"/>
        <v>0</v>
      </c>
      <c r="D14" s="35">
        <v>580923590</v>
      </c>
      <c r="E14" s="37">
        <v>536342638</v>
      </c>
      <c r="F14" s="36">
        <f t="shared" si="1"/>
        <v>0</v>
      </c>
      <c r="G14" s="35">
        <v>536342638</v>
      </c>
      <c r="H14" s="31"/>
      <c r="I14" s="38">
        <f t="shared" si="2"/>
        <v>44580952</v>
      </c>
      <c r="J14" s="36">
        <f t="shared" si="3"/>
        <v>0</v>
      </c>
      <c r="K14" s="35">
        <f t="shared" si="4"/>
        <v>44580952</v>
      </c>
    </row>
    <row r="15" spans="1:11" s="33" customFormat="1" ht="18" customHeight="1">
      <c r="A15" s="34">
        <f t="shared" si="5"/>
        <v>2020</v>
      </c>
      <c r="B15" s="35">
        <v>587098279</v>
      </c>
      <c r="C15" s="36">
        <f t="shared" si="0"/>
        <v>0</v>
      </c>
      <c r="D15" s="35">
        <v>587098279</v>
      </c>
      <c r="E15" s="37">
        <v>549054329</v>
      </c>
      <c r="F15" s="36">
        <f t="shared" si="1"/>
        <v>0</v>
      </c>
      <c r="G15" s="35">
        <v>549054329</v>
      </c>
      <c r="H15" s="31"/>
      <c r="I15" s="38">
        <f t="shared" si="2"/>
        <v>38043950</v>
      </c>
      <c r="J15" s="36">
        <f t="shared" si="3"/>
        <v>0</v>
      </c>
      <c r="K15" s="35">
        <f t="shared" si="4"/>
        <v>38043950</v>
      </c>
    </row>
    <row r="16" spans="1:11" s="33" customFormat="1" ht="18" customHeight="1">
      <c r="A16" s="34">
        <f t="shared" si="5"/>
        <v>2021</v>
      </c>
      <c r="B16" s="35">
        <v>590579723</v>
      </c>
      <c r="C16" s="36">
        <f t="shared" si="0"/>
        <v>0</v>
      </c>
      <c r="D16" s="35">
        <v>590579723</v>
      </c>
      <c r="E16" s="37">
        <v>569579723</v>
      </c>
      <c r="F16" s="36">
        <f t="shared" si="1"/>
        <v>0</v>
      </c>
      <c r="G16" s="35">
        <v>569579723</v>
      </c>
      <c r="H16" s="31"/>
      <c r="I16" s="38">
        <f t="shared" si="2"/>
        <v>21000000</v>
      </c>
      <c r="J16" s="36">
        <f t="shared" si="3"/>
        <v>0</v>
      </c>
      <c r="K16" s="35">
        <f t="shared" si="4"/>
        <v>21000000</v>
      </c>
    </row>
    <row r="17" spans="1:11" s="33" customFormat="1" ht="18" customHeight="1">
      <c r="A17" s="34">
        <f t="shared" si="5"/>
        <v>2022</v>
      </c>
      <c r="B17" s="35">
        <v>597380286</v>
      </c>
      <c r="C17" s="36">
        <f t="shared" si="0"/>
        <v>0</v>
      </c>
      <c r="D17" s="35">
        <v>597380286</v>
      </c>
      <c r="E17" s="37">
        <v>576380286</v>
      </c>
      <c r="F17" s="36">
        <f t="shared" si="1"/>
        <v>0</v>
      </c>
      <c r="G17" s="35">
        <v>576380286</v>
      </c>
      <c r="H17" s="31"/>
      <c r="I17" s="38">
        <f t="shared" si="2"/>
        <v>21000000</v>
      </c>
      <c r="J17" s="36">
        <f t="shared" si="3"/>
        <v>0</v>
      </c>
      <c r="K17" s="35">
        <f t="shared" si="4"/>
        <v>21000000</v>
      </c>
    </row>
    <row r="18" spans="1:11" s="33" customFormat="1" ht="18" customHeight="1">
      <c r="A18" s="34">
        <f t="shared" si="5"/>
        <v>2023</v>
      </c>
      <c r="B18" s="35">
        <v>600752653</v>
      </c>
      <c r="C18" s="36">
        <f t="shared" si="0"/>
        <v>0</v>
      </c>
      <c r="D18" s="35">
        <v>600752653</v>
      </c>
      <c r="E18" s="37">
        <v>580771701</v>
      </c>
      <c r="F18" s="36">
        <f t="shared" si="1"/>
        <v>0</v>
      </c>
      <c r="G18" s="35">
        <v>580771701</v>
      </c>
      <c r="H18" s="31"/>
      <c r="I18" s="38">
        <f t="shared" si="2"/>
        <v>19980952</v>
      </c>
      <c r="J18" s="36">
        <f t="shared" si="3"/>
        <v>0</v>
      </c>
      <c r="K18" s="35">
        <f t="shared" si="4"/>
        <v>19980952</v>
      </c>
    </row>
    <row r="19" spans="1:11" s="33" customFormat="1" ht="18" customHeight="1">
      <c r="A19" s="34">
        <f t="shared" si="5"/>
        <v>2024</v>
      </c>
      <c r="B19" s="35">
        <v>607741610</v>
      </c>
      <c r="C19" s="36">
        <f t="shared" si="0"/>
        <v>0</v>
      </c>
      <c r="D19" s="35">
        <v>607741610</v>
      </c>
      <c r="E19" s="37">
        <v>595741610</v>
      </c>
      <c r="F19" s="36">
        <f t="shared" si="1"/>
        <v>0</v>
      </c>
      <c r="G19" s="35">
        <v>595741610</v>
      </c>
      <c r="H19" s="31"/>
      <c r="I19" s="38">
        <f t="shared" si="2"/>
        <v>12000000</v>
      </c>
      <c r="J19" s="36">
        <f t="shared" si="3"/>
        <v>0</v>
      </c>
      <c r="K19" s="35">
        <f t="shared" si="4"/>
        <v>12000000</v>
      </c>
    </row>
    <row r="20" spans="1:11" s="33" customFormat="1" ht="18" customHeight="1">
      <c r="A20" s="34">
        <f t="shared" si="5"/>
        <v>2025</v>
      </c>
      <c r="B20" s="35">
        <v>614638521</v>
      </c>
      <c r="C20" s="36">
        <f t="shared" si="0"/>
        <v>0</v>
      </c>
      <c r="D20" s="35">
        <v>614638521</v>
      </c>
      <c r="E20" s="37">
        <v>605167705</v>
      </c>
      <c r="F20" s="36">
        <f t="shared" si="1"/>
        <v>0</v>
      </c>
      <c r="G20" s="35">
        <v>605167705</v>
      </c>
      <c r="H20" s="31"/>
      <c r="I20" s="38">
        <f t="shared" si="2"/>
        <v>9470816</v>
      </c>
      <c r="J20" s="36">
        <f t="shared" si="3"/>
        <v>0</v>
      </c>
      <c r="K20" s="35">
        <f t="shared" si="4"/>
        <v>9470816</v>
      </c>
    </row>
    <row r="21" spans="1:11" s="33" customFormat="1" ht="18" customHeight="1">
      <c r="A21" s="39">
        <f t="shared" si="5"/>
        <v>2026</v>
      </c>
      <c r="B21" s="40">
        <v>621858781</v>
      </c>
      <c r="C21" s="41">
        <f t="shared" si="0"/>
        <v>0</v>
      </c>
      <c r="D21" s="40">
        <v>621858781</v>
      </c>
      <c r="E21" s="42">
        <v>621858781</v>
      </c>
      <c r="F21" s="41">
        <f t="shared" si="1"/>
        <v>0</v>
      </c>
      <c r="G21" s="40">
        <v>621858781</v>
      </c>
      <c r="H21" s="31"/>
      <c r="I21" s="43">
        <f t="shared" si="2"/>
        <v>0</v>
      </c>
      <c r="J21" s="41">
        <f t="shared" si="3"/>
        <v>0</v>
      </c>
      <c r="K21" s="40">
        <f t="shared" si="4"/>
        <v>0</v>
      </c>
    </row>
    <row r="25" spans="1:11" s="15" customFormat="1" ht="27.75" customHeight="1">
      <c r="A25" s="215" t="s">
        <v>186</v>
      </c>
      <c r="B25" s="216" t="s">
        <v>201</v>
      </c>
      <c r="C25" s="216"/>
      <c r="D25" s="216"/>
      <c r="E25" s="216" t="s">
        <v>202</v>
      </c>
      <c r="F25" s="216"/>
      <c r="G25" s="216"/>
      <c r="H25" s="14"/>
      <c r="I25" s="216" t="s">
        <v>203</v>
      </c>
      <c r="J25" s="216"/>
      <c r="K25" s="216"/>
    </row>
    <row r="26" spans="1:11" s="20" customFormat="1" ht="31.5" customHeight="1">
      <c r="A26" s="215"/>
      <c r="B26" s="16" t="s">
        <v>190</v>
      </c>
      <c r="C26" s="17" t="s">
        <v>191</v>
      </c>
      <c r="D26" s="18" t="s">
        <v>192</v>
      </c>
      <c r="E26" s="16" t="s">
        <v>190</v>
      </c>
      <c r="F26" s="17" t="s">
        <v>191</v>
      </c>
      <c r="G26" s="18" t="s">
        <v>192</v>
      </c>
      <c r="H26" s="19"/>
      <c r="I26" s="16" t="s">
        <v>190</v>
      </c>
      <c r="J26" s="17" t="s">
        <v>191</v>
      </c>
      <c r="K26" s="18" t="s">
        <v>192</v>
      </c>
    </row>
    <row r="27" spans="1:11" s="26" customFormat="1" ht="11.25">
      <c r="A27" s="21" t="s">
        <v>184</v>
      </c>
      <c r="B27" s="22" t="s">
        <v>198</v>
      </c>
      <c r="C27" s="23" t="s">
        <v>199</v>
      </c>
      <c r="D27" s="24" t="s">
        <v>200</v>
      </c>
      <c r="E27" s="22" t="s">
        <v>206</v>
      </c>
      <c r="F27" s="23" t="s">
        <v>207</v>
      </c>
      <c r="G27" s="24" t="s">
        <v>208</v>
      </c>
      <c r="H27" s="25"/>
      <c r="I27" s="22" t="s">
        <v>198</v>
      </c>
      <c r="J27" s="23" t="s">
        <v>199</v>
      </c>
      <c r="K27" s="24" t="s">
        <v>200</v>
      </c>
    </row>
    <row r="28" spans="1:11" s="33" customFormat="1" ht="18" customHeight="1">
      <c r="A28" s="44">
        <v>2011</v>
      </c>
      <c r="B28" s="32">
        <v>133221710</v>
      </c>
      <c r="C28" s="29">
        <f t="shared" ref="C28:C43" si="6">D28-B28</f>
        <v>0</v>
      </c>
      <c r="D28" s="45">
        <v>133221710</v>
      </c>
      <c r="E28" s="32">
        <v>31462914</v>
      </c>
      <c r="F28" s="29">
        <f t="shared" ref="F28:F43" si="7">G28-E28</f>
        <v>0</v>
      </c>
      <c r="G28" s="28">
        <v>31462914</v>
      </c>
      <c r="H28" s="31"/>
      <c r="I28" s="32">
        <f t="shared" ref="I28:I43" si="8">B6+B28-E6-E28</f>
        <v>63391088</v>
      </c>
      <c r="J28" s="29">
        <f t="shared" ref="J28:J43" si="9">K28-I28</f>
        <v>0</v>
      </c>
      <c r="K28" s="28">
        <f t="shared" ref="K28:K43" si="10">D6+D28-G6-G28</f>
        <v>63391088</v>
      </c>
    </row>
    <row r="29" spans="1:11" s="33" customFormat="1" ht="18" customHeight="1">
      <c r="A29" s="46">
        <f t="shared" ref="A29:A43" si="11">A28+1</f>
        <v>2012</v>
      </c>
      <c r="B29" s="38">
        <v>104972040</v>
      </c>
      <c r="C29" s="36">
        <f t="shared" si="6"/>
        <v>0</v>
      </c>
      <c r="D29" s="47">
        <v>104972040</v>
      </c>
      <c r="E29" s="38">
        <v>31580952</v>
      </c>
      <c r="F29" s="36">
        <f t="shared" si="7"/>
        <v>0</v>
      </c>
      <c r="G29" s="35">
        <v>31580952</v>
      </c>
      <c r="H29" s="31"/>
      <c r="I29" s="38">
        <f t="shared" si="8"/>
        <v>67103716</v>
      </c>
      <c r="J29" s="36">
        <f t="shared" si="9"/>
        <v>0</v>
      </c>
      <c r="K29" s="35">
        <f t="shared" si="10"/>
        <v>67103716</v>
      </c>
    </row>
    <row r="30" spans="1:11" s="33" customFormat="1" ht="18" customHeight="1">
      <c r="A30" s="46">
        <f t="shared" si="11"/>
        <v>2013</v>
      </c>
      <c r="B30" s="38">
        <v>74280952</v>
      </c>
      <c r="C30" s="36">
        <f t="shared" si="6"/>
        <v>0</v>
      </c>
      <c r="D30" s="47">
        <v>74280952</v>
      </c>
      <c r="E30" s="38">
        <v>34280952</v>
      </c>
      <c r="F30" s="36">
        <f t="shared" si="7"/>
        <v>0</v>
      </c>
      <c r="G30" s="35">
        <v>34280952</v>
      </c>
      <c r="H30" s="31"/>
      <c r="I30" s="38">
        <f t="shared" si="8"/>
        <v>0</v>
      </c>
      <c r="J30" s="36">
        <f t="shared" si="9"/>
        <v>0</v>
      </c>
      <c r="K30" s="35">
        <f t="shared" si="10"/>
        <v>0</v>
      </c>
    </row>
    <row r="31" spans="1:11" s="33" customFormat="1" ht="18" customHeight="1">
      <c r="A31" s="46">
        <f t="shared" si="11"/>
        <v>2014</v>
      </c>
      <c r="B31" s="38">
        <v>34280952</v>
      </c>
      <c r="C31" s="36">
        <f t="shared" si="6"/>
        <v>0</v>
      </c>
      <c r="D31" s="47">
        <v>34280952</v>
      </c>
      <c r="E31" s="38">
        <v>34280952</v>
      </c>
      <c r="F31" s="36">
        <f t="shared" si="7"/>
        <v>0</v>
      </c>
      <c r="G31" s="35">
        <v>34280952</v>
      </c>
      <c r="H31" s="31"/>
      <c r="I31" s="38">
        <f t="shared" si="8"/>
        <v>14068324</v>
      </c>
      <c r="J31" s="36">
        <f t="shared" si="9"/>
        <v>0</v>
      </c>
      <c r="K31" s="35">
        <f t="shared" si="10"/>
        <v>14068324</v>
      </c>
    </row>
    <row r="32" spans="1:11" s="33" customFormat="1" ht="18" customHeight="1">
      <c r="A32" s="46">
        <f t="shared" si="11"/>
        <v>2015</v>
      </c>
      <c r="B32" s="38">
        <v>42780952</v>
      </c>
      <c r="C32" s="36">
        <f t="shared" si="6"/>
        <v>0</v>
      </c>
      <c r="D32" s="47">
        <v>42780952</v>
      </c>
      <c r="E32" s="38">
        <v>42780952</v>
      </c>
      <c r="F32" s="36">
        <f t="shared" si="7"/>
        <v>0</v>
      </c>
      <c r="G32" s="35">
        <v>42780952</v>
      </c>
      <c r="H32" s="31"/>
      <c r="I32" s="38">
        <f t="shared" si="8"/>
        <v>42580952</v>
      </c>
      <c r="J32" s="36">
        <f t="shared" si="9"/>
        <v>0</v>
      </c>
      <c r="K32" s="35">
        <f t="shared" si="10"/>
        <v>42580952</v>
      </c>
    </row>
    <row r="33" spans="1:11" s="33" customFormat="1" ht="18" customHeight="1">
      <c r="A33" s="46">
        <f t="shared" si="11"/>
        <v>2016</v>
      </c>
      <c r="B33" s="38">
        <v>42580952</v>
      </c>
      <c r="C33" s="36">
        <f t="shared" si="6"/>
        <v>0</v>
      </c>
      <c r="D33" s="47">
        <v>42580952</v>
      </c>
      <c r="E33" s="38">
        <v>42580952</v>
      </c>
      <c r="F33" s="36">
        <f t="shared" si="7"/>
        <v>0</v>
      </c>
      <c r="G33" s="35">
        <v>42580952</v>
      </c>
      <c r="H33" s="31"/>
      <c r="I33" s="38">
        <f t="shared" si="8"/>
        <v>44280952</v>
      </c>
      <c r="J33" s="36">
        <f t="shared" si="9"/>
        <v>0</v>
      </c>
      <c r="K33" s="35">
        <f t="shared" si="10"/>
        <v>44280952</v>
      </c>
    </row>
    <row r="34" spans="1:11" s="33" customFormat="1" ht="18" customHeight="1">
      <c r="A34" s="46">
        <f t="shared" si="11"/>
        <v>2017</v>
      </c>
      <c r="B34" s="38">
        <v>44280952</v>
      </c>
      <c r="C34" s="36">
        <f t="shared" si="6"/>
        <v>0</v>
      </c>
      <c r="D34" s="47">
        <v>44280952</v>
      </c>
      <c r="E34" s="38">
        <v>44280952</v>
      </c>
      <c r="F34" s="36">
        <f t="shared" si="7"/>
        <v>0</v>
      </c>
      <c r="G34" s="35">
        <v>44280952</v>
      </c>
      <c r="H34" s="31"/>
      <c r="I34" s="38">
        <f t="shared" si="8"/>
        <v>43580952</v>
      </c>
      <c r="J34" s="36">
        <f t="shared" si="9"/>
        <v>0</v>
      </c>
      <c r="K34" s="35">
        <f t="shared" si="10"/>
        <v>43580952</v>
      </c>
    </row>
    <row r="35" spans="1:11" s="33" customFormat="1" ht="18" customHeight="1">
      <c r="A35" s="46">
        <f t="shared" si="11"/>
        <v>2018</v>
      </c>
      <c r="B35" s="38">
        <v>43580952</v>
      </c>
      <c r="C35" s="36">
        <f t="shared" si="6"/>
        <v>0</v>
      </c>
      <c r="D35" s="47">
        <v>43580952</v>
      </c>
      <c r="E35" s="38">
        <v>43580952</v>
      </c>
      <c r="F35" s="36">
        <f t="shared" si="7"/>
        <v>0</v>
      </c>
      <c r="G35" s="35">
        <v>43580952</v>
      </c>
      <c r="H35" s="31"/>
      <c r="I35" s="38">
        <f t="shared" si="8"/>
        <v>44580952</v>
      </c>
      <c r="J35" s="36">
        <f t="shared" si="9"/>
        <v>0</v>
      </c>
      <c r="K35" s="35">
        <f t="shared" si="10"/>
        <v>44580952</v>
      </c>
    </row>
    <row r="36" spans="1:11" s="33" customFormat="1" ht="18" customHeight="1">
      <c r="A36" s="46">
        <f t="shared" si="11"/>
        <v>2019</v>
      </c>
      <c r="B36" s="38">
        <v>44580952</v>
      </c>
      <c r="C36" s="36">
        <f t="shared" si="6"/>
        <v>0</v>
      </c>
      <c r="D36" s="47">
        <v>44580952</v>
      </c>
      <c r="E36" s="38">
        <v>44580952</v>
      </c>
      <c r="F36" s="36">
        <f t="shared" si="7"/>
        <v>0</v>
      </c>
      <c r="G36" s="35">
        <v>44580952</v>
      </c>
      <c r="H36" s="31"/>
      <c r="I36" s="38">
        <f t="shared" si="8"/>
        <v>44580952</v>
      </c>
      <c r="J36" s="36">
        <f t="shared" si="9"/>
        <v>0</v>
      </c>
      <c r="K36" s="35">
        <f t="shared" si="10"/>
        <v>44580952</v>
      </c>
    </row>
    <row r="37" spans="1:11" s="33" customFormat="1" ht="18" customHeight="1">
      <c r="A37" s="46">
        <f t="shared" si="11"/>
        <v>2020</v>
      </c>
      <c r="B37" s="38">
        <v>44580952</v>
      </c>
      <c r="C37" s="36">
        <f t="shared" si="6"/>
        <v>0</v>
      </c>
      <c r="D37" s="47">
        <v>44580952</v>
      </c>
      <c r="E37" s="38">
        <v>44580952</v>
      </c>
      <c r="F37" s="36">
        <f t="shared" si="7"/>
        <v>0</v>
      </c>
      <c r="G37" s="35">
        <v>44580952</v>
      </c>
      <c r="H37" s="31"/>
      <c r="I37" s="38">
        <f t="shared" si="8"/>
        <v>38043950</v>
      </c>
      <c r="J37" s="36">
        <f t="shared" si="9"/>
        <v>0</v>
      </c>
      <c r="K37" s="35">
        <f t="shared" si="10"/>
        <v>38043950</v>
      </c>
    </row>
    <row r="38" spans="1:11" s="33" customFormat="1" ht="18" customHeight="1">
      <c r="A38" s="46">
        <f t="shared" si="11"/>
        <v>2021</v>
      </c>
      <c r="B38" s="38">
        <v>38043950</v>
      </c>
      <c r="C38" s="36">
        <f t="shared" si="6"/>
        <v>0</v>
      </c>
      <c r="D38" s="47">
        <v>38043950</v>
      </c>
      <c r="E38" s="38">
        <v>38043950</v>
      </c>
      <c r="F38" s="36">
        <f t="shared" si="7"/>
        <v>0</v>
      </c>
      <c r="G38" s="35">
        <v>38043950</v>
      </c>
      <c r="H38" s="31"/>
      <c r="I38" s="38">
        <f t="shared" si="8"/>
        <v>21000000</v>
      </c>
      <c r="J38" s="36">
        <f t="shared" si="9"/>
        <v>0</v>
      </c>
      <c r="K38" s="35">
        <f t="shared" si="10"/>
        <v>21000000</v>
      </c>
    </row>
    <row r="39" spans="1:11" s="33" customFormat="1" ht="18" customHeight="1">
      <c r="A39" s="46">
        <f t="shared" si="11"/>
        <v>2022</v>
      </c>
      <c r="B39" s="38">
        <v>21000000</v>
      </c>
      <c r="C39" s="36">
        <f t="shared" si="6"/>
        <v>0</v>
      </c>
      <c r="D39" s="47">
        <v>21000000</v>
      </c>
      <c r="E39" s="38">
        <v>21000000</v>
      </c>
      <c r="F39" s="36">
        <f t="shared" si="7"/>
        <v>0</v>
      </c>
      <c r="G39" s="35">
        <v>21000000</v>
      </c>
      <c r="H39" s="31"/>
      <c r="I39" s="38">
        <f t="shared" si="8"/>
        <v>21000000</v>
      </c>
      <c r="J39" s="36">
        <f t="shared" si="9"/>
        <v>0</v>
      </c>
      <c r="K39" s="35">
        <f t="shared" si="10"/>
        <v>21000000</v>
      </c>
    </row>
    <row r="40" spans="1:11" s="33" customFormat="1" ht="18" customHeight="1">
      <c r="A40" s="46">
        <f t="shared" si="11"/>
        <v>2023</v>
      </c>
      <c r="B40" s="38">
        <v>21000000</v>
      </c>
      <c r="C40" s="36">
        <f t="shared" si="6"/>
        <v>0</v>
      </c>
      <c r="D40" s="47">
        <v>21000000</v>
      </c>
      <c r="E40" s="38">
        <v>21000000</v>
      </c>
      <c r="F40" s="36">
        <f t="shared" si="7"/>
        <v>0</v>
      </c>
      <c r="G40" s="35">
        <v>21000000</v>
      </c>
      <c r="H40" s="31"/>
      <c r="I40" s="38">
        <f t="shared" si="8"/>
        <v>19980952</v>
      </c>
      <c r="J40" s="36">
        <f t="shared" si="9"/>
        <v>0</v>
      </c>
      <c r="K40" s="35">
        <f t="shared" si="10"/>
        <v>19980952</v>
      </c>
    </row>
    <row r="41" spans="1:11" s="33" customFormat="1" ht="18" customHeight="1">
      <c r="A41" s="46">
        <f t="shared" si="11"/>
        <v>2024</v>
      </c>
      <c r="B41" s="38">
        <v>19980952</v>
      </c>
      <c r="C41" s="36">
        <f t="shared" si="6"/>
        <v>0</v>
      </c>
      <c r="D41" s="47">
        <v>19980952</v>
      </c>
      <c r="E41" s="38">
        <v>19980952</v>
      </c>
      <c r="F41" s="36">
        <f t="shared" si="7"/>
        <v>0</v>
      </c>
      <c r="G41" s="35">
        <v>19980952</v>
      </c>
      <c r="H41" s="31"/>
      <c r="I41" s="38">
        <f t="shared" si="8"/>
        <v>12000000</v>
      </c>
      <c r="J41" s="36">
        <f t="shared" si="9"/>
        <v>0</v>
      </c>
      <c r="K41" s="35">
        <f t="shared" si="10"/>
        <v>12000000</v>
      </c>
    </row>
    <row r="42" spans="1:11" s="33" customFormat="1" ht="18" customHeight="1">
      <c r="A42" s="46">
        <f t="shared" si="11"/>
        <v>2025</v>
      </c>
      <c r="B42" s="38">
        <v>12000000</v>
      </c>
      <c r="C42" s="36">
        <f t="shared" si="6"/>
        <v>0</v>
      </c>
      <c r="D42" s="47">
        <v>12000000</v>
      </c>
      <c r="E42" s="38">
        <v>12000000</v>
      </c>
      <c r="F42" s="36">
        <f t="shared" si="7"/>
        <v>0</v>
      </c>
      <c r="G42" s="35">
        <v>12000000</v>
      </c>
      <c r="H42" s="31"/>
      <c r="I42" s="38">
        <f t="shared" si="8"/>
        <v>9470816</v>
      </c>
      <c r="J42" s="36">
        <f t="shared" si="9"/>
        <v>0</v>
      </c>
      <c r="K42" s="35">
        <f t="shared" si="10"/>
        <v>9470816</v>
      </c>
    </row>
    <row r="43" spans="1:11" s="33" customFormat="1" ht="18" customHeight="1">
      <c r="A43" s="48">
        <f t="shared" si="11"/>
        <v>2026</v>
      </c>
      <c r="B43" s="43">
        <v>9470816</v>
      </c>
      <c r="C43" s="41">
        <f t="shared" si="6"/>
        <v>0</v>
      </c>
      <c r="D43" s="49">
        <v>9470816</v>
      </c>
      <c r="E43" s="43">
        <v>9470816</v>
      </c>
      <c r="F43" s="41">
        <f t="shared" si="7"/>
        <v>0</v>
      </c>
      <c r="G43" s="40">
        <v>9470816</v>
      </c>
      <c r="H43" s="31"/>
      <c r="I43" s="43">
        <f t="shared" si="8"/>
        <v>0</v>
      </c>
      <c r="J43" s="41">
        <f t="shared" si="9"/>
        <v>0</v>
      </c>
      <c r="K43" s="40">
        <f t="shared" si="10"/>
        <v>0</v>
      </c>
    </row>
    <row r="46" spans="1:11" ht="15.75" customHeight="1">
      <c r="A46" s="9" t="s">
        <v>194</v>
      </c>
      <c r="B46" s="206" t="s">
        <v>204</v>
      </c>
      <c r="C46" s="206"/>
      <c r="D46" s="206"/>
      <c r="E46" s="206"/>
      <c r="F46" s="206"/>
      <c r="G46" s="206"/>
      <c r="H46" s="206"/>
      <c r="I46" s="206"/>
      <c r="J46" s="206"/>
      <c r="K46" s="206"/>
    </row>
    <row r="47" spans="1:11" ht="33" customHeight="1">
      <c r="A47" s="194" t="s">
        <v>209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</sheetData>
  <sheetProtection selectLockedCells="1" selectUnlockedCells="1"/>
  <mergeCells count="11">
    <mergeCell ref="A1:K1"/>
    <mergeCell ref="A3:A4"/>
    <mergeCell ref="B3:D3"/>
    <mergeCell ref="E3:G3"/>
    <mergeCell ref="I3:K3"/>
    <mergeCell ref="A25:A26"/>
    <mergeCell ref="B25:D25"/>
    <mergeCell ref="E25:G25"/>
    <mergeCell ref="I25:K25"/>
    <mergeCell ref="B46:K46"/>
    <mergeCell ref="A47:K47"/>
  </mergeCells>
  <pageMargins left="0.70833333333333337" right="0.70833333333333337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Uzasadnienie</vt:lpstr>
      <vt:lpstr>Tabela do uzasadnienia</vt:lpstr>
      <vt:lpstr>tab.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Maciejewska</dc:creator>
  <cp:lastModifiedBy>Anna Sobierajska</cp:lastModifiedBy>
  <cp:lastPrinted>2023-09-21T08:19:51Z</cp:lastPrinted>
  <dcterms:created xsi:type="dcterms:W3CDTF">2021-04-20T07:22:12Z</dcterms:created>
  <dcterms:modified xsi:type="dcterms:W3CDTF">2023-09-21T09:43:17Z</dcterms:modified>
</cp:coreProperties>
</file>