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80" activeTab="0"/>
  </bookViews>
  <sheets>
    <sheet name="Uzasadnienie" sheetId="1" r:id="rId1"/>
  </sheets>
  <definedNames>
    <definedName name="_xlfn.IFERROR" hidden="1">#NAME?</definedName>
    <definedName name="_xlnm.Print_Titles" localSheetId="0">'Uzasadnienie'!$11:$11</definedName>
  </definedNames>
  <calcPr fullCalcOnLoad="1"/>
</workbook>
</file>

<file path=xl/sharedStrings.xml><?xml version="1.0" encoding="utf-8"?>
<sst xmlns="http://schemas.openxmlformats.org/spreadsheetml/2006/main" count="568" uniqueCount="450">
  <si>
    <t>UZASADNIENIE</t>
  </si>
  <si>
    <t>1. Przedmiot regulacji</t>
  </si>
  <si>
    <t>2. Omówienie podstawy prawnej</t>
  </si>
  <si>
    <t>3. Konsultacje wymagane przepisami prawa (łącznie z przepisami wewnętrznymi)</t>
  </si>
  <si>
    <t xml:space="preserve">Zgodnie z istniejącym stanem prawnym nie ma konieczności skierowania projektu uchwały do konsultacji.  </t>
  </si>
  <si>
    <t>Lp.</t>
  </si>
  <si>
    <t>Treść</t>
  </si>
  <si>
    <t>Plan przed zmianą</t>
  </si>
  <si>
    <t>Zwiększenia</t>
  </si>
  <si>
    <t>Zmniejszenia</t>
  </si>
  <si>
    <t>Przeniesienia między zadaniami  w ramach tej samej klasyfikacji budżetowej</t>
  </si>
  <si>
    <t>Plan po zmianach</t>
  </si>
  <si>
    <t>I.</t>
  </si>
  <si>
    <t>Dochody</t>
  </si>
  <si>
    <t>OGÓŁEM</t>
  </si>
  <si>
    <t>Transport i łączność</t>
  </si>
  <si>
    <t xml:space="preserve">Różne rozliczenia </t>
  </si>
  <si>
    <t>Pomoc społeczna</t>
  </si>
  <si>
    <t>II.</t>
  </si>
  <si>
    <t>Wydatki</t>
  </si>
  <si>
    <t>5. Ocena skutków regulacji:</t>
  </si>
  <si>
    <t>Zmiany w treści uchwały:</t>
  </si>
  <si>
    <t>1.</t>
  </si>
  <si>
    <t>§ 1 ust. 1 dotyczący dochodów budżetowych</t>
  </si>
  <si>
    <t>2.</t>
  </si>
  <si>
    <t>§ 1 ust. 1 pkt 1 dotyczący dochodów bieżących</t>
  </si>
  <si>
    <t>3.</t>
  </si>
  <si>
    <t>4.</t>
  </si>
  <si>
    <t>§ 2 ust.1 dotyczący wydatków budżetowych</t>
  </si>
  <si>
    <t>5.</t>
  </si>
  <si>
    <t>§ 2 ust.1 pkt 1 dotyczący wydatków bieżących</t>
  </si>
  <si>
    <t>6.</t>
  </si>
  <si>
    <t>Zmiany załączników do uchwały budżetowej:</t>
  </si>
  <si>
    <t>III.</t>
  </si>
  <si>
    <t xml:space="preserve">             </t>
  </si>
  <si>
    <t>1)</t>
  </si>
  <si>
    <t>2)</t>
  </si>
  <si>
    <t>Oświata i wychowanie</t>
  </si>
  <si>
    <t>Drogi publiczne wojewódzkie</t>
  </si>
  <si>
    <t>7.</t>
  </si>
  <si>
    <t>§ 7 ust. 1 dotyczący dotacji udzielanych z budżetu województwa</t>
  </si>
  <si>
    <t>§ 7 ust. 1 pkt 2 dotyczący dotacji udzielanych z budżetu województwa jednostkom spoza sektora finansów publicznych</t>
  </si>
  <si>
    <t>8.</t>
  </si>
  <si>
    <t>Art. 211, 212, 214, 215, 217, 219 ust. 3, art. 222 ust. 1, 2 i 3, art. 235-237 i 258 ust. 1 pkt 1, 4 i ust. 3 ustawy z dnia 27 sierpnia 2009 r. o finansach publicznych określają zakres i wymogi, które musi spełniać uchwała budżetowa jednostki samorządu terytorialnego.</t>
  </si>
  <si>
    <t>9.</t>
  </si>
  <si>
    <t>4. Uzasadnienie merytoryczne - uzasadnienie do zmian w uchwale budżetowej na 2023 rok</t>
  </si>
  <si>
    <t>Wynik budżetowy i finansowy na 2023 rok</t>
  </si>
  <si>
    <t>Załącznik nr 1 "Dochody budżetu Województwa Kujawsko-Pomorskiego wg źródeł pochodzenia. Plan na 2023 rok";</t>
  </si>
  <si>
    <t>Załącznik nr 2 "Dochody budżetu Województwa Kujawsko-Pomorskiego wg klasyfikacji budżetowej. Plan na 2023 rok";</t>
  </si>
  <si>
    <t>Załącznik nr 3 "Wydatki budżetu Województwa Kujawsko-Pomorskiego wg grup wydatków. Plan na 2023 rok";</t>
  </si>
  <si>
    <t>Załącznik nr 4 "Wydatki budżetu Województwa Kujawsko-Pomorskiego wg klasyfikacji budżetowej. Plan na 2023 rok";</t>
  </si>
  <si>
    <t>Załącznik nr 5 "Wynik budżetowy i finansowy. Plan na 2023 rok";</t>
  </si>
  <si>
    <t>Załącznik nr 10 "Dotacje udzielane z budżetu Województwa Kujawsko-Pomorskiego. Plan na 2023 rok";</t>
  </si>
  <si>
    <t>Regionalne Programy Operacyjne 2014-2020 finansowane z udziałem środków Europejskiego Funduszu Rozwoju Regionalnego</t>
  </si>
  <si>
    <t>Dokonuje się zmian w planowanych dochodach z tytułu dotacji celowych z budżetu państwa (budżet środków europejskich) przeznaczonych na projekty przewidziane do realizacji w ramach Regionalnego Programu Operacyjnego Województwa Kujawsko-Pomorskiego 2014-2020, poprzez:</t>
  </si>
  <si>
    <t>Regionalne Programy Operacyjne 2014-2020 finansowane z udziałem środków Europejskiego Funduszu Społecznego</t>
  </si>
  <si>
    <t>Pozostała działalność</t>
  </si>
  <si>
    <t>Ogrody botaniczne i zoologiczne oraz naturalne obszary i obiekty chronionej przyrody</t>
  </si>
  <si>
    <t xml:space="preserve">Parki krajobrazowe </t>
  </si>
  <si>
    <t>Ochrona zdrowia</t>
  </si>
  <si>
    <t>Szpitale ogólne</t>
  </si>
  <si>
    <t>Zwiększa się wydatki:</t>
  </si>
  <si>
    <t>Parki krajobrazowe</t>
  </si>
  <si>
    <t xml:space="preserve">Kultura fizyczna </t>
  </si>
  <si>
    <t>Zadania w zakresie kultury fizycznej</t>
  </si>
  <si>
    <t>Kultura i ochrona dziedzictwa narodowego</t>
  </si>
  <si>
    <t>Gospodarka komunalna i ochrona środowiska</t>
  </si>
  <si>
    <t>Pozostałe zadania w zakresie polityki społecznej</t>
  </si>
  <si>
    <t>Informatyka</t>
  </si>
  <si>
    <t>Edukacyjna opieka wychowawcza</t>
  </si>
  <si>
    <t>Teatry</t>
  </si>
  <si>
    <t>Domy i ośrodki kultury, świetlice i kluby</t>
  </si>
  <si>
    <t>Biblioteki</t>
  </si>
  <si>
    <t>Promocja jednostek samorządu terytorialnego</t>
  </si>
  <si>
    <t>Administracja publiczna</t>
  </si>
  <si>
    <t>Specjalne ośrodki szkolno-wychowawcze</t>
  </si>
  <si>
    <t>010</t>
  </si>
  <si>
    <t>Rolnictwo i łowiectwo</t>
  </si>
  <si>
    <t>Urzędy marszałkowskie</t>
  </si>
  <si>
    <t>60013</t>
  </si>
  <si>
    <t xml:space="preserve">   1) na zadania bieżące w ramach:</t>
  </si>
  <si>
    <t>w kwocie</t>
  </si>
  <si>
    <t>2. zwiększenie dochodów:</t>
  </si>
  <si>
    <t xml:space="preserve">o kwotę </t>
  </si>
  <si>
    <t>o kwotę</t>
  </si>
  <si>
    <t xml:space="preserve">   2) na zadania inwestycyjne w ramach:</t>
  </si>
  <si>
    <t>Dokonuje się zmian w dochodach z tytułu dotacji celowych z budżetu państwa (budżet środków krajowych) przeznaczonych na współfinansowanie projektów w ramach Regionalnego Programu Operacyjnego Województwa Kujawsko-Pomorskiego 2014-2020, poprzez:</t>
  </si>
  <si>
    <t>Powyższe zmiany dokonywane są w celu dostosowania planowanych dochodów do wielkości przewidywanych wpływów, które uzależnione są od zakresu realizowanych zadań i ponoszonych wydatków.</t>
  </si>
  <si>
    <t>§ 1 ust. 1 pkt 2 dotyczący dochodów majątkowych</t>
  </si>
  <si>
    <t>§ 2 ust.1 pkt 2 dotyczący wydatków majątkowych</t>
  </si>
  <si>
    <t>§ 7 ust. 1 pkt 1 dotyczący dotacji udzielanych z budżetu województwa jednostkom sektora finansów publicznych</t>
  </si>
  <si>
    <t>11.</t>
  </si>
  <si>
    <t>Załącznik nr 6 "Projekty i działania realizowane w ramach Regionalnego Programu Operacyjnego Województwa Kujawsko-Pomorskiego 2014-2020. Plan na 2023 rok";</t>
  </si>
  <si>
    <t>Załącznik nr 9 "Wydatki na zadania inwestycyjne. Plan na 2023 rok";</t>
  </si>
  <si>
    <t>10.</t>
  </si>
  <si>
    <t>12.</t>
  </si>
  <si>
    <t>13.</t>
  </si>
  <si>
    <t>14.</t>
  </si>
  <si>
    <t>3)</t>
  </si>
  <si>
    <t>4)</t>
  </si>
  <si>
    <t>Załącznik nr 11 "Dochody i wydatki na zadania związane ze szczególnymi zasadami wykonywania budżetu wynikające z odrębnych ustaw. Plan na 2023 rok";</t>
  </si>
  <si>
    <t>Załącznik nr 8 "Pozostałe projekty i działania realizowane ze środków zagranicznych. Plan na 2023 rok";</t>
  </si>
  <si>
    <t>Przetwórstwo przemysłowe</t>
  </si>
  <si>
    <t>01095</t>
  </si>
  <si>
    <t xml:space="preserve">    2) na wieloletnie zadania inwestycyjne:</t>
  </si>
  <si>
    <t>Dokonuje się zmian w zadaniach inwestycyjnych ujętych w planie finansowym Zarządu Dróg Wojewódzkich w Bydgoszczy polegających na:</t>
  </si>
  <si>
    <t>Określa się wydatki:</t>
  </si>
  <si>
    <t>90095</t>
  </si>
  <si>
    <t>Galerie i biura wystaw artystycznych</t>
  </si>
  <si>
    <t>Załącznik nr 7 "Projekty i działania realizowane w ramach Programu Fundusze Europejskie dla Kujaw i Pomorza 2021-2027. Plan na 2023 rok";</t>
  </si>
  <si>
    <t>15.</t>
  </si>
  <si>
    <t>16.</t>
  </si>
  <si>
    <t>Uzupełnienie subwencji ogólnej dla jednostek samorządu terytorialnego</t>
  </si>
  <si>
    <t xml:space="preserve"> </t>
  </si>
  <si>
    <t xml:space="preserve">§ 8 ust. 11 dotyczący wydatków na koszty egzekucji należności z tytułu środków stanowiących równowartość kwoty skalkulowanej na wykonanie obowiązku prowadzenia publicznych kampanii edukacyjnych, opłaty produktowe i dodatkowej opłaty produktowej oraz obsługę administracyjną ich systemu </t>
  </si>
  <si>
    <t>90026</t>
  </si>
  <si>
    <t>Pozostałe działania związane z gospodarką odpadami</t>
  </si>
  <si>
    <t xml:space="preserve">§ 8 ust. 10 dotyczący wydatków na koszty obsługi administracyjnej z tytułu poboru opłat za nieosiągnięcie wymaganego poziomu odzysku i recyklingu odpadów pochodzących z pojazdów wycofanych z eksploatacji </t>
  </si>
  <si>
    <t>Dokształcanie i doskonalenie nauczycieli</t>
  </si>
  <si>
    <t>Internaty i bursy szkolne</t>
  </si>
  <si>
    <t>Gospodarka mieszkaniowa</t>
  </si>
  <si>
    <t>Gospodarka gruntami i nieruchomościami</t>
  </si>
  <si>
    <t>Zmniejszenie hałasu i wibracji</t>
  </si>
  <si>
    <t>Załącznik nr 12 "Zadania z zakresu administracji rządowej zlecone ustawami Samorządowi Województwa. Plan na 2023 rok";</t>
  </si>
  <si>
    <t>Pomoc dla cudzoziemców</t>
  </si>
  <si>
    <t xml:space="preserve">§ 4 pkt 2 dotyczący wydatków na spłatę przypadających w 2023 roku zgodnie z zawartymi umowami potencjalnych zobowiązań z tytułu udzielonych przez Województwo poręczeń i gwarancji </t>
  </si>
  <si>
    <t>Obsługa długu publicznego</t>
  </si>
  <si>
    <t>Rozliczenia z tytułu poręczeń i gwarancji udzielonych przez Skarb Państwa lub jednostkę samorządu terytorialnego</t>
  </si>
  <si>
    <t>Zwiększa się dotacje zaplanowane na działalność statutową dla:</t>
  </si>
  <si>
    <t>Szkolnictwo wyższe i nauka</t>
  </si>
  <si>
    <t>Różne rozliczenia</t>
  </si>
  <si>
    <t>Rezerwy ogólne i celowe</t>
  </si>
  <si>
    <t>§ 5 pkt 2 dotyczący rezerw celowych</t>
  </si>
  <si>
    <t>§ 5 pkt 2 lit. a dotyczący rezerwy celowej na wydatki związane z realizacją programów finansowanych z udziałem środków unijnych</t>
  </si>
  <si>
    <t>§ 5 pkt 2 lit. a tiret drugie dotyczący rezerwy celowej na wydatki inwestycyjne związane z realizacją programów finansowanych z udziałem środków unijnych</t>
  </si>
  <si>
    <t>Drogi publiczne gminne</t>
  </si>
  <si>
    <t>17.</t>
  </si>
  <si>
    <t>21.</t>
  </si>
  <si>
    <t>23.</t>
  </si>
  <si>
    <t>Programy regionalne 2021-2027 finansowane z udziałem środków Europejskiego Funduszu Rozwoju Regionalnego</t>
  </si>
  <si>
    <t>Programy regionalne 2021-2027 finansowane z udziałem środków Europejskiego Funduszu Społecznego Plus</t>
  </si>
  <si>
    <t>3. zmniejszenie dochodów:</t>
  </si>
  <si>
    <r>
      <t xml:space="preserve">       pn. </t>
    </r>
    <r>
      <rPr>
        <i/>
        <sz val="10"/>
        <rFont val="Times New Roman"/>
        <family val="1"/>
      </rPr>
      <t>"Przebudowa wraz z rozbudową drogi wojewódzkiej Nr 254 Brzoza-Łabiszyn-Barcin-Mogilno-
       Wylatowo (odcinek Brzoza-Barcin). Odcinek II od km 13+280 do km 22+400"</t>
    </r>
  </si>
  <si>
    <t xml:space="preserve">       - Działania 5.1 Infrastruktura drogowa, na projekty:</t>
  </si>
  <si>
    <t xml:space="preserve">Zgodnie z art. 18 pkt 6 ustawy z dnia 5 czerwca 1998 r. o samorządzie województwa (Dz. U. z 2022 r. poz. 2094, z późn. zm.) do właściwości Sejmiku Województwa należy uchwalanie budżetu województwa. W toku wykonywania budżetu uchwalonego w formie uchwały budżetowej na dany rok, organ stanowiący jednostki samorządu terytorialnego może dokonywać zmian w planie finansowym dochodów, wydatków, przychodów i rozchodów tej jednostki z wyłączeniem dzielenia rezerw ogólnej i celowych, którymi dysponuje zarząd jednostki samorządu terytorialnego na podstawie art. 222 ust. 4 ustawy z dnia 27 sierpnia 2009 r. o finansach publicznych (Dz. U. z 2023 r. poz. 1270, z późn. zm.). </t>
  </si>
  <si>
    <t>Załącznik nr 15 "Dochody gromadzone na wydzielonych rachunkach oraz wydatki nimi finansowane. Plan na 2023 rok".</t>
  </si>
  <si>
    <t>Załącznik nr 14 "Dochody i wydatki na zadania realizowane w drodze umów i porozumień między jednostkami samorządu terytorialnego. Plan na 2023 rok";</t>
  </si>
  <si>
    <t>Uchwała dotyczy zmiany budżetu Województwa Kujawsko-Pomorskiego na rok 2023, przyjętego uchwałą Nr LII/701/23 Sejmiku Województwa Kujawsko-Pomorskiego z dnia 19 grudnia 2022 r., zmienioną uchwałami: Nr 4/95/23 Zarządu Województwa Kujawsko-Pomorskiego z dnia 25 stycznia 2023 r., Nr LIII/728/23 Sejmiku Województwa Kujawsko-Pomorskiego z dnia 27 lutego 2023 r., Nr 9/328/23 Zarządu Województwa Kujawsko-Pomorskiego z dnia 1 marca 2023 r., Nr 14/575/23 Zarządu Województwa Kujawsko-Pomorskiego z dnia 5 kwietnia 2023 r., Nr LV/747/23 Sejmiku Województwa Kujawsko-Pomorskiego z dnia 24 kwietnia 2023 r., Nr 19/851/23 Zarządu Województwa Kujawsko-Pomorskiego z dnia 10 maja 2023 r., Nr 22/1033/23 Zarządu Województwa Kujawsko-Pomorskiego z dnia 31 maja 2023 r., Nr LIX/790/23 Sejmiku Województwa Kujawsko-Pomorskiego z dnia 26 czerwca 2023 r., Nr 26/1309/23 Zarządu Województwa Kujawsko-Pomorskiego z dnia 28 czerwca 2023 r., Nr 33/1783/23 Zarządu Województwa Kujawsko-Pomorskiego z dnia 16 sierpnia 2023 r. oraz Nr 35/1858/23 Zarządu Województwa Kujawsko-Pomorskiego z dnia 30 sierpnia 2023 r.</t>
  </si>
  <si>
    <t>Część oświatowa subwencji ogólnej dla jednostek samorządu terytorialnego</t>
  </si>
  <si>
    <t>Lokalny transport zbiorowy</t>
  </si>
  <si>
    <t>Wpływy i wydatki związane z wprowadzeniem do obrotu baterii i akumulatorów</t>
  </si>
  <si>
    <t>§ 8 ust. 7 pkt 2 dotyczący dochodów pochodzących z 1% odpisu od wpływów z tytułu opłaty recyklingowej oraz dodatkowej opłaty recyklingowej uiszczanych przez przedsiębiorców prowadzących jednostkę handlu detalicznego lub hurtowego, w której oferowane są torby na zakupy z tworzywa sztucznego przeznaczone do opakowania produktów oferowanych w tej jednostce i wydatków na pokrycie kosztów egzekucji należności z tytułu opłaty recyklingowej oraz dodatkowej opłaty recyklingowej i obsługę administracyjną systemu poboru tych opłat</t>
  </si>
  <si>
    <t xml:space="preserve">§ 8 ust. 9 dotyczący dochodów pochodzących z 5 % odpisu od wpływów z tytułu opłaty produktowej, dodatkowej opłaty produktowej, opłaty na publiczne kampanie edukacyjne oraz nieodebranej opłaty depozytowej i wydatków na koszty egzekucji należności z tytułu tych opłat i obsługę administracyjną systemu tych opłat </t>
  </si>
  <si>
    <t xml:space="preserve">§ 8 ust. 10 dotyczący dochodów pochodzących z 5 % odpisu od wpływów z tytułu opłat za nieosiągnięcie wymaganego poziomu odzysku i recyklingu odpadów pochodzących z pojazdów wycofanych z eksploatacji </t>
  </si>
  <si>
    <t xml:space="preserve">§ 8 ust. 11 dotyczący dochodów pochodzących z 10 %  odpisu od wpływu środków stanowiących równowartość kwoty skalkulowanej na wykonanie obowiązku prowadzenia publicznych kampanii edukacyjnych oraz od wpływów z tytułu opłaty produktowej i dodatkowej opłaty produktowej </t>
  </si>
  <si>
    <t>Działalność usługowa</t>
  </si>
  <si>
    <t>Biura planowania przestrzennego</t>
  </si>
  <si>
    <r>
      <t>Zwiększa się o kwotę 317.424 zł wydatki zaplanowane na zadanie własne pn.</t>
    </r>
    <r>
      <rPr>
        <i/>
        <sz val="10"/>
        <rFont val="Times New Roman"/>
        <family val="1"/>
      </rPr>
      <t xml:space="preserve"> "Zapewnienie funkcjonowania publicznego transportu zbiorowego w zakresie przewozów autobusowych o charakterze użyteczności publicznej" </t>
    </r>
    <r>
      <rPr>
        <sz val="10"/>
        <rFont val="Times New Roman"/>
        <family val="1"/>
      </rPr>
      <t>w części finansowanej ze środków Funduszu rozwoju przewozów autobusowych o charakterze użyteczności publicznej. Zmiana wynika z  umowy Nr 2/2023/FRPA/W-1/2023 zawartej 5 lipca br. pomiędzy Województwem a Wojewodą Kujawsko-Pomorskim o dopłatę ze środków Funduszu na okres od 1 września do 31 grudnia 2023 r. - dofinansowania do realizacji zadań dotyczących zapewnienia funkcjonowania publicznego transportu zbiorowego w zakresie przewozów autobusowych o charakterze użyteczności publicznej na linii komunikacyjnej Świecie-Chełmno-Chełmża-Toruń.</t>
    </r>
  </si>
  <si>
    <t>Urealnia się dochody własne województwa uzyskiwane przez Kujawsko-Pomorskie Biuro Planowania Przestrzennego i Regionalnego we Włocławku poprzez zwiększenie o kwotę 2.268 zł dochodów zaplanowanych z tytułu rozliczeń z lat ubiegłych w związku korektą naliczonych składek emerytalno-rentowych pracownika z tytułu ograniczenia podstawy za ubiegły rok oraz nadpłatą za media.</t>
  </si>
  <si>
    <r>
      <t xml:space="preserve">W związku z urealnieniem dochodów stanowiących 5% odpis od wpływów z tytułu opłaty produktowej, dodatkowej opłaty produktowej, opłaty na publiczne kampanie edukacyjne oraz nieodebranej opłaty depozytowej, pobieranych na podstawie ustawy z dnia 24 kwietnia 2009 r. o bateriach i akumulatorach, zmniejsza się o kwotę 515 zł wydatki zaplanowane na zadanie własne pn. </t>
    </r>
    <r>
      <rPr>
        <i/>
        <sz val="10"/>
        <rFont val="Times New Roman"/>
        <family val="1"/>
      </rPr>
      <t>"Obsługa opłat związanych z gromadzeniem środków z tytułu wprowadzania do obrotu baterii i akumulatorów".</t>
    </r>
    <r>
      <rPr>
        <sz val="10"/>
        <rFont val="Times New Roman"/>
        <family val="1"/>
      </rPr>
      <t xml:space="preserve"> </t>
    </r>
  </si>
  <si>
    <r>
      <t xml:space="preserve">Zmniejsza się o kwotę 200 zł wydatki zaplanowane na zadanie własne pn. </t>
    </r>
    <r>
      <rPr>
        <i/>
        <sz val="10"/>
        <rFont val="Times New Roman"/>
        <family val="1"/>
      </rPr>
      <t xml:space="preserve">"Opłata recyklingowa od nabywającego torbę na zakupy z tworzywa sztucznego" </t>
    </r>
    <r>
      <rPr>
        <sz val="10"/>
        <rFont val="Times New Roman"/>
        <family val="1"/>
      </rPr>
      <t>w związku z urealnieniem dochodów stanowiących 1% odpis od wpływów z tytułu opłaty recyklingowej oraz dodatkowej opłaty recyklingowej uiszczanych przez przedsiębiorców prowadzących jednostkę handlu detalicznego lub hurtowego, w której oferowane są torby na zakupy z tworzywa sztucznego przeznaczone do opakowania produktów oferowanych w tej jednostce, pobierane na podstawie ustawy z dnia 13 czerwca 2013 r. o gospodarce opakowaniami i odpadami opakowaniowymi.</t>
    </r>
  </si>
  <si>
    <r>
      <t xml:space="preserve">Zwiększa się o kwotę 1.850 zł wydatki zaplanowane na zadanie własne pn. </t>
    </r>
    <r>
      <rPr>
        <i/>
        <sz val="10"/>
        <rFont val="Times New Roman"/>
        <family val="1"/>
      </rPr>
      <t xml:space="preserve">"Realizacja ustawy o recyklingu pojazdów wycofanych z eksploatacji" </t>
    </r>
    <r>
      <rPr>
        <sz val="10"/>
        <rFont val="Times New Roman"/>
        <family val="1"/>
      </rPr>
      <t>w związku z urealnieniem dochodów stanowiących 5% odpis od wpływów z tytułu opłat za nieosiągnięcie wymaganego poziomu odzysku i recyklingu odpadów pochodzących z pojazdów wycofanych z eksploatacji, pobieranych na podstawie ustawy z dnia 20 stycznia 2005 r. o recyklingu pojazdów wycofanych z eksploatacji.</t>
    </r>
  </si>
  <si>
    <t>Zmniejsza się dochody własne województwa o kwotę 200 zł stanowiące 1% odpis od wpływów z tytułu opłaty recyklingowej oraz dodatkowej opłaty recyklingowej uiszczanych przez przedsiębiorców prowadzących jednostkę handlu detalicznego lub hurtowego, w której oferowane są torby na zakupy z tworzywa sztucznego przeznaczone do opakowania produktów oferowanych w tej jednostce w związku z niższymi wpływami, od których nalicza się odpis.</t>
  </si>
  <si>
    <t>Zwiększa się o kwotę 1.850 zł dochody własne województwa stanowiące 5% odpis od wpływów z tytułu opłat za nieosiągnięcie wymaganego poziomu odzysku i recyklingu odpadów pochodzących z pojazdów wycofanych z eksploatacji, pobieranych na podstawie ustawy z dnia 20 stycznia 2005 r. o recyklingu pojazdów wycofanych z eksploatacji. Zmiana wynika z wyższych wpływów, od których nalicza się odpis.</t>
  </si>
  <si>
    <t>Zwiększa o kwotę 1.300 zł dochody własne województwa stanowiące 10% odpis od wpłaty środków stanowiących równowartość kwoty skalkulowanej na wykonanie obowiązku prowadzenia publicznych kampanii edukacyjnych oraz od wpływów z tytułu opłaty produktowej i dodatkowej opłaty produktowej, pobieranych zgodnie z ustawą z dnia 11 września 2015 r. o zużytym sprzęcie elektrycznym i elektronicznym, w związku z wyższymi wpływami, od których nalicza się odpis.</t>
  </si>
  <si>
    <r>
      <t>W związku z przyznaniem środków na indywidualne formy doskonalenia zawodowego dyrektorów szkół i placówek, dla których organem prowadzącym jest Samorząd Województwa Kujawsko-Pomorskiego, zwiększa się wydatki na zadanie własne pn.</t>
    </r>
    <r>
      <rPr>
        <i/>
        <sz val="10"/>
        <rFont val="Times New Roman"/>
        <family val="1"/>
      </rPr>
      <t xml:space="preserve"> "Doskonalenie nauczycieli": </t>
    </r>
  </si>
  <si>
    <t xml:space="preserve"> Środki przeniesione zostają w ramach zadania z planu finansowego Urzędu Marszałkowskiego z rozdziału 85446.</t>
  </si>
  <si>
    <t xml:space="preserve"> - o kwotę 2.550 zł w planie finansowym Kujawsko-Pomorskiego Centrum Edukacji Nauczycieli w Bydgoszczy;</t>
  </si>
  <si>
    <t xml:space="preserve"> - o kwotę 3.981 zł w planie finansowym Kujawsko-Pomorskiego Centrum Edukacji Nauczycieli we Włocławku;</t>
  </si>
  <si>
    <t xml:space="preserve"> - o kwotę 870 zł w planie finansowym Biblioteki Pedagogicznej w Toruniu;</t>
  </si>
  <si>
    <t xml:space="preserve"> - o kwotę 350 zł w planie finansowym Medyczno-Społecznego Centrum Kształcenia Zawodowego i Ustawicznego w Toruniu;</t>
  </si>
  <si>
    <t xml:space="preserve"> - o kwotę 734 zł w planie finansowym Pedagogicznej Biblioteki Wojewódzkiej w Bydgoszczy.</t>
  </si>
  <si>
    <r>
      <t xml:space="preserve">Zmniejsza się o kwotę 8.485 zł wydatki na zadanie własne pn. </t>
    </r>
    <r>
      <rPr>
        <i/>
        <sz val="10"/>
        <rFont val="Times New Roman"/>
        <family val="1"/>
      </rPr>
      <t>"Doskonalenie nauczycieli"</t>
    </r>
    <r>
      <rPr>
        <sz val="10"/>
        <rFont val="Times New Roman"/>
        <family val="1"/>
      </rPr>
      <t xml:space="preserve"> w części ujętej w planie finansowym Urzędu Marszałkowskiego. Środki przeniesione zostają w ramach zadania do planów finansowych jednostek oświatowych do rozdziału 80146.</t>
    </r>
  </si>
  <si>
    <t>Rodzina</t>
  </si>
  <si>
    <t>85595</t>
  </si>
  <si>
    <t>1. zwiększeniu wydatków:</t>
  </si>
  <si>
    <t>2. zmniejszeniu wydatków:</t>
  </si>
  <si>
    <r>
      <t xml:space="preserve">    1) na jednoroczne zadanie inwestycyjne pn.</t>
    </r>
    <r>
      <rPr>
        <i/>
        <sz val="10"/>
        <rFont val="Times New Roman"/>
        <family val="1"/>
      </rPr>
      <t xml:space="preserve"> "Program rewitalizacji i ochrony zadrzewień alejowych przy drogach wojewódzkich" </t>
    </r>
    <r>
      <rPr>
        <sz val="10"/>
        <rFont val="Times New Roman"/>
        <family val="1"/>
      </rPr>
      <t>o kwotę 
        437.681 zł w związku z powstaniem oszczędności po przeprowadzeniu procedur przetargowych na zakup drzew wraz dostawą i nasadzeniem;</t>
    </r>
  </si>
  <si>
    <r>
      <t xml:space="preserve">Wprowadza się zmiany w zadaniu własnym pn. </t>
    </r>
    <r>
      <rPr>
        <i/>
        <sz val="10"/>
        <rFont val="Times New Roman"/>
        <family val="1"/>
      </rPr>
      <t>"Drogi wojewódzkie - utrzymanie bieżące dróg"</t>
    </r>
    <r>
      <rPr>
        <sz val="10"/>
        <rFont val="Times New Roman"/>
        <family val="1"/>
      </rPr>
      <t xml:space="preserve"> ujętym w planie finansowym Zarządu Dróg Wojewódzkich w Bydgoszczy polegające na:</t>
    </r>
  </si>
  <si>
    <t>Powyższe zmiany dokonywane są w celu zabezpieczenia środków m.in. na pokrycie kosztów wykonania remontów cząstkowych nawierzchni dróg oraz usług związanych z profilowaniem i ścinką poboczy, utrzymaniem obiektów mostowych i oczyszczaniem przepustów, konserwacją sygnalizacji świetlnej,  montowaniem barier drogowych, koszeniem traw i chwastów.</t>
  </si>
  <si>
    <t xml:space="preserve"> - zwiększeniu wydatków o kwotę 8.500.000 zł.</t>
  </si>
  <si>
    <t>Wprowadza się zmiany w planie finansowym Zarządu Dróg Wojewódzkich w Bydgoszczy:</t>
  </si>
  <si>
    <t>Zmniejsza się wydatki:</t>
  </si>
  <si>
    <r>
      <t xml:space="preserve"> - o kwotę 79.335 zł na zadanie pn. </t>
    </r>
    <r>
      <rPr>
        <i/>
        <sz val="10"/>
        <rFont val="Times New Roman"/>
        <family val="1"/>
      </rPr>
      <t>"Aktualizacja Planu gospodarki odpadami województwa kujawsko-pomorskiego"</t>
    </r>
    <r>
      <rPr>
        <sz val="10"/>
        <rFont val="Times New Roman"/>
        <family val="1"/>
      </rPr>
      <t xml:space="preserve"> w związku z przeniesieniem 
   środków na rok 2024 w wyniku przedłużających się prac nad zachowaniem zgodności wojewódzkiego planu z krajowym planem gospodarki 
   odpadami, którego aktualizacja ogłoszona została w Monitorze Polskim 12 lipca br. Z uwagi na konieczność przekazania projektu wojewódzkiego 
   planu gospodarki odpadami do zaopiniowania przez wymagane ustawowo organy i jednostki samorządu terytorialnego a następnie do 
   uzgodnienia ministrowi do spraw klimatu, brak jest możliwości uchwalenia dokumentu i wydatkowania środków w roku bieżącym;</t>
    </r>
  </si>
  <si>
    <t xml:space="preserve">W związku ze zmianą koncepcji działań kapitałowych odstępuje się w 2023 r. od wydatkowania kwoty 2.000.000 zł na objęcie udziałów w kapitale zakładowym spółki Kujawsko-Pomorskie Centrum Naukowo-Technologiczne sp. z o.o. z siedzibą w Przysieku. </t>
  </si>
  <si>
    <t xml:space="preserve"> - Wojewódzkiego Ośrodka Animacji Kultury w Toruniu o kwotę 60.481 zł z przeznaczeniem na pokrycie zwiększonych kosztów utrzymania 
   instytucji związanych z nową siedzibą w Młynie Kultury;</t>
  </si>
  <si>
    <t>Zwiększa się wydatki zaplanowane na działalność statutową:</t>
  </si>
  <si>
    <t xml:space="preserve"> - Teatru im. W. Horzycy w Toruniu o kwotę 588.709 zł z przeznaczeniem na pokrycie zwiększonych kosztów produkcji premier w I półroczu br. oraz 
    kosztów opłat za media.</t>
  </si>
  <si>
    <t>Zwiększa się o kwotę 93.000 zł dotację zaplanowaną na działalność statutową dla Galerii i Ośrodka Plastycznej Twórczości Dziecka w Toruniu z przeznaczeniem na pokrycie zwiększonych kosztów utrzymania instytucji związanych z nową siedzibą w Młynie Kultury oraz zwiększonych kosztów energii cieplnej w budynku przy Rynku Nowomiejskim.</t>
  </si>
  <si>
    <t>Muzea</t>
  </si>
  <si>
    <t xml:space="preserve"> - Ośrodka Chopinowskiego w Szafarni o kwotę 19.610 zł z przeznaczeniem na pokrycie skutków regulacji wynagrodzenia dyrektora instytucji;</t>
  </si>
  <si>
    <t xml:space="preserve"> - Pałacu Lubostroń w Lubostroniu o kwotę 154.123 zł z przeznaczeniem na pokrycie skutków regulacji wynagrodzenia dyrektora instytucji, kosztów 
   realizacji zaleceń pokontrolnych PiP i Sanepidu, archiwizacji dokumentów, zwiększonych opłat za media oraz na zakup materiałów do remontu 
   pomieszczeń działu kultury.</t>
  </si>
  <si>
    <t xml:space="preserve"> - Muzeum Etnograficznego w Toruniu o kwotę 143.995 zł z przeznaczeniem na pokrycie skutków regulacji wynagrodzenia dyrektora instytucji, 
   wypłaconych nagród jubileuszowych oraz zwiększonych kosztów ogrzewania;</t>
  </si>
  <si>
    <t>Programy polityki zdrowotnej</t>
  </si>
  <si>
    <t>Określa się wydatki na nowe projekty przewidziane do realizacji w ramach programu Fundusze Europejskie dla Kujaw i Pomorza 2021-2027:</t>
  </si>
  <si>
    <r>
      <t xml:space="preserve">Zmniejsza się o kwotę 369.563 zł wydatki zaplanowane na zadanie pn. </t>
    </r>
    <r>
      <rPr>
        <i/>
        <sz val="10"/>
        <rFont val="Times New Roman"/>
        <family val="1"/>
      </rPr>
      <t xml:space="preserve">"Zadania w zakresie kultury - wkłady własne", </t>
    </r>
    <r>
      <rPr>
        <sz val="10"/>
        <rFont val="Times New Roman"/>
        <family val="1"/>
      </rPr>
      <t>w tym dotacje bieżące o kwotę 364.229 zł oraz dotacje inwestycyjne o kwotę 5.334 zł.. Zmiana wynika z urealnienia planu do wielkości dotacji koniecznych do zabezpieczenia na wkład własny do pozyskanego przez wojewódzkie instytucje kultury dofinansowania z programów operacyjnych Ministra Kultury i Dziedzictwa Narodowego.</t>
    </r>
  </si>
  <si>
    <t>Zmniejsza się o kwotę 515 zł dochody własne województwa stanowiące 5% odpis od wpływów z tytułu opłaty produktowej, dodatkowej opłaty produktowej, opłaty na publiczne kampanie edukacyjne oraz nieodebranej opłaty depozytowej, pobieranych na podstawie ustawy z dnia 24 kwietnia 2009 r. o bateriach i akumulatorach. Zmiana wynika z niższych wpływów, od których nalicza się odpis.</t>
  </si>
  <si>
    <t xml:space="preserve"> - przeniesieniu planowanych wydatków między podziałkami klasyfikacji budżetowej w kwocie 2.000.000 zł;</t>
  </si>
  <si>
    <r>
      <t xml:space="preserve">    1) na jednoroczne zadanie inwestycyjne pn.</t>
    </r>
    <r>
      <rPr>
        <i/>
        <sz val="10"/>
        <rFont val="Times New Roman"/>
        <family val="1"/>
      </rPr>
      <t xml:space="preserve"> "Zakup inwestycyjne" </t>
    </r>
    <r>
      <rPr>
        <sz val="10"/>
        <rFont val="Times New Roman"/>
        <family val="1"/>
      </rPr>
      <t>o kwotę 100.000 zł z przeznaczeniem na zakup tomografu do drzew 
        umożlwiającego ocenę żywotności i parametrów stateczności drzewostanów;</t>
    </r>
  </si>
  <si>
    <r>
      <t xml:space="preserve">        - o kwotę 1.000.000 zł na zadanie pn. </t>
    </r>
    <r>
      <rPr>
        <i/>
        <sz val="10"/>
        <rFont val="Times New Roman"/>
        <family val="1"/>
      </rPr>
      <t>"Modernizacja dróg wojewódzkich w zakresie wyeliminowania miejsc niebezpiecznych"</t>
    </r>
    <r>
      <rPr>
        <sz val="10"/>
        <rFont val="Times New Roman"/>
        <family val="1"/>
      </rPr>
      <t xml:space="preserve"> w związku 
          z trwającym etapem przygotowywania dokumentacji projektowych i brakiem możliwości wydatkowania środków w roku bieżącym. Środki 
          przeniesione zostają na rok 2024. Ogólna wartość zadania nie ulega zmianie;</t>
    </r>
  </si>
  <si>
    <r>
      <t xml:space="preserve">        - o kwotę 5.656.235 zł na zadanie pn. </t>
    </r>
    <r>
      <rPr>
        <i/>
        <sz val="10"/>
        <rFont val="Times New Roman"/>
        <family val="1"/>
      </rPr>
      <t>"Odnowa nawierzchni drogi wojewódzkiej Nr 243 Mrocza-Koronowo (DK25) odc. Mrocza-Prosperowo
          od km 0+120 do km4+320 dł. 4,200 km",</t>
    </r>
    <r>
      <rPr>
        <sz val="10"/>
        <rFont val="Times New Roman"/>
        <family val="1"/>
      </rPr>
      <t xml:space="preserve"> tj. do kwoty wynikającej z podpisanej umowy z wykonawcą na realizację I etapu inwestycji. Środki 
          przeniesione zostają na rok 2024. Zwiększa się ogólna wartość zadania w celu zabezpieczenia środków na rozstrzygnięcie postępowania
          przetargowego na II etap robót budowlanych, w związku z wpływem ofert przekraczających środki zabezpieczone w budżecie;</t>
    </r>
  </si>
  <si>
    <r>
      <t xml:space="preserve">        - o kwotę 12.500.000 zł na zadanie pn. </t>
    </r>
    <r>
      <rPr>
        <i/>
        <sz val="10"/>
        <rFont val="Times New Roman"/>
        <family val="1"/>
      </rPr>
      <t xml:space="preserve">"Przebudowa wraz z rozbudową drogi wojewódzkiej Nr 563 Rypin-Żuromin-Mława od km 2+475 do 
          km 16+656. Etap II - Przebudowa drogi wojewódzkiej Nr 563 na odcinku Stępowo-granica województwa od km 10+100 do km 16+656".
          </t>
    </r>
    <r>
      <rPr>
        <sz val="10"/>
        <rFont val="Times New Roman"/>
        <family val="1"/>
      </rPr>
      <t>W wyniku przedłużających się procedur formalnych związanych z pozyskiwaniem decyzji ZRID i pozwolenia na budowę i spowodowanych 
          tym opóźnień robót drogowych powyższa kwota przeniesiona zostaje na rok 2024. Ogólna wartość inwestycji nie ulega zmianie.</t>
    </r>
  </si>
  <si>
    <t xml:space="preserve"> - przeniesienie wydatków między podziałkami klasyfikacji budżetowej w kwocie 40.374 zł oraz zwiększenie wydatków o kwotę 293.834 zł w ramach 
   bieżącego utrzymania w celu zabezpieczenia środków na obowiązkowe wpłaty na Państwowy Fundusz Rehabilitacji Osób Niepełnosprawnych, 
   opłaty za zużycie energii elektrycznej, opłaty telekomunikacyjne, usługi komunalne, ochronę mienia oraz na zakup materiałów biurowych;</t>
  </si>
  <si>
    <r>
      <t xml:space="preserve">Zwiększa się o kwotę 20.300 zł dotację celową zaplanowaną dla Wojewódzkiego Szpitala Specjalistycznego im. Błogosławionego Księdza Jerzego Popiełuszki we Włocławku na zadanie inwestycyjne pn. </t>
    </r>
    <r>
      <rPr>
        <i/>
        <sz val="10"/>
        <rFont val="Times New Roman"/>
        <family val="1"/>
      </rPr>
      <t xml:space="preserve">"Podniesienie jakości usług zdrowotnych oraz zwiększenie dostępu do usług medycznych w Wojewódzkim Szpitalu Specjalistycznym we Włocławku - zakup sprzętu i aparatury medycznej" </t>
    </r>
    <r>
      <rPr>
        <sz val="10"/>
        <rFont val="Times New Roman"/>
        <family val="1"/>
      </rPr>
      <t>z przeznaczeniem na rozstrzygnięcie postępowania przetargowego na zakup myjni endoskopowej do cystoskopów w związku z wpływem oferty przewyższającej środki zabezpieczone na ten cel.</t>
    </r>
  </si>
  <si>
    <r>
      <t>Zwiększa się o kwotę 110.000 zł wydatki zaplanowane na zadanie własne pn.</t>
    </r>
    <r>
      <rPr>
        <i/>
        <sz val="10"/>
        <rFont val="Times New Roman"/>
        <family val="1"/>
      </rPr>
      <t xml:space="preserve"> "Pomoc obywatelom Ukrainy".</t>
    </r>
    <r>
      <rPr>
        <sz val="10"/>
        <rFont val="Times New Roman"/>
        <family val="1"/>
      </rPr>
      <t xml:space="preserve"> Środki przeniesione zostają z rozdziału 85595 z przeznaczeniem na organizację zajęć edukacyjnych oraz integrację obywateli Ukrainy z mieszkańcami województwa kujawsko-pomorskiego.</t>
    </r>
  </si>
  <si>
    <r>
      <t xml:space="preserve">W planie finansowym Kujawsko-Pomorskiego Centrum Kształcenia Zawodowego w Bydgoszczy zmniejsza się wydatki zaplanowane na zadanie własne pn. </t>
    </r>
    <r>
      <rPr>
        <i/>
        <sz val="10"/>
        <rFont val="Times New Roman"/>
        <family val="1"/>
      </rPr>
      <t>"Zakupy inwestycyjne"</t>
    </r>
    <r>
      <rPr>
        <sz val="10"/>
        <rFont val="Times New Roman"/>
        <family val="1"/>
      </rPr>
      <t xml:space="preserve"> o kwotę 21.195 zł przy jednoczesnym określeniu wydatków na zadanie pn. </t>
    </r>
    <r>
      <rPr>
        <i/>
        <sz val="10"/>
        <rFont val="Times New Roman"/>
        <family val="1"/>
      </rPr>
      <t>"Zakup wyposażenia'.</t>
    </r>
    <r>
      <rPr>
        <sz val="10"/>
        <rFont val="Times New Roman"/>
        <family val="1"/>
      </rPr>
      <t xml:space="preserve"> Zmiana wynika z konieczności przekwalifikowania wydatków inwestycyjnych na wydatki bieżące na skutek braku dostępności na rynku napędu maszyny kuchennej NMK110C z akcesoriami i z przystawkami i konieczności zakupu trzech oddzielnych urządzeń, które wykonają te same czynności, tj.: szatkownicy do warzyw z zestawem tarcz tnących, maszynki do mielenia mięsa i kotleciarki elektrycznej. </t>
    </r>
  </si>
  <si>
    <t xml:space="preserve"> - Opery Nova w Bydgoszczy o kwotę 131.046 zł z przeznaczeniem na pokrycie kosztów zatrudnienia od miesiąca października br. dodatkowych 
   pracowników w dziale technicznym, administracyjnym, w balecie i orkiestrze (łącznie 6 etatów);</t>
  </si>
  <si>
    <t>Określa się wydatki w planie finansowym Wdeckiego Parku Krajobrazowego:</t>
  </si>
  <si>
    <t xml:space="preserve"> - o kwotę 77.348 zł na Projekt TeBiCE realizowany w ramach Programu INTERREG Europa Środkowa w związku z przeniesieniem na lata następne
   wizyt międzynarodowych oraz przygotowania opracowania mapowania potencjału terytorialnego dla istniejących i przyszłych łańcuchów 
   wartości biomas. Ogólna wartość projektu się nie zmienia.</t>
  </si>
  <si>
    <t>01005</t>
  </si>
  <si>
    <t>Prace geodezyjno-urządzeniowe na potrzeby rolnictwa</t>
  </si>
  <si>
    <r>
      <t xml:space="preserve">Zwiększa się o kwotę 9.050 z wydatki zaplanowane na zadanie zlecone z zakresu administracji rządowej finansowane z dotacji celowej z budżetu państwa pn. </t>
    </r>
    <r>
      <rPr>
        <i/>
        <sz val="10"/>
        <rFont val="Times New Roman"/>
        <family val="1"/>
      </rPr>
      <t xml:space="preserve">"Prace geodezyjno-urządzeniowe na potrzeby rolnictwa" </t>
    </r>
    <r>
      <rPr>
        <sz val="10"/>
        <rFont val="Times New Roman"/>
        <family val="1"/>
      </rPr>
      <t>w związku Decyzją Wojewody Kujawsko-Pomorskiego Nr WFB.I.3120.3.60.2023 z dnia 31 sierpnia 2023 r. o zwiększeniu planu dotacji celowych z przeznaczeniem na dofinansowanie zadania związanego z wykonaniem opracowania tematycznego - mapy glebowo-rolniczej dla wybranego obszaru województwa kujawsko-pomorskiego.</t>
    </r>
  </si>
  <si>
    <t>Zwiększa się dochody:</t>
  </si>
  <si>
    <r>
      <t xml:space="preserve">Zmniejsza się o kwotę 395.757 zł wydatki ujęte w planie finansowym Urzędu Marszałkowskiego na wieloletnie zadanie inwestycyjne pn. </t>
    </r>
    <r>
      <rPr>
        <i/>
        <sz val="10"/>
        <rFont val="Times New Roman"/>
        <family val="1"/>
      </rPr>
      <t xml:space="preserve">"K-PSOSW Nr 2 w Bydgoszczy - Prace związane z dostosowaniem budynku do wymogów p.poż", </t>
    </r>
    <r>
      <rPr>
        <sz val="10"/>
        <rFont val="Times New Roman"/>
        <family val="1"/>
      </rPr>
      <t>tj. do kwoty stanowiącej koszt opracowania dokumentacji projektowej zabezpieczeń pożarowych w Ośrodku wraz z wyceną koniecznych do wykonania prac p.poż. W związku z planem przeprowadzenia postępowania przetargowego na wykonawcę zabezpieczeń p.poż na początku przyszłego roku, powyższe środki przeniesione zostają na rok 2024. Zwiększa się ogólna wartość zadania w wyniku aktualizacji kosztorysu inwestorskiego na wykonanie robót budowlanych i instalacyjnych.</t>
    </r>
  </si>
  <si>
    <t>Zmniejsza się o kwotę 16.319 zł wydatki na Projekt CARES realizowany w ramach Programu INTERREG Europa w części ujętej w planie finansowym Urzędu Marszałkowskiego. Środki przeniesione zostają na rok 2024 w związku z mniejszymi wydatkami na umowy cywilnoprawne. Nie zmienia się ogólna wartość projektu.</t>
  </si>
  <si>
    <r>
      <t xml:space="preserve">Określa się dotację celową w kwocie 149.200 zł dla Wojewódzkiego Szpitala Specjalistycznego im. Błogosławionego Księdza Jerzego Popiełuszki we Włocławku na zadanie inwestycyjne pn. </t>
    </r>
    <r>
      <rPr>
        <i/>
        <sz val="10"/>
        <rFont val="Times New Roman"/>
        <family val="1"/>
      </rPr>
      <t xml:space="preserve">"Podniesienie jakości usług zdrowotnych oraz zwiększenie dostępu do usług medycznych w Wojewódzkim Szpitalu Specjalistycznym we Włocławku - Modernizacja Poradni Położniczo-Ginekologicznej" </t>
    </r>
    <r>
      <rPr>
        <sz val="10"/>
        <rFont val="Times New Roman"/>
        <family val="1"/>
      </rPr>
      <t>z przeznaczeniem na pokrycie kosztów przebudowy pomieszczeń sanitarnych zgodnie z decyzją Państwowego Powiatowego Inspektora Sanitarnego we Włocławku.</t>
    </r>
  </si>
  <si>
    <r>
      <t xml:space="preserve">Zwiększa się o kwotę 80.456 zł wydatki zaplanowane na jednoroczne zadanie inwestycyjne pn. </t>
    </r>
    <r>
      <rPr>
        <i/>
        <sz val="10"/>
        <rFont val="Times New Roman"/>
        <family val="1"/>
      </rPr>
      <t xml:space="preserve">"Przebudowa sieci elektroenergetycznej na potrzeby realizacji projektu pn. "Młyn Energii w Grudziądzu" </t>
    </r>
    <r>
      <rPr>
        <sz val="10"/>
        <rFont val="Times New Roman"/>
        <family val="1"/>
      </rPr>
      <t>w związku ze wzrostem kosztu przebudowy sieci elektroenergetycznej na działce nr 7, obręb 0050 w Grudziądzu.</t>
    </r>
  </si>
  <si>
    <t>Rozwój przedsiębiorczości</t>
  </si>
  <si>
    <t>Zwiększa się wydatki w planie finansowym Urzędu Marszałkowskiego:</t>
  </si>
  <si>
    <r>
      <t xml:space="preserve"> - o kwotę 2.000 zł na projekt pn. </t>
    </r>
    <r>
      <rPr>
        <i/>
        <sz val="10"/>
        <rFont val="Times New Roman"/>
        <family val="1"/>
      </rPr>
      <t xml:space="preserve">"Termomodernizacja budynku administracyjno-biurowego przy ul. Targowej 13-15 w Toruniu" </t>
    </r>
    <r>
      <rPr>
        <sz val="10"/>
        <rFont val="Times New Roman"/>
        <family val="1"/>
      </rPr>
      <t>realizowany 
   w ramach RPO WK-P, Działania 3.3 w związku z koniecznością zabezpieczenia środków na pokrycie wydatków niekwalifikowalnych 
   dotyczących przeprowadzenia procedury zamówienia publicznego zakończonego wyborem wykonawcy i zawarciem umowy na roboty 
   budowlane. Zwiększa się ogólna wartość projektu.</t>
    </r>
  </si>
  <si>
    <r>
      <t>Zwiększa się o kwotę 40.000 zł wydatki zaplanowane na zadanie własne pn.</t>
    </r>
    <r>
      <rPr>
        <i/>
        <sz val="10"/>
        <rFont val="Times New Roman"/>
        <family val="1"/>
      </rPr>
      <t xml:space="preserve"> "Kujawsko-Pomorski Program Wspierania Rodziny" </t>
    </r>
    <r>
      <rPr>
        <sz val="10"/>
        <rFont val="Times New Roman"/>
        <family val="1"/>
      </rPr>
      <t>z przeznaczeniem na działania związane z aktywizacją i integracją seniorów.</t>
    </r>
  </si>
  <si>
    <r>
      <t xml:space="preserve"> - w kwocie 36.000 zł na zadanie własne pn.</t>
    </r>
    <r>
      <rPr>
        <i/>
        <sz val="10"/>
        <rFont val="Times New Roman"/>
        <family val="1"/>
      </rPr>
      <t xml:space="preserve"> "Badania archeologiczne na terenie WPK"</t>
    </r>
    <r>
      <rPr>
        <sz val="10"/>
        <rFont val="Times New Roman"/>
        <family val="1"/>
      </rPr>
      <t xml:space="preserve"> z przeznaczeniem na pokrycie kosztów przeprowadzenia 
   nieinwazyjnych badań geofizycznych z użyciem metody magnetycznej na obszarze około 0,3 ha w granicach stanowiska nr 68 oraz w granicach 
   działek nr ewid. 5282 i 5286 w miejscowości Wera, gm. Osie powierzonych przez Wojewódzki Urząd Ochrony Zabytków w Toruniu. Wyniki badań 
   przedstawione zostaną w formie opracowania zawierającego pakiet dokumentacji (mapy magnetyczne w postaci rastrowej oraz interpretacje 
   w postaci wektorowej) wraz z interpretacją i opisem w formie drukowanej i cyfrowej;</t>
    </r>
  </si>
  <si>
    <r>
      <t xml:space="preserve">Odstępuje się od realizacji projektu pn. </t>
    </r>
    <r>
      <rPr>
        <i/>
        <sz val="10"/>
        <rFont val="Times New Roman"/>
        <family val="1"/>
      </rPr>
      <t>"Przedsięwzięcia zwiększające potencjał przyrodniczy parków krajobrazowych województwa kujawsko-pomorskiego poprzez działania bezpośrednio związane z zakupem wyposażenia, materiałów i usług edukacyjno-przyrodniczych"</t>
    </r>
    <r>
      <rPr>
        <sz val="10"/>
        <rFont val="Times New Roman"/>
        <family val="1"/>
      </rPr>
      <t xml:space="preserve"> planowanego do realizacji w ramach RPO WK-P 2014-2020, Działania 4.5 i zmniejsza wydatki zabezpieczone na wkład własny w planie finansowym Brodnickiego Parku Krajobrazowego łącznie o kwotę 345.000 zł, w tym wydatki bieżące o kwotę 204.089 zł oraz wydatki inwestycyjne o kwotę 140.911 zł . Zmiana wynika z braku możliwości przeprowadzenia do końca roku procedur przetargowych i rozliczenia projektu w ramach perspektywy finansowej 2014-2020.</t>
    </r>
  </si>
  <si>
    <t>W ramach dochodów z funduszy celowych zaplanowanych z Wojewódzkiego Funduszu Ochrony Środowiska i Gospodarki Wodnej w Toruniu na realizację przez parki krajobrazowe przedsięwzięcia pn. Kampania edukacyjna "Nasza Misja - Niska Emisja" zmniejsza się o kwotę 1.000 zł dochody majątkowe przy jednoczesnym zwiększeniu dochodów bieżących. Zmiana wynika z konieczności dostosowania planu do kosztów przedsięwzięcia.</t>
  </si>
  <si>
    <t>Jednostki specjalistycznego poradnictwa, mieszkania chronione i ośrodki interwencji kryzysowej</t>
  </si>
  <si>
    <t>Leczenie sanatoryjno-klimatyczne</t>
  </si>
  <si>
    <t>§ 8 ust. 4 pkt 1 dotyczący dochodów z tytułu wydawania zezwoleń na sprzedaż napojów alkoholowych</t>
  </si>
  <si>
    <t>Dochody od osób prawnych, od osób fizycznych i od innych jednostek nieposiadających osobowości prawnej oraz wydatki związane z ich poborem</t>
  </si>
  <si>
    <t xml:space="preserve">Wpływy z innych opłat stanowiących dochody jednostek samorządu terytorialnego na podstawie ustaw </t>
  </si>
  <si>
    <t>Zwiększa się planowane dochody własne województwa o kwotę 587.800 zł w związku ze wzrostem wpływów z opłat z tytułu wydawania zezwoleń na obrót hurtowy napojami alkoholowymi do 18 % zawartości alkoholu, pobieranych zgodnie z ustawą z dnia 26 października 1982 r. o wychowaniu w trzeźwości i przeciwdziałaniu alkoholizmowi.</t>
  </si>
  <si>
    <t>Bezpieczeństwo publiczne i ochrona przeciwpożarowa</t>
  </si>
  <si>
    <t>Zwiększa się o kwotę 550.000 zł wydatki zaplanowane na pokrycie kosztów składki członkowskiej Stowarzyszenia "Salutaris" - zrzeszenia kujawsko-pomorskich samorządów w związku ze zwiększonymi potrzebami w zakresie wsparcia lokalnych samorządów dotkniętych nagłymi, nieprzewidywanymi wydarzeniami niosącymi zagrożenie dla ludzi i mienia.</t>
  </si>
  <si>
    <r>
      <t xml:space="preserve">        - o kwotę 807.485 zł finansowanych ze środków od gminy Jeżewo na zadanie pn. </t>
    </r>
    <r>
      <rPr>
        <i/>
        <sz val="10"/>
        <rFont val="Times New Roman"/>
        <family val="1"/>
      </rPr>
      <t xml:space="preserve">"Rozbudowa drogi wojewódzkiej Nr 272 od skrzyżowania 
          z drogą wojewódzką Nr 239, drogą powiatową Nr 1046C do ul. Szkolnej w Laskowicach na odcinku ok. 990 mb" </t>
    </r>
    <r>
      <rPr>
        <sz val="10"/>
        <rFont val="Times New Roman"/>
        <family val="1"/>
      </rPr>
      <t>na skutek 
          przedłużających się procedur przetargowych na roboty budowlane i możliwością sfinansowania w roku bieżącym zakresu obejmującego 
          wykonanie dokumentacji projektowej oraz nadzór inwestorski. Powyższa kwota przeniesiona zostaje na rok 2024. Wydłuża się okres realizacji 
          inwestycji;</t>
    </r>
  </si>
  <si>
    <r>
      <t xml:space="preserve">        - o kwotę  882.170 zł na zadanie pn. </t>
    </r>
    <r>
      <rPr>
        <i/>
        <sz val="10"/>
        <rFont val="Times New Roman"/>
        <family val="1"/>
      </rPr>
      <t xml:space="preserve">"Prace projektowe związane z Nową Perspektywą Finansową 2021-2027" </t>
    </r>
    <r>
      <rPr>
        <sz val="10"/>
        <rFont val="Times New Roman"/>
        <family val="1"/>
      </rPr>
      <t>w związku z brakiem 
          możliwości wydatkowania środków na skutek przedłużających się w czasie procedur związanych z opracowywaniem dokumentacji 
          projektowych. Środki przeniesione zostają na rok 2024. Ogólna wartość zadania nie ulega zmianie;</t>
    </r>
  </si>
  <si>
    <t>Zmniejsza się o kwotę 28.548.214 zł dotację inwestycyjną dla Opery NOVA w Bydgoszczy na rozbudowę gmachu Opery o IV krąg, w tym w części finansowanej z dotacji od miasta Bydgoszczy o kwotę 14.274.107, tj. do wysokości określonej w projekcie uchwały Rady Miasta Bydgoszczy zmieniającej uchwałę w sprawie udzielenia pomocy finansowej Województwu Kujawsko-Pomorskiemu oraz w części finansowanej ze środków własnych województwa o kwotę 14.274.107 zł w związku z aktualizacją harmonogramu realizacji inwestycji. Środki przeniesione zostają na lata następne. Ogólna wartość zadania się nie zmienia.</t>
  </si>
  <si>
    <t>Drogi wewnętrzne</t>
  </si>
  <si>
    <r>
      <t xml:space="preserve">Zmniejsza się o kwotę 9.908.131 zł dotację dla Opery NOVA w Bydgoszczy zaplanowaną na wieloletnie zadanie inwestycyjne pn. </t>
    </r>
    <r>
      <rPr>
        <i/>
        <sz val="10"/>
        <rFont val="Times New Roman"/>
        <family val="1"/>
      </rPr>
      <t>"Budowa parkingu przy Operze NOVA w Bydgoszczy"</t>
    </r>
    <r>
      <rPr>
        <sz val="10"/>
        <rFont val="Times New Roman"/>
        <family val="1"/>
      </rPr>
      <t xml:space="preserve"> w związku z brakiem możliwości wydatkowania środków na skutek zmiany harmonogramu robót budowlano-montażowych. Środki przeniesione zostają na lata następne. Ogólna wartość zadania nie ulega zmianie.</t>
    </r>
  </si>
  <si>
    <t>Przeciwdziałanie alkoholizmowi</t>
  </si>
  <si>
    <t>§ 12 pkt 1 dotyczący dochodów gromadzonych na wydzielonych rachunkach przez jednostki budżetowe prowadzące działalność określoną w ustawie Prawo oświatowe</t>
  </si>
  <si>
    <t>§ 12 pkt 2 dotyczący wydatków finansowanych dochodami gromadzonymi na wydzielonych rachunkach przez jednostki budżetowe prowadzące działalność określoną w ustawie Prawo oświatowe</t>
  </si>
  <si>
    <t>Biblioteki pedagogiczne</t>
  </si>
  <si>
    <t>Infrastruktura portowa</t>
  </si>
  <si>
    <t>Określa się dotację celową w kwocie 8.202 zł dla Kujawsko-Pomorskiego Teatru Muzycznego w Toruniu z przeznaczeniem na rozbudowę systemu akcji scenicznej poprzez zakup nowoczesnego systemu nasłuchu dźwiękowego wraz z nowymi głośnikami.</t>
  </si>
  <si>
    <r>
      <t xml:space="preserve">Określa się wydatki w kwocie 110.000 zł na zadanie własne pn. </t>
    </r>
    <r>
      <rPr>
        <i/>
        <sz val="10"/>
        <rFont val="Times New Roman"/>
        <family val="1"/>
      </rPr>
      <t xml:space="preserve">"Targi Grűne Woche w Berlinie" </t>
    </r>
    <r>
      <rPr>
        <sz val="10"/>
        <rFont val="Times New Roman"/>
        <family val="1"/>
      </rPr>
      <t>z przeznaczeniem na pokrycie kosztów prezentacji i promocji firm przemyslu rolno-spożywczego.</t>
    </r>
  </si>
  <si>
    <t>§ 7 ust. 2 dotyczący dotacji przedmiotowych udzielanych z budżetu województwa dla przewoźników komunikacji kolejowej z tytułu świadczonych usług w zakresie publicznego transportu zbiorowego</t>
  </si>
  <si>
    <t>Krajowe pasażerskie przewozy kolejowe</t>
  </si>
  <si>
    <r>
      <t xml:space="preserve"> - o kwotę 1.353.363 zł na zadanie własne pn.</t>
    </r>
    <r>
      <rPr>
        <i/>
        <sz val="10"/>
        <rFont val="Times New Roman"/>
        <family val="1"/>
      </rPr>
      <t xml:space="preserve"> "Dotowanie kolejowych przewozów pasażerskich", </t>
    </r>
    <r>
      <rPr>
        <sz val="10"/>
        <rFont val="Times New Roman"/>
        <family val="1"/>
      </rPr>
      <t>tj. do kwoty przekazanej operatorom kolejowym 
   Polregio S.A. i Arriva RP Sp. z o.o. z tytułu rozliczenia umów zawartych na świadczenie usług publicznych w zakresie publicznego transportu 
   zbiorowego w transporcie kolejowym na liniach komunikacyjnych na obszarze województwa kujawsko-pomorskiego w okresie od 12 grudnia 
   2021 r. do 10 grudnia 2022 r.;</t>
    </r>
  </si>
  <si>
    <t xml:space="preserve"> - o kwotę 138.902 zł na bieżące utrzymanie Kujawsko-Pomorskiego Specjalnego Ośrodka Szkolno-Wychowawczego w Toruniu z przeznaczeniem
   na pokrycie kosztów związanych z usługami świadczonymi przez kontrahentów zewnętrznych;</t>
  </si>
  <si>
    <r>
      <t xml:space="preserve"> - o kwotę 170.000 zł na projekt pn. </t>
    </r>
    <r>
      <rPr>
        <i/>
        <sz val="10"/>
        <rFont val="Times New Roman"/>
        <family val="1"/>
      </rPr>
      <t xml:space="preserve">"Dostrzec to, co niewidoczne" - zwiększenie dostępności do edukacji przedszkolnej w Ośrodku Braille'a 
   w Bydgoszczy" </t>
    </r>
    <r>
      <rPr>
        <sz val="10"/>
        <rFont val="Times New Roman"/>
        <family val="1"/>
      </rPr>
      <t>realizowany w ramach RPKO WK-P 2014-2020, Poddziałanie 6.3.1 w związku z koniecznością zabezpieczenia środków na pokrycie 
   kosztów niekwalifikowalnych dotyczących wykonania dodatkowych prac budowlanych i sanitarnych w budynku przedszkola oraz na zakup 
   wyposażenia i sprzętu rehabilitacyjnego. Zwiększa się ogólna wartość projektu.</t>
    </r>
  </si>
  <si>
    <t>Określa się wydatki w planie finansowym Regionalnego Ośrodka Polityki Społecznej w Toruniu:</t>
  </si>
  <si>
    <r>
      <t xml:space="preserve">Zwiększa się o kwotę 600.000 zł wydatki na zadanie własne pn. </t>
    </r>
    <r>
      <rPr>
        <i/>
        <sz val="10"/>
        <rFont val="Times New Roman"/>
        <family val="1"/>
      </rPr>
      <t>"Obsługa Roku Mikołaja Kopernika"</t>
    </r>
    <r>
      <rPr>
        <sz val="10"/>
        <rFont val="Times New Roman"/>
        <family val="1"/>
      </rPr>
      <t xml:space="preserve"> w celu zabezpieczenia środków m.in. na przedsięwzięcie pt. "W Gościnie u Kopernika - edycja II".</t>
    </r>
  </si>
  <si>
    <r>
      <t>Zwiększa się o kwotę 93.000 zł wydatki zaplanowane na zadanie własne pn.</t>
    </r>
    <r>
      <rPr>
        <i/>
        <sz val="10"/>
        <rFont val="Times New Roman"/>
        <family val="1"/>
      </rPr>
      <t xml:space="preserve"> "Zadania w zakresie kultury fizycznej i sportu - pozostała działalność" </t>
    </r>
    <r>
      <rPr>
        <sz val="10"/>
        <rFont val="Times New Roman"/>
        <family val="1"/>
      </rPr>
      <t>z przeznaczeniem na współorganizację przedsięwzięć o charakterze sportowo-rekreacyjnym w regionie.</t>
    </r>
  </si>
  <si>
    <t>Zwiększa się o kwotę 200.000 zł dotację zaplanowaną dla Kujawsko-Pomorskiego Teatru Muzycznego w Toruniu na zakupy inwestycyjne z przeznaczeniem na zakup zestawu mikrofonów bezprzewodowych oraz rozdzielni elektrycznej do obsługi sceny plenerowej.</t>
  </si>
  <si>
    <t>01041</t>
  </si>
  <si>
    <t>Program Rozwoju Obszarów Wiejskich</t>
  </si>
  <si>
    <t>Zmniejsza się o kwotę 19.995.099 zł wydatki zaplanowane z tytułu poręczenia kredytów zaciągniętych w Europejskim Banku Inwestycyjnego przez Kujawsko-Pomorskie Inwestycje Medyczne Sp. z o.o. w związku z bieżącą spłatą zobowiązań przez kredytobiorcę.</t>
  </si>
  <si>
    <r>
      <t xml:space="preserve">Zmniejsza się wydatki na zadanie wieloletnie pn. </t>
    </r>
    <r>
      <rPr>
        <i/>
        <sz val="10"/>
        <rFont val="Times New Roman"/>
        <family val="1"/>
      </rPr>
      <t>"Promocja Województwa Kujawsko-Pomorskiego w ramach współpracy z przewoźnikami lotniczymi"</t>
    </r>
    <r>
      <rPr>
        <sz val="10"/>
        <rFont val="Times New Roman"/>
        <family val="1"/>
      </rPr>
      <t xml:space="preserve"> o kwotę 937.290 zł, tj. do kwoty wynikającej z umowy podpisanej w przewoźnikiem po przeprowadzeniu postepowania przetargowego na promocję w liniach lotniczych oraz na międzynarodowych trasach lotniczych.</t>
    </r>
  </si>
  <si>
    <r>
      <t>Dokonuje się zmian w projektach</t>
    </r>
    <r>
      <rPr>
        <i/>
        <sz val="10"/>
        <rFont val="Times New Roman"/>
        <family val="1"/>
      </rPr>
      <t xml:space="preserve"> </t>
    </r>
    <r>
      <rPr>
        <sz val="10"/>
        <rFont val="Times New Roman"/>
        <family val="1"/>
      </rPr>
      <t>realizowanych w ramach RPO WK-P 2014-2020, Poddziałania 6.1.1:</t>
    </r>
  </si>
  <si>
    <r>
      <t xml:space="preserve">2) projekt pn. </t>
    </r>
    <r>
      <rPr>
        <i/>
        <sz val="10"/>
        <rFont val="Times New Roman"/>
        <family val="1"/>
      </rPr>
      <t xml:space="preserve">"Doposażenie szpitali w województwie kujawsko-pomorskim w związku z zapobieganiem, przeciwdziałaniem i zwalczaniem 
    COVID-19 - etap II" </t>
    </r>
    <r>
      <rPr>
        <sz val="10"/>
        <rFont val="Times New Roman"/>
        <family val="1"/>
      </rPr>
      <t>realizowany przez Regionalny Ośrodek Polityki Społecznej w Toruniu:</t>
    </r>
  </si>
  <si>
    <t xml:space="preserve">    - przeniesienie wydatków pomiędzy źródłami finansowania poprzez zmniejszenie wydatków finansowanych z budżetu środków europejskich 
      o kwotę 71.309 zł  przy jednoczesnym zwiększeniu wydatków finansowanych z budżetu państwa na współfinansowanie krajowe;</t>
  </si>
  <si>
    <r>
      <t>W związku ze zmianą założeń unijnej Polityki Spójności na lata 2021-2027 skutkującą brakiem możliwości sfinansowania wydatków zaplanowanych w projekcie pn.</t>
    </r>
    <r>
      <rPr>
        <i/>
        <sz val="10"/>
        <rFont val="Times New Roman"/>
        <family val="1"/>
      </rPr>
      <t xml:space="preserve"> "Opracowanie dokumentacji projektowej dla strategicznych zadań w szpitalach wojewódzkich dla nowego okresu programowania 2021-2027" </t>
    </r>
    <r>
      <rPr>
        <sz val="10"/>
        <rFont val="Times New Roman"/>
        <family val="1"/>
      </rPr>
      <t xml:space="preserve">w ramach Pomocy Technicznej RPO WK-P 2014-2020, wycofuje się projekt z wykazu zadań realizowanych w ramach RPO WK-P 2014-2020 i zmniejsza wydatki o kwotę 6.685.076 zł. </t>
    </r>
  </si>
  <si>
    <t>Wprowadza się zmiany projektach realizowanych w ramach RPO WK-P 2014-2020, Działania 5.1 Infrastruktura drogowa:</t>
  </si>
  <si>
    <t xml:space="preserve">    2) w zakresie wydatków inwestycyjnych:</t>
  </si>
  <si>
    <t xml:space="preserve">    1) w zakresie wydatków bieżących:</t>
  </si>
  <si>
    <t xml:space="preserve">        - zwiększenie wydatków kwalifikowalnych finansowanych z budżetu środków europejskich o kwotę 11.153.917 zł, z dotacji od jednostek 
          samorządu terytorialnego o kwotę 1.707.370 zł oraz z dotacji z budżetu państwa na współfinansowanie krajowe o kwotę 1.809 zł przy 
          jednoczesnym zmniejszeniu wydatków finansowanych ze środków własnych województwa o kwotę 7.371.433 zł;</t>
  </si>
  <si>
    <t xml:space="preserve">    1) w zakresie wydatków bieżących - zwiększenie wydatków o kwotę 16.672 zł z przeznaczeniem na zarządzanie projektem, w tym w planie 
        finansowym Urzędu Marszałkowskiego o kwotę 1.667 zł oraz Zarządu Dróg Wojewódzkich w Bydgoszczy o kwotę 15.005 zł;</t>
  </si>
  <si>
    <r>
      <t xml:space="preserve">2. projekt pn. </t>
    </r>
    <r>
      <rPr>
        <i/>
        <sz val="10"/>
        <rFont val="Times New Roman"/>
        <family val="1"/>
      </rPr>
      <t>"Rozbudowa drogi wojewódzkiej Nr 270 Brześć Kujawski-Izbica Kujawska-Koło od km 0+000 do km 29+023 - Budowa
    obwodnicy m. Lubraniec":</t>
    </r>
  </si>
  <si>
    <r>
      <t xml:space="preserve">3. projekt pn. </t>
    </r>
    <r>
      <rPr>
        <i/>
        <sz val="10"/>
        <rFont val="Times New Roman"/>
        <family val="1"/>
      </rPr>
      <t>"Przebudowa wraz z rozbudową drogi wojewódzkiej Nr 254 Brzoza-Łabiszyn-Barcin-Mogilno-Wylatowo (odcinek Brzoza - 
    Barcin). Odcinek I od km 0+069 do km 13+280":</t>
    </r>
  </si>
  <si>
    <t xml:space="preserve">    1) w zakresie wydatków bieżących - zwiększenie wydatków o kwotę 106.005 zł z przeznaczeniem na zarządzanie projektem, w tym w planie 
        finansowym Urzędu Marszałkowskiego o kwotę 10.600 zł oraz Zarządu Dróg Wojewódzkich w Bydgoszczy o kwotę 95.405 zł;</t>
  </si>
  <si>
    <t>Rozwiązuje się rezerwę celową na wydatki związane z realizacją programów finansowanych z udziałem środków unijnych i zmniejsza wydatki bieżące o kwotę 200.000 zł oraz wydatki inwestycyjne o kwotę 5.000.000 zł.</t>
  </si>
  <si>
    <t xml:space="preserve">    1) w zakresie wydatków bieżących - określenie wydatków w kwocie 101.293 zł z przeznaczeniem na zarządzanie projektem, w tym w planie 
        finansowym Urzędu Marszałkowskiego w kwocie 6.076 zł oraz Zarządu Dróg Wojewódzkich w Bydgoszczy w kwocie 95.217 zł. Środki 
        przeniesione zostają z roku 2022;</t>
  </si>
  <si>
    <r>
      <t xml:space="preserve"> - w kwocie 25.195 zł na zadanie własne pn. </t>
    </r>
    <r>
      <rPr>
        <i/>
        <sz val="10"/>
        <rFont val="Times New Roman"/>
        <family val="1"/>
      </rPr>
      <t xml:space="preserve">"Zwrot dotacji RPO" </t>
    </r>
    <r>
      <rPr>
        <sz val="10"/>
        <rFont val="Times New Roman"/>
        <family val="1"/>
      </rPr>
      <t>w związku z wezwaniem Instytucji Zarządzającej RPO WK-P do zwrotu środków
   otrzymanych na projekt pn. Aktywna mama, aktywny tata" realizowany w ramach Poddziałania 8.4.1 (wydatki niekwalifikowalne);</t>
    </r>
  </si>
  <si>
    <r>
      <t xml:space="preserve"> - w kwocie 66.000 zł na projekt pn.</t>
    </r>
    <r>
      <rPr>
        <i/>
        <sz val="10"/>
        <rFont val="Times New Roman"/>
        <family val="1"/>
      </rPr>
      <t xml:space="preserve"> "Kultura w zasięgu 3.0"</t>
    </r>
    <r>
      <rPr>
        <sz val="10"/>
        <rFont val="Times New Roman"/>
        <family val="1"/>
      </rPr>
      <t>;</t>
    </r>
  </si>
  <si>
    <r>
      <t xml:space="preserve"> - w kwocie 66.000 zł na projekt pn. </t>
    </r>
    <r>
      <rPr>
        <i/>
        <sz val="10"/>
        <rFont val="Times New Roman"/>
        <family val="1"/>
      </rPr>
      <t>"Kujawsko-pomorskie e-Zdrowie 3.0"</t>
    </r>
    <r>
      <rPr>
        <sz val="10"/>
        <rFont val="Times New Roman"/>
        <family val="1"/>
      </rPr>
      <t>;</t>
    </r>
  </si>
  <si>
    <r>
      <t xml:space="preserve"> - w kwocie 66.000 zł na projekt pn.</t>
    </r>
    <r>
      <rPr>
        <i/>
        <sz val="10"/>
        <rFont val="Times New Roman"/>
        <family val="1"/>
      </rPr>
      <t xml:space="preserve"> "Infostrada Kujaw i Pomorza 3.0"</t>
    </r>
    <r>
      <rPr>
        <sz val="10"/>
        <rFont val="Times New Roman"/>
        <family val="1"/>
      </rPr>
      <t>;</t>
    </r>
  </si>
  <si>
    <t xml:space="preserve">       - Działania 2.1 Wysoka dostępność i jakość e-usług publicznych, na projekty: </t>
  </si>
  <si>
    <r>
      <t xml:space="preserve">         pn. </t>
    </r>
    <r>
      <rPr>
        <i/>
        <sz val="10"/>
        <rFont val="Times New Roman"/>
        <family val="1"/>
      </rPr>
      <t>"Infostrada Kujaw i Pomorza 2.0"</t>
    </r>
  </si>
  <si>
    <r>
      <t xml:space="preserve">         pn. </t>
    </r>
    <r>
      <rPr>
        <i/>
        <sz val="10"/>
        <rFont val="Times New Roman"/>
        <family val="1"/>
      </rPr>
      <t>"Budowa kujawsko-pomorskiego systemu udostępniania elektronicznej dokumentacji medycznej 
         - I etap"</t>
    </r>
  </si>
  <si>
    <r>
      <t xml:space="preserve">       - Działania 2.2 Cyfrowa dostępność i użyteczność informacji sektora publicznego oraz zasobów nauki, 
         kultury i dziedzictwa regionalnego, na projekt pn. </t>
    </r>
    <r>
      <rPr>
        <i/>
        <sz val="10"/>
        <rFont val="Times New Roman"/>
        <family val="1"/>
      </rPr>
      <t>"Kultura w zasięgu 2.0"</t>
    </r>
  </si>
  <si>
    <r>
      <t xml:space="preserve">       - Działania 13.4 Pomoc Ukrainie, na projekt pn. </t>
    </r>
    <r>
      <rPr>
        <i/>
        <sz val="10"/>
        <rFont val="Times New Roman"/>
        <family val="1"/>
      </rPr>
      <t>"Utworzenie mieszkań wspomaganych dla obywateli 
         Ukrainy, którzy przybyli do Polski w związku z konfliktem zbrojnym"</t>
    </r>
  </si>
  <si>
    <r>
      <t xml:space="preserve">         pn. </t>
    </r>
    <r>
      <rPr>
        <i/>
        <sz val="10"/>
        <rFont val="Times New Roman"/>
        <family val="1"/>
      </rPr>
      <t>"Przebudowa wraz z rozbudową drogi wojewódzkiej Nr 254 Brzoza - Łabiszyn-Barcin - Mogilno-
         Wylatowo (odcinek Brzoza - Barcin). Odcinek I od km 0+069 do km 13+280"</t>
    </r>
  </si>
  <si>
    <r>
      <t xml:space="preserve">         pn. </t>
    </r>
    <r>
      <rPr>
        <i/>
        <sz val="10"/>
        <rFont val="Times New Roman"/>
        <family val="1"/>
      </rPr>
      <t>"Rozbudowa drogi wojewódzkiej Nr 270 Brześć Kujawski-Izbica Kujawska-Koło od km 0+000 do 
         km 29+023-Budowa obwodnicy m. Lubraniec"</t>
    </r>
  </si>
  <si>
    <r>
      <t xml:space="preserve">         pn. </t>
    </r>
    <r>
      <rPr>
        <i/>
        <sz val="10"/>
        <rFont val="Times New Roman"/>
        <family val="1"/>
      </rPr>
      <t>"Podniesienie nośności dróg wojewódzkich do parametrów normatywnych poprzez odnowę 
         nawierzchni wybranych odcinków dróg wojewódzkich nr: 241 relacji Tuchola-Rogoźno, 266 relacji 
         Ciechocinek-Konin i 269 relacji Szczerkowo- Kowal, o łącznej długości 35,061 km"</t>
    </r>
  </si>
  <si>
    <r>
      <t xml:space="preserve">         pn. </t>
    </r>
    <r>
      <rPr>
        <i/>
        <sz val="10"/>
        <rFont val="Times New Roman"/>
        <family val="1"/>
      </rPr>
      <t>"Podniesienie nośności dróg wojewódzkich do parametrów normatywnych poprzez odnowę 
         nawierzchni wybranych odcinków drogi wojewódzkiej nr 544 relacji Brodnica-Ostrołęka, o łącznej 
         długości 11,210 km"</t>
    </r>
  </si>
  <si>
    <r>
      <t xml:space="preserve">         pn. </t>
    </r>
    <r>
      <rPr>
        <i/>
        <sz val="10"/>
        <rFont val="Times New Roman"/>
        <family val="1"/>
      </rPr>
      <t>"Podniesienie nośności dróg wojewódzkich do parametrów normatywnych poprzez odnowę 
         nawierzchni wybranych odcinków drogi wojewódzkiej nr 551 relacji Strzyżawa-Wąbrzeźno, o łącznej 
         długości 11,435 km"</t>
    </r>
  </si>
  <si>
    <r>
      <t xml:space="preserve">       - Poddziałania 6.3.2 Inwestycje w infrastrukturę kształcenia zawodowego, na projekt pn. </t>
    </r>
    <r>
      <rPr>
        <i/>
        <sz val="10"/>
        <rFont val="Times New Roman"/>
        <family val="1"/>
      </rPr>
      <t>"Artyści 
         w zawodzie - modernizacja warsztatów kształcenia zawodowego w K-PSOSW im. Korczaka w Toruniu"</t>
    </r>
  </si>
  <si>
    <r>
      <t xml:space="preserve">       - Poddziałania 6.1.1  Inwestycje w infrastrukturę zdrowotną, na projekt pn. </t>
    </r>
    <r>
      <rPr>
        <i/>
        <sz val="10"/>
        <rFont val="Times New Roman"/>
        <family val="1"/>
      </rPr>
      <t>"Doposażenie szpitali 
         w województwie kujawsko-pomorskim w związku z zapobieganiem, przeciwdziałaniem i zwalczaniem 
         COVID-19 - etap II"</t>
    </r>
  </si>
  <si>
    <r>
      <t xml:space="preserve">       - Poddziałania 6.1.1  Inwestycje w infrastrukturę zdrowotną, na projekt pn. </t>
    </r>
    <r>
      <rPr>
        <i/>
        <sz val="10"/>
        <rFont val="Times New Roman"/>
        <family val="1"/>
      </rPr>
      <t>"Doposażenie szpitali 
         w województwie kujawsko-pomorskim związane z zapobieganiem, przeciwdziałaniem 
         i zwalczaniem COVID-19"</t>
    </r>
  </si>
  <si>
    <r>
      <t xml:space="preserve">         pn. </t>
    </r>
    <r>
      <rPr>
        <i/>
        <sz val="10"/>
        <rFont val="Times New Roman"/>
        <family val="1"/>
      </rPr>
      <t>"Rozbudowa drogi wojewódzkiej Nr 548 Stolno-Wąbrzeźno od km 0+005 do km 29+619 
         z wyłączeniem węzła autostradowego w m. Lisewo od km 14+144 do km 15+146"</t>
    </r>
  </si>
  <si>
    <r>
      <t xml:space="preserve">         pn. </t>
    </r>
    <r>
      <rPr>
        <i/>
        <sz val="10"/>
        <rFont val="Times New Roman"/>
        <family val="1"/>
      </rPr>
      <t>"Przebudowa drogi wojewódzkiej nr 265 Brześć Kujawski-Kowal-Gostynin na odcinku Kowal - 
         granica województwa od km 19+117 do km 34+025"</t>
    </r>
  </si>
  <si>
    <r>
      <t xml:space="preserve">1. określenie planowanych dochodów na zadania bieżące w ramach Działania 5.1 Infrastruktura drogowa, na 
    projekt pn. </t>
    </r>
    <r>
      <rPr>
        <i/>
        <sz val="10"/>
        <rFont val="Times New Roman"/>
        <family val="1"/>
      </rPr>
      <t>"Rozbudowa drogi wojewódzkiej Nr 548 Stolno-Wąbrzeźno od km 0+005 do km 29+619 
    z wyłączeniem węzła autostradowego w m. Lisewo od km 14+144 do km 15+146"</t>
    </r>
  </si>
  <si>
    <t>Zmniejsza się o kwotę 14.274.107 zł dochody z tytułu dotacji od jednostek samorządu terytorialnego zaplanowane dla Opery NOVA w Bydgoszczy na rozbudowę gmachu Opery o IV krąg, tj. do wysokości określonej w projekcie uchwały Rady Miasta Bydgoszczy zmieniającej uchwałę w sprawie udzielenia pomocy finansowej Województwu Kujawsko-Pomorskiemu. Środki przeniesione zostają na lata następne w związku ze zmianą harmonogramu robót budowlano-montażowych.</t>
  </si>
  <si>
    <r>
      <t xml:space="preserve"> - o kwotę 159.657 zł na zadanie własne pn. </t>
    </r>
    <r>
      <rPr>
        <i/>
        <sz val="10"/>
        <rFont val="Times New Roman"/>
        <family val="1"/>
      </rPr>
      <t xml:space="preserve">"Regionalne przewozy kolejowe - pozostałe zadania" </t>
    </r>
    <r>
      <rPr>
        <sz val="10"/>
        <rFont val="Times New Roman"/>
        <family val="1"/>
      </rPr>
      <t>w związku z mniejszymi kosztami usług 
   doradczych oraz usług związanych z kontrolą umów na kolejowe przewozy pasażerskie.</t>
    </r>
  </si>
  <si>
    <t xml:space="preserve">        - określenie wydatków niekwalifikowalnych finansowanych ze środków własnych województwa w kwocie 39.828 zł w związku z przeniesieniem
          środków z roku 2022;</t>
  </si>
  <si>
    <t>Odstępuje się w 2023 r. od udzielenia pomocy finansowej gminie Białe Błota na opracowanie dokumentacji Studium Techniczno-Ekonomiczno-Środowiskowego dla połączenia Miasta Bydgoszczy z węzłem drogowym na trasie szybkiego ruchu S5 i S10 w miejscowości Białe Błota i zmniejsza wydatki o kwotę 150.000 zł. W związku z otrzymaniem informacji od wójta gminy o trwającym etapie przygotowywania wszczęcia kolejnego postępowania przetargowego na wyłonienie wykonawcy dokumentacji i braku możliwości wydatkowania środków w roku bieżącym powyższą kwotę przenosi się na rok 2024.</t>
  </si>
  <si>
    <t>Określa się wydatki w kwocie 65.476 zł na remont dachu budynku przy ul. Toruńskiej 25 w Inowrocławiu, który wymaga kompleksowej naprawy. Stwierdzono przecieki do pomieszczeń biurowych i zawilgocenie izolacji termicznej stropodachu. Nieruchomość jest wynajmowana jednak zgodnie z zapisami umów najmu koszty istotnych remontów budynku i jego stałych elementów ponosi Województwo, jako właściciel nieruchomości.</t>
  </si>
  <si>
    <r>
      <t xml:space="preserve">Odstępuje się od realizacji zadania pn. </t>
    </r>
    <r>
      <rPr>
        <i/>
        <sz val="10"/>
        <rFont val="Times New Roman"/>
        <family val="1"/>
      </rPr>
      <t>"Przygotowanie dokumentacji na potrzeby realizacji projektu pn. "Młyn Energii w Grudziądzu"</t>
    </r>
    <r>
      <rPr>
        <sz val="10"/>
        <rFont val="Times New Roman"/>
        <family val="1"/>
      </rPr>
      <t xml:space="preserve"> i zmniejsza wydatki o kwotę 169.986 zł w związku z ujęciem kosztów nadzoru autorskiego nad robotami budowlanymi w zakresie rzeczowym projektu pn. "Młyn Energii - dostosowanie obiektu Młyna Górnego w Grudziądzu do funkcji kulturalno-edukacyjnych" przewidzianego do realizacji w ramach FEdKP 2021-2027, Działania 6.12 przez Kujawsko-Pomorskie Centrum Edukacji i Innowacji w Toruniu.</t>
    </r>
  </si>
  <si>
    <t xml:space="preserve">    - zwiększenie wydatków o kwotę 2.753.026 zł, w tym wydatków bieżących o kwotę 122.361 zł oraz wydatków inwestycyjnych o kwotę 2.630.665 zł;</t>
  </si>
  <si>
    <r>
      <t xml:space="preserve">Odstępuje się od udzielenia dotacji dla Kujawsko-Pomorskiego Centrum Kultury w Bydgoszczy na wieloletnie zadanie inwestycyjne pn. </t>
    </r>
    <r>
      <rPr>
        <i/>
        <sz val="10"/>
        <rFont val="Times New Roman"/>
        <family val="1"/>
      </rPr>
      <t>"Adaptacja pomieszczeń piwnicznych w budynku Kujawsko-Pomorskiego Centrum Kultury w Bydgoszczy"</t>
    </r>
    <r>
      <rPr>
        <sz val="10"/>
        <rFont val="Times New Roman"/>
        <family val="1"/>
      </rPr>
      <t xml:space="preserve"> i zmniejsza wydatki o kwotę 1.461.843 zł</t>
    </r>
    <r>
      <rPr>
        <i/>
        <sz val="10"/>
        <rFont val="Times New Roman"/>
        <family val="1"/>
      </rPr>
      <t>.</t>
    </r>
    <r>
      <rPr>
        <sz val="10"/>
        <rFont val="Times New Roman"/>
        <family val="1"/>
      </rPr>
      <t xml:space="preserve"> Środki przeniesione zostają na rok 2024 i wydłuża się okres realizacji inwestycji. W związku z dwukrotnym unieważnieniem przeprowadzonych w 2023 r. postępowań przetargowych na wyłonienie wykonawcy dokumentacji projektowej z uwagi na błędy formalne w złożonych ofertach,  nie ma możliwości wykonania prac budowlanych w roku bieżącym. </t>
    </r>
  </si>
  <si>
    <t>Odstępuje się od udzielenia dotacji celowej dla Galerii i Ośrodka Plastycznej Twórczości Dziecka w Toruniu na remont kamienicy przy Rynku Nowomiejskim 17 i zmniejsza wydatki o kwotę 210.000 zł. Z uwagi na konieczność przeprowadzenia inwentaryzacji budowlanej i opracowania projektów budowlanych w zakresie prac dotyczących wymiany oświetlenia i systemu wentylacji, nie ma możliwości w roku bieżącym wykonania remontu i wydatkowania środków.</t>
  </si>
  <si>
    <r>
      <t xml:space="preserve">Dokonuje się przeniesienia wydatków między podziałkami klasyfikacji budżetowej w zadaniu wieloletnim pn. </t>
    </r>
    <r>
      <rPr>
        <i/>
        <sz val="10"/>
        <rFont val="Times New Roman"/>
        <family val="1"/>
      </rPr>
      <t xml:space="preserve">"Kampania edukacyjna "Nasza Misja - Niska Emisja" </t>
    </r>
    <r>
      <rPr>
        <sz val="10"/>
        <rFont val="Times New Roman"/>
        <family val="1"/>
      </rPr>
      <t>w części ujętej w planie finansowym Nadgoplańskiego Parku Tysiąclecia poprzez zmniejszenie wydatków inwestycyjnych o kwotę 1.000 zł przy jednoczesnym zwiększeniu wydatków bieżących. Zmiana wynika z niższej ceny zakupu energoroweru w porównaniu do kosztów szacunkowych wykazanych w zakresie rzeczowym przedsięwzięcia.</t>
    </r>
  </si>
  <si>
    <r>
      <t xml:space="preserve"> - o kwotę 104.000 zł na zadanie własne pn.</t>
    </r>
    <r>
      <rPr>
        <i/>
        <sz val="10"/>
        <rFont val="Times New Roman"/>
        <family val="1"/>
      </rPr>
      <t xml:space="preserve"> "Mała architektura i budowa infrastruktury sportowej przy obiektach edukacyjnych - wsparcie
   finansowe"</t>
    </r>
    <r>
      <rPr>
        <sz val="10"/>
        <rFont val="Times New Roman"/>
        <family val="1"/>
      </rPr>
      <t xml:space="preserve"> w związku z rezygnacją 3 jednostek samorządu terytorialnego z dofinansowania przyznanego w ramach "Kujawsko-Pomorskiej Małej 
   Infrastruktury Sportowej - Edycja 2023";</t>
    </r>
  </si>
  <si>
    <t>§ 3 ust. 1 pkt 3 dotyczący pokrycia deficytu budżetowego przychodami stanowiącymi wolne środki, o których mowa w art. 217 ust. 2 pkt 6 ustawy o finansach publicznych</t>
  </si>
  <si>
    <t>§ 3 ust. 1 pkt 1 dotyczący pokrycia deficytu budżetowego przychodami pochodzącymi z kredytów bankowych</t>
  </si>
  <si>
    <t>§ 13 pkt 2 dotyczący limitu zobowiązań z tytułu zaciąganych kredytów i pożyczek na spłatę wcześniej zaciągniętych kredytów</t>
  </si>
  <si>
    <t>§ 13 pkt 3 dotyczący limitu zobowiązań z tytułu zaciąganych kredytów i pożyczek na sfinansowanie planowanego deficytu budżetu województwa</t>
  </si>
  <si>
    <t>18.</t>
  </si>
  <si>
    <t>19.</t>
  </si>
  <si>
    <t>20.</t>
  </si>
  <si>
    <t>22.</t>
  </si>
  <si>
    <t>24.</t>
  </si>
  <si>
    <t>25.</t>
  </si>
  <si>
    <t>26.</t>
  </si>
  <si>
    <t>27.</t>
  </si>
  <si>
    <t>28.</t>
  </si>
  <si>
    <t>Zmianie ulega załącznik nr 5 do uchwały budżetowej pn. "Wynik budżetowy i finansowy. Plan na 2023 rok" w związku ze:</t>
  </si>
  <si>
    <t>zmniejszeniem planowanych dochodów o kwotę 46.139.077,33 zł, tj. do kwoty 1.929.628.173,53 zł;</t>
  </si>
  <si>
    <t>zmniejszeniem planowanych wydatków o kwotę 46.139.077,33 zł, tj. do kwoty 2.103.549.624,14 zł;</t>
  </si>
  <si>
    <t xml:space="preserve"> - określenie wolnych środków na spłatę wcześniej zaciągniętych kredytów w kwocie 13.500.000 zł,</t>
  </si>
  <si>
    <t>§ 5 pkt 2 lit. a tiret pierwsze dotyczący rezerwy celowej na wydatki bieżące związane z realizacją programów finansowanych z udziałem środków unijnych</t>
  </si>
  <si>
    <t>zwiększeniem planowanych przychodów stanowiących wolne środki, o których mowa w art. 217 ust. 2 pkt 6 ustawy o finansach publicznych  łącznie o kwotę 80.000.000 zł, tj. z kwoty 101.500.000 zł do kwoty 181.500.000 zł, w tym:</t>
  </si>
  <si>
    <t xml:space="preserve"> - zwiększenie wolnych środków na sfinansowanie planowanego deficytu budżetowego o kwotę 66.500.000 zł, tj. z kwoty 101.500.000 zł do kwoty
   168.000.000 zł.</t>
  </si>
  <si>
    <r>
      <t xml:space="preserve"> - o kwotę 1.300 zł na zadanie własne pn. </t>
    </r>
    <r>
      <rPr>
        <i/>
        <sz val="10"/>
        <rFont val="Times New Roman"/>
        <family val="1"/>
      </rPr>
      <t>"Realizacja ustawy o zużytym sprzęcie elektrycznym i elektronicznym"</t>
    </r>
    <r>
      <rPr>
        <sz val="10"/>
        <rFont val="Times New Roman"/>
        <family val="1"/>
      </rPr>
      <t xml:space="preserve"> w związku z urealnieniem 
   dochodów stanowiących 10% odpis od wpłaty środków stanowiących równowartość kwoty skalkulowanej na wykonanie obowiązku 
   prowadzenia publicznych kampanii edukacyjnych oraz od wpływów z tytułu opłaty produktowej i dodatkowej opłaty produktowej, pobieranych 
   zgodnie z ustawą z dnia 11 września 2015 r. o zużytym sprzęcie elektrycznym i elektronicznym;</t>
    </r>
  </si>
  <si>
    <t>W celu dostosowania planu wydatków do wielkości prognozowanego współfinansowania krajowego dla projektów przewidzianych do realizacji przez beneficjentów w 2023 r. w ramach rozstrzygniętych konkursów RPO WK-P 2014-2020 zwiększa się o kwotę 1.847.714 zł wydatki inwestycyjne zaplanowane na Poddziałanie 6.1.1 Inwestycje w infrastrukturę zdrowotną.</t>
  </si>
  <si>
    <t xml:space="preserve">Określa się wydatki w kwocie 1.200.000 zł na podwyższenie kapitału Spółki Przedsiębiorstwo Uzdrowisko Ciechocinek S.A. z przeznaczeniem na wkład własny w projekcie pn. "Wzrost efektywności energetycznej poprzez termomodernizację obiektu Szpitala Uzdrowiskowego nr 1 oraz zabytkowego budynku Zarządu Uzdrowiska tzw. Pałacyku Zarządu w Ciechocinku" realizowanego w ramach RPO WK-P 2014-2020, Działania 3.3. Wniesienie kapitału nastąpi poprzez objęcie 120.000 akcji o wartości nominalnej 10 zł każda. </t>
  </si>
  <si>
    <t>W celu dostosowania planu wydatków do wielkości prognozowanego współfinansowania krajowego dla projektów przewidzianych do realizacji przez beneficjentów w 2023 r. w ramach rozstrzygniętych konkursów RPO WK-P 2014-2020 zmniejsza się o kwotę 12.698 zł wydatki bieżące zaplanowane na Poddziałanie 8.6.2 Regionalne programy polityki zdrowotnej i profilaktyczne.</t>
  </si>
  <si>
    <t xml:space="preserve"> - o kwotę 27.995.000 zł na podwyższenie kapitału Spółki Kujawsko-Pomorskie Inwestycje Medyczne Sp. z o.o. Środki przeznaczone są na pokrycie 
   kosztów związanych z realizacją inwestycji w ramach Kujawsko-Pomorskiego Programu Ochrony Zdrowia I i II;</t>
  </si>
  <si>
    <t xml:space="preserve"> - o kwotę 532.700 zł na bieżące utrzymanie w celu zabezpieczenia środków m.in. na pokrycie kosztów uruchomienia funkcjonalności systemu Mdok
   w zakresie integracji z eDoręczeniami i utrzymania serwera Mdok w Exea DataCenter, naprawy windy, zakup Systemu Informacji Prawnej, opłaty 
   za usługi telekomunikacyjne, zakup materiałów do remontu pomieszczeń oraz pokrycie kosztów podróży służbowych; </t>
  </si>
  <si>
    <t xml:space="preserve">Zwiększa się o kwotę 3.862.490 zł wydatki zaplanowane na podwyższenie kapitału zakładowego Portu Lotniczego Bydgoszcz S.A z przeznaczeniem na zadania: "Taśmociąg - dostawa oraz montaż nowej karuzeli będącej elementem systemu transportu bagażowego w pomieszczeniu przylotów" oraz "Zakup lotniskowego pojazdu ratowniczo-gaśniczego z wyposażeniem technicznym wraz z zestawem ratunkowym, hydraulicznym dla Lotniskowej Służby Ratowniczo-Gaśniczej (LSRG)". Wniesienie kapitału nastąpi poprzez objęcie 330.059 akcji nowej emisji o wartości nominalnej 42 zł natomiast kwota 12 zł przekazana zostanie na kapitał zapasowy. </t>
  </si>
  <si>
    <r>
      <t xml:space="preserve">        - o kwotę 3.605.717 zł na zadanie pn. </t>
    </r>
    <r>
      <rPr>
        <i/>
        <sz val="10"/>
        <rFont val="Times New Roman"/>
        <family val="1"/>
      </rPr>
      <t xml:space="preserve">"Przebudowa drogi wojewódzkiej Nr 251 od km 45+145 do km 46+800 odc. Młodocin-Pturek wraz 
          z przebudową przepustu w km 46+216". </t>
    </r>
    <r>
      <rPr>
        <sz val="10"/>
        <rFont val="Times New Roman"/>
        <family val="1"/>
      </rPr>
      <t>Środki przeniesione zostają na rok 2024 w związku z brakiem możliwości sfinansowania robót 
          drogowych w roku bieżącym. Zwiększa się ogólna wartość inwestycji po przeprowadzeniu postępowania przetargowego i analizie złożonych 
          ofert;</t>
    </r>
  </si>
  <si>
    <t>Zmniejsza się o kwotę 92.328 zł wydatki zaplanowane na współfinansowanie krajowe przedsięwzięć realizowanych z udziałem środków z Europejskiego Funduszu Społecznego Plus w związku z koniecznością zabezpieczenia dotacji z budżetu państwa na finansowanie części krajowej w ramach nowych projektów przewidzianych do realizacji w ramach Programu Fundusze Europejskie dla Kujaw i Pomorza 2021-2027.</t>
  </si>
  <si>
    <t xml:space="preserve">w związku ze zwiększeniem przez Instytucję Zarządzającą RPO WK-P 2014-2020 dofinansowania na ww. projekty i aktualizacją wniosków o dofinansowanie. </t>
  </si>
  <si>
    <r>
      <t xml:space="preserve">1) projekt pn. </t>
    </r>
    <r>
      <rPr>
        <i/>
        <sz val="10"/>
        <rFont val="Times New Roman"/>
        <family val="1"/>
      </rPr>
      <t xml:space="preserve">"Doposażenie szpitali w województwie kujawsko-pomorskim związane z zapobieganiem, przeciwdziałaniem i zwalczaniem 
    COVID-19" </t>
    </r>
    <r>
      <rPr>
        <sz val="10"/>
        <rFont val="Times New Roman"/>
        <family val="1"/>
      </rPr>
      <t>realizowany przez Urząd Marszałkowski - zwiększenie wydatków łącznie o kwotę 7.071.773 zł, w tym wydatków bieżących o kwotę 
    201.171 zł oraz wydatków inwestycyjnych o kwotę 6.870.602 zł;</t>
    </r>
  </si>
  <si>
    <t>Określa się wydatki na objęcie udziałów w kapitale zakładowym Spółki:</t>
  </si>
  <si>
    <r>
      <t xml:space="preserve">Określa się wydatki w kwocie 5.585.686 zł, w tym wydatki bieżące w kwocie 584.350 zł oraz wydatki inwestycyjne w kwocie 5.001.336 zł na zadanie własne pn. </t>
    </r>
    <r>
      <rPr>
        <i/>
        <sz val="10"/>
        <rFont val="Times New Roman"/>
        <family val="1"/>
      </rPr>
      <t xml:space="preserve">"Zwrot dotacji RPO" </t>
    </r>
    <r>
      <rPr>
        <sz val="10"/>
        <rFont val="Times New Roman"/>
        <family val="1"/>
      </rPr>
      <t>z przeznaczeniem na zwrot środków otrzymanych z budżetu środków europejskich w latach 2019-2022 na projekt pn. "Artyści w zawodzie - modernizacja warsztatów kształcenia zawodowego w KPSOSW im. J. Korczaka w Toruniu".</t>
    </r>
  </si>
  <si>
    <t xml:space="preserve"> - o kwotę 53.000 zł na współfinansowanie krajowe przedsięwzięć inwestycyjnych realizowanych z udziałem środków z Europejskiego Funduszu 
   Rozwoju Regionalnego w związku z brakiem możliwości wykorzystania w 2023 r. dotacji z budżetu państwa na finansowanie części krajowej na 
   projekt przewidziany do realizacji w ramach Programu Fundusze Europejskie dla Kujaw i Pomorza 2021-2027.</t>
  </si>
  <si>
    <t>zmniejszeniem planowanych przychodów pochodzących z kredytów bankowych o kwotę 80.000.000,00 zł do kwoty 0 zł, w tym o kwotę 13.500.000 zł na spłatę zaciągniętych kredytów oraz o kwotę 66.500.000 zł na sfinansowanie planowanego deficytu budżetowego;</t>
  </si>
  <si>
    <t>Niniejszą uchwałą dokonuje się zmian w zakresie planowanych  dochodów i wydatków, przychodów, źródeł pokrycia deficytu budżetowego oraz limitów wydatków na programy (projekty) finansowane ze środków zagranicznych. Ponadto dokonuje się zmian w planie dochodów gromadzonych na wydzielonych rachunkach przez jednostki budżetowe prowadzące działalność określoną w ustawie Prawo oświatowe i wydatków nimi finansowanych.</t>
  </si>
  <si>
    <t xml:space="preserve">Zwiększa się o kwotę 13.453.221 zł planowane dochody bieżące województwa w związku z otrzymaniem pisma od Ministra Finansów Nr ST3.4751.1.7.2023 z dnia 18 sierpnia 2023 r. o przyznaniu środków z tytułu uzupełnienia subwencji ogólnej w 2023 r. </t>
  </si>
  <si>
    <t>Zwiększa się o kwotę 772.216 zł planowane dochody majątkowe województwa w związku z otrzymaniem pisma od Ministra Finansów Nr ST3.4751.1.6.2023 z dnia 8 sierpnia 2023 r. o przyznaniu środków z tytułu zwiększenia poziomu dofinansowania z budżetu państwa dla zadania drogowego pn. "Przebudowa wiaduktów w ciągu drogi wojewódzkiej nr 240 Chojnice - Świecie w km 64+533 w miejscowości Terespol Pomorski".</t>
  </si>
  <si>
    <t xml:space="preserve">      - Poddziałania 6.1.1 Inwestycje w infrastrukturę zdrowotną, na projekty:</t>
  </si>
  <si>
    <r>
      <t xml:space="preserve">       - Działania 5.1 Infrastruktura drogowa, na projekt pn. </t>
    </r>
    <r>
      <rPr>
        <i/>
        <sz val="10"/>
        <rFont val="Times New Roman"/>
        <family val="1"/>
      </rPr>
      <t>"Rozbudowa drogi wojewódzkiej Nr 270 Brześć 
         Kujawski-Izbica Kujawska-Koło od km 0+000 do km 29+023-Budowa obwodnicy m. Lubraniec"</t>
    </r>
  </si>
  <si>
    <t xml:space="preserve">       - Poddziałania 6.1.1 Inwestycje w infrastrukturę zdrowotną</t>
  </si>
  <si>
    <r>
      <t xml:space="preserve">         pn. </t>
    </r>
    <r>
      <rPr>
        <i/>
        <sz val="10"/>
        <rFont val="Times New Roman"/>
        <family val="1"/>
      </rPr>
      <t>"Doposażenie szpitali w województwie kujawsko-pomorskim związane z zapobieganiem, 
         przeciwdziałaniem i zwalczaniem COVID-19"</t>
    </r>
  </si>
  <si>
    <r>
      <t xml:space="preserve">         pn. </t>
    </r>
    <r>
      <rPr>
        <i/>
        <sz val="10"/>
        <rFont val="Times New Roman"/>
        <family val="1"/>
      </rPr>
      <t>"Doposażenie szpitali w województwie kujawsko-pomorskim w związku z zapobieganiem, 
         przeciwdziałaniem i zwalczaniem COVID-19 - etap II"</t>
    </r>
  </si>
  <si>
    <t xml:space="preserve">       - Poddziałania 6.1.1 Inwestycje w infrastrukturę zdrowotną, na projekty:</t>
  </si>
  <si>
    <t>1. zwiększenie dochodów:</t>
  </si>
  <si>
    <t>2. zmniejszenie dochodów na zadania inwestycyjne w ramach Działania 5.1 Infrastruktura drogowa, na projekty:</t>
  </si>
  <si>
    <r>
      <t xml:space="preserve">       pn. </t>
    </r>
    <r>
      <rPr>
        <i/>
        <sz val="10"/>
        <rFont val="Times New Roman"/>
        <family val="1"/>
      </rPr>
      <t>"Przebudowa wraz z rozbudową drogi wojewódzkiej Nr 254 Brzoza - Łabiszyn-Barcin - Mogilno-
       Wylatowo (odcinek Brzoza - Barcin). Odcinek I od km 0+069 do km 13+280"</t>
    </r>
  </si>
  <si>
    <t>Zmiany wynikają z planowanego do złożenia w Ministerstwie Funduszy i Polityki Regionalnej zaktualizowanego Rocznego planu udzielania dotacji celowej z budżetu państwa w 2023 r. w ramach Regionalnego Programu Operacyjnego Województwa Kujawsko-Pomorskiego na lata 2014-2020.</t>
  </si>
  <si>
    <r>
      <t xml:space="preserve">Zmniejsza się dochody majątkowe z tytułu dotacji celowej z budżetu państwa na projekt pn. </t>
    </r>
    <r>
      <rPr>
        <i/>
        <sz val="10"/>
        <rFont val="Times New Roman"/>
        <family val="1"/>
      </rPr>
      <t>"Budowa II etapu obwodnicy Mogilna"</t>
    </r>
    <r>
      <rPr>
        <sz val="10"/>
        <rFont val="Times New Roman"/>
        <family val="1"/>
      </rPr>
      <t xml:space="preserve"> przewidziany do realizacji w ramach programu Fundusze Europejskie dla Kujaw i Pomorza 2021-2027, Działania 4.3 łącznie o kwotę 503.500 zł, w tym z budżetu środków europejskich o kwotę 450.500 zł oraz z budżetu środków krajowych o kwotę 53.000 zł. Jednocześnie zwiększa się o kwotę 53.000 zł dochody majątkowe z tytułu dotacji celowej z budżetu państwa zaplanowane jako pula środków na współfinansowanie krajowe przedsięwzięć realizowanych z udziałem środków z Europejskiego Funduszu Rozwoju Regionalnego.</t>
    </r>
  </si>
  <si>
    <t xml:space="preserve">    - z budżetu środków europejskich w kwocie 42.840 zł;</t>
  </si>
  <si>
    <t xml:space="preserve">    - z budżetu środków krajowych w kwocie 2.520 zł;</t>
  </si>
  <si>
    <t xml:space="preserve">    - z budżetu środków europejskich w kwocie 106.250 zł;</t>
  </si>
  <si>
    <t>Zmniejsza się dochody bieżące z tytułu dotacji celowej z budżetu państwa:</t>
  </si>
  <si>
    <t xml:space="preserve"> - o kwotę 25.328 zł stanowiące pulę środków na współfinansowanie krajowe przedsięwzięć realizowanych z udziałem środków z Europejskiego 
   Funduszu Społecznego Plus;</t>
  </si>
  <si>
    <t xml:space="preserve"> - o kwotę 6.116.000 zaplanowane na Pomoc Techniczną FEdKP 2021-2027.</t>
  </si>
  <si>
    <t>Dokonuje się zmian w planowanych dochodach z tytułu dotacji od jednostek samorządu terytorialnego przeznaczonych na projekty realizowane w ramach Regionalnego Programu Operacyjnego Województwa Kujawsko-Pomorskiego 2014-2020, Działania 5.1 Infrastruktura drogowa poprzez:</t>
  </si>
  <si>
    <t>Dokonuje się zmian w planowanych dochodach z tytułu dotacji od jednostek samorządu terytorialnego przeznaczonych na pozostałe zadania inwestycyjne, poprzez:</t>
  </si>
  <si>
    <r>
      <t xml:space="preserve"> - zwiększenie dochodów z tytułu dotacji od Miasta Rypina o kwotę 3.506 zł na zadanie pn.</t>
    </r>
    <r>
      <rPr>
        <i/>
        <sz val="10"/>
        <rFont val="Times New Roman"/>
        <family val="1"/>
      </rPr>
      <t xml:space="preserve"> "Budowa obwodnicy miasta Rypina, w tym 
    opracowanie Studium Techniczno-Ekonomiczno-Środowiskowego wraz z uzyskaniem decyzji o środowiskowych uwarunkowaniach zgody 
    na realizację przedsięwzięcia" </t>
    </r>
    <r>
      <rPr>
        <sz val="10"/>
        <rFont val="Times New Roman"/>
        <family val="1"/>
      </rPr>
      <t>w związku z koniecznością zabezpieczenia środków na rozliczenie w roku bieżącym dokumentacji dotyczącej 
    Studium Techniczno-Ekonomiczno-Środowiskowego;</t>
    </r>
  </si>
  <si>
    <r>
      <t xml:space="preserve"> - zmniejszenie dochodów z tytułu dotacji od gminy Jeżewo o kwotę 807.485 zł na zadanie pn.</t>
    </r>
    <r>
      <rPr>
        <i/>
        <sz val="10"/>
        <rFont val="Times New Roman"/>
        <family val="1"/>
      </rPr>
      <t xml:space="preserve"> "Rozbudowa drogi wojewódzkiej Nr 272 od 
   skrzyżowania z drogą wojewódzką Nr 239, drogą powiatową Nr 1046C do ul. Szkolnej w Laskowicach na odcinku ok. 990 mb" </t>
    </r>
    <r>
      <rPr>
        <sz val="10"/>
        <rFont val="Times New Roman"/>
        <family val="1"/>
      </rPr>
      <t>w związku 
   z przeniesieniem części zakresu rzeczowo-finansowanego na lata następne w wyniku przedłużających się procedur przetargowych.</t>
    </r>
  </si>
  <si>
    <t xml:space="preserve"> - Pomoc Techniczną RPO WK-P na lata 2014-2020, Działanie 12.1 Wsparcie procesu zarządzania i wdrażania RPO poprzez zmniejszenie dochodów 
   przeznaczonych na zadania inwestycyjne o kwotę 1.685.105 zł przy jednoczesnym zwiększeniu dochodów bieżących. </t>
  </si>
  <si>
    <r>
      <t>Zwiększa się o kwotę 1.537.290 zł wydatki zaplanowane na zadanie własne pn.</t>
    </r>
    <r>
      <rPr>
        <i/>
        <sz val="10"/>
        <rFont val="Times New Roman"/>
        <family val="1"/>
      </rPr>
      <t xml:space="preserve"> "Promocja Województwa" w</t>
    </r>
    <r>
      <rPr>
        <sz val="10"/>
        <rFont val="Times New Roman"/>
        <family val="1"/>
      </rPr>
      <t xml:space="preserve"> celu zabezpieczenia środków na realizację polityki promocyjnej Województwa Kujawsko-Pomorskiego. Jednoczenie zmniejsza się wydatki inwestycyjne o kwotę 203.000 zł przy jednoczesnym zwiększeniu wydatków bieżących w celu dostosowania planu wydatków do przewidzianych kosztów. </t>
    </r>
  </si>
  <si>
    <t xml:space="preserve">Zwiększa się planowane dochody z tytułu dotacji z funduszy celowych o kwotę 317.424 zł w związku z umową Nr 2/2023/FRPA/W-1/2023 z dnia 5 lipca br. zawartą pomiędzy Województwem a Wojewodą Kujawsko-Pomorskim o dopłatę na okres od 1 września do 31 grudnia  2023 r. do realizacji zadań dotyczących zapewnienia funkcjonowania publicznego transportu zbiorowego w zakresie przewozów autobusowych o charakterze użyteczności publicznej na linii komunikacyjnej Świecie-Chełmno-Chełmża-Toruń, która pochodzić będzie z Funduszu rozwoju przewozów autobusowych o charakterze użyteczności publicznej. </t>
  </si>
  <si>
    <r>
      <t xml:space="preserve"> - zmniejszenie dochodów o kwotę 1.707.370 zł na wydatki niekwalifikowalne przy jednoczesnym określeniu dochodów w kwocie 1.707.370 zł na 
   wydatki kwalifikowalne w ramach projektu pn. </t>
    </r>
    <r>
      <rPr>
        <i/>
        <sz val="10"/>
        <rFont val="Times New Roman"/>
        <family val="1"/>
      </rPr>
      <t xml:space="preserve">"Rozbudowa drogi wojewódzkiej Nr 270 Brześć Kujawski-Izbica Kujawska-Koło od km 0+000 
   do km 29+023-Budowa obwodnicy m. Lubraniec" </t>
    </r>
    <r>
      <rPr>
        <sz val="10"/>
        <rFont val="Times New Roman"/>
        <family val="1"/>
      </rPr>
      <t>w związku ze zwiększeniem przez Instytucję Zarządzającą RPO WK-P dofinansowania 
   z budżetu środków europejskich oraz z budżetu państwa na współfinansowanie krajowe;</t>
    </r>
  </si>
  <si>
    <r>
      <t xml:space="preserve"> - zwiększenie dochodów o kwotę 122.527 zł na wydatki kwalifikowalne w ramach projektu pn. </t>
    </r>
    <r>
      <rPr>
        <i/>
        <sz val="10"/>
        <rFont val="Times New Roman"/>
        <family val="1"/>
      </rPr>
      <t xml:space="preserve">"Rozbudowa drogi wojewódzkiej Nr 548 Stolno-
   Wąbrzeźno od km 0+005 do km 29+619 z wyłączeniem węzła autostradowego w m. Lisewo od km 14+144 do km 15+146" </t>
    </r>
    <r>
      <rPr>
        <sz val="10"/>
        <rFont val="Times New Roman"/>
        <family val="1"/>
      </rPr>
      <t>w związku 
   z aktualizacją wniosku o dofinansowanie.</t>
    </r>
  </si>
  <si>
    <r>
      <t>Zmniejsza się o kwotę 128.972 zł dochody bieżące z tytułu dotacji celowych z budżetu państwa (budżet środków europejskich) przeznaczone na projekt pn.</t>
    </r>
    <r>
      <rPr>
        <i/>
        <sz val="10"/>
        <rFont val="Times New Roman"/>
        <family val="1"/>
      </rPr>
      <t xml:space="preserve"> "Niebo nad Astrobazami - rozwijamy kompetencje kluczowe uczniów"</t>
    </r>
    <r>
      <rPr>
        <sz val="10"/>
        <rFont val="Times New Roman"/>
        <family val="1"/>
      </rPr>
      <t xml:space="preserve"> realizowany w ramach Regionalnego Programu Operacyjnego Województwa Kujawsko-Pomorskiego 2014-2020, Poddziałania 10.2.2 Kształcenie ogólne w związku z oszczędnościami powstałymi po zakończeniu organizacji zajęć dla uczniów.</t>
    </r>
  </si>
  <si>
    <t>Dokonuje się zmian w planowanych dochodach przeznaczonych na:</t>
  </si>
  <si>
    <t xml:space="preserve"> - współfinansowanie projektów w ramach Regionalnego Programu Operacyjnego Województwa Kujawsko-Pomorskiego 2014-2020 poprzez 
   zmniejszenie dochodów na zadania bieżące w ramach Poddziałania 8.6.2 Regionalne programy polityki zdrowotnej i profilaktyczne o kwotę 
   12.698 zł przy jednoczesnym zwiększeniu dochodów na Poddziałanie 8.2.2 Wsparcie osób pracujących znajdujących się w niekorzystnej sytuacji 
   na rynku pracy;</t>
  </si>
  <si>
    <t xml:space="preserve">    - z budżetu środków krajowych w kwocie 12.500 zł;</t>
  </si>
  <si>
    <t>Określa się dochody bieżące z tytułu dotacji celowej z budżetu państwa na projekty przewidziane do realizacji w ramach programu Fundusze Europejskie dla Kujaw i Pomorza 2021-2027, tj. na:</t>
  </si>
  <si>
    <r>
      <t xml:space="preserve">1) projekt pn. </t>
    </r>
    <r>
      <rPr>
        <i/>
        <sz val="10"/>
        <rFont val="Times New Roman"/>
        <family val="1"/>
      </rPr>
      <t xml:space="preserve">"Opracowanie programów profilaktycznych dot. chorób związanych z miejscem pracy oraz programów rehabilitacji medycznej",
    </t>
    </r>
    <r>
      <rPr>
        <sz val="10"/>
        <rFont val="Times New Roman"/>
        <family val="1"/>
      </rPr>
      <t>Działanie 8.08 Wsparcie w obszarze zdrowia, łącznie w kwocie 45.360 zł, w tym:</t>
    </r>
  </si>
  <si>
    <r>
      <t xml:space="preserve">3) projekt pn. </t>
    </r>
    <r>
      <rPr>
        <i/>
        <sz val="10"/>
        <rFont val="Times New Roman"/>
        <family val="1"/>
      </rPr>
      <t>"Wykluczenie-nie ma MOWY!2 - etap I",</t>
    </r>
    <r>
      <rPr>
        <sz val="10"/>
        <rFont val="Times New Roman"/>
        <family val="1"/>
      </rPr>
      <t xml:space="preserve"> Działanie 8.25 Usługi wsparcia rodziny i pieczy zastępczej łącznie w kwocie 97.910 zł, w tym:</t>
    </r>
  </si>
  <si>
    <r>
      <t>Określa się dochody pochodzące z Krajowego Planu Odbudowy i Zwiększania Odporności (KPO) łącznie w kwocie 111.148 zł, w tym dochody bieżące w kwocie 46.000 zł oraz dochody majątkowe w kwocie 65.148 zł w związku z przyznaniem wsparcia przez Fundację Rozwoju Systemu Edukacji w Warszawie na projekt pn.</t>
    </r>
    <r>
      <rPr>
        <i/>
        <sz val="10"/>
        <rFont val="Times New Roman"/>
        <family val="1"/>
      </rPr>
      <t xml:space="preserve"> "Zbudowanie systemu koordynacji i monitorowania regionalnych działań na rzecz kształcenia zawodowego, szkolnictwa wyższego oraz uczenia się przez całe życie, w tym uczenia się dorosłych" </t>
    </r>
    <r>
      <rPr>
        <sz val="10"/>
        <rFont val="Times New Roman"/>
        <family val="1"/>
      </rPr>
      <t>przewidziany do realizacji w latach 2023-2026.</t>
    </r>
  </si>
  <si>
    <t xml:space="preserve">Zwiększa się planowane dochody z tytułu dotacji celowych z budżetu państwa w związku Decyzją Wojewody Kujawsko-Pomorskiego Nr WFB.I.3120.3.60.2023 z dnia 31 sierpnia 2023 r. o zwiększeniu planu dotacji o kwotę 9.050 zł z przeznaczeniem na dofinansowanie zadania związanego z wykonaniem opracowania tematycznego - mapy glebowo-rolniczej dla wybranego obszaru województwa kujawsko-pomorskiego (zadanie zlecone z zakresu administracji rządowej). </t>
  </si>
  <si>
    <r>
      <t xml:space="preserve">Zwiększa się planowane dochody z tytułu dotacji celowej z budżetu państwa w związku z Decyzją Wojewody Kujawsko-Pomorskiego Nr WFB.I.3120.2.42.2023 z dnia 27 czerwca 2023 r. o zwiększeniu planu dotacji o kwotę 152.666,67 z przeznaczeniem na realizację zadań z zakresu administracji rządowej wynikających z ustawy z dnia 27 kwietnia 2001 r. Prawo ochrony środowiska - na opracowanie </t>
    </r>
    <r>
      <rPr>
        <i/>
        <sz val="10"/>
        <rFont val="Times New Roman"/>
        <family val="1"/>
      </rPr>
      <t>"Programu ochrony środowiska przed hałasem dla województwa kujawsko-pomorskiego".</t>
    </r>
  </si>
  <si>
    <t>1) własne województwa o kwotę 36.000 zł w związku z zawarciem umowy z Wojewódzkim Urzędem Ochrony Zabytków w Toruniu na powierzenie
    Wdeckiemu Parkowi Krajobrazowemu przeprowadzenia nieinwazyjnych badań geofizycznych na obszarze stanowiska archeologicznego 
    Wery, gm. Osie stan. 68 oraz na działkach nr ew. 5282 i 5286 w miejscowości Wera, gm. Osie;</t>
  </si>
  <si>
    <t>2) z tytułu dotacji z funduszy celowych o kwotę 58.900 zł, w tym dochody bieżące o kwotę 21.600 zł oraz dochody majątkowe o kwotę 37.300 zł 
    w związku z zawarciem umowy z Wyższą Szkołą Gospodarki w Bydgoszczy o powierzenie grantu i otrzymaniem dofinansowania ze środków 
    Państwowego Funduszu Rehabilitacji Osób Niepełnosprawnych na realizację przedsięwzięcia pt. "Wdecki Park Krajobrazowy - turystyka bez
    barier".</t>
  </si>
  <si>
    <t xml:space="preserve"> - Kujawsko-Pomorski Fundusz Pożyczkowy Sp. z o.o. w kwocie 2.173.000 zł z przeznaczeniem na pokrycie wyższych kosztów prac remontowo-
   budowlanych ujętych w projekcie pn. "Rozwój infrastruktury biznesowej w regionie i stwarzanie lepszych warunków do rozwoju MŚP poprzez 
   stworzenie inkubatora przedsiębiorczości w Bydgoszczy prowadzonego przez Kujawsko-Pomorski Fundusz Pożyczkowy sp. z o.o." realizowanym
   w ramach RPO WK-P 2014-2020, Działania 1.4. Wniesienie kapitału nastąpi poprzez objęcie 2.173 nowych udziałów o wartości  nominalnej 1.000 zł
   każdy.</t>
  </si>
  <si>
    <t>Określa się wydatki inwestycyjne w kwocie 677.500 zł z przeznaczeniem na zakup 2 licencji oprogramowania PTV do obsługi modeli ruchu w sieci transportowej wraz z aktualizacją i utrzymaniem oraz na zakup dedykowanych komputerów o podwyższonych parametrach do obsługi oprogramowania.</t>
  </si>
  <si>
    <r>
      <t xml:space="preserve">        - o kwotę 650.000 zł na zadanie pn. </t>
    </r>
    <r>
      <rPr>
        <i/>
        <sz val="10"/>
        <rFont val="Times New Roman"/>
        <family val="1"/>
      </rPr>
      <t>"Roboty dodatkowe i uzupełniające związane z realizacją inwestycji drogowych w ramach grupy I RPO"</t>
    </r>
    <r>
      <rPr>
        <sz val="10"/>
        <rFont val="Times New Roman"/>
        <family val="1"/>
      </rPr>
      <t>.
          Zmiana wynika z rozszerzenia zakresu rzeczowego inwestycji dotyczącej przebudowy drogi wojewódzkiej Nr 265 Brześć Kujawski - Kowal - 
          Gostynin na odcinku Kowal - granica województwa od km 19+117 do km 34+025 o przebudowę zjazdu, chodników, wzmocnienie skarpy 
          płytami ażurowymi, ułożenie dodatkowej warstwy stabilizacji pod chodnikiem w Kowalu, regulację wysokościową istniejącego chodnika oraz
          odtworzenie oznakowania poziomego. Zwiększa się ogólna wartość zadania;</t>
    </r>
  </si>
  <si>
    <r>
      <t xml:space="preserve">        - o kwotę 880.589 zł, w tym finansowanych z Rządowego Funduszu Rozwoju Dróg o kwotę 528.353 zł oraz ze środków własnych województwa 
          o kwotę 352.236 zł na zadanie pn. </t>
    </r>
    <r>
      <rPr>
        <i/>
        <sz val="10"/>
        <rFont val="Times New Roman"/>
        <family val="1"/>
      </rPr>
      <t>"Budowa obwodnicy Tucholi"</t>
    </r>
    <r>
      <rPr>
        <sz val="10"/>
        <rFont val="Times New Roman"/>
        <family val="1"/>
      </rPr>
      <t xml:space="preserve"> w związku z brakiem możliwości ich wydatkowania w roku bieżącym na 
          skutek trwającego procesu uzyskiwania niezbędnych opinii i decyzji ZRID. Następuje przeniesienie środków pomiędzy latami realizacji. 
          Ogólna wartość inwestycji nie ulega zmianie;</t>
    </r>
  </si>
  <si>
    <r>
      <t xml:space="preserve">        - o kwotę 28.598 zł na zadanie pn. </t>
    </r>
    <r>
      <rPr>
        <i/>
        <sz val="10"/>
        <rFont val="Times New Roman"/>
        <family val="1"/>
      </rPr>
      <t xml:space="preserve">"Przebudowa wraz z rozbudową drogi wojewódzkiej Nr 563 Rypin-Żuromin-Mława od km 2+475 do 
          km 16+656. Etap I - Przebudowa drogi wojewódzkiej Nr 563 na odcinku Rypin-Stępowo od km 2+475 do km 10+100", </t>
    </r>
    <r>
      <rPr>
        <sz val="10"/>
        <rFont val="Times New Roman"/>
        <family val="1"/>
      </rPr>
      <t>tj. do kwoty 
          przeznaczonej na usługi inżyniera kontraktu. Środki przeniesione zostają na rok 2024. Ogólna wartość inwestycji nie ulega zmianie;</t>
    </r>
  </si>
  <si>
    <r>
      <t xml:space="preserve">1. projekt pn. </t>
    </r>
    <r>
      <rPr>
        <i/>
        <sz val="10"/>
        <rFont val="Times New Roman"/>
        <family val="1"/>
      </rPr>
      <t>"Przebudowa drogi wojewódzkiej nr 265 Brześć Kujawski-Kowal-Gostynin na odcinku Kowal - granica województwa od km 
    19+117 do km 34+025"</t>
    </r>
    <r>
      <rPr>
        <sz val="10"/>
        <rFont val="Times New Roman"/>
        <family val="1"/>
      </rPr>
      <t>:</t>
    </r>
  </si>
  <si>
    <t xml:space="preserve">        - zwiększenie wydatków o kwotę 158.284 zł z przeznaczeniem na zarządzanie projektem, w tym w planie finansowym Urzędu Marszałkowskiego 
          o kwotę 15.828 zł oraz w planie finansowym Zarządu Dróg Wojewódzkich w Bydgoszczy o kwotę 142.456 zł;</t>
  </si>
  <si>
    <t xml:space="preserve">    2) w zakresie wydatków inwestycyjnych - zwiększenie wydatków finansowanych z budżetu środków europejskich o kwotę 1.180.983 zł 
        i z budżetu państwa na finansowanie części krajowej o kwotę 138.939 zł przy jednoczesnym zmniejszeniu wydatków finansowanych ze
        środków własnych województwa o kwotę 1.930.530 zł.</t>
  </si>
  <si>
    <t xml:space="preserve"> Zmiany w ww. projektach w poszczególnych źródłach finansowania związane są ze zwiększeniem przez Instytucję Zarządzającą RPO WK-P 
 dofinansowania z budżetu środków europejskich oraz z budżetu państwa na współfinansowanie krajowe. Jednocześnie zmniejsza się ogólną 
 wartość projektów w celu urealnienia do kosztów możliwych do poniesienia w ramach perspektywy finansowej 2014-2020.</t>
  </si>
  <si>
    <r>
      <t xml:space="preserve">4. projekt pn. </t>
    </r>
    <r>
      <rPr>
        <i/>
        <sz val="10"/>
        <rFont val="Times New Roman"/>
        <family val="1"/>
      </rPr>
      <t>"Rozbudowa drogi wojewódzkiej Nr 548 Stolno-Wąbrzeźno od km 0+005 do km 29+619 z wyłączeniem węzła autostradowego 
    w m. Lisewo od km 14+144 do km 15+146":</t>
    </r>
  </si>
  <si>
    <t>Dokonuje się zmian w planie finansowym  Kujawsko-Pomorskiego Biura Planowania Przestrzennego i Regionalnego we Włocławku poprzez:</t>
  </si>
  <si>
    <r>
      <t xml:space="preserve"> - zmniejszenie wydatków na zadanie inwestycyjne pn. </t>
    </r>
    <r>
      <rPr>
        <i/>
        <sz val="10"/>
        <rFont val="Times New Roman"/>
        <family val="1"/>
      </rPr>
      <t>"Zakup infrastruktury IT"</t>
    </r>
    <r>
      <rPr>
        <sz val="10"/>
        <rFont val="Times New Roman"/>
        <family val="1"/>
      </rPr>
      <t xml:space="preserve"> o kwotę 10.362 zł, tj. do kwoty  faktycznie wydatkowanej na
   sprzęt komputerowy.</t>
    </r>
  </si>
  <si>
    <t>Określa się wydatki na wkład własny w projektach przewidzianych do realizacji w latach 2023-2027 w ramach programu Fundusze Europejskie dla Kujaw i Pomorza 2021-2027, Działania 1.02 Cyfrowy region:</t>
  </si>
  <si>
    <r>
      <t xml:space="preserve"> - w kwocie 532.959 zł na projekt pn.</t>
    </r>
    <r>
      <rPr>
        <i/>
        <sz val="10"/>
        <rFont val="Times New Roman"/>
        <family val="1"/>
      </rPr>
      <t xml:space="preserve"> "Cyfrowe Województwo" </t>
    </r>
    <r>
      <rPr>
        <sz val="10"/>
        <rFont val="Times New Roman"/>
        <family val="1"/>
      </rPr>
      <t>realizowany w ramach Programu Operacyjnego Polska Cyfrowa 2014-2020, Działania 
   5.1. W ramach projektu przewidziano zakup licencji, systemów i urządzeń infrastruktury sieciowej, serwerowej oraz aplikacyjnej, zapewniającej 
   wysoki poziom cyberbezpieczeństwa. Powyższa kwota sfinansowana zostanie z budżetu środków europejskich;</t>
    </r>
  </si>
  <si>
    <r>
      <t>Zmniejsza się o kwotę 3.532.807 zł wydatki zaplanowane na wieloletnie zadanie inwestycyjne pn. "</t>
    </r>
    <r>
      <rPr>
        <i/>
        <sz val="10"/>
        <rFont val="Times New Roman"/>
        <family val="1"/>
      </rPr>
      <t xml:space="preserve">Kujawsko-Pomorskie Centrum Edukacji Nauczycieli we Włocławku - rozbudowa budynku", </t>
    </r>
    <r>
      <rPr>
        <sz val="10"/>
        <rFont val="Times New Roman"/>
        <family val="1"/>
      </rPr>
      <t>tj. do kwoty stanowiącej wynagrodzenie za uzyskanie pozwolenia na budowę i zakończenie dokumentacji projektowej.  Środki przeniesione zostają na rok 2024 w związku z brakiem możliwości rozpoczęcia prac budowlanych w roku bieżącym. Ogólna wartość zadania nie ulega zmianie.</t>
    </r>
  </si>
  <si>
    <r>
      <t xml:space="preserve">Zmniejsza się o kwotę 420.811 zł wydatki zaplanowane na zadanie pn. </t>
    </r>
    <r>
      <rPr>
        <i/>
        <sz val="10"/>
        <rFont val="Times New Roman"/>
        <family val="1"/>
      </rPr>
      <t xml:space="preserve">"Biblioteka Pedagogiczna w Toruniu - remont" </t>
    </r>
    <r>
      <rPr>
        <sz val="10"/>
        <rFont val="Times New Roman"/>
        <family val="1"/>
      </rPr>
      <t>w wyniku unieważnienia postępowania przetargowego na wykonanie projektu budowlanego oraz remontu elewacji: południowej, wschodniej i północnej i remontu schodów głównych zewnętrznych budynku Biblioteki na podstawie programu funkcjonalno-użytkowego i przedmiaru robót. Środki przeniesione zostają na rok 2024 i wydłuża się okres realizacji zadania. Zwiększa się ogólna wartość remontu po aktualizacji kosztorysu inwestorskiego.</t>
    </r>
  </si>
  <si>
    <r>
      <t xml:space="preserve">Zmniejsza się o kwotę 128.972 zł wydatki zaplanowane na projekt pn. </t>
    </r>
    <r>
      <rPr>
        <i/>
        <sz val="10"/>
        <rFont val="Times New Roman"/>
        <family val="1"/>
      </rPr>
      <t>"Niebo nad Astrobazami - rozwijamy kompetencje kluczowe uczniów"</t>
    </r>
    <r>
      <rPr>
        <sz val="10"/>
        <rFont val="Times New Roman"/>
        <family val="1"/>
      </rPr>
      <t xml:space="preserve">  realizowany w ramach RPO WK-P 2014-2020, Poddziałania 10.2.2 w związku z urealnieniem ogólnej wartości w wyniku oszczędności powstałych po zakończeniu zajęć organizowanych dla uczniów z astrofotografii, programowania TIK, matematycznych metod w informatyce i astronomii oraz kół astronomiczno-geograficznych.</t>
    </r>
  </si>
  <si>
    <r>
      <t xml:space="preserve">Jednoroczne zadanie inwestycyjne pn. </t>
    </r>
    <r>
      <rPr>
        <i/>
        <sz val="10"/>
        <rFont val="Times New Roman"/>
        <family val="1"/>
      </rPr>
      <t>"Opracowanie dokumentacji projektowej dla strategicznych zadań w szpitalach wojewódzkich"</t>
    </r>
    <r>
      <rPr>
        <sz val="10"/>
        <rFont val="Times New Roman"/>
        <family val="1"/>
      </rPr>
      <t xml:space="preserve"> ujęte w planie finansowym Urzędu Marszałkowskiego przekwalifikowuje się na wieloletnie zadanie inwestycyjne realizowane w latach 2021-2024</t>
    </r>
    <r>
      <rPr>
        <i/>
        <sz val="10"/>
        <rFont val="Times New Roman"/>
        <family val="1"/>
      </rPr>
      <t>.</t>
    </r>
    <r>
      <rPr>
        <sz val="10"/>
        <rFont val="Times New Roman"/>
        <family val="1"/>
      </rPr>
      <t xml:space="preserve"> Środki w kwocie 933.570 zł przenosi się między zadaniami. Jednocześnie zwiększa się wydatki o kwotę 1.941.260 zł w celu urealnienia planu do kosztów dokumentacji poszczególnych zadań inwestycyjnych przewidzianych do poniesienia w roku bieżącym.</t>
    </r>
  </si>
  <si>
    <r>
      <t xml:space="preserve"> - w kwoce 50.400 zł na projekt pn. </t>
    </r>
    <r>
      <rPr>
        <i/>
        <sz val="10"/>
        <rFont val="Times New Roman"/>
        <family val="1"/>
      </rPr>
      <t xml:space="preserve">"Opracowanie programów profilaktycznych dotyczących chorób związanych z miejscem pracy oraz 
   programów rehabilitacji medycznej" </t>
    </r>
    <r>
      <rPr>
        <sz val="10"/>
        <rFont val="Times New Roman"/>
        <family val="1"/>
      </rPr>
      <t>przewidziany do realizacji w latach 2023-2024 w ramach Działania 8.08. Projekt zakłada opracowanie dwóch 
   regionalnych programów zdrowotnych obejmujących profilaktykę chorób związanych z miejscem pracy kierowaną do osób pracujących, tj. 
   profilaktykę przewlekłych bólów kręgosłupa oraz profilaktykę i promocję zdrowia psychicznego. Powyższa kwota sfinansowana zostanie 
   z budżetu środków europejskich w kwocie 42.840 zł, z budżetu państwa na współfinansowanie krajowe w kwocie 2.520 zł oraz ze środków 
   własnych województwa w kwocie 5.040 zł;</t>
    </r>
  </si>
  <si>
    <r>
      <t xml:space="preserve"> - w kwoce 125.000 zł na projekt pn. </t>
    </r>
    <r>
      <rPr>
        <i/>
        <sz val="10"/>
        <rFont val="Times New Roman"/>
        <family val="1"/>
      </rPr>
      <t>"Opracowanie programów profilaktycznych zapobiegających chorobom stanowiącym poważny problem 
   w regionie"</t>
    </r>
    <r>
      <rPr>
        <sz val="10"/>
        <rFont val="Times New Roman"/>
        <family val="1"/>
      </rPr>
      <t xml:space="preserve"> przewidziany do realizacji e latach 2023-2025 w ramach Działania 8.24.  Celem projektu jest opracowanie regionalnych programów 
   dotyczących profilaktyki i zapobieganiu raka płuc, zapobieganiu ciężkim zapaleniom płuc u chorych onkologicznie, wykrywaniu osteoporozy 
   wśród mieszkańców województwa, profilaktyki przewlekłej obturacyjnej choroby płuc oraz profilaktyki uzależnień od alkoholu i innych substancji 
   psychoaktywnych u młodzieży i młodych dorosłych mieszkańców województwa. Powyższa kwota sfinansowana zostanie z budżetu środków 
   europejskich w kwocie 106.250 zł, z budżetu państwa na współfinansowanie krajowe w kwocie 12.500 zł oraz ze środków własnych województwa 
   w kwocie 6.250 zł.</t>
    </r>
  </si>
  <si>
    <r>
      <t xml:space="preserve">Z zadania pn. </t>
    </r>
    <r>
      <rPr>
        <i/>
        <sz val="10"/>
        <rFont val="Times New Roman"/>
        <family val="1"/>
      </rPr>
      <t>"Podniesienie funkcjonalności Wojewódzkiego Ośrodka Terapii Uzależnień i Współuzależnienia w Toruniu"</t>
    </r>
    <r>
      <rPr>
        <sz val="10"/>
        <rFont val="Times New Roman"/>
        <family val="1"/>
      </rPr>
      <t xml:space="preserve"> wyodrębnia się zakres obejmujący remont pokrycia dachowego wraz z przewodami kominowymi w budynku górnym Oddziału Odwykowego Całodobowego przy ul Włocławskiej 233. Dotację bieżącą w kwocie 40.000 zł przenosi się pomiędzy zadaniami. Jednocześnie remont ujmuje się w wieloletniej prognozie finansowej z terminem realizacji w latach 2023-2024. W wyniku ponownego oszacowania kosztów wymiany pokrycia dachowego i uszczelnienia kominów wentylacyjnych wartość remontu ulega zwiększeniu.</t>
    </r>
  </si>
  <si>
    <r>
      <t xml:space="preserve"> - o kwotę 40.000 zł na zadanie własne pn. </t>
    </r>
    <r>
      <rPr>
        <i/>
        <sz val="10"/>
        <rFont val="Times New Roman"/>
        <family val="1"/>
      </rPr>
      <t>„Województwo promujące zdrowie”</t>
    </r>
    <r>
      <rPr>
        <sz val="10"/>
        <rFont val="Times New Roman"/>
        <family val="1"/>
      </rPr>
      <t xml:space="preserve"> z przeznaczeniem na działania dotyczące profilaktyki zdrowotnej 
   i leczenia nowotworów, w tym zapobiegania nowotworom u mężczyzn m.in. raka jąder i prostaty.  </t>
    </r>
  </si>
  <si>
    <t>W celu dostosowania planu wydatków do wielkości prognozowanego współfinansowania krajowego dla projektów przewidzianych do realizacji przez beneficjentów w 2023 r. w ramach rozstrzygniętych konkursów RPO WK-P 2014-2020 zwiększa się o kwotę 12.698 zł wydatki ujęte w planie finansowym Wojewódzkiego Urzędu Pracy w Toruniu na Poddziałanie 8.2.2 Wsparcie osób pracujących znajdujących się w niekorzystnej sytuacji na rynku pracy.</t>
  </si>
  <si>
    <r>
      <t xml:space="preserve"> - w kwoce 198.000 zł na projekt pn. </t>
    </r>
    <r>
      <rPr>
        <i/>
        <sz val="10"/>
        <rFont val="Times New Roman"/>
        <family val="1"/>
      </rPr>
      <t xml:space="preserve">"Koordynacja spójnej polityki społecznej Kujaw i Pomorza" </t>
    </r>
    <r>
      <rPr>
        <sz val="10"/>
        <rFont val="Times New Roman"/>
        <family val="1"/>
      </rPr>
      <t>przewidziany do realizacji przez Regionalny 
   Ośrodek Polityki Społecznej w Toruniu w latach 2023-2028 w ramach Programu Fundusze Europejskie dla Rozwoju Społecznego 2021-2027 (FERS)
   Działania 4.13. Celem projektu jest uwspólnianie działań w obszarze polityki włączenia społecznego realizowanej w województwie, jak również 
   wypracowanie mechanizmów jej sprawniejszej koordynacji i lepszego przepływu informacji pomiędzy podmiotami ds. zabezpieczenia społecznego
   i rodziny. Powyższa kwota sfinansowana zostanie z budżetu środków europejskich w kwocie 163.390 zł oraz z budżetu państwa na 
   współfinansowanie krajowe w kwocie 34.610 zł.</t>
    </r>
  </si>
  <si>
    <r>
      <t xml:space="preserve">Zmniejsza się dotację dla Kujawsko-Pomorskiego Teatru Muzycznego w Toruniu na zadanie pn.: </t>
    </r>
    <r>
      <rPr>
        <i/>
        <sz val="10"/>
        <rFont val="Times New Roman"/>
        <family val="1"/>
      </rPr>
      <t xml:space="preserve">"Nadbudowa i rozbudowa dawnego budynku kinoteatru Grunwald usytuowanego przy ul. Warszawskiej 1 w Toruniu z przeznaczeniem na teatr - Utworzenie "DUŻEJ SCENY" Kujawsko-Pomorskiego Impresaryjnego Teatru Muzycznego w Toruniu" </t>
    </r>
    <r>
      <rPr>
        <sz val="10"/>
        <rFont val="Times New Roman"/>
        <family val="1"/>
      </rPr>
      <t>łącznie o kwotę 3.298.889 zł, w tym na wydatki bieżące o kwotę 3.451 zł oraz na wydatki inwestycyjne o kwotę 3.295.438 zł. Zmiana spowodowana jest wstrzymaniem przez Wojewódzkiego Konserwatora Zabytków dalszych prac ziemnych do czasu wpisu muru do rejestru zabytków i brakiem możliwości realizacji zadania w dotychczasowym zakresie. Zmniejsza się ogólna wartość zadania.</t>
    </r>
  </si>
  <si>
    <t xml:space="preserve">Określa się dotację inwestycyjną dla Galerii i Ośrodka Plastycznej Twórczości Dziecka w Toruniu w kwocie 243.500 zł z przeznaczeniem na zakup systemu ekspozycyjnego do pomieszczeń Galerii zlokalizowanych w budynku Młyn Kultury, tj. zakup 40 sztuk paneli ekspozycyjnych w dwóch rozmiarach oraz systemu linkowego do prezentacji prac plastycznych składającego się z 45 mb szyny naściennej i 110 sztuk linek do zawieszenia 50 szt. ram aluminiowych. </t>
  </si>
  <si>
    <t>Zwiększa się o kwotę 175.883 zł dotację zaplanowaną na działalność statutową Wojewódzkiej i Miejskiej Biblioteki Publicznej - Książnicy Kopernikańskiej w Toruniu z przeznaczeniem na pokrycie kosztów przeprowadzki dwóch filii (nr 2 i nr 5) do budynku Młyna Kultury, zwiększonych kosztów utrzymania nowej placówki  oraz na pokrycie skutków regulacji wynagrodzenia dyrektora instytucji.</t>
  </si>
  <si>
    <t>Określa się dotację inwestycyjną dla Politechniki Bydgoskiej im. Jana i Jędrzeja Śniadeckich w kwocie 1.400.000 zł z przeznaczeniem na dofinansowanie II etapu budowy Akademickiego Centrum Sportu. W ramach inwestycji powstanie budynek jednokondygnacyjny z dwoma kortami tenisowymi, szatniami, magazynkami, pomieszczeniami medycznymi i odnowy biologicznej. Obok budynku powstanie stadion lekkoatletyczny z boiskiem piłkarskim, bieżnia o długości 400 metrów, prosta sprinterska do biegu na 100 metrów i 110 metrów przez płotki, dwustronna skocznia do skoku w dal  i trójskoku wraz z rozbiegiem oraz skocznia do skoku wzwyż z rozbiegiem. Przy boisku powstanie częściowo zadaszona trybuna z 224 miejscami siedzącymi, boiska do koszykówki 3x3, siatkówki plażowej, piłki nożnej plażowej, a także rzutnia do pchnięcia kulą.</t>
  </si>
  <si>
    <r>
      <t xml:space="preserve"> - o kwotę 83.000 zł na zadanie własne pn</t>
    </r>
    <r>
      <rPr>
        <i/>
        <sz val="10"/>
        <rFont val="Times New Roman"/>
        <family val="1"/>
      </rPr>
      <t xml:space="preserve">. "Szkolenie dzieci i młodzieży w klubach sportowych " </t>
    </r>
    <r>
      <rPr>
        <sz val="10"/>
        <rFont val="Times New Roman"/>
        <family val="1"/>
      </rPr>
      <t>w związku z mniejszą ilością ofert złożonych 
   w konkursach dotacyjnych na sfinansowanie realizacji programów szkolenia sportowego dzieci i młodzieży trenujących w klubach sportowych 
   działających na terenie województwa, osiągających wysokie wyniki we współzawodnictwie sportowym w dyscyplinach ujętych w krajowym 
   systemie sportu młodzieżowego.</t>
    </r>
  </si>
  <si>
    <r>
      <t xml:space="preserve">Zwiększa się o kwotę 600.000 zł wydatki zaplanowane na zadanie własne pn. </t>
    </r>
    <r>
      <rPr>
        <i/>
        <sz val="10"/>
        <rFont val="Times New Roman"/>
        <family val="1"/>
      </rPr>
      <t xml:space="preserve">"Organizacja wydarzeń kulturalnych na terenie województwa kujawsko-pomorskiego" </t>
    </r>
    <r>
      <rPr>
        <sz val="10"/>
        <rFont val="Times New Roman"/>
        <family val="1"/>
      </rPr>
      <t>z przeznaczeniem na realizację przedsięwzięć kulturalnych.</t>
    </r>
  </si>
  <si>
    <r>
      <t>Określa się wydatki w kwocie 136.713 zł, w tym wydatki bieżące w kwocie 56.580 zł oraz wydatki inwestycyjne w kwocie 80.133 zł na projekt pn.</t>
    </r>
    <r>
      <rPr>
        <i/>
        <sz val="10"/>
        <rFont val="Times New Roman"/>
        <family val="1"/>
      </rPr>
      <t xml:space="preserve"> "Zbudowanie systemu koordynacji i monitorowania regionalnych działań na rzecz kształcenia zawodowego, szkolnictwa wyższego oraz uczenia się przez całe życie, w tym uczenia się dorosłych" </t>
    </r>
    <r>
      <rPr>
        <sz val="10"/>
        <rFont val="Times New Roman"/>
        <family val="1"/>
      </rPr>
      <t xml:space="preserve">przewidziany do realizacji w latach 2023-2026 w ramach Krajowego Planu Odbudowy i Zwiększania Odporności (KPO). Celem przedsięwzięcia jest doskonalenie systemu edukacji, mechanizmów uczenia się przez całe życie w kierunku lepszego dopasowania do potrzeb nowoczesnej gospodarki, wzrostu innowacyjności, zwiększenia transferu nowych technologii oraz zielonej transformacji. Efektem projektu będzie opracowanie zoperacjonalizowanego programu wdrażania Zintegrowanej Strategii Umiejętności na poziomie regionalnym przez powołany Wojewódzki Zespół Koordynacji ds. kształcenia zawodowego oraz uczenia się przez całe życie. Przedsięwzięcie realizowane będzie przy udziale Kujawsko-Pomorskich Centrów Edukacji Nauczycieli w Bydgoszczy, Toruniu i we Włocławku oraz Kujawsko-Pomorskiego Fundusz Rozwoju Sp. z o.o. W ramach współpracy merytorycznej wykorzystywany będzie potencjał instytucjonalny Wojewódzkiego Urzędu Pracy w Toruniu, Kuratorium Oświaty w Bydgoszczy, Centrum Kształcenia Ustawicznego w Toruniu, organów prowadzących szkoły zawodowe oraz Pomorskiej Specjalnej Strefy Ekonomicznej Sp. z o.o. Powyższa kwota sfinansowana zostanie ze środków przyznanych z KPO w kwocie 111.148 zł oraz ze środków własnych województwa w kwocie 25.565 zł zabezpieczonych na pokrycie podatku VAT, który jest wydatkiem niekwalifikowalnym.  </t>
    </r>
  </si>
  <si>
    <r>
      <t xml:space="preserve"> - o kwotę 80.000 zł na zadanie pn. </t>
    </r>
    <r>
      <rPr>
        <i/>
        <sz val="10"/>
        <rFont val="Times New Roman"/>
        <family val="1"/>
      </rPr>
      <t xml:space="preserve">"Wydatki inwestycyjne" </t>
    </r>
    <r>
      <rPr>
        <sz val="10"/>
        <rFont val="Times New Roman"/>
        <family val="1"/>
      </rPr>
      <t>z przeznaczeniem na zakupy do pomieszczeń  reprezentacyjnych Województwa;</t>
    </r>
  </si>
  <si>
    <r>
      <t xml:space="preserve">Zmniejsza się o kwotę 1.000.000 zł wydatki zaplanowane na zadanie własne pn. </t>
    </r>
    <r>
      <rPr>
        <i/>
        <sz val="10"/>
        <rFont val="Times New Roman"/>
        <family val="1"/>
      </rPr>
      <t xml:space="preserve">"Aktualizacja Planu zrównoważonego rozwoju publicznego transportu zbiorowego dla województwa kujawsko-pomorskiego" </t>
    </r>
    <r>
      <rPr>
        <sz val="10"/>
        <rFont val="Times New Roman"/>
        <family val="1"/>
      </rPr>
      <t>w związku z brakiem możliwości sfinansowania kosztów przeprowadzenia badań i analiz w roku bieżącym.</t>
    </r>
  </si>
  <si>
    <t xml:space="preserve">        - zmniejszenie wydatków niekwalifikowalnych finansowanych ze środków własnych województwa o kwotę 10.739.742 zł oraz finansowanych 
          z dotacji od jednostek samorządu terytorialnego o kwotę 1.707.370 zł;</t>
  </si>
  <si>
    <t xml:space="preserve"> - Kujawsko-Pomorski Fundusz Rozwoju Sp. z o.o. w kwocie 2.000.000 zł z przeznaczeniem na potrzeby utworzenia nowej siedziby Spółki. 
   Wniesienie kapitału nastąpi poprzez objęcie 1.600 nowych udziałów o wartości nominalnej 1.250 zł każdy;</t>
  </si>
  <si>
    <t xml:space="preserve"> - Kujawsko-Pomorski Fundusz Poręczeń Kredytowych Sp. z o.o. w kwocie 3.301.050 zł z przeznaczeniem na nabycie udziałów Spółki od wspólnika -
   Banku Gospodarstwa Krajowego. W wyniku transakcji zakupu Województwo zwiększy udział w kapitale zakładowym z 50,22% na 99,60%;</t>
  </si>
  <si>
    <t xml:space="preserve">    - z budżetu środków krajowych w kwocie 10.308 zł.</t>
  </si>
  <si>
    <t xml:space="preserve">    - z budżetu środków europejskich w kwocie 87.602 zł;</t>
  </si>
  <si>
    <t>W związku z uchwałą Nr 36/1976/23 Zarządu Województwa Kujawsko-Pomorskiego z dnia 6 września 2023 r. uchylającą uchwałę przyznającą dofinansowanie na projekt dotyczący mieszkań wspomaganych przewidziany do realizacji przez Regionalny Ośrodek Polityki Społecznej w Toruniu w ramach RPO WK-P 2014-2020, Działania 13.4 zmniejsza się wydatki łącznie o kwotę 2.250.000 zł, w tym wydatki bieżące o kwotę 69.767 zł oraz wydatki inwestycyjne o kwotę 2.180.233 zł.</t>
  </si>
  <si>
    <r>
      <t xml:space="preserve">Zwiększa się dochody z tytułu dotacji celowych z budżetu państwa (budżet środków europejskich) łącznie o kwotę 1.000.000 zł, w tym na wydatki bieżące o kwotę 101.141 zł oraz na wydatki inwestycyjne o kwotę 898.859 zł w związku z przyznaniem dofinansowania w ramach Programu Operacyjnego Polska Cyfrowa 2014-2020, Działania 5.1 na projekt pn. </t>
    </r>
    <r>
      <rPr>
        <i/>
        <sz val="10"/>
        <rFont val="Times New Roman"/>
        <family val="1"/>
      </rPr>
      <t xml:space="preserve">"Cyfrowe Województwo". </t>
    </r>
    <r>
      <rPr>
        <sz val="10"/>
        <rFont val="Times New Roman"/>
        <family val="1"/>
      </rPr>
      <t>Środki w kwocie 467.041 zł stanowią refundację wydatków poniesionych w latach poprzednich na zakup licencji, systemów i urządzeń infrastruktury sieciowej, serwerowej i aplikacyjnej.</t>
    </r>
  </si>
  <si>
    <r>
      <t>Zmniejsza się o kwotę 528.353 zł dochody z Rządowego Funduszu Rozwoju Dróg zaplanowane na zadanie pn.</t>
    </r>
    <r>
      <rPr>
        <i/>
        <sz val="10"/>
        <rFont val="Times New Roman"/>
        <family val="1"/>
      </rPr>
      <t xml:space="preserve"> "Budowa obwodnicy Tucholi" </t>
    </r>
    <r>
      <rPr>
        <sz val="10"/>
        <rFont val="Times New Roman"/>
        <family val="1"/>
      </rPr>
      <t>na skutek przedłużającej się procedury uzyskania decyzji ZRID i przeniesienia zakresu rzeczowo-finansowego na lata następne.</t>
    </r>
  </si>
  <si>
    <t>Zwiększa się planowane dochody własne województwa o kwotę 186.347 zł w związku z pismem od Ministra Finansów Nr ST3.4751.2.8.2023.w1 z dnia 28 sierpnia 2023 r. o zwiększeniu części oświatowej subwencji ogólnej dla Województwa Kujawsko-Pomorskiego na rok 2023, tj. z kwoty 80.600.359 zł do kwoty 80.786.706 zł z tytułu podziału środków na zwiększony odpis na zakładowy fundusz świadczeń socjalnych dla nauczycieli w 2023 r.</t>
  </si>
  <si>
    <t>Zwiększa się dochody własne województwa o kwotę 3.201 zł w związku z otrzymaniem przez Regionalny Ośrodek Polityki Społecznej w Toruniu wpływów z tytułu zwrotu dotacji wykorzystanych niezgodnie z przeznaczeniem przez partnerów projektu pn. "Aktywna mama, aktywny tata", RPO WK-P 2014-2020, Poddziałanie 8.4.1.</t>
  </si>
  <si>
    <r>
      <t xml:space="preserve">Określa się dochody z tytułu dotacji celowej z budżetu państwa na projekt pn. </t>
    </r>
    <r>
      <rPr>
        <i/>
        <sz val="10"/>
        <rFont val="Times New Roman"/>
        <family val="1"/>
      </rPr>
      <t>"Koordynacja spójnej polityki społecznej Kujaw i Pomorza"</t>
    </r>
    <r>
      <rPr>
        <sz val="10"/>
        <rFont val="Times New Roman"/>
        <family val="1"/>
      </rPr>
      <t xml:space="preserve"> przewidziany do realizacji w ramach Programu Fundusze Europejskie dla Rozwoju Społecznego 2021-2027 (FERS) Działania 4.13 łącznie w kwocie 198.000 zł, w tym z budżetu środków europejskich w kwocie 163.390 zł oraz z budżetu państwa na współfinansowanie krajowe w kwocie 34.610 zł. Zmiana wynika ze złożonego wniosku o dofinansowanie projektu niekonkurencyjnego w odpowiedzi na wezwanie Ministerstwa Rodziny i Polityki Społecznej.</t>
    </r>
  </si>
  <si>
    <r>
      <t xml:space="preserve">W związku ze zmianą rodzaju zadań planowanych do ujęcia w otwartym konkursie ofert w trybie ustawy o działalności pożytku publicznego i wolontariacie nazwa zadania </t>
    </r>
    <r>
      <rPr>
        <i/>
        <sz val="10"/>
        <rFont val="Times New Roman"/>
        <family val="1"/>
      </rPr>
      <t xml:space="preserve">"GRANTY - Promocja pszczelarstwa szansą na rozwój rolnictwa" </t>
    </r>
    <r>
      <rPr>
        <sz val="10"/>
        <rFont val="Times New Roman"/>
        <family val="1"/>
      </rPr>
      <t xml:space="preserve">otrzymuje brzmienie: </t>
    </r>
    <r>
      <rPr>
        <i/>
        <sz val="10"/>
        <rFont val="Times New Roman"/>
        <family val="1"/>
      </rPr>
      <t>"GRANTY - Poprawa kondycji i warunków sanitarnych rodzin pszczelich".</t>
    </r>
  </si>
  <si>
    <r>
      <t xml:space="preserve">       - o kwotę 4.675 zł. na zadanie pn. </t>
    </r>
    <r>
      <rPr>
        <i/>
        <sz val="10"/>
        <rFont val="Times New Roman"/>
        <family val="1"/>
      </rPr>
      <t xml:space="preserve">"Budowa obwodnicy miasta Rypina - opracowanie Studium Techniczno-Ekonomiczno-Środowiskowego
         wraz z uzyskaniem decyzji o środowiskowych uwarunkowaniach zgody na realizację przedsięwzięcia", </t>
    </r>
    <r>
      <rPr>
        <sz val="10"/>
        <rFont val="Times New Roman"/>
        <family val="1"/>
      </rPr>
      <t>w tym finansowanych ze środków 
         własnych o kwotę 1.169 zł oraz z dotacji od Miasta Rypin o kwotę 3.506 zł w celu zabezpieczenia środków na rozliczenie w roku bieżącym 
         dokumentacji dotyczącej Studium Techniczno-Ekonomiczno-Środowiskowego. Następuje przeniesienie wydatków pomiędzy latami realizacji.
         Ogólna wartość inwestycji nie ulega zmianie;</t>
    </r>
  </si>
  <si>
    <r>
      <t xml:space="preserve">        - o kwotę 359.669 zł na zadanie pn. </t>
    </r>
    <r>
      <rPr>
        <i/>
        <sz val="10"/>
        <rFont val="Times New Roman"/>
        <family val="1"/>
      </rPr>
      <t>"Budowa obwodnicy miejscowości Trląg wraz z dokumentacją projektową"</t>
    </r>
    <r>
      <rPr>
        <sz val="10"/>
        <rFont val="Times New Roman"/>
        <family val="1"/>
      </rPr>
      <t xml:space="preserve"> w związku z brakiem  
          możliwości ich wydatkowania w roku bieżącym na skutek trwającego procesu opracowywania Studium Techniczno-Ekonomiczno-
          Środowiskowego. Środki przeniesione zostają na rok 2024. Ogólna wartość inwestycji nie ulega zmianie;</t>
    </r>
  </si>
  <si>
    <t xml:space="preserve">    2) w zakresie wydatków inwestycyjnych - zwiększenie wydatków kwalifikowalnych finansowanych z budżetu środków europejskich o kwotę 
        8.392.080 zł oraz ze środków własnych województwa o kwotę 109.480 zł przy jednoczesnym zmniejszeniu wydatków niekwalifikowalnych   
        finansowanych ze środków własnych o kwotę 8.500.000 zł;</t>
  </si>
  <si>
    <t xml:space="preserve">        - zwiększenie wydatków  finansowanych z dotacji od  jednostek samorządu terytorialnego o kwotę 122.527 zł oraz z budżetu środków 
          europejskich o kwotę 7.325.502 zł przy jednoczesnym zmniejszeniu wydatków finansowanych ze środków własnych województwa o kwotę
          7.487.857 zł w celu dostosowania poszczególnych źródeł do wniosku o dofinansowanie. Ogólna wartość projektu nie ulega zmianie.</t>
  </si>
  <si>
    <t xml:space="preserve"> - zwiększenie wydatków na bieżące utrzymanie o kwotę 10.362 zł z przeznaczeniem na pokrycie kosztów związanych z porządkowaniem zasobów
   archiwum zakładowego oraz zakup komputera przenośnego;</t>
  </si>
  <si>
    <t>W ramach powyższych projektów kontynuowane będą działania zrealizowane w ramach RPO WK-P 2014-2020, Działania 2.1 i 2.2. W roku 2023 sfinansowane zostaną koszty opracowania studium wykonalności.</t>
  </si>
  <si>
    <r>
      <t xml:space="preserve"> - zwiększenie wydatków o kwotę 38.000 zł na zadanie pn.</t>
    </r>
    <r>
      <rPr>
        <i/>
        <sz val="10"/>
        <rFont val="Times New Roman"/>
        <family val="1"/>
      </rPr>
      <t xml:space="preserve"> "Zakup inwestycyjne"</t>
    </r>
    <r>
      <rPr>
        <sz val="10"/>
        <rFont val="Times New Roman"/>
        <family val="1"/>
      </rPr>
      <t xml:space="preserve"> z przeznaczeniem na zakup pawilonu  na potrzeby pracowników 
   ochrony;</t>
    </r>
  </si>
  <si>
    <r>
      <t xml:space="preserve"> - zmniejszenie wydatków o kwotę 24.900 zł na jednoroczne zadanie inwestycyjne pn. </t>
    </r>
    <r>
      <rPr>
        <i/>
        <sz val="10"/>
        <rFont val="Times New Roman"/>
        <family val="1"/>
      </rPr>
      <t>"Modernizacja budynków"</t>
    </r>
    <r>
      <rPr>
        <sz val="10"/>
        <rFont val="Times New Roman"/>
        <family val="1"/>
      </rPr>
      <t xml:space="preserve"> w związku z oszczędnościami
   powstałymi po rozstrzygnięciu postępowań przetargowych na prace modernizacyjne w RDW w Inowrocławiu, Tucholi, Wąbrzeźnie oraz we
   Włocławku.</t>
    </r>
  </si>
  <si>
    <t>Zmniejsza się o kwotę 7.195.294 zł wydatki zaplanowane na Pomoc Techniczną programu Fundusze Europejskie dla Kujaw i Pomorza 2021-2027, w związku z brakiem możliwości wydatkowania środków na zarządzanie i wdrażanie FEdKP 2021-27 w roku bieżącym.</t>
  </si>
  <si>
    <r>
      <t xml:space="preserve">Zwiększa się wydatki na zadanie pn. </t>
    </r>
    <r>
      <rPr>
        <i/>
        <sz val="10"/>
        <rFont val="Times New Roman"/>
        <family val="1"/>
      </rPr>
      <t>"Opracowanie Programu ochrony środowiska przed hałasem dla województwa kujawsko-pomorskiego oraz ogłoszenia prasowe"</t>
    </r>
    <r>
      <rPr>
        <sz val="10"/>
        <rFont val="Times New Roman"/>
        <family val="1"/>
      </rPr>
      <t xml:space="preserve"> w części finansowanej z dotacji celowej z budżetu państwa w związku z Decyzją Wojewody Kujawsko-Pomorskiego Nr WFB.I.3120.2.42.2023 z dnia 27 czerwca 2023 r. o zwiększeniu planu dotacji celowych o kwotę 152.666,67 zł z przeznaczeniem na realizację zadań z zakresu administracji rządowej wynikających z ustawy z dnia 27 kwietnia 2001 r. Prawo ochrony środowiska.</t>
    </r>
  </si>
  <si>
    <r>
      <t xml:space="preserve"> - w kwoce 97.910 zł na projekt pn. </t>
    </r>
    <r>
      <rPr>
        <i/>
        <sz val="10"/>
        <rFont val="Times New Roman"/>
        <family val="1"/>
      </rPr>
      <t xml:space="preserve">"Wykluczenie-nie ma MOWY!2 - etap I" </t>
    </r>
    <r>
      <rPr>
        <sz val="10"/>
        <rFont val="Times New Roman"/>
        <family val="1"/>
      </rPr>
      <t>przewidziany do realizacji w latach 2023-2024 w ramach programu 
   Fundusze Europejskie dla Kujaw i Pomorza 2021-2027, Działania 8.25.W ramach projektu powstanie zintegrowany system działań wspierających 
   dzieci i młodzież, przebywających w placówkach o charakterze wychowawczym, resocjalizacyjnym i socjoterapeutycznym na terenie województwa. 
   Projekt realizowany będzie w partnerstwie z Powiatem Inowrocławskim, Miastem Włocławek, Powiatem Nakielskim, Powiatem Mogileńskim oraz 
   Fundacją Aktywizacji i Integracji z Nowego. Powyższa kwota sfinansowana zostanie z budżetu środków europejskich w kwocie 87.602 zł oraz 
   z budżetu państwa na współfinansowanie krajowe w kwocie 10.308 zł.</t>
    </r>
  </si>
  <si>
    <t>1) Wojewódzkiego Ośrodka Animacji Kultury w Toruniu w kwocie 202.091 zł (dotacja inwestycyjna) z przeznaczeniem na poprawę funkcjonowania 
    oraz dostępności dla osób z niepełnosprawnościami siedziby WOAK. Powyższe środki przeznaczone zostaną na pokrycie kosztów wykonania 
    klimatyzacji w pomieszczeniach zlokalizowanych w Młynie Kultury na 4, 5 i 6 piętrze a także na zakup i montaż w toaletach dla osób  
    niepełnosprawnych systemu przyzywającego oraz elektrycznego krzesła umożliwiającego ewakuację osób z niepełnosprawnością ruchową
    i osób starszych;</t>
  </si>
  <si>
    <t xml:space="preserve">Określa się dotacje celowe dla: </t>
  </si>
  <si>
    <t>2) Kujawsko-Pomorskiego Centrum Dziedzictwa w Toruniu w kwocie 47.114 zł (dotacja bieżąca) z przeznaczeniem na wykonanie badań i konserwacji
    zespołu zabytków archeologicznych odkrytych na terenie Papowa Biskupiego, gm. loco, st. nr 82, znajdujących się w Centrum Badań
    i Konserwacji Dziedzictwa Kulturowego przy Wydziale Sztuk Pięknych UMK. Depozyt obejmuje 450 ozdób pochodzących z wczesnej epoki 
    żelaza (VII-VI w. p.n.e). Celem specjalistycznych prac konserwatorskich jest oczyszczenie, ustabilizowanie procesów korozyjnych oraz 
    powłokowe ich zabezpieczenie przed dalszą degradacją.</t>
  </si>
  <si>
    <r>
      <t xml:space="preserve">Dokonuje się zmian w dotacjach zaplanowanych dla Kujawsko-Pomorskiego Centrum Edukacji i Innowacji w Toruniu na wkład własny w projekcie pn. </t>
    </r>
    <r>
      <rPr>
        <i/>
        <sz val="10"/>
        <rFont val="Times New Roman"/>
        <family val="1"/>
      </rPr>
      <t xml:space="preserve">"Młyn Energii - dostosowanie obiektu Młyna Górnego w Grudziądzu do funkcji kulturalno-edukacyjnych" </t>
    </r>
    <r>
      <rPr>
        <sz val="10"/>
        <rFont val="Times New Roman"/>
        <family val="1"/>
      </rPr>
      <t xml:space="preserve">przewidzianym do realizacji w latach 2023-2026 w ramach FEdKP 2021-2027, Działania 6.12 polegających na zmniejszeniu dotacji bieżącej o kwotę 62.292 zł przy jednoczesnym zwiększeniu dotacji inwestycyjnej o kwotę 175.577 zł. Zmiana wynika z koniczności dostosowania planu do kosztów przeprowadzenia analizy i weryfikacji dokumentacji projektowej i kompleksowego przygotowania i przeprowadzenia postępowania o udzielenie zamówienia publicznego na roboty budowlane oraz opracowania studium wykonalności. Zwiększa się ogólna wartość wkładu do projektu. </t>
    </r>
  </si>
  <si>
    <t xml:space="preserve"> - Muzeum Ziemi Kujawskiej i Dobrzyńskiej we Włocławku o kwotę 75.791 zł z przeznaczeniem na pokrycie skutków regulacji wynagrodzenia 
   dyrektora instytucji, refundację kosztów poniesionych na wymianę skrzynek rozdzielczych i kabli w Kujawsko-Pomorskim Parku Etnograficznym 
   w Kłóbce oraz na naprawę przeciekającego dachu w Muzeum Etnograficznym przy ul. Bulwary 6 we Włocławku.</t>
  </si>
  <si>
    <t>29.</t>
  </si>
  <si>
    <t>§ 8 ust. 3 dotyczący dochodów z Rządowego Funduszu Rozwoju Dróg i wydatków na przebudowę dróg wojewódzkich o znaczeniu obronnym</t>
  </si>
  <si>
    <r>
      <t xml:space="preserve">2) projekt pn. </t>
    </r>
    <r>
      <rPr>
        <i/>
        <sz val="10"/>
        <rFont val="Times New Roman"/>
        <family val="1"/>
      </rPr>
      <t xml:space="preserve">"Opracowanie programów profilaktycznych zapobiegających chorobom stanowiącym poważny problem w regionie", </t>
    </r>
    <r>
      <rPr>
        <sz val="10"/>
        <rFont val="Times New Roman"/>
        <family val="1"/>
      </rPr>
      <t>Działanie 8.24
    Usługi społeczne i zdrowotne łącznie w kwocie 118.750 zł, w tym:</t>
    </r>
  </si>
  <si>
    <r>
      <t xml:space="preserve"> - w kwocie 1.982.477 zł stanowiące pulę do dyspozycji Zarządu Województwa do wykorzystania na nowe lub istniejące projekty w ramach Pomocy
   Technicznej Regionalnego Programu Operacyjnego Województwa Kujawsko-Pomorskiego 2014-2020 Działania 12.1. Zmiana wynika z odstąpienia
   od realizacji w ramach Pomocy Technicznej RPO WK-P 2014-2020 projektu pn. </t>
    </r>
    <r>
      <rPr>
        <i/>
        <sz val="10"/>
        <rFont val="Times New Roman"/>
        <family val="1"/>
      </rPr>
      <t>"Opracowanie dokumentacji projektowej dla strategicznych 
   zadań w szpitalach wojewódzkich dla nowego okresu programowania 2021-2027"</t>
    </r>
    <r>
      <rPr>
        <sz val="10"/>
        <rFont val="Times New Roman"/>
        <family val="1"/>
      </rPr>
      <t xml:space="preserve"> i przeniesienia zakresu merytorycznego do zadania 
   finansowanego ze środków własnych województwa.</t>
    </r>
  </si>
  <si>
    <r>
      <t xml:space="preserve">Odstępuje się od realizacji w ramach PRO WK-P 2014-2020 projektu pn. </t>
    </r>
    <r>
      <rPr>
        <i/>
        <sz val="10"/>
        <rFont val="Times New Roman"/>
        <family val="1"/>
      </rPr>
      <t>"Artyści w zawodzie - modernizacja warsztatów kształcenia zawodowego w KPSOSW im. J. Korczaka w Toruniu"</t>
    </r>
    <r>
      <rPr>
        <sz val="10"/>
        <rFont val="Times New Roman"/>
        <family val="1"/>
      </rPr>
      <t xml:space="preserve"> i zmniejsza wydatki łącznie o kwotę 7.774.230 zł, w tym wydatki bieżące o kwotę 173.533 zł oraz wydatki inwestycyjne o kwotę 7.600.697 zł. W związku z wstrzymaniem robót budowlanych w wyniku oświadczenia wykonawcy o odstąpieniu od umowy i koniecznością sporządzenia inwentaryzacji dotychczas przeprowadzonych prac, brak jest możliwości ukończenia inwestycji i jej rozliczenia w roku bieżącym. Jednocześnie zakres rzeczowo-finansowy przedsięwzięcia ujmuje się w wykazie wieloletnich zadań inwestycyjnych. W związku z powyższym określa się wydatki finansowane ze środków własnych województwa w latach 2014-2023 na zadanie pn. </t>
    </r>
    <r>
      <rPr>
        <i/>
        <sz val="10"/>
        <rFont val="Times New Roman"/>
        <family val="1"/>
      </rPr>
      <t xml:space="preserve">"Artyści w zawodzie - modernizacja warsztatów kształcenia zawodowego w KPSOSW im. J. Korczaka w Toruniu" </t>
    </r>
    <r>
      <rPr>
        <sz val="10"/>
        <rFont val="Times New Roman"/>
        <family val="1"/>
      </rPr>
      <t>w tym w 2023 roku w kwocie 8.974.230 zł, z tego wydatki bieżące w kwocie 173.533 zł oraz wydatki inwestycje w kwocie 8.800.697 zł z przeznaczeniem na pokrycie kosztów robót dodatkowych oraz na zakup wyposażenia pracowni zawodowych w związku z koniecznością wznowienia postępowania przetargowego.</t>
    </r>
  </si>
  <si>
    <r>
      <t>Zmniejsza się o kwotę 110.000 zł wydatki na zadanie własne pn.</t>
    </r>
    <r>
      <rPr>
        <i/>
        <sz val="10"/>
        <rFont val="Times New Roman"/>
        <family val="1"/>
      </rPr>
      <t xml:space="preserve"> "Pomoc obywatelom Ukrainy". </t>
    </r>
    <r>
      <rPr>
        <sz val="10"/>
        <rFont val="Times New Roman"/>
        <family val="1"/>
      </rPr>
      <t>Zmiana wynika z urealnienia planu na organizację wypoczynku dzieci i młodzieży przybyłych z terenu Ukrainy w związku z działaniami wojennymi. Środki przeniesione zostają w ramach zadania do rozdziału 85231.</t>
    </r>
  </si>
  <si>
    <r>
      <t xml:space="preserve"> - w kwocie 58.900 zł, w tym wydatki bieżące w kwocie 21.600 zł oraz wydatki inwestycyjne w kwocie 37.300 zł na zadanie własne pn.</t>
    </r>
    <r>
      <rPr>
        <i/>
        <sz val="10"/>
        <rFont val="Times New Roman"/>
        <family val="1"/>
      </rPr>
      <t xml:space="preserve"> "Wdecki Park 
   Krajobrazowy - turystyka bez barier"</t>
    </r>
    <r>
      <rPr>
        <sz val="10"/>
        <rFont val="Times New Roman"/>
        <family val="1"/>
      </rPr>
      <t xml:space="preserve"> w związku z otrzymaniem dofinansowania z Państwowego Funduszu Rehabilitacji Osób Niepełnosprawnych
   w ramach naboru wniosków o powierzenie grantu ogłoszonego przez Wyższą Szkołę Gospodarki w Bydgoszczy w ramach projektu pt. "Turystyka 
   dostępna 1.0". Środki przeznaczone zostaną na pokrycie kosztów wykonania stałego podjazdu dla osób niepełnosprawnych przy Centrum 
   Czynnej Ochrony Przyrody w Tleniu oraz montaż nowej, szerszej furtki umożlwiającej wjazd wózków inwalidzkich a także na zakup pętli 
   indukcyjnej dla osób niedosłyszących, montaż tablic z informacją w postaci tekstu z audiodeskrypcją i piktogramami i opracowanie materiałów 
   promocyjnych dla osób słabowidzących i z dysfunkcją intelektualną.</t>
    </r>
  </si>
  <si>
    <r>
      <t>Określa się wydatki finansowane ze środków własnych województwa w kwocie 220.000 zł na zadanie własne pn.</t>
    </r>
    <r>
      <rPr>
        <i/>
        <sz val="10"/>
        <rFont val="Times New Roman"/>
        <family val="1"/>
      </rPr>
      <t xml:space="preserve"> "Pomoc Techniczna PROW 2014-2020-Schemat I - Wzmocnienie systemu wdrażania Programu"</t>
    </r>
    <r>
      <rPr>
        <sz val="10"/>
        <rFont val="Times New Roman"/>
        <family val="1"/>
      </rPr>
      <t xml:space="preserve"> z przeznaczeniem na pokrycie kosztów wynagrodzeń pracowników i utrzymania pomieszczeń biurowych w okresie październik-grudzień br. </t>
    </r>
  </si>
  <si>
    <r>
      <t xml:space="preserve">Zmniejsza się o kwotę 530.000 zł wydatki zaplanowane na projekt pn. </t>
    </r>
    <r>
      <rPr>
        <i/>
        <sz val="10"/>
        <rFont val="Times New Roman"/>
        <family val="1"/>
      </rPr>
      <t>"Budowa II etapu obwodnicy Mogilna"</t>
    </r>
    <r>
      <rPr>
        <sz val="10"/>
        <rFont val="Times New Roman"/>
        <family val="1"/>
      </rPr>
      <t xml:space="preserve"> przewidziany do realizacji w ramach programu Fundusze Europejskie dla Kujaw i Pomorza 2021-2027, Działania 4.3. W związku z trwającym etapem przygotowywania postępowania przetargowego na roboty budowlane brak jest możliwości wydatkowania środków w roku bieżącym. Zmniejsza się ogólna wartość projektu oraz następuje aktualizacja wydatków bieżących i inwestycyjnych w poszczególnych latach.</t>
    </r>
  </si>
  <si>
    <t xml:space="preserve">         - przeniesienie planowanych wydatków między podziałkami klasyfikacji budżetowej w kwocie 2.654 zł w związku z urealnieniem planu na 
           dodatkowe wynagrodzenie roczne;</t>
  </si>
  <si>
    <t xml:space="preserve"> - w kwocie 67.000 zł w planie finansowym Wojewódzkiego Urzędu Pracy na współfinansowanie krajowe dla projektów przewidzianych do realizacji 
   przez beneficjentów w 2023 r. w ramach programu Fundusze Europejskie dla Kujaw i Pomorza 2021-2027, Priorytetu 08 Fundusze europejskie na 
   wsparcie w obszarze pracy, edukacji i włączenia społecznego;</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</si>
</sst>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 &quot;zł&quot;"/>
    <numFmt numFmtId="167" formatCode="#,##0.0"/>
    <numFmt numFmtId="168" formatCode="#,##0.000"/>
    <numFmt numFmtId="169" formatCode="#,##0.0000"/>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 &quot;zł&quot;"/>
    <numFmt numFmtId="175" formatCode="#,##0\ [$zł-415];[Red]\-#,##0\ [$zł-415]"/>
    <numFmt numFmtId="176" formatCode="#,##0.0\ &quot;zł&quot;"/>
    <numFmt numFmtId="177" formatCode="#,##0.00\ _z_ł"/>
  </numFmts>
  <fonts count="49">
    <font>
      <sz val="11"/>
      <color theme="1"/>
      <name val="Calibri"/>
      <family val="2"/>
    </font>
    <font>
      <sz val="11"/>
      <color indexed="8"/>
      <name val="Calibri"/>
      <family val="2"/>
    </font>
    <font>
      <sz val="10"/>
      <name val="Arial"/>
      <family val="2"/>
    </font>
    <font>
      <b/>
      <sz val="15"/>
      <name val="Times New Roman"/>
      <family val="1"/>
    </font>
    <font>
      <sz val="10"/>
      <name val="Times New Roman"/>
      <family val="1"/>
    </font>
    <font>
      <b/>
      <i/>
      <sz val="12"/>
      <name val="Times New Roman"/>
      <family val="1"/>
    </font>
    <font>
      <sz val="11"/>
      <name val="Times New Roman"/>
      <family val="1"/>
    </font>
    <font>
      <b/>
      <sz val="10"/>
      <name val="Times New Roman"/>
      <family val="1"/>
    </font>
    <font>
      <i/>
      <sz val="10"/>
      <name val="Times New Roman"/>
      <family val="1"/>
    </font>
    <font>
      <b/>
      <sz val="11"/>
      <name val="Times New Roman"/>
      <family val="1"/>
    </font>
    <font>
      <sz val="9.5"/>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0000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right/>
      <top style="thin">
        <color indexed="8"/>
      </top>
      <bottom style="thin">
        <color indexed="8"/>
      </bottom>
    </border>
    <border>
      <left style="thin"/>
      <right style="thin"/>
      <top style="thin"/>
      <bottom style="thin"/>
    </border>
    <border>
      <left style="thin">
        <color indexed="8"/>
      </left>
      <right/>
      <top style="thin"/>
      <bottom style="thin">
        <color indexed="8"/>
      </bottom>
    </border>
    <border>
      <left/>
      <right style="thin">
        <color indexed="8"/>
      </right>
      <top style="thin"/>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bottom style="thin"/>
    </border>
    <border>
      <left/>
      <right style="thin">
        <color indexed="8"/>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41" fillId="0" borderId="0">
      <alignment/>
      <protection/>
    </xf>
    <xf numFmtId="0" fontId="42" fillId="27" borderId="1" applyNumberFormat="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139">
    <xf numFmtId="0" fontId="0" fillId="0" borderId="0" xfId="0" applyFont="1" applyAlignment="1">
      <alignment/>
    </xf>
    <xf numFmtId="0" fontId="4" fillId="0" borderId="0" xfId="52" applyFont="1" applyAlignment="1">
      <alignment horizontal="left" vertical="center"/>
      <protection/>
    </xf>
    <xf numFmtId="0" fontId="6" fillId="0" borderId="0" xfId="52" applyFont="1" applyAlignment="1">
      <alignment horizontal="left" vertical="center"/>
      <protection/>
    </xf>
    <xf numFmtId="0" fontId="4" fillId="0" borderId="0" xfId="52" applyFont="1" applyAlignment="1">
      <alignment horizontal="justify" vertical="center" wrapText="1"/>
      <protection/>
    </xf>
    <xf numFmtId="0" fontId="6" fillId="0" borderId="0" xfId="52" applyFont="1" applyAlignment="1">
      <alignment vertical="center"/>
      <protection/>
    </xf>
    <xf numFmtId="0" fontId="7" fillId="0" borderId="10" xfId="52" applyFont="1" applyBorder="1" applyAlignment="1">
      <alignment horizontal="center" vertical="center" wrapText="1"/>
      <protection/>
    </xf>
    <xf numFmtId="3" fontId="7" fillId="0" borderId="10" xfId="52" applyNumberFormat="1" applyFont="1" applyBorder="1" applyAlignment="1">
      <alignment horizontal="center" vertical="center" wrapText="1"/>
      <protection/>
    </xf>
    <xf numFmtId="0" fontId="7" fillId="0" borderId="0" xfId="52" applyFont="1" applyAlignment="1">
      <alignment horizontal="center" vertical="center" wrapText="1"/>
      <protection/>
    </xf>
    <xf numFmtId="0" fontId="8" fillId="0" borderId="0" xfId="52" applyFont="1" applyAlignment="1">
      <alignment horizontal="center" vertical="center"/>
      <protection/>
    </xf>
    <xf numFmtId="0" fontId="4" fillId="0" borderId="0" xfId="52" applyFont="1" applyAlignment="1">
      <alignment horizontal="justify" vertical="top" wrapText="1"/>
      <protection/>
    </xf>
    <xf numFmtId="0" fontId="8" fillId="0" borderId="0" xfId="52" applyFont="1" applyAlignment="1">
      <alignment vertical="center"/>
      <protection/>
    </xf>
    <xf numFmtId="0" fontId="9" fillId="33" borderId="0" xfId="52" applyFont="1" applyFill="1" applyAlignment="1">
      <alignment horizontal="center"/>
      <protection/>
    </xf>
    <xf numFmtId="0" fontId="9" fillId="33" borderId="0" xfId="52" applyFont="1" applyFill="1" applyAlignment="1">
      <alignment wrapText="1"/>
      <protection/>
    </xf>
    <xf numFmtId="3" fontId="9" fillId="33" borderId="0" xfId="52" applyNumberFormat="1" applyFont="1" applyFill="1">
      <alignment/>
      <protection/>
    </xf>
    <xf numFmtId="0" fontId="9" fillId="0" borderId="0" xfId="52" applyFont="1">
      <alignment/>
      <protection/>
    </xf>
    <xf numFmtId="0" fontId="4" fillId="0" borderId="0" xfId="52" applyFont="1" applyAlignment="1">
      <alignment horizontal="center"/>
      <protection/>
    </xf>
    <xf numFmtId="0" fontId="4" fillId="0" borderId="0" xfId="52" applyFont="1" applyAlignment="1">
      <alignment horizontal="left" wrapText="1"/>
      <protection/>
    </xf>
    <xf numFmtId="0" fontId="4" fillId="0" borderId="0" xfId="52" applyFont="1">
      <alignment/>
      <protection/>
    </xf>
    <xf numFmtId="0" fontId="4" fillId="0" borderId="0" xfId="52" applyFont="1" applyAlignment="1">
      <alignment horizontal="center" vertical="center"/>
      <protection/>
    </xf>
    <xf numFmtId="0" fontId="4" fillId="0" borderId="0" xfId="52" applyFont="1" applyAlignment="1">
      <alignment horizontal="left" vertical="center" wrapText="1"/>
      <protection/>
    </xf>
    <xf numFmtId="3" fontId="6" fillId="33" borderId="11" xfId="52" applyNumberFormat="1" applyFont="1" applyFill="1" applyBorder="1">
      <alignment/>
      <protection/>
    </xf>
    <xf numFmtId="0" fontId="6" fillId="0" borderId="0" xfId="52" applyFont="1" applyAlignment="1">
      <alignment horizontal="left"/>
      <protection/>
    </xf>
    <xf numFmtId="3" fontId="4" fillId="0" borderId="0" xfId="52" applyNumberFormat="1" applyFont="1" applyAlignment="1">
      <alignment vertical="center"/>
      <protection/>
    </xf>
    <xf numFmtId="0" fontId="4" fillId="0" borderId="0" xfId="52" applyFont="1" applyAlignment="1">
      <alignment wrapText="1"/>
      <protection/>
    </xf>
    <xf numFmtId="3" fontId="4" fillId="0" borderId="0" xfId="52" applyNumberFormat="1" applyFont="1">
      <alignment/>
      <protection/>
    </xf>
    <xf numFmtId="0" fontId="4" fillId="0" borderId="0" xfId="52" applyFont="1" applyFill="1" applyAlignment="1">
      <alignment horizontal="justify" vertical="center" wrapText="1"/>
      <protection/>
    </xf>
    <xf numFmtId="0" fontId="6" fillId="0" borderId="0" xfId="52" applyFont="1" applyFill="1" applyAlignment="1">
      <alignment vertical="center"/>
      <protection/>
    </xf>
    <xf numFmtId="0" fontId="4" fillId="0" borderId="0" xfId="52" applyFont="1" applyFill="1" applyAlignment="1">
      <alignment horizontal="center" vertical="center"/>
      <protection/>
    </xf>
    <xf numFmtId="0" fontId="4" fillId="0" borderId="0" xfId="52" applyFont="1" applyFill="1" applyAlignment="1">
      <alignment vertical="center"/>
      <protection/>
    </xf>
    <xf numFmtId="0" fontId="8" fillId="0" borderId="0" xfId="52" applyFont="1" applyFill="1" applyAlignment="1">
      <alignment vertical="center"/>
      <protection/>
    </xf>
    <xf numFmtId="4" fontId="8" fillId="0" borderId="0" xfId="52" applyNumberFormat="1" applyFont="1" applyFill="1" applyAlignment="1">
      <alignment vertical="center"/>
      <protection/>
    </xf>
    <xf numFmtId="0" fontId="8" fillId="0" borderId="0" xfId="52" applyFont="1" applyFill="1" applyAlignment="1">
      <alignment horizontal="center" vertical="center"/>
      <protection/>
    </xf>
    <xf numFmtId="0" fontId="4" fillId="0" borderId="0" xfId="52" applyFont="1" applyFill="1" applyAlignment="1">
      <alignment horizontal="center"/>
      <protection/>
    </xf>
    <xf numFmtId="0" fontId="4" fillId="0" borderId="0" xfId="52" applyFont="1" applyFill="1">
      <alignment/>
      <protection/>
    </xf>
    <xf numFmtId="0" fontId="4" fillId="0" borderId="0" xfId="52" applyFont="1" applyFill="1" applyAlignment="1">
      <alignment horizontal="left" wrapText="1"/>
      <protection/>
    </xf>
    <xf numFmtId="0" fontId="4" fillId="0" borderId="0" xfId="54" applyFont="1" applyFill="1" applyAlignment="1">
      <alignment vertical="center"/>
      <protection/>
    </xf>
    <xf numFmtId="0" fontId="11" fillId="0" borderId="0" xfId="0" applyFont="1" applyFill="1" applyAlignment="1">
      <alignment vertical="center"/>
    </xf>
    <xf numFmtId="0" fontId="4" fillId="0" borderId="0" xfId="54" applyFont="1" applyFill="1" applyAlignment="1">
      <alignment horizontal="justify" vertical="center" wrapText="1"/>
      <protection/>
    </xf>
    <xf numFmtId="4" fontId="8" fillId="0" borderId="0" xfId="52" applyNumberFormat="1" applyFont="1" applyAlignment="1">
      <alignment vertical="center"/>
      <protection/>
    </xf>
    <xf numFmtId="0" fontId="8" fillId="0" borderId="0" xfId="52" applyFont="1" applyFill="1" applyAlignment="1">
      <alignment vertical="center" wrapText="1"/>
      <protection/>
    </xf>
    <xf numFmtId="0" fontId="8" fillId="0" borderId="0" xfId="52" applyFont="1" applyFill="1" applyAlignment="1">
      <alignment horizontal="center" vertical="top"/>
      <protection/>
    </xf>
    <xf numFmtId="0" fontId="4" fillId="0" borderId="10" xfId="52" applyFont="1" applyFill="1" applyBorder="1" applyAlignment="1">
      <alignment horizontal="center" vertical="center"/>
      <protection/>
    </xf>
    <xf numFmtId="4" fontId="10" fillId="0" borderId="10" xfId="52" applyNumberFormat="1" applyFont="1" applyFill="1" applyBorder="1" applyAlignment="1">
      <alignment vertical="center"/>
      <protection/>
    </xf>
    <xf numFmtId="4" fontId="8" fillId="0" borderId="0" xfId="52" applyNumberFormat="1" applyFont="1" applyFill="1">
      <alignment/>
      <protection/>
    </xf>
    <xf numFmtId="0" fontId="8" fillId="0" borderId="0" xfId="52" applyFont="1" applyFill="1" applyAlignment="1">
      <alignment horizontal="left" wrapText="1"/>
      <protection/>
    </xf>
    <xf numFmtId="4" fontId="8" fillId="0" borderId="0" xfId="54" applyNumberFormat="1" applyFont="1" applyFill="1">
      <alignment/>
      <protection/>
    </xf>
    <xf numFmtId="49" fontId="8" fillId="0" borderId="0" xfId="52" applyNumberFormat="1" applyFont="1" applyFill="1" applyAlignment="1">
      <alignment horizontal="center" vertical="center"/>
      <protection/>
    </xf>
    <xf numFmtId="0" fontId="6" fillId="0" borderId="12" xfId="52" applyFont="1" applyFill="1" applyBorder="1" applyAlignment="1">
      <alignment horizontal="center" vertical="center"/>
      <protection/>
    </xf>
    <xf numFmtId="0" fontId="6" fillId="0" borderId="12" xfId="52" applyFont="1" applyFill="1" applyBorder="1" applyAlignment="1">
      <alignment vertical="center" wrapText="1"/>
      <protection/>
    </xf>
    <xf numFmtId="4" fontId="6" fillId="0" borderId="12" xfId="52" applyNumberFormat="1" applyFont="1" applyFill="1" applyBorder="1" applyAlignment="1">
      <alignment vertical="center"/>
      <protection/>
    </xf>
    <xf numFmtId="4" fontId="4" fillId="0" borderId="12" xfId="52" applyNumberFormat="1" applyFont="1" applyFill="1" applyBorder="1" applyAlignment="1">
      <alignment vertical="center"/>
      <protection/>
    </xf>
    <xf numFmtId="0" fontId="4" fillId="0" borderId="0" xfId="52" applyFont="1" applyFill="1" applyAlignment="1">
      <alignment horizontal="justify" vertical="top" wrapText="1"/>
      <protection/>
    </xf>
    <xf numFmtId="4" fontId="4" fillId="0" borderId="0" xfId="52" applyNumberFormat="1" applyFont="1" applyFill="1" applyAlignment="1">
      <alignment horizontal="justify" vertical="top" wrapText="1"/>
      <protection/>
    </xf>
    <xf numFmtId="0" fontId="6" fillId="0" borderId="0" xfId="52" applyFont="1" applyFill="1" applyBorder="1" applyAlignment="1">
      <alignment horizontal="center" vertical="center"/>
      <protection/>
    </xf>
    <xf numFmtId="49" fontId="6" fillId="0" borderId="0" xfId="52" applyNumberFormat="1" applyFont="1" applyFill="1" applyBorder="1" applyAlignment="1">
      <alignment horizontal="center" vertical="center"/>
      <protection/>
    </xf>
    <xf numFmtId="0" fontId="4" fillId="0" borderId="0" xfId="52" applyFont="1" applyFill="1" applyBorder="1" applyAlignment="1">
      <alignment horizontal="justify" wrapText="1"/>
      <protection/>
    </xf>
    <xf numFmtId="4" fontId="8" fillId="0" borderId="0" xfId="52" applyNumberFormat="1" applyFont="1" applyFill="1" applyAlignment="1">
      <alignment/>
      <protection/>
    </xf>
    <xf numFmtId="0" fontId="8" fillId="0" borderId="0" xfId="52" applyFont="1" applyFill="1" applyAlignment="1">
      <alignment wrapText="1"/>
      <protection/>
    </xf>
    <xf numFmtId="0" fontId="8" fillId="0" borderId="0" xfId="52" applyFont="1" applyFill="1" applyAlignment="1">
      <alignment horizontal="justify" vertical="center" wrapText="1"/>
      <protection/>
    </xf>
    <xf numFmtId="0" fontId="6" fillId="0" borderId="12" xfId="52" applyFont="1" applyFill="1" applyBorder="1" applyAlignment="1">
      <alignment horizontal="center" vertical="top"/>
      <protection/>
    </xf>
    <xf numFmtId="0" fontId="6" fillId="0" borderId="12" xfId="52" applyFont="1" applyFill="1" applyBorder="1" applyAlignment="1">
      <alignment wrapText="1"/>
      <protection/>
    </xf>
    <xf numFmtId="4" fontId="6" fillId="0" borderId="12" xfId="52" applyNumberFormat="1" applyFont="1" applyFill="1" applyBorder="1">
      <alignment/>
      <protection/>
    </xf>
    <xf numFmtId="49" fontId="4" fillId="0" borderId="0" xfId="52" applyNumberFormat="1" applyFont="1" applyFill="1" applyAlignment="1">
      <alignment horizontal="justify" vertical="center" wrapText="1"/>
      <protection/>
    </xf>
    <xf numFmtId="0" fontId="4" fillId="0" borderId="0" xfId="0" applyFont="1" applyFill="1" applyAlignment="1">
      <alignment vertical="center"/>
    </xf>
    <xf numFmtId="0" fontId="4" fillId="0" borderId="0" xfId="55" applyFont="1" applyFill="1" applyAlignment="1">
      <alignment vertical="center"/>
      <protection/>
    </xf>
    <xf numFmtId="49" fontId="6" fillId="0" borderId="12" xfId="52" applyNumberFormat="1" applyFont="1" applyFill="1" applyBorder="1" applyAlignment="1">
      <alignment horizontal="center" vertical="center"/>
      <protection/>
    </xf>
    <xf numFmtId="49" fontId="8" fillId="0" borderId="0" xfId="55" applyNumberFormat="1" applyFont="1" applyFill="1" applyAlignment="1">
      <alignment horizontal="center" vertical="center"/>
      <protection/>
    </xf>
    <xf numFmtId="4" fontId="4" fillId="0" borderId="10" xfId="52" applyNumberFormat="1" applyFont="1" applyFill="1" applyBorder="1" applyAlignment="1">
      <alignment vertical="center"/>
      <protection/>
    </xf>
    <xf numFmtId="4" fontId="6" fillId="0" borderId="12" xfId="52" applyNumberFormat="1" applyFont="1" applyFill="1" applyBorder="1" applyAlignment="1">
      <alignment/>
      <protection/>
    </xf>
    <xf numFmtId="0" fontId="8" fillId="0" borderId="13" xfId="52" applyFont="1" applyFill="1" applyBorder="1" applyAlignment="1">
      <alignment horizontal="center" vertical="center"/>
      <protection/>
    </xf>
    <xf numFmtId="0" fontId="8" fillId="0" borderId="13" xfId="52" applyFont="1" applyFill="1" applyBorder="1" applyAlignment="1">
      <alignment horizontal="center" vertical="top"/>
      <protection/>
    </xf>
    <xf numFmtId="0" fontId="8" fillId="0" borderId="13" xfId="52" applyFont="1" applyFill="1" applyBorder="1" applyAlignment="1">
      <alignment vertical="center" wrapText="1"/>
      <protection/>
    </xf>
    <xf numFmtId="4" fontId="8" fillId="0" borderId="13" xfId="52" applyNumberFormat="1" applyFont="1" applyFill="1" applyBorder="1" applyAlignment="1">
      <alignment/>
      <protection/>
    </xf>
    <xf numFmtId="0" fontId="8" fillId="0" borderId="0" xfId="52" applyFont="1" applyFill="1" applyBorder="1" applyAlignment="1">
      <alignment horizontal="center" vertical="center"/>
      <protection/>
    </xf>
    <xf numFmtId="0" fontId="6" fillId="0" borderId="0" xfId="52" applyFont="1" applyFill="1">
      <alignment/>
      <protection/>
    </xf>
    <xf numFmtId="0" fontId="8" fillId="0" borderId="0" xfId="52" applyFont="1" applyAlignment="1">
      <alignment vertical="center" wrapText="1"/>
      <protection/>
    </xf>
    <xf numFmtId="0" fontId="6" fillId="0" borderId="0" xfId="52" applyFont="1" applyFill="1" applyAlignment="1">
      <alignment horizontal="left" vertical="center"/>
      <protection/>
    </xf>
    <xf numFmtId="0" fontId="8" fillId="0" borderId="0" xfId="52" applyFont="1" applyFill="1" applyAlignment="1">
      <alignment horizontal="center"/>
      <protection/>
    </xf>
    <xf numFmtId="0" fontId="8" fillId="0" borderId="0" xfId="52" applyFont="1" applyFill="1">
      <alignment/>
      <protection/>
    </xf>
    <xf numFmtId="0" fontId="8" fillId="0" borderId="0" xfId="52" applyFont="1" applyFill="1" applyAlignment="1">
      <alignment vertical="top"/>
      <protection/>
    </xf>
    <xf numFmtId="0" fontId="4" fillId="0" borderId="0" xfId="52" applyFont="1" applyFill="1" applyAlignment="1">
      <alignment horizontal="center" vertical="center" wrapText="1"/>
      <protection/>
    </xf>
    <xf numFmtId="166" fontId="4" fillId="0" borderId="0" xfId="52" applyNumberFormat="1" applyFont="1" applyFill="1" applyAlignment="1">
      <alignment horizontal="right" vertical="center" wrapText="1"/>
      <protection/>
    </xf>
    <xf numFmtId="0" fontId="4" fillId="0" borderId="0" xfId="52" applyFont="1" applyFill="1" applyAlignment="1">
      <alignment horizontal="center" wrapText="1"/>
      <protection/>
    </xf>
    <xf numFmtId="166" fontId="4" fillId="0" borderId="0" xfId="52" applyNumberFormat="1" applyFont="1" applyFill="1" applyAlignment="1">
      <alignment horizontal="right" wrapText="1"/>
      <protection/>
    </xf>
    <xf numFmtId="166" fontId="4" fillId="0" borderId="0" xfId="52" applyNumberFormat="1" applyFont="1" applyAlignment="1">
      <alignment horizontal="right" wrapText="1"/>
      <protection/>
    </xf>
    <xf numFmtId="0" fontId="4" fillId="0" borderId="0" xfId="52" applyFont="1" applyFill="1" applyBorder="1" applyAlignment="1">
      <alignment horizontal="justify" vertical="center" wrapText="1"/>
      <protection/>
    </xf>
    <xf numFmtId="0" fontId="4" fillId="0" borderId="0" xfId="52" applyFont="1" applyFill="1" applyBorder="1" applyAlignment="1">
      <alignment wrapText="1"/>
      <protection/>
    </xf>
    <xf numFmtId="0" fontId="4" fillId="0" borderId="0" xfId="52" applyFont="1" applyFill="1" applyAlignment="1">
      <alignment horizontal="right" vertical="center" wrapText="1"/>
      <protection/>
    </xf>
    <xf numFmtId="0" fontId="4" fillId="0" borderId="0" xfId="52" applyFont="1" applyFill="1" applyAlignment="1">
      <alignment horizontal="right" vertical="top" wrapText="1"/>
      <protection/>
    </xf>
    <xf numFmtId="0" fontId="6" fillId="0" borderId="14" xfId="52" applyFont="1" applyFill="1" applyBorder="1" applyAlignment="1">
      <alignment horizontal="center" vertical="center"/>
      <protection/>
    </xf>
    <xf numFmtId="0" fontId="6" fillId="0" borderId="14" xfId="52" applyFont="1" applyFill="1" applyBorder="1" applyAlignment="1">
      <alignment vertical="center" wrapText="1"/>
      <protection/>
    </xf>
    <xf numFmtId="4" fontId="6" fillId="0" borderId="14" xfId="52" applyNumberFormat="1" applyFont="1" applyFill="1" applyBorder="1" applyAlignment="1">
      <alignment vertical="center"/>
      <protection/>
    </xf>
    <xf numFmtId="0" fontId="6" fillId="0" borderId="12" xfId="0" applyFont="1" applyFill="1" applyBorder="1" applyAlignment="1">
      <alignment horizontal="center" vertical="center"/>
    </xf>
    <xf numFmtId="4" fontId="6" fillId="0" borderId="12" xfId="0" applyNumberFormat="1" applyFont="1" applyFill="1" applyBorder="1" applyAlignment="1">
      <alignment vertical="center"/>
    </xf>
    <xf numFmtId="0" fontId="6" fillId="0" borderId="0" xfId="0" applyFont="1" applyFill="1" applyAlignment="1">
      <alignment vertical="center"/>
    </xf>
    <xf numFmtId="0" fontId="6" fillId="0" borderId="12" xfId="54" applyFont="1" applyFill="1" applyBorder="1" applyAlignment="1">
      <alignment horizontal="center" vertical="center"/>
      <protection/>
    </xf>
    <xf numFmtId="0" fontId="6" fillId="0" borderId="12" xfId="54" applyFont="1" applyFill="1" applyBorder="1" applyAlignment="1">
      <alignment vertical="center" wrapText="1"/>
      <protection/>
    </xf>
    <xf numFmtId="4" fontId="6" fillId="0" borderId="12" xfId="54" applyNumberFormat="1" applyFont="1" applyFill="1" applyBorder="1" applyAlignment="1">
      <alignment vertical="center"/>
      <protection/>
    </xf>
    <xf numFmtId="0" fontId="6" fillId="0" borderId="0" xfId="54" applyFont="1" applyFill="1" applyAlignment="1">
      <alignment vertical="center"/>
      <protection/>
    </xf>
    <xf numFmtId="0" fontId="8" fillId="0" borderId="0" xfId="54" applyFont="1" applyFill="1" applyAlignment="1">
      <alignment horizontal="center" vertical="center"/>
      <protection/>
    </xf>
    <xf numFmtId="0" fontId="8" fillId="0" borderId="0" xfId="54" applyFont="1" applyFill="1" applyAlignment="1">
      <alignment horizontal="center" vertical="top"/>
      <protection/>
    </xf>
    <xf numFmtId="0" fontId="8" fillId="0" borderId="0" xfId="54" applyFont="1" applyFill="1" applyAlignment="1">
      <alignment vertical="center"/>
      <protection/>
    </xf>
    <xf numFmtId="0" fontId="6" fillId="0" borderId="12" xfId="0" applyFont="1" applyFill="1" applyBorder="1" applyAlignment="1">
      <alignment vertical="center" wrapText="1"/>
    </xf>
    <xf numFmtId="0" fontId="6" fillId="0" borderId="12" xfId="55" applyFont="1" applyFill="1" applyBorder="1" applyAlignment="1">
      <alignment horizontal="center" vertical="center"/>
      <protection/>
    </xf>
    <xf numFmtId="0" fontId="6" fillId="0" borderId="12" xfId="55" applyFont="1" applyFill="1" applyBorder="1" applyAlignment="1">
      <alignment vertical="center" wrapText="1"/>
      <protection/>
    </xf>
    <xf numFmtId="4" fontId="6" fillId="0" borderId="12" xfId="55" applyNumberFormat="1" applyFont="1" applyFill="1" applyBorder="1" applyAlignment="1">
      <alignment vertical="center"/>
      <protection/>
    </xf>
    <xf numFmtId="0" fontId="6" fillId="0" borderId="0" xfId="55" applyFont="1" applyFill="1" applyAlignment="1">
      <alignment vertical="center"/>
      <protection/>
    </xf>
    <xf numFmtId="0" fontId="8" fillId="0" borderId="0" xfId="55" applyFont="1" applyFill="1" applyAlignment="1">
      <alignment horizontal="center" vertical="center"/>
      <protection/>
    </xf>
    <xf numFmtId="0" fontId="41" fillId="0" borderId="0" xfId="55" applyFill="1">
      <alignment/>
      <protection/>
    </xf>
    <xf numFmtId="0" fontId="4" fillId="0" borderId="0" xfId="55" applyFont="1" applyFill="1">
      <alignment/>
      <protection/>
    </xf>
    <xf numFmtId="3" fontId="4" fillId="0" borderId="0" xfId="52" applyNumberFormat="1" applyFont="1" applyFill="1" applyAlignment="1">
      <alignment horizontal="justify" vertical="center" wrapText="1"/>
      <protection/>
    </xf>
    <xf numFmtId="0" fontId="6" fillId="0" borderId="0" xfId="52" applyFont="1" applyFill="1" applyAlignment="1">
      <alignment horizontal="center" vertical="center"/>
      <protection/>
    </xf>
    <xf numFmtId="0" fontId="6" fillId="0" borderId="0" xfId="52" applyFont="1" applyFill="1" applyBorder="1" applyAlignment="1">
      <alignment vertical="center"/>
      <protection/>
    </xf>
    <xf numFmtId="0" fontId="4" fillId="0" borderId="0" xfId="52" applyFont="1" applyFill="1" applyBorder="1" applyAlignment="1">
      <alignment horizontal="left" wrapText="1"/>
      <protection/>
    </xf>
    <xf numFmtId="0" fontId="4" fillId="0" borderId="0" xfId="52" applyFont="1" applyFill="1" applyBorder="1" applyAlignment="1">
      <alignment horizontal="left" vertical="center" wrapText="1"/>
      <protection/>
    </xf>
    <xf numFmtId="0" fontId="4" fillId="0" borderId="0" xfId="52" applyFont="1" applyFill="1" applyAlignment="1">
      <alignment horizontal="left" wrapText="1"/>
      <protection/>
    </xf>
    <xf numFmtId="0" fontId="4" fillId="0" borderId="0" xfId="52" applyFont="1" applyFill="1" applyAlignment="1">
      <alignment horizontal="justify" vertical="center" wrapText="1"/>
      <protection/>
    </xf>
    <xf numFmtId="0" fontId="4" fillId="0" borderId="0" xfId="52" applyFont="1" applyFill="1" applyAlignment="1">
      <alignment horizontal="left" vertical="center" wrapText="1"/>
      <protection/>
    </xf>
    <xf numFmtId="0" fontId="4" fillId="0" borderId="0" xfId="52" applyFont="1" applyFill="1" applyBorder="1" applyAlignment="1">
      <alignment horizontal="justify" vertical="center" wrapText="1"/>
      <protection/>
    </xf>
    <xf numFmtId="0" fontId="4" fillId="0" borderId="0" xfId="52" applyFont="1" applyFill="1" applyAlignment="1">
      <alignment horizontal="justify" wrapText="1"/>
      <protection/>
    </xf>
    <xf numFmtId="0" fontId="4" fillId="0" borderId="0" xfId="52" applyFont="1" applyAlignment="1">
      <alignment horizontal="justify" vertical="center" wrapText="1"/>
      <protection/>
    </xf>
    <xf numFmtId="0" fontId="4" fillId="0" borderId="0" xfId="52" applyFont="1" applyAlignment="1">
      <alignment horizontal="justify" wrapText="1"/>
      <protection/>
    </xf>
    <xf numFmtId="0" fontId="4" fillId="0" borderId="0" xfId="52" applyFont="1" applyFill="1" applyBorder="1" applyAlignment="1">
      <alignment horizontal="justify" wrapText="1"/>
      <protection/>
    </xf>
    <xf numFmtId="0" fontId="4" fillId="0" borderId="0" xfId="53" applyFont="1" applyFill="1" applyAlignment="1">
      <alignment horizontal="justify" vertical="center" wrapText="1"/>
      <protection/>
    </xf>
    <xf numFmtId="0" fontId="4" fillId="0" borderId="0" xfId="52" applyFont="1" applyAlignment="1">
      <alignment horizontal="left" vertical="center" wrapText="1"/>
      <protection/>
    </xf>
    <xf numFmtId="0" fontId="4" fillId="0" borderId="0" xfId="55" applyFont="1" applyFill="1" applyBorder="1" applyAlignment="1">
      <alignment horizontal="justify" vertical="center" wrapText="1"/>
      <protection/>
    </xf>
    <xf numFmtId="0" fontId="4" fillId="0" borderId="0" xfId="0" applyFont="1" applyFill="1" applyAlignment="1">
      <alignment horizontal="justify" vertical="center" wrapText="1"/>
    </xf>
    <xf numFmtId="0" fontId="4" fillId="0" borderId="15" xfId="52" applyFont="1" applyFill="1" applyBorder="1" applyAlignment="1">
      <alignment horizontal="left" vertical="center" wrapText="1"/>
      <protection/>
    </xf>
    <xf numFmtId="0" fontId="4" fillId="0" borderId="16" xfId="52" applyFont="1" applyFill="1" applyBorder="1" applyAlignment="1">
      <alignment horizontal="left" vertical="center" wrapText="1"/>
      <protection/>
    </xf>
    <xf numFmtId="0" fontId="4" fillId="0" borderId="17" xfId="52" applyFont="1" applyFill="1" applyBorder="1" applyAlignment="1">
      <alignment horizontal="left" vertical="center" wrapText="1"/>
      <protection/>
    </xf>
    <xf numFmtId="0" fontId="9" fillId="33" borderId="0" xfId="52" applyFont="1" applyFill="1" applyAlignment="1">
      <alignment horizontal="left" wrapText="1"/>
      <protection/>
    </xf>
    <xf numFmtId="0" fontId="3" fillId="0" borderId="0" xfId="52" applyFont="1" applyAlignment="1">
      <alignment horizontal="center"/>
      <protection/>
    </xf>
    <xf numFmtId="0" fontId="5" fillId="0" borderId="0" xfId="52" applyFont="1" applyAlignment="1">
      <alignment horizontal="left" vertical="center"/>
      <protection/>
    </xf>
    <xf numFmtId="0" fontId="7" fillId="0" borderId="18" xfId="52" applyFont="1" applyBorder="1" applyAlignment="1">
      <alignment horizontal="center" vertical="center" wrapText="1"/>
      <protection/>
    </xf>
    <xf numFmtId="0" fontId="7" fillId="0" borderId="19" xfId="52" applyFont="1" applyBorder="1" applyAlignment="1">
      <alignment horizontal="center" vertical="center" wrapText="1"/>
      <protection/>
    </xf>
    <xf numFmtId="0" fontId="4" fillId="0" borderId="20" xfId="52" applyFont="1" applyFill="1" applyBorder="1" applyAlignment="1">
      <alignment horizontal="justify" vertical="center" wrapText="1"/>
      <protection/>
    </xf>
    <xf numFmtId="0" fontId="4" fillId="0" borderId="21" xfId="52" applyFont="1" applyFill="1" applyBorder="1" applyAlignment="1">
      <alignment horizontal="justify" vertical="center" wrapText="1"/>
      <protection/>
    </xf>
    <xf numFmtId="0" fontId="9" fillId="33" borderId="11" xfId="52" applyFont="1" applyFill="1" applyBorder="1" applyAlignment="1">
      <alignment horizontal="left"/>
      <protection/>
    </xf>
    <xf numFmtId="0" fontId="4" fillId="0" borderId="0" xfId="54" applyFont="1" applyFill="1" applyAlignment="1">
      <alignment horizontal="justify" vertical="center"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2" xfId="53"/>
    <cellStyle name="Normalny 4" xfId="54"/>
    <cellStyle name="Normalny 5"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E508"/>
  <sheetViews>
    <sheetView tabSelected="1" view="pageBreakPreview" zoomScaleSheetLayoutView="100" zoomScalePageLayoutView="0" workbookViewId="0" topLeftCell="A462">
      <selection activeCell="E473" sqref="E473"/>
    </sheetView>
  </sheetViews>
  <sheetFormatPr defaultColWidth="9.140625" defaultRowHeight="15"/>
  <cols>
    <col min="1" max="1" width="3.28125" style="15" customWidth="1"/>
    <col min="2" max="2" width="6.57421875" style="15" customWidth="1"/>
    <col min="3" max="3" width="43.28125" style="23" customWidth="1"/>
    <col min="4" max="4" width="15.28125" style="24" customWidth="1"/>
    <col min="5" max="5" width="13.7109375" style="24" customWidth="1"/>
    <col min="6" max="6" width="13.140625" style="24" customWidth="1"/>
    <col min="7" max="7" width="12.7109375" style="24" customWidth="1"/>
    <col min="8" max="8" width="14.57421875" style="24" customWidth="1"/>
    <col min="9" max="16384" width="9.140625" style="17" customWidth="1"/>
  </cols>
  <sheetData>
    <row r="1" spans="1:8" s="1" customFormat="1" ht="17.25" customHeight="1">
      <c r="A1" s="131" t="s">
        <v>0</v>
      </c>
      <c r="B1" s="131"/>
      <c r="C1" s="131"/>
      <c r="D1" s="131"/>
      <c r="E1" s="131"/>
      <c r="F1" s="131"/>
      <c r="G1" s="131"/>
      <c r="H1" s="131"/>
    </row>
    <row r="2" spans="1:8" s="2" customFormat="1" ht="15.75" customHeight="1">
      <c r="A2" s="132" t="s">
        <v>1</v>
      </c>
      <c r="B2" s="132"/>
      <c r="C2" s="132"/>
      <c r="D2" s="132"/>
      <c r="E2" s="132"/>
      <c r="F2" s="132"/>
      <c r="G2" s="132"/>
      <c r="H2" s="132"/>
    </row>
    <row r="3" spans="1:8" s="4" customFormat="1" ht="105" customHeight="1">
      <c r="A3" s="120" t="s">
        <v>147</v>
      </c>
      <c r="B3" s="120"/>
      <c r="C3" s="120"/>
      <c r="D3" s="120"/>
      <c r="E3" s="120"/>
      <c r="F3" s="120"/>
      <c r="G3" s="120"/>
      <c r="H3" s="120"/>
    </row>
    <row r="4" spans="1:113" s="26" customFormat="1" ht="39.75" customHeight="1">
      <c r="A4" s="116" t="s">
        <v>337</v>
      </c>
      <c r="B4" s="116"/>
      <c r="C4" s="116"/>
      <c r="D4" s="116"/>
      <c r="E4" s="116"/>
      <c r="F4" s="116"/>
      <c r="G4" s="116"/>
      <c r="H4" s="116"/>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row>
    <row r="5" spans="1:8" s="2" customFormat="1" ht="14.25" customHeight="1">
      <c r="A5" s="132" t="s">
        <v>2</v>
      </c>
      <c r="B5" s="132"/>
      <c r="C5" s="132"/>
      <c r="D5" s="132"/>
      <c r="E5" s="132"/>
      <c r="F5" s="132"/>
      <c r="G5" s="132"/>
      <c r="H5" s="132"/>
    </row>
    <row r="6" spans="1:8" s="28" customFormat="1" ht="68.25" customHeight="1">
      <c r="A6" s="116" t="s">
        <v>144</v>
      </c>
      <c r="B6" s="116"/>
      <c r="C6" s="116"/>
      <c r="D6" s="116"/>
      <c r="E6" s="116"/>
      <c r="F6" s="116"/>
      <c r="G6" s="116"/>
      <c r="H6" s="116"/>
    </row>
    <row r="7" spans="1:8" s="28" customFormat="1" ht="27" customHeight="1">
      <c r="A7" s="116" t="s">
        <v>43</v>
      </c>
      <c r="B7" s="116"/>
      <c r="C7" s="116"/>
      <c r="D7" s="116"/>
      <c r="E7" s="116"/>
      <c r="F7" s="116"/>
      <c r="G7" s="116"/>
      <c r="H7" s="116"/>
    </row>
    <row r="8" spans="1:8" s="2" customFormat="1" ht="13.5" customHeight="1">
      <c r="A8" s="132" t="s">
        <v>3</v>
      </c>
      <c r="B8" s="132"/>
      <c r="C8" s="132"/>
      <c r="D8" s="132"/>
      <c r="E8" s="132"/>
      <c r="F8" s="132"/>
      <c r="G8" s="132"/>
      <c r="H8" s="132"/>
    </row>
    <row r="9" spans="1:8" s="2" customFormat="1" ht="18.75" customHeight="1">
      <c r="A9" s="120" t="s">
        <v>4</v>
      </c>
      <c r="B9" s="120"/>
      <c r="C9" s="120"/>
      <c r="D9" s="120"/>
      <c r="E9" s="120"/>
      <c r="F9" s="120"/>
      <c r="G9" s="120"/>
      <c r="H9" s="120"/>
    </row>
    <row r="10" spans="1:8" s="2" customFormat="1" ht="17.25" customHeight="1">
      <c r="A10" s="132" t="s">
        <v>45</v>
      </c>
      <c r="B10" s="132"/>
      <c r="C10" s="132"/>
      <c r="D10" s="132"/>
      <c r="E10" s="132"/>
      <c r="F10" s="132"/>
      <c r="G10" s="132"/>
      <c r="H10" s="132"/>
    </row>
    <row r="11" spans="1:8" s="7" customFormat="1" ht="91.5" customHeight="1">
      <c r="A11" s="5" t="s">
        <v>5</v>
      </c>
      <c r="B11" s="133" t="s">
        <v>6</v>
      </c>
      <c r="C11" s="134"/>
      <c r="D11" s="6" t="s">
        <v>7</v>
      </c>
      <c r="E11" s="6" t="s">
        <v>8</v>
      </c>
      <c r="F11" s="6" t="s">
        <v>9</v>
      </c>
      <c r="G11" s="6" t="s">
        <v>10</v>
      </c>
      <c r="H11" s="6" t="s">
        <v>11</v>
      </c>
    </row>
    <row r="12" spans="1:8" s="10" customFormat="1" ht="4.5" customHeight="1">
      <c r="A12" s="8"/>
      <c r="B12" s="8"/>
      <c r="C12" s="9"/>
      <c r="D12" s="9"/>
      <c r="E12" s="9"/>
      <c r="F12" s="9"/>
      <c r="G12" s="9"/>
      <c r="H12" s="9"/>
    </row>
    <row r="13" spans="1:8" s="14" customFormat="1" ht="18.75" customHeight="1">
      <c r="A13" s="11" t="s">
        <v>12</v>
      </c>
      <c r="B13" s="11"/>
      <c r="C13" s="12" t="s">
        <v>13</v>
      </c>
      <c r="D13" s="13"/>
      <c r="E13" s="13"/>
      <c r="F13" s="13"/>
      <c r="G13" s="13"/>
      <c r="H13" s="13"/>
    </row>
    <row r="14" spans="3:8" ht="5.25" customHeight="1">
      <c r="C14" s="16"/>
      <c r="D14" s="16"/>
      <c r="E14" s="16"/>
      <c r="F14" s="16"/>
      <c r="G14" s="16"/>
      <c r="H14" s="16"/>
    </row>
    <row r="15" spans="1:8" s="26" customFormat="1" ht="20.25" customHeight="1">
      <c r="A15" s="47"/>
      <c r="B15" s="47"/>
      <c r="C15" s="48" t="s">
        <v>14</v>
      </c>
      <c r="D15" s="50">
        <v>1975767250.86</v>
      </c>
      <c r="E15" s="50">
        <f>E21+E45+E160+E141+E37+E156+E132+E145+E17+E33+E41+E137</f>
        <v>32216003.67</v>
      </c>
      <c r="F15" s="50">
        <f>F21+F45+F160+F141+F37+F156+F132+F145+F17+F33+F41+F137</f>
        <v>78355081</v>
      </c>
      <c r="G15" s="50">
        <f>G21+G45+G160+G141+G37+G156+G132+G145+G17+G33+G41+G137</f>
        <v>28589598</v>
      </c>
      <c r="H15" s="50">
        <f>D15+E15-F15</f>
        <v>1929628173.53</v>
      </c>
    </row>
    <row r="16" spans="1:8" s="29" customFormat="1" ht="4.5" customHeight="1">
      <c r="A16" s="31"/>
      <c r="B16" s="31"/>
      <c r="C16" s="51"/>
      <c r="D16" s="52"/>
      <c r="E16" s="52"/>
      <c r="F16" s="52"/>
      <c r="G16" s="52"/>
      <c r="H16" s="52"/>
    </row>
    <row r="17" spans="1:8" s="26" customFormat="1" ht="19.5" customHeight="1">
      <c r="A17" s="47"/>
      <c r="B17" s="65" t="s">
        <v>76</v>
      </c>
      <c r="C17" s="48" t="s">
        <v>77</v>
      </c>
      <c r="D17" s="49">
        <v>15466867.82</v>
      </c>
      <c r="E17" s="49">
        <f>E18</f>
        <v>9050</v>
      </c>
      <c r="F17" s="49">
        <f>F18</f>
        <v>0</v>
      </c>
      <c r="G17" s="49">
        <f>G18</f>
        <v>0</v>
      </c>
      <c r="H17" s="49">
        <f>D17+E17-F17</f>
        <v>15475917.82</v>
      </c>
    </row>
    <row r="18" spans="1:8" s="29" customFormat="1" ht="18.75" customHeight="1">
      <c r="A18" s="31"/>
      <c r="B18" s="66" t="s">
        <v>209</v>
      </c>
      <c r="C18" s="39" t="s">
        <v>210</v>
      </c>
      <c r="D18" s="30">
        <v>60000</v>
      </c>
      <c r="E18" s="30">
        <v>9050</v>
      </c>
      <c r="F18" s="30">
        <v>0</v>
      </c>
      <c r="G18" s="30">
        <v>0</v>
      </c>
      <c r="H18" s="30">
        <f>D18+E18-F18</f>
        <v>69050</v>
      </c>
    </row>
    <row r="19" spans="1:8" s="28" customFormat="1" ht="54.75" customHeight="1">
      <c r="A19" s="27"/>
      <c r="B19" s="27"/>
      <c r="C19" s="116" t="s">
        <v>374</v>
      </c>
      <c r="D19" s="116"/>
      <c r="E19" s="116"/>
      <c r="F19" s="116"/>
      <c r="G19" s="116"/>
      <c r="H19" s="116"/>
    </row>
    <row r="20" spans="1:8" s="28" customFormat="1" ht="3" customHeight="1">
      <c r="A20" s="27"/>
      <c r="B20" s="27"/>
      <c r="C20" s="25"/>
      <c r="D20" s="25"/>
      <c r="E20" s="25"/>
      <c r="F20" s="25"/>
      <c r="G20" s="25"/>
      <c r="H20" s="25"/>
    </row>
    <row r="21" spans="1:8" s="26" customFormat="1" ht="21.75" customHeight="1">
      <c r="A21" s="47"/>
      <c r="B21" s="47">
        <v>600</v>
      </c>
      <c r="C21" s="48" t="s">
        <v>15</v>
      </c>
      <c r="D21" s="49">
        <v>88444681.36</v>
      </c>
      <c r="E21" s="49">
        <f>E24+E22</f>
        <v>2147321</v>
      </c>
      <c r="F21" s="49">
        <f>F24+F22</f>
        <v>3039702</v>
      </c>
      <c r="G21" s="49">
        <f>G24+G22</f>
        <v>3506</v>
      </c>
      <c r="H21" s="49">
        <f>D21+E21-F21</f>
        <v>87552300.36</v>
      </c>
    </row>
    <row r="22" spans="1:8" s="29" customFormat="1" ht="18.75" customHeight="1">
      <c r="A22" s="31"/>
      <c r="B22" s="31">
        <v>60004</v>
      </c>
      <c r="C22" s="39" t="s">
        <v>149</v>
      </c>
      <c r="D22" s="30">
        <v>16663736</v>
      </c>
      <c r="E22" s="30">
        <v>317424</v>
      </c>
      <c r="F22" s="30">
        <v>0</v>
      </c>
      <c r="G22" s="30">
        <v>0</v>
      </c>
      <c r="H22" s="30">
        <f>D22+E22-F22</f>
        <v>16981160</v>
      </c>
    </row>
    <row r="23" spans="1:8" s="28" customFormat="1" ht="70.5" customHeight="1">
      <c r="A23" s="27"/>
      <c r="B23" s="27"/>
      <c r="C23" s="116" t="s">
        <v>363</v>
      </c>
      <c r="D23" s="116"/>
      <c r="E23" s="116"/>
      <c r="F23" s="116"/>
      <c r="G23" s="116"/>
      <c r="H23" s="116"/>
    </row>
    <row r="24" spans="1:8" s="29" customFormat="1" ht="18" customHeight="1">
      <c r="A24" s="31"/>
      <c r="B24" s="46" t="s">
        <v>79</v>
      </c>
      <c r="C24" s="39" t="s">
        <v>38</v>
      </c>
      <c r="D24" s="30">
        <v>25531558</v>
      </c>
      <c r="E24" s="30">
        <v>1829897</v>
      </c>
      <c r="F24" s="30">
        <v>3039702</v>
      </c>
      <c r="G24" s="30">
        <v>3506</v>
      </c>
      <c r="H24" s="30">
        <f>D24+E24-F24</f>
        <v>24321753</v>
      </c>
    </row>
    <row r="25" spans="1:8" s="29" customFormat="1" ht="27" customHeight="1">
      <c r="A25" s="31"/>
      <c r="B25" s="31"/>
      <c r="C25" s="119" t="s">
        <v>357</v>
      </c>
      <c r="D25" s="119"/>
      <c r="E25" s="119"/>
      <c r="F25" s="119"/>
      <c r="G25" s="119"/>
      <c r="H25" s="119"/>
    </row>
    <row r="26" spans="1:8" s="29" customFormat="1" ht="52.5" customHeight="1">
      <c r="A26" s="31"/>
      <c r="B26" s="31"/>
      <c r="C26" s="116" t="s">
        <v>364</v>
      </c>
      <c r="D26" s="116"/>
      <c r="E26" s="116"/>
      <c r="F26" s="116"/>
      <c r="G26" s="116"/>
      <c r="H26" s="116"/>
    </row>
    <row r="27" spans="1:8" s="112" customFormat="1" ht="40.5" customHeight="1">
      <c r="A27" s="53"/>
      <c r="B27" s="53"/>
      <c r="C27" s="116" t="s">
        <v>365</v>
      </c>
      <c r="D27" s="116"/>
      <c r="E27" s="116"/>
      <c r="F27" s="116"/>
      <c r="G27" s="116"/>
      <c r="H27" s="116"/>
    </row>
    <row r="28" spans="1:8" s="29" customFormat="1" ht="27" customHeight="1">
      <c r="A28" s="31"/>
      <c r="B28" s="31"/>
      <c r="C28" s="119" t="s">
        <v>358</v>
      </c>
      <c r="D28" s="119"/>
      <c r="E28" s="119"/>
      <c r="F28" s="119"/>
      <c r="G28" s="119"/>
      <c r="H28" s="119"/>
    </row>
    <row r="29" spans="1:8" s="29" customFormat="1" ht="52.5" customHeight="1">
      <c r="A29" s="31"/>
      <c r="B29" s="31"/>
      <c r="C29" s="118" t="s">
        <v>359</v>
      </c>
      <c r="D29" s="118"/>
      <c r="E29" s="118"/>
      <c r="F29" s="118"/>
      <c r="G29" s="118"/>
      <c r="H29" s="118"/>
    </row>
    <row r="30" spans="1:8" s="29" customFormat="1" ht="41.25" customHeight="1">
      <c r="A30" s="31"/>
      <c r="B30" s="31"/>
      <c r="C30" s="118" t="s">
        <v>360</v>
      </c>
      <c r="D30" s="118"/>
      <c r="E30" s="118"/>
      <c r="F30" s="118"/>
      <c r="G30" s="118"/>
      <c r="H30" s="118"/>
    </row>
    <row r="31" spans="1:8" s="28" customFormat="1" ht="31.5" customHeight="1">
      <c r="A31" s="27"/>
      <c r="B31" s="27"/>
      <c r="C31" s="116" t="s">
        <v>418</v>
      </c>
      <c r="D31" s="116"/>
      <c r="E31" s="116"/>
      <c r="F31" s="116"/>
      <c r="G31" s="116"/>
      <c r="H31" s="116"/>
    </row>
    <row r="32" spans="1:8" s="28" customFormat="1" ht="5.25" customHeight="1">
      <c r="A32" s="27"/>
      <c r="B32" s="27"/>
      <c r="C32" s="25"/>
      <c r="D32" s="25"/>
      <c r="E32" s="25"/>
      <c r="F32" s="25"/>
      <c r="G32" s="25"/>
      <c r="H32" s="25"/>
    </row>
    <row r="33" spans="1:8" s="26" customFormat="1" ht="24.75" customHeight="1">
      <c r="A33" s="47"/>
      <c r="B33" s="47">
        <v>710</v>
      </c>
      <c r="C33" s="48" t="s">
        <v>155</v>
      </c>
      <c r="D33" s="49">
        <v>462750</v>
      </c>
      <c r="E33" s="49">
        <f>E34</f>
        <v>2268</v>
      </c>
      <c r="F33" s="49">
        <f>F34</f>
        <v>0</v>
      </c>
      <c r="G33" s="49">
        <f>G34</f>
        <v>0</v>
      </c>
      <c r="H33" s="49">
        <f>D33+E33-F33</f>
        <v>465018</v>
      </c>
    </row>
    <row r="34" spans="2:8" s="29" customFormat="1" ht="21" customHeight="1">
      <c r="B34" s="29">
        <v>71003</v>
      </c>
      <c r="C34" s="39" t="s">
        <v>156</v>
      </c>
      <c r="D34" s="30">
        <v>2300</v>
      </c>
      <c r="E34" s="30">
        <v>2268</v>
      </c>
      <c r="F34" s="30">
        <v>0</v>
      </c>
      <c r="G34" s="30">
        <v>0</v>
      </c>
      <c r="H34" s="30">
        <f>D34+E34-F34</f>
        <v>4568</v>
      </c>
    </row>
    <row r="35" spans="1:8" s="26" customFormat="1" ht="42" customHeight="1">
      <c r="A35" s="53"/>
      <c r="B35" s="54"/>
      <c r="C35" s="118" t="s">
        <v>158</v>
      </c>
      <c r="D35" s="118"/>
      <c r="E35" s="118"/>
      <c r="F35" s="118"/>
      <c r="G35" s="118"/>
      <c r="H35" s="118"/>
    </row>
    <row r="36" spans="1:8" s="26" customFormat="1" ht="3.75" customHeight="1">
      <c r="A36" s="53"/>
      <c r="B36" s="54"/>
      <c r="C36" s="55"/>
      <c r="D36" s="55"/>
      <c r="E36" s="55"/>
      <c r="F36" s="55"/>
      <c r="G36" s="55"/>
      <c r="H36" s="55"/>
    </row>
    <row r="37" spans="1:8" s="26" customFormat="1" ht="23.25" customHeight="1">
      <c r="A37" s="47"/>
      <c r="B37" s="47">
        <v>750</v>
      </c>
      <c r="C37" s="48" t="s">
        <v>74</v>
      </c>
      <c r="D37" s="49">
        <v>2954660</v>
      </c>
      <c r="E37" s="49">
        <f>E38</f>
        <v>1000000</v>
      </c>
      <c r="F37" s="49">
        <f>F38</f>
        <v>0</v>
      </c>
      <c r="G37" s="49">
        <f>G38</f>
        <v>0</v>
      </c>
      <c r="H37" s="49">
        <f>D37+E37-F37</f>
        <v>3954660</v>
      </c>
    </row>
    <row r="38" spans="1:8" s="29" customFormat="1" ht="19.5" customHeight="1">
      <c r="A38" s="31"/>
      <c r="B38" s="31">
        <v>75018</v>
      </c>
      <c r="C38" s="39" t="s">
        <v>78</v>
      </c>
      <c r="D38" s="30">
        <v>396174</v>
      </c>
      <c r="E38" s="30">
        <v>1000000</v>
      </c>
      <c r="F38" s="30">
        <v>0</v>
      </c>
      <c r="G38" s="30">
        <v>0</v>
      </c>
      <c r="H38" s="30">
        <f>D38+E38-F38</f>
        <v>1396174</v>
      </c>
    </row>
    <row r="39" spans="1:8" s="29" customFormat="1" ht="59.25" customHeight="1">
      <c r="A39" s="31"/>
      <c r="B39" s="31"/>
      <c r="C39" s="118" t="s">
        <v>417</v>
      </c>
      <c r="D39" s="118"/>
      <c r="E39" s="118"/>
      <c r="F39" s="118"/>
      <c r="G39" s="118"/>
      <c r="H39" s="118"/>
    </row>
    <row r="40" spans="1:8" s="26" customFormat="1" ht="6" customHeight="1">
      <c r="A40" s="53"/>
      <c r="B40" s="53"/>
      <c r="C40" s="25"/>
      <c r="D40" s="25"/>
      <c r="E40" s="25"/>
      <c r="F40" s="25"/>
      <c r="G40" s="25"/>
      <c r="H40" s="25"/>
    </row>
    <row r="41" spans="1:8" s="26" customFormat="1" ht="45" customHeight="1">
      <c r="A41" s="47"/>
      <c r="B41" s="59">
        <v>756</v>
      </c>
      <c r="C41" s="48" t="s">
        <v>227</v>
      </c>
      <c r="D41" s="68">
        <v>642626794</v>
      </c>
      <c r="E41" s="68">
        <f>E42</f>
        <v>587800</v>
      </c>
      <c r="F41" s="68">
        <f>F42</f>
        <v>0</v>
      </c>
      <c r="G41" s="68">
        <f>G42</f>
        <v>0</v>
      </c>
      <c r="H41" s="68">
        <f>D41+E41-F41</f>
        <v>643214594</v>
      </c>
    </row>
    <row r="42" spans="1:8" s="29" customFormat="1" ht="25.5" customHeight="1">
      <c r="A42" s="69"/>
      <c r="B42" s="70">
        <v>75618</v>
      </c>
      <c r="C42" s="71" t="s">
        <v>228</v>
      </c>
      <c r="D42" s="72">
        <v>1096700</v>
      </c>
      <c r="E42" s="72">
        <v>587800</v>
      </c>
      <c r="F42" s="72">
        <v>0</v>
      </c>
      <c r="G42" s="72">
        <v>0</v>
      </c>
      <c r="H42" s="72">
        <f>D42+E42-F42</f>
        <v>1684500</v>
      </c>
    </row>
    <row r="43" spans="1:8" s="29" customFormat="1" ht="42" customHeight="1">
      <c r="A43" s="73"/>
      <c r="B43" s="73"/>
      <c r="C43" s="116" t="s">
        <v>229</v>
      </c>
      <c r="D43" s="116"/>
      <c r="E43" s="116"/>
      <c r="F43" s="116"/>
      <c r="G43" s="116"/>
      <c r="H43" s="116"/>
    </row>
    <row r="44" spans="1:8" s="29" customFormat="1" ht="6" customHeight="1">
      <c r="A44" s="73"/>
      <c r="B44" s="73"/>
      <c r="C44" s="25"/>
      <c r="D44" s="25"/>
      <c r="E44" s="25"/>
      <c r="F44" s="25"/>
      <c r="G44" s="25"/>
      <c r="H44" s="25"/>
    </row>
    <row r="45" spans="1:8" s="26" customFormat="1" ht="22.5" customHeight="1">
      <c r="A45" s="47"/>
      <c r="B45" s="47">
        <v>758</v>
      </c>
      <c r="C45" s="48" t="s">
        <v>16</v>
      </c>
      <c r="D45" s="50">
        <v>1138274669</v>
      </c>
      <c r="E45" s="50">
        <f>E51+E109+E48+E115+E117+E46</f>
        <v>27905699</v>
      </c>
      <c r="F45" s="50">
        <f>F51+F109+F48+F115+F117+F46</f>
        <v>61039757</v>
      </c>
      <c r="G45" s="50">
        <f>G51+G109+G48+G115+G117+G46</f>
        <v>28585892</v>
      </c>
      <c r="H45" s="50">
        <f>D45+E45-F45</f>
        <v>1105140611</v>
      </c>
    </row>
    <row r="46" spans="1:8" s="29" customFormat="1" ht="27" customHeight="1">
      <c r="A46" s="31"/>
      <c r="B46" s="40">
        <v>75801</v>
      </c>
      <c r="C46" s="44" t="s">
        <v>148</v>
      </c>
      <c r="D46" s="45">
        <v>80600359</v>
      </c>
      <c r="E46" s="43">
        <v>186347</v>
      </c>
      <c r="F46" s="43">
        <v>0</v>
      </c>
      <c r="G46" s="43">
        <v>0</v>
      </c>
      <c r="H46" s="43">
        <f>D46+E46-F46</f>
        <v>80786706</v>
      </c>
    </row>
    <row r="47" spans="1:8" s="29" customFormat="1" ht="42.75" customHeight="1">
      <c r="A47" s="31"/>
      <c r="B47" s="31"/>
      <c r="C47" s="116" t="s">
        <v>419</v>
      </c>
      <c r="D47" s="116"/>
      <c r="E47" s="116"/>
      <c r="F47" s="116"/>
      <c r="G47" s="116"/>
      <c r="H47" s="116"/>
    </row>
    <row r="48" spans="1:8" s="29" customFormat="1" ht="27.75" customHeight="1">
      <c r="A48" s="31"/>
      <c r="B48" s="40">
        <v>75802</v>
      </c>
      <c r="C48" s="39" t="s">
        <v>112</v>
      </c>
      <c r="D48" s="56">
        <v>6177784</v>
      </c>
      <c r="E48" s="56">
        <v>14225437</v>
      </c>
      <c r="F48" s="56">
        <v>0</v>
      </c>
      <c r="G48" s="56">
        <v>0</v>
      </c>
      <c r="H48" s="56">
        <f>D48+E48-F48</f>
        <v>20403221</v>
      </c>
    </row>
    <row r="49" spans="1:8" s="29" customFormat="1" ht="27.75" customHeight="1">
      <c r="A49" s="31"/>
      <c r="B49" s="40"/>
      <c r="C49" s="116" t="s">
        <v>338</v>
      </c>
      <c r="D49" s="116"/>
      <c r="E49" s="116"/>
      <c r="F49" s="116"/>
      <c r="G49" s="116"/>
      <c r="H49" s="116"/>
    </row>
    <row r="50" spans="1:8" s="29" customFormat="1" ht="43.5" customHeight="1">
      <c r="A50" s="31"/>
      <c r="B50" s="31"/>
      <c r="C50" s="116" t="s">
        <v>339</v>
      </c>
      <c r="D50" s="116"/>
      <c r="E50" s="116"/>
      <c r="F50" s="116"/>
      <c r="G50" s="116"/>
      <c r="H50" s="116"/>
    </row>
    <row r="51" spans="1:8" s="29" customFormat="1" ht="40.5" customHeight="1">
      <c r="A51" s="31"/>
      <c r="B51" s="40">
        <v>75863</v>
      </c>
      <c r="C51" s="57" t="s">
        <v>53</v>
      </c>
      <c r="D51" s="43">
        <v>484759752</v>
      </c>
      <c r="E51" s="43">
        <v>11502548</v>
      </c>
      <c r="F51" s="43">
        <v>52589610</v>
      </c>
      <c r="G51" s="43">
        <v>28564436</v>
      </c>
      <c r="H51" s="43">
        <f>D51+E51-F51</f>
        <v>443672690</v>
      </c>
    </row>
    <row r="52" spans="1:8" s="29" customFormat="1" ht="25.5" customHeight="1">
      <c r="A52" s="31"/>
      <c r="B52" s="31"/>
      <c r="C52" s="119" t="s">
        <v>54</v>
      </c>
      <c r="D52" s="119"/>
      <c r="E52" s="119"/>
      <c r="F52" s="119"/>
      <c r="G52" s="119"/>
      <c r="H52" s="119"/>
    </row>
    <row r="53" spans="1:8" s="29" customFormat="1" ht="42" customHeight="1">
      <c r="A53" s="31"/>
      <c r="B53" s="31"/>
      <c r="C53" s="113" t="s">
        <v>290</v>
      </c>
      <c r="D53" s="113"/>
      <c r="E53" s="113"/>
      <c r="F53" s="113"/>
      <c r="G53" s="82" t="s">
        <v>81</v>
      </c>
      <c r="H53" s="83">
        <v>86100</v>
      </c>
    </row>
    <row r="54" spans="1:8" s="29" customFormat="1" ht="13.5" customHeight="1">
      <c r="A54" s="31"/>
      <c r="B54" s="31"/>
      <c r="C54" s="117" t="s">
        <v>82</v>
      </c>
      <c r="D54" s="117"/>
      <c r="E54" s="117"/>
      <c r="F54" s="117"/>
      <c r="G54" s="80"/>
      <c r="H54" s="81"/>
    </row>
    <row r="55" spans="1:8" s="29" customFormat="1" ht="15" customHeight="1">
      <c r="A55" s="31"/>
      <c r="B55" s="31"/>
      <c r="C55" s="116" t="s">
        <v>80</v>
      </c>
      <c r="D55" s="116"/>
      <c r="E55" s="116"/>
      <c r="F55" s="116"/>
      <c r="G55" s="116"/>
      <c r="H55" s="116"/>
    </row>
    <row r="56" spans="1:8" s="29" customFormat="1" ht="13.5" customHeight="1">
      <c r="A56" s="31"/>
      <c r="B56" s="31"/>
      <c r="C56" s="113" t="s">
        <v>143</v>
      </c>
      <c r="D56" s="113"/>
      <c r="E56" s="113"/>
      <c r="F56" s="113"/>
      <c r="G56" s="113"/>
      <c r="H56" s="86"/>
    </row>
    <row r="57" spans="1:8" s="29" customFormat="1" ht="26.25" customHeight="1">
      <c r="A57" s="31"/>
      <c r="B57" s="31"/>
      <c r="C57" s="113" t="s">
        <v>280</v>
      </c>
      <c r="D57" s="113"/>
      <c r="E57" s="113"/>
      <c r="F57" s="113"/>
      <c r="G57" s="82" t="s">
        <v>83</v>
      </c>
      <c r="H57" s="83">
        <v>14171</v>
      </c>
    </row>
    <row r="58" spans="1:8" s="29" customFormat="1" ht="26.25" customHeight="1">
      <c r="A58" s="31"/>
      <c r="B58" s="31"/>
      <c r="C58" s="113" t="s">
        <v>281</v>
      </c>
      <c r="D58" s="113"/>
      <c r="E58" s="113"/>
      <c r="F58" s="113"/>
      <c r="G58" s="82" t="s">
        <v>83</v>
      </c>
      <c r="H58" s="83">
        <v>134543</v>
      </c>
    </row>
    <row r="59" spans="1:8" s="29" customFormat="1" ht="26.25" customHeight="1">
      <c r="A59" s="31"/>
      <c r="B59" s="31"/>
      <c r="C59" s="113" t="s">
        <v>289</v>
      </c>
      <c r="D59" s="113"/>
      <c r="E59" s="113"/>
      <c r="F59" s="113"/>
      <c r="G59" s="82" t="s">
        <v>83</v>
      </c>
      <c r="H59" s="83">
        <v>100704</v>
      </c>
    </row>
    <row r="60" spans="1:8" s="29" customFormat="1" ht="39" customHeight="1">
      <c r="A60" s="31"/>
      <c r="B60" s="31"/>
      <c r="C60" s="115" t="s">
        <v>287</v>
      </c>
      <c r="D60" s="115"/>
      <c r="E60" s="115"/>
      <c r="F60" s="115"/>
      <c r="G60" s="82" t="s">
        <v>84</v>
      </c>
      <c r="H60" s="83">
        <f>7699+173354</f>
        <v>181053</v>
      </c>
    </row>
    <row r="61" spans="1:8" s="29" customFormat="1" ht="15" customHeight="1">
      <c r="A61" s="31"/>
      <c r="B61" s="31"/>
      <c r="C61" s="116" t="s">
        <v>85</v>
      </c>
      <c r="D61" s="116"/>
      <c r="E61" s="116"/>
      <c r="F61" s="116"/>
      <c r="G61" s="116"/>
      <c r="H61" s="116"/>
    </row>
    <row r="62" spans="1:8" s="29" customFormat="1" ht="13.5" customHeight="1">
      <c r="A62" s="31"/>
      <c r="B62" s="31"/>
      <c r="C62" s="113" t="s">
        <v>143</v>
      </c>
      <c r="D62" s="113"/>
      <c r="E62" s="113"/>
      <c r="F62" s="113"/>
      <c r="G62" s="113"/>
      <c r="H62" s="86"/>
    </row>
    <row r="63" spans="1:8" s="29" customFormat="1" ht="26.25" customHeight="1">
      <c r="A63" s="31"/>
      <c r="B63" s="31"/>
      <c r="C63" s="113" t="s">
        <v>280</v>
      </c>
      <c r="D63" s="113"/>
      <c r="E63" s="113"/>
      <c r="F63" s="113"/>
      <c r="G63" s="82" t="s">
        <v>83</v>
      </c>
      <c r="H63" s="83">
        <v>1180983</v>
      </c>
    </row>
    <row r="64" spans="1:8" s="29" customFormat="1" ht="26.25" customHeight="1">
      <c r="A64" s="31"/>
      <c r="B64" s="31"/>
      <c r="C64" s="113" t="s">
        <v>281</v>
      </c>
      <c r="D64" s="113"/>
      <c r="E64" s="113"/>
      <c r="F64" s="113"/>
      <c r="G64" s="82" t="s">
        <v>83</v>
      </c>
      <c r="H64" s="83">
        <v>11153917</v>
      </c>
    </row>
    <row r="65" spans="1:8" s="29" customFormat="1" ht="26.25" customHeight="1">
      <c r="A65" s="31"/>
      <c r="B65" s="31"/>
      <c r="C65" s="113" t="s">
        <v>288</v>
      </c>
      <c r="D65" s="113"/>
      <c r="E65" s="113"/>
      <c r="F65" s="113"/>
      <c r="G65" s="82" t="s">
        <v>83</v>
      </c>
      <c r="H65" s="83">
        <v>7325502</v>
      </c>
    </row>
    <row r="66" spans="1:8" s="29" customFormat="1" ht="26.25" customHeight="1">
      <c r="A66" s="31"/>
      <c r="B66" s="31"/>
      <c r="C66" s="113" t="s">
        <v>289</v>
      </c>
      <c r="D66" s="113"/>
      <c r="E66" s="113"/>
      <c r="F66" s="113"/>
      <c r="G66" s="82" t="s">
        <v>83</v>
      </c>
      <c r="H66" s="83">
        <v>8392080</v>
      </c>
    </row>
    <row r="67" spans="1:8" s="29" customFormat="1" ht="39" customHeight="1">
      <c r="A67" s="31"/>
      <c r="B67" s="31"/>
      <c r="C67" s="115" t="s">
        <v>287</v>
      </c>
      <c r="D67" s="115"/>
      <c r="E67" s="115"/>
      <c r="F67" s="115"/>
      <c r="G67" s="82" t="s">
        <v>84</v>
      </c>
      <c r="H67" s="83">
        <v>6183541</v>
      </c>
    </row>
    <row r="68" spans="1:8" s="29" customFormat="1" ht="13.5" customHeight="1">
      <c r="A68" s="31"/>
      <c r="B68" s="31"/>
      <c r="C68" s="117" t="s">
        <v>141</v>
      </c>
      <c r="D68" s="117"/>
      <c r="E68" s="117"/>
      <c r="F68" s="117"/>
      <c r="G68" s="80"/>
      <c r="H68" s="81"/>
    </row>
    <row r="69" spans="1:8" s="29" customFormat="1" ht="13.5" customHeight="1">
      <c r="A69" s="31"/>
      <c r="B69" s="31"/>
      <c r="C69" s="116" t="s">
        <v>80</v>
      </c>
      <c r="D69" s="116"/>
      <c r="E69" s="116"/>
      <c r="F69" s="116"/>
      <c r="G69" s="116"/>
      <c r="H69" s="116"/>
    </row>
    <row r="70" spans="1:8" s="29" customFormat="1" ht="12.75" customHeight="1">
      <c r="A70" s="31"/>
      <c r="B70" s="31"/>
      <c r="C70" s="113" t="s">
        <v>275</v>
      </c>
      <c r="D70" s="113"/>
      <c r="E70" s="113"/>
      <c r="F70" s="113"/>
      <c r="G70" s="82"/>
      <c r="H70" s="83"/>
    </row>
    <row r="71" spans="1:8" s="29" customFormat="1" ht="16.5" customHeight="1">
      <c r="A71" s="31"/>
      <c r="B71" s="31"/>
      <c r="C71" s="114" t="s">
        <v>276</v>
      </c>
      <c r="D71" s="114"/>
      <c r="E71" s="114"/>
      <c r="F71" s="114"/>
      <c r="G71" s="80" t="s">
        <v>83</v>
      </c>
      <c r="H71" s="81">
        <v>1836900</v>
      </c>
    </row>
    <row r="72" spans="1:8" s="29" customFormat="1" ht="25.5" customHeight="1">
      <c r="A72" s="31"/>
      <c r="B72" s="31"/>
      <c r="C72" s="113" t="s">
        <v>277</v>
      </c>
      <c r="D72" s="113"/>
      <c r="E72" s="113"/>
      <c r="F72" s="113"/>
      <c r="G72" s="82" t="s">
        <v>83</v>
      </c>
      <c r="H72" s="84">
        <v>1698893</v>
      </c>
    </row>
    <row r="73" spans="1:8" s="29" customFormat="1" ht="25.5" customHeight="1">
      <c r="A73" s="31"/>
      <c r="B73" s="31"/>
      <c r="C73" s="113" t="s">
        <v>278</v>
      </c>
      <c r="D73" s="113"/>
      <c r="E73" s="113"/>
      <c r="F73" s="113"/>
      <c r="G73" s="82" t="s">
        <v>83</v>
      </c>
      <c r="H73" s="83">
        <v>564749</v>
      </c>
    </row>
    <row r="74" spans="1:8" s="29" customFormat="1" ht="39" customHeight="1">
      <c r="A74" s="31"/>
      <c r="B74" s="31"/>
      <c r="C74" s="115" t="s">
        <v>286</v>
      </c>
      <c r="D74" s="115"/>
      <c r="E74" s="115"/>
      <c r="F74" s="115"/>
      <c r="G74" s="82" t="s">
        <v>84</v>
      </c>
      <c r="H74" s="83">
        <v>36</v>
      </c>
    </row>
    <row r="75" spans="1:8" s="29" customFormat="1" ht="25.5" customHeight="1">
      <c r="A75" s="31"/>
      <c r="B75" s="31"/>
      <c r="C75" s="117" t="s">
        <v>285</v>
      </c>
      <c r="D75" s="117"/>
      <c r="E75" s="117"/>
      <c r="F75" s="117"/>
      <c r="G75" s="82" t="s">
        <v>83</v>
      </c>
      <c r="H75" s="83">
        <v>147504</v>
      </c>
    </row>
    <row r="76" spans="1:8" s="29" customFormat="1" ht="26.25" customHeight="1">
      <c r="A76" s="31"/>
      <c r="B76" s="31"/>
      <c r="C76" s="113" t="s">
        <v>279</v>
      </c>
      <c r="D76" s="113"/>
      <c r="E76" s="113"/>
      <c r="F76" s="113"/>
      <c r="G76" s="82" t="s">
        <v>83</v>
      </c>
      <c r="H76" s="83">
        <v>69767</v>
      </c>
    </row>
    <row r="77" spans="1:8" s="29" customFormat="1" ht="15" customHeight="1">
      <c r="A77" s="31"/>
      <c r="B77" s="31"/>
      <c r="C77" s="116" t="s">
        <v>85</v>
      </c>
      <c r="D77" s="116"/>
      <c r="E77" s="116"/>
      <c r="F77" s="116"/>
      <c r="G77" s="116"/>
      <c r="H77" s="116"/>
    </row>
    <row r="78" spans="1:8" s="29" customFormat="1" ht="12.75" customHeight="1">
      <c r="A78" s="31"/>
      <c r="B78" s="31"/>
      <c r="C78" s="113" t="s">
        <v>275</v>
      </c>
      <c r="D78" s="113"/>
      <c r="E78" s="113"/>
      <c r="F78" s="113"/>
      <c r="G78" s="82"/>
      <c r="H78" s="83"/>
    </row>
    <row r="79" spans="1:8" s="29" customFormat="1" ht="16.5" customHeight="1">
      <c r="A79" s="31"/>
      <c r="B79" s="31"/>
      <c r="C79" s="114" t="s">
        <v>276</v>
      </c>
      <c r="D79" s="114"/>
      <c r="E79" s="114"/>
      <c r="F79" s="114"/>
      <c r="G79" s="80" t="s">
        <v>83</v>
      </c>
      <c r="H79" s="81">
        <v>4398075</v>
      </c>
    </row>
    <row r="80" spans="1:8" s="29" customFormat="1" ht="25.5" customHeight="1">
      <c r="A80" s="31"/>
      <c r="B80" s="31"/>
      <c r="C80" s="113" t="s">
        <v>277</v>
      </c>
      <c r="D80" s="113"/>
      <c r="E80" s="113"/>
      <c r="F80" s="113"/>
      <c r="G80" s="82" t="s">
        <v>83</v>
      </c>
      <c r="H80" s="84">
        <v>3823876</v>
      </c>
    </row>
    <row r="81" spans="1:8" s="29" customFormat="1" ht="25.5" customHeight="1">
      <c r="A81" s="31"/>
      <c r="B81" s="31"/>
      <c r="C81" s="113" t="s">
        <v>278</v>
      </c>
      <c r="D81" s="113"/>
      <c r="E81" s="113"/>
      <c r="F81" s="113"/>
      <c r="G81" s="82" t="s">
        <v>83</v>
      </c>
      <c r="H81" s="83">
        <v>322439</v>
      </c>
    </row>
    <row r="82" spans="1:8" s="29" customFormat="1" ht="13.5" customHeight="1">
      <c r="A82" s="31"/>
      <c r="B82" s="31"/>
      <c r="C82" s="113" t="s">
        <v>143</v>
      </c>
      <c r="D82" s="113"/>
      <c r="E82" s="113"/>
      <c r="F82" s="113"/>
      <c r="G82" s="113"/>
      <c r="H82" s="86"/>
    </row>
    <row r="83" spans="1:8" s="29" customFormat="1" ht="38.25" customHeight="1">
      <c r="A83" s="31"/>
      <c r="B83" s="31"/>
      <c r="C83" s="113" t="s">
        <v>282</v>
      </c>
      <c r="D83" s="113"/>
      <c r="E83" s="113"/>
      <c r="F83" s="113"/>
      <c r="G83" s="82" t="s">
        <v>83</v>
      </c>
      <c r="H83" s="83">
        <v>38218407</v>
      </c>
    </row>
    <row r="84" spans="1:8" s="29" customFormat="1" ht="39.75" customHeight="1">
      <c r="A84" s="31"/>
      <c r="B84" s="31"/>
      <c r="C84" s="113" t="s">
        <v>283</v>
      </c>
      <c r="D84" s="113"/>
      <c r="E84" s="113"/>
      <c r="F84" s="113"/>
      <c r="G84" s="82" t="s">
        <v>83</v>
      </c>
      <c r="H84" s="83">
        <v>13175000</v>
      </c>
    </row>
    <row r="85" spans="1:8" s="29" customFormat="1" ht="41.25" customHeight="1">
      <c r="A85" s="31"/>
      <c r="B85" s="31"/>
      <c r="C85" s="113" t="s">
        <v>284</v>
      </c>
      <c r="D85" s="113"/>
      <c r="E85" s="113"/>
      <c r="F85" s="113"/>
      <c r="G85" s="82" t="s">
        <v>83</v>
      </c>
      <c r="H85" s="83">
        <v>8544774</v>
      </c>
    </row>
    <row r="86" spans="1:8" s="29" customFormat="1" ht="39" customHeight="1">
      <c r="A86" s="31"/>
      <c r="B86" s="31"/>
      <c r="C86" s="115" t="s">
        <v>286</v>
      </c>
      <c r="D86" s="115"/>
      <c r="E86" s="115"/>
      <c r="F86" s="115"/>
      <c r="G86" s="82" t="s">
        <v>84</v>
      </c>
      <c r="H86" s="83">
        <v>1273</v>
      </c>
    </row>
    <row r="87" spans="1:8" s="29" customFormat="1" ht="25.5" customHeight="1">
      <c r="A87" s="31"/>
      <c r="B87" s="31"/>
      <c r="C87" s="117" t="s">
        <v>285</v>
      </c>
      <c r="D87" s="117"/>
      <c r="E87" s="117"/>
      <c r="F87" s="117"/>
      <c r="G87" s="82" t="s">
        <v>83</v>
      </c>
      <c r="H87" s="83">
        <v>857730</v>
      </c>
    </row>
    <row r="88" spans="1:8" s="29" customFormat="1" ht="26.25" customHeight="1">
      <c r="A88" s="31"/>
      <c r="B88" s="31"/>
      <c r="C88" s="113" t="s">
        <v>279</v>
      </c>
      <c r="D88" s="113"/>
      <c r="E88" s="113"/>
      <c r="F88" s="113"/>
      <c r="G88" s="82" t="s">
        <v>83</v>
      </c>
      <c r="H88" s="83">
        <v>2180233</v>
      </c>
    </row>
    <row r="89" spans="1:8" s="29" customFormat="1" ht="31.5" customHeight="1">
      <c r="A89" s="31"/>
      <c r="B89" s="40"/>
      <c r="C89" s="119" t="s">
        <v>86</v>
      </c>
      <c r="D89" s="119"/>
      <c r="E89" s="119"/>
      <c r="F89" s="119"/>
      <c r="G89" s="119"/>
      <c r="H89" s="119"/>
    </row>
    <row r="90" spans="1:8" s="29" customFormat="1" ht="13.5" customHeight="1">
      <c r="A90" s="31"/>
      <c r="B90" s="31"/>
      <c r="C90" s="117" t="s">
        <v>346</v>
      </c>
      <c r="D90" s="117"/>
      <c r="E90" s="117"/>
      <c r="F90" s="117"/>
      <c r="G90" s="80"/>
      <c r="H90" s="81"/>
    </row>
    <row r="91" spans="1:8" s="29" customFormat="1" ht="14.25" customHeight="1">
      <c r="A91" s="31"/>
      <c r="B91" s="31"/>
      <c r="C91" s="116" t="s">
        <v>80</v>
      </c>
      <c r="D91" s="116"/>
      <c r="E91" s="116"/>
      <c r="F91" s="116"/>
      <c r="G91" s="116"/>
      <c r="H91" s="116"/>
    </row>
    <row r="92" spans="1:8" s="29" customFormat="1" ht="13.5" customHeight="1">
      <c r="A92" s="31"/>
      <c r="B92" s="31"/>
      <c r="C92" s="117" t="s">
        <v>143</v>
      </c>
      <c r="D92" s="117"/>
      <c r="E92" s="117"/>
      <c r="F92" s="117"/>
      <c r="G92" s="80"/>
      <c r="H92" s="81"/>
    </row>
    <row r="93" spans="1:8" s="29" customFormat="1" ht="26.25" customHeight="1">
      <c r="A93" s="31"/>
      <c r="B93" s="31"/>
      <c r="C93" s="113" t="s">
        <v>280</v>
      </c>
      <c r="D93" s="113"/>
      <c r="E93" s="113"/>
      <c r="F93" s="113"/>
      <c r="G93" s="82" t="s">
        <v>83</v>
      </c>
      <c r="H93" s="83">
        <v>1667</v>
      </c>
    </row>
    <row r="94" spans="1:8" s="29" customFormat="1" ht="26.25" customHeight="1">
      <c r="A94" s="31"/>
      <c r="B94" s="31"/>
      <c r="C94" s="113" t="s">
        <v>281</v>
      </c>
      <c r="D94" s="113"/>
      <c r="E94" s="113"/>
      <c r="F94" s="113"/>
      <c r="G94" s="82" t="s">
        <v>83</v>
      </c>
      <c r="H94" s="83">
        <v>1686</v>
      </c>
    </row>
    <row r="95" spans="1:8" s="29" customFormat="1" ht="13.5" customHeight="1">
      <c r="A95" s="31"/>
      <c r="B95" s="31"/>
      <c r="C95" s="115" t="s">
        <v>340</v>
      </c>
      <c r="D95" s="115"/>
      <c r="E95" s="115"/>
      <c r="F95" s="115"/>
      <c r="G95" s="82"/>
      <c r="H95" s="83"/>
    </row>
    <row r="96" spans="1:8" s="29" customFormat="1" ht="25.5" customHeight="1">
      <c r="A96" s="31"/>
      <c r="B96" s="31"/>
      <c r="C96" s="115" t="s">
        <v>343</v>
      </c>
      <c r="D96" s="115"/>
      <c r="E96" s="115"/>
      <c r="F96" s="115"/>
      <c r="G96" s="82" t="s">
        <v>84</v>
      </c>
      <c r="H96" s="83">
        <f>855+19263</f>
        <v>20118</v>
      </c>
    </row>
    <row r="97" spans="1:8" s="29" customFormat="1" ht="25.5" customHeight="1">
      <c r="A97" s="31"/>
      <c r="B97" s="31"/>
      <c r="C97" s="115" t="s">
        <v>344</v>
      </c>
      <c r="D97" s="115"/>
      <c r="E97" s="115"/>
      <c r="F97" s="115"/>
      <c r="G97" s="82" t="s">
        <v>84</v>
      </c>
      <c r="H97" s="83">
        <f>48750+73647</f>
        <v>122397</v>
      </c>
    </row>
    <row r="98" spans="1:8" s="29" customFormat="1" ht="15" customHeight="1">
      <c r="A98" s="31"/>
      <c r="B98" s="31"/>
      <c r="C98" s="116" t="s">
        <v>85</v>
      </c>
      <c r="D98" s="116"/>
      <c r="E98" s="116"/>
      <c r="F98" s="116"/>
      <c r="G98" s="116"/>
      <c r="H98" s="116"/>
    </row>
    <row r="99" spans="1:8" s="29" customFormat="1" ht="26.25" customHeight="1">
      <c r="A99" s="31"/>
      <c r="B99" s="31"/>
      <c r="C99" s="113" t="s">
        <v>341</v>
      </c>
      <c r="D99" s="113"/>
      <c r="E99" s="113"/>
      <c r="F99" s="113"/>
      <c r="G99" s="82" t="s">
        <v>83</v>
      </c>
      <c r="H99" s="83">
        <v>1809</v>
      </c>
    </row>
    <row r="100" spans="1:8" s="29" customFormat="1" ht="13.5" customHeight="1">
      <c r="A100" s="31"/>
      <c r="B100" s="31"/>
      <c r="C100" s="115" t="s">
        <v>342</v>
      </c>
      <c r="D100" s="115"/>
      <c r="E100" s="115"/>
      <c r="F100" s="115"/>
      <c r="G100" s="82" t="s">
        <v>83</v>
      </c>
      <c r="H100" s="83">
        <v>1847714</v>
      </c>
    </row>
    <row r="101" spans="1:8" s="29" customFormat="1" ht="22.5" customHeight="1">
      <c r="A101" s="31"/>
      <c r="B101" s="31"/>
      <c r="C101" s="34"/>
      <c r="D101" s="34"/>
      <c r="E101" s="34"/>
      <c r="F101" s="34"/>
      <c r="G101" s="82"/>
      <c r="H101" s="83"/>
    </row>
    <row r="102" spans="1:8" s="29" customFormat="1" ht="15" customHeight="1">
      <c r="A102" s="31"/>
      <c r="B102" s="31"/>
      <c r="C102" s="115" t="s">
        <v>345</v>
      </c>
      <c r="D102" s="115"/>
      <c r="E102" s="115"/>
      <c r="F102" s="115"/>
      <c r="G102" s="82"/>
      <c r="H102" s="83"/>
    </row>
    <row r="103" spans="1:8" s="29" customFormat="1" ht="25.5" customHeight="1">
      <c r="A103" s="31"/>
      <c r="B103" s="31"/>
      <c r="C103" s="115" t="s">
        <v>343</v>
      </c>
      <c r="D103" s="115"/>
      <c r="E103" s="115"/>
      <c r="F103" s="115"/>
      <c r="G103" s="82" t="s">
        <v>84</v>
      </c>
      <c r="H103" s="83">
        <v>687061</v>
      </c>
    </row>
    <row r="104" spans="1:8" s="29" customFormat="1" ht="25.5" customHeight="1">
      <c r="A104" s="31"/>
      <c r="B104" s="31"/>
      <c r="C104" s="115" t="s">
        <v>344</v>
      </c>
      <c r="D104" s="115"/>
      <c r="E104" s="115"/>
      <c r="F104" s="115"/>
      <c r="G104" s="82" t="s">
        <v>84</v>
      </c>
      <c r="H104" s="83">
        <v>2631938</v>
      </c>
    </row>
    <row r="105" spans="1:8" s="29" customFormat="1" ht="15" customHeight="1">
      <c r="A105" s="31"/>
      <c r="B105" s="31"/>
      <c r="C105" s="116" t="s">
        <v>347</v>
      </c>
      <c r="D105" s="116"/>
      <c r="E105" s="116"/>
      <c r="F105" s="116"/>
      <c r="G105" s="116"/>
      <c r="H105" s="116"/>
    </row>
    <row r="106" spans="1:8" s="29" customFormat="1" ht="26.25" customHeight="1">
      <c r="A106" s="31"/>
      <c r="B106" s="31"/>
      <c r="C106" s="113" t="s">
        <v>348</v>
      </c>
      <c r="D106" s="113"/>
      <c r="E106" s="113"/>
      <c r="F106" s="113"/>
      <c r="G106" s="82" t="s">
        <v>83</v>
      </c>
      <c r="H106" s="83">
        <v>4326187</v>
      </c>
    </row>
    <row r="107" spans="1:8" s="29" customFormat="1" ht="26.25" customHeight="1">
      <c r="A107" s="31"/>
      <c r="B107" s="31"/>
      <c r="C107" s="113" t="s">
        <v>142</v>
      </c>
      <c r="D107" s="113"/>
      <c r="E107" s="113"/>
      <c r="F107" s="113"/>
      <c r="G107" s="82" t="s">
        <v>83</v>
      </c>
      <c r="H107" s="83">
        <v>988203</v>
      </c>
    </row>
    <row r="108" spans="1:8" s="29" customFormat="1" ht="25.5" customHeight="1">
      <c r="A108" s="31"/>
      <c r="B108" s="31"/>
      <c r="C108" s="116" t="s">
        <v>87</v>
      </c>
      <c r="D108" s="116"/>
      <c r="E108" s="116"/>
      <c r="F108" s="116"/>
      <c r="G108" s="116"/>
      <c r="H108" s="116"/>
    </row>
    <row r="109" spans="1:8" s="29" customFormat="1" ht="39" customHeight="1">
      <c r="A109" s="31"/>
      <c r="B109" s="40">
        <v>75864</v>
      </c>
      <c r="C109" s="57" t="s">
        <v>55</v>
      </c>
      <c r="D109" s="43">
        <v>141088380</v>
      </c>
      <c r="E109" s="43">
        <v>1685105</v>
      </c>
      <c r="F109" s="43">
        <v>1814077</v>
      </c>
      <c r="G109" s="43">
        <v>12698</v>
      </c>
      <c r="H109" s="43">
        <f>D109+E109-F109</f>
        <v>140959408</v>
      </c>
    </row>
    <row r="110" spans="1:8" s="29" customFormat="1" ht="56.25" customHeight="1">
      <c r="A110" s="31"/>
      <c r="B110" s="31"/>
      <c r="C110" s="116" t="s">
        <v>366</v>
      </c>
      <c r="D110" s="116"/>
      <c r="E110" s="116"/>
      <c r="F110" s="116"/>
      <c r="G110" s="116"/>
      <c r="H110" s="116"/>
    </row>
    <row r="111" spans="1:8" s="29" customFormat="1" ht="15" customHeight="1">
      <c r="A111" s="31"/>
      <c r="B111" s="31"/>
      <c r="C111" s="119" t="s">
        <v>367</v>
      </c>
      <c r="D111" s="119"/>
      <c r="E111" s="119"/>
      <c r="F111" s="119"/>
      <c r="G111" s="119"/>
      <c r="H111" s="119"/>
    </row>
    <row r="112" spans="1:8" s="29" customFormat="1" ht="57" customHeight="1">
      <c r="A112" s="31"/>
      <c r="B112" s="40"/>
      <c r="C112" s="116" t="s">
        <v>368</v>
      </c>
      <c r="D112" s="116"/>
      <c r="E112" s="116"/>
      <c r="F112" s="116"/>
      <c r="G112" s="116"/>
      <c r="H112" s="116"/>
    </row>
    <row r="113" spans="1:8" s="29" customFormat="1" ht="24.75" customHeight="1">
      <c r="A113" s="31"/>
      <c r="B113" s="31"/>
      <c r="C113" s="116" t="s">
        <v>361</v>
      </c>
      <c r="D113" s="116"/>
      <c r="E113" s="116"/>
      <c r="F113" s="116"/>
      <c r="G113" s="116"/>
      <c r="H113" s="116"/>
    </row>
    <row r="114" spans="1:8" s="29" customFormat="1" ht="29.25" customHeight="1">
      <c r="A114" s="31"/>
      <c r="B114" s="31"/>
      <c r="C114" s="116" t="s">
        <v>349</v>
      </c>
      <c r="D114" s="116"/>
      <c r="E114" s="116"/>
      <c r="F114" s="116"/>
      <c r="G114" s="116"/>
      <c r="H114" s="116"/>
    </row>
    <row r="115" spans="1:8" s="29" customFormat="1" ht="27.75" customHeight="1">
      <c r="A115" s="31"/>
      <c r="B115" s="40">
        <v>75865</v>
      </c>
      <c r="C115" s="57" t="s">
        <v>139</v>
      </c>
      <c r="D115" s="43">
        <v>1388500</v>
      </c>
      <c r="E115" s="43">
        <v>53000</v>
      </c>
      <c r="F115" s="43">
        <v>503500</v>
      </c>
      <c r="G115" s="43">
        <v>0</v>
      </c>
      <c r="H115" s="43">
        <f>D115+E115-F115</f>
        <v>938000</v>
      </c>
    </row>
    <row r="116" spans="1:8" s="29" customFormat="1" ht="66" customHeight="1">
      <c r="A116" s="31"/>
      <c r="B116" s="31"/>
      <c r="C116" s="116" t="s">
        <v>350</v>
      </c>
      <c r="D116" s="116"/>
      <c r="E116" s="116"/>
      <c r="F116" s="116"/>
      <c r="G116" s="116"/>
      <c r="H116" s="116"/>
    </row>
    <row r="117" spans="1:8" s="29" customFormat="1" ht="27.75" customHeight="1">
      <c r="A117" s="31"/>
      <c r="B117" s="40">
        <v>75866</v>
      </c>
      <c r="C117" s="57" t="s">
        <v>140</v>
      </c>
      <c r="D117" s="43">
        <v>7263567</v>
      </c>
      <c r="E117" s="43">
        <v>253262</v>
      </c>
      <c r="F117" s="43">
        <v>6132570</v>
      </c>
      <c r="G117" s="43">
        <v>8758</v>
      </c>
      <c r="H117" s="43">
        <f>D117+E117-F117</f>
        <v>1384259</v>
      </c>
    </row>
    <row r="118" spans="1:8" s="29" customFormat="1" ht="27" customHeight="1">
      <c r="A118" s="31"/>
      <c r="B118" s="31"/>
      <c r="C118" s="119" t="s">
        <v>370</v>
      </c>
      <c r="D118" s="119"/>
      <c r="E118" s="119"/>
      <c r="F118" s="119"/>
      <c r="G118" s="119"/>
      <c r="H118" s="119"/>
    </row>
    <row r="119" spans="1:8" s="29" customFormat="1" ht="24" customHeight="1">
      <c r="A119" s="31"/>
      <c r="B119" s="31"/>
      <c r="C119" s="116" t="s">
        <v>371</v>
      </c>
      <c r="D119" s="116"/>
      <c r="E119" s="116"/>
      <c r="F119" s="116"/>
      <c r="G119" s="116"/>
      <c r="H119" s="116"/>
    </row>
    <row r="120" spans="1:8" s="29" customFormat="1" ht="14.25" customHeight="1">
      <c r="A120" s="31"/>
      <c r="B120" s="31"/>
      <c r="C120" s="116" t="s">
        <v>351</v>
      </c>
      <c r="D120" s="116"/>
      <c r="E120" s="116"/>
      <c r="F120" s="116"/>
      <c r="G120" s="116"/>
      <c r="H120" s="116"/>
    </row>
    <row r="121" spans="1:8" s="29" customFormat="1" ht="14.25" customHeight="1">
      <c r="A121" s="31"/>
      <c r="B121" s="31"/>
      <c r="C121" s="116" t="s">
        <v>352</v>
      </c>
      <c r="D121" s="116"/>
      <c r="E121" s="116"/>
      <c r="F121" s="116"/>
      <c r="G121" s="116"/>
      <c r="H121" s="116"/>
    </row>
    <row r="122" spans="1:8" s="29" customFormat="1" ht="25.5" customHeight="1">
      <c r="A122" s="31"/>
      <c r="B122" s="31"/>
      <c r="C122" s="116" t="s">
        <v>441</v>
      </c>
      <c r="D122" s="116"/>
      <c r="E122" s="116"/>
      <c r="F122" s="116"/>
      <c r="G122" s="116"/>
      <c r="H122" s="116"/>
    </row>
    <row r="123" spans="1:8" s="29" customFormat="1" ht="14.25" customHeight="1">
      <c r="A123" s="31"/>
      <c r="B123" s="31"/>
      <c r="C123" s="116" t="s">
        <v>353</v>
      </c>
      <c r="D123" s="116"/>
      <c r="E123" s="116"/>
      <c r="F123" s="116"/>
      <c r="G123" s="116"/>
      <c r="H123" s="116"/>
    </row>
    <row r="124" spans="1:8" s="29" customFormat="1" ht="14.25" customHeight="1">
      <c r="A124" s="31"/>
      <c r="B124" s="31"/>
      <c r="C124" s="116" t="s">
        <v>369</v>
      </c>
      <c r="D124" s="116"/>
      <c r="E124" s="116"/>
      <c r="F124" s="116"/>
      <c r="G124" s="116"/>
      <c r="H124" s="116"/>
    </row>
    <row r="125" spans="1:8" s="29" customFormat="1" ht="13.5" customHeight="1">
      <c r="A125" s="31"/>
      <c r="B125" s="31"/>
      <c r="C125" s="116" t="s">
        <v>372</v>
      </c>
      <c r="D125" s="116"/>
      <c r="E125" s="116"/>
      <c r="F125" s="116"/>
      <c r="G125" s="116"/>
      <c r="H125" s="116"/>
    </row>
    <row r="126" spans="1:8" s="29" customFormat="1" ht="14.25" customHeight="1">
      <c r="A126" s="31"/>
      <c r="B126" s="31"/>
      <c r="C126" s="116" t="s">
        <v>415</v>
      </c>
      <c r="D126" s="116"/>
      <c r="E126" s="116"/>
      <c r="F126" s="116"/>
      <c r="G126" s="116"/>
      <c r="H126" s="116"/>
    </row>
    <row r="127" spans="1:8" s="29" customFormat="1" ht="14.25" customHeight="1">
      <c r="A127" s="31"/>
      <c r="B127" s="31"/>
      <c r="C127" s="116" t="s">
        <v>414</v>
      </c>
      <c r="D127" s="116"/>
      <c r="E127" s="116"/>
      <c r="F127" s="116"/>
      <c r="G127" s="116"/>
      <c r="H127" s="116"/>
    </row>
    <row r="128" spans="1:8" s="29" customFormat="1" ht="16.5" customHeight="1">
      <c r="A128" s="31"/>
      <c r="B128" s="31"/>
      <c r="C128" s="119" t="s">
        <v>354</v>
      </c>
      <c r="D128" s="119"/>
      <c r="E128" s="119"/>
      <c r="F128" s="119"/>
      <c r="G128" s="119"/>
      <c r="H128" s="119"/>
    </row>
    <row r="129" spans="1:8" s="29" customFormat="1" ht="29.25" customHeight="1">
      <c r="A129" s="31"/>
      <c r="B129" s="31"/>
      <c r="C129" s="116" t="s">
        <v>355</v>
      </c>
      <c r="D129" s="116"/>
      <c r="E129" s="116"/>
      <c r="F129" s="116"/>
      <c r="G129" s="116"/>
      <c r="H129" s="116"/>
    </row>
    <row r="130" spans="1:8" s="29" customFormat="1" ht="15.75" customHeight="1">
      <c r="A130" s="31"/>
      <c r="B130" s="31"/>
      <c r="C130" s="116" t="s">
        <v>356</v>
      </c>
      <c r="D130" s="116"/>
      <c r="E130" s="116"/>
      <c r="F130" s="116"/>
      <c r="G130" s="116"/>
      <c r="H130" s="116"/>
    </row>
    <row r="131" spans="1:8" s="29" customFormat="1" ht="5.25" customHeight="1">
      <c r="A131" s="31"/>
      <c r="B131" s="31"/>
      <c r="C131" s="25"/>
      <c r="D131" s="25"/>
      <c r="E131" s="25"/>
      <c r="F131" s="25"/>
      <c r="G131" s="25"/>
      <c r="H131" s="25"/>
    </row>
    <row r="132" spans="1:8" s="74" customFormat="1" ht="21.75" customHeight="1">
      <c r="A132" s="47"/>
      <c r="B132" s="47">
        <v>801</v>
      </c>
      <c r="C132" s="48" t="s">
        <v>37</v>
      </c>
      <c r="D132" s="49">
        <v>2778794.39</v>
      </c>
      <c r="E132" s="49">
        <f>E133</f>
        <v>111148</v>
      </c>
      <c r="F132" s="49">
        <f>F133</f>
        <v>0</v>
      </c>
      <c r="G132" s="49">
        <f>G133</f>
        <v>0</v>
      </c>
      <c r="H132" s="49">
        <f>D132+E132-F132</f>
        <v>2889942.39</v>
      </c>
    </row>
    <row r="133" spans="1:8" s="29" customFormat="1" ht="18.75" customHeight="1">
      <c r="A133" s="31"/>
      <c r="B133" s="31">
        <v>80195</v>
      </c>
      <c r="C133" s="39" t="s">
        <v>56</v>
      </c>
      <c r="D133" s="30">
        <v>113424</v>
      </c>
      <c r="E133" s="30">
        <v>111148</v>
      </c>
      <c r="F133" s="30">
        <v>0</v>
      </c>
      <c r="G133" s="30">
        <v>0</v>
      </c>
      <c r="H133" s="30">
        <f>D133+E133-F133</f>
        <v>224572</v>
      </c>
    </row>
    <row r="134" spans="1:8" s="29" customFormat="1" ht="54" customHeight="1">
      <c r="A134" s="31"/>
      <c r="B134" s="31"/>
      <c r="C134" s="116" t="s">
        <v>373</v>
      </c>
      <c r="D134" s="116"/>
      <c r="E134" s="116"/>
      <c r="F134" s="116"/>
      <c r="G134" s="116"/>
      <c r="H134" s="116"/>
    </row>
    <row r="135" spans="1:8" s="28" customFormat="1" ht="42.75" customHeight="1">
      <c r="A135" s="27"/>
      <c r="B135" s="27"/>
      <c r="C135" s="25"/>
      <c r="D135" s="25"/>
      <c r="E135" s="25"/>
      <c r="F135" s="25"/>
      <c r="G135" s="25"/>
      <c r="H135" s="110"/>
    </row>
    <row r="136" spans="1:8" s="28" customFormat="1" ht="8.25" customHeight="1">
      <c r="A136" s="27"/>
      <c r="B136" s="27"/>
      <c r="C136" s="25"/>
      <c r="D136" s="25"/>
      <c r="E136" s="25"/>
      <c r="F136" s="25"/>
      <c r="G136" s="25"/>
      <c r="H136" s="110"/>
    </row>
    <row r="137" spans="1:8" s="74" customFormat="1" ht="21.75" customHeight="1">
      <c r="A137" s="47"/>
      <c r="B137" s="47">
        <v>852</v>
      </c>
      <c r="C137" s="48" t="s">
        <v>17</v>
      </c>
      <c r="D137" s="49">
        <v>9652471</v>
      </c>
      <c r="E137" s="49">
        <f>E138</f>
        <v>3201</v>
      </c>
      <c r="F137" s="49">
        <f>F138</f>
        <v>0</v>
      </c>
      <c r="G137" s="49">
        <f>G138</f>
        <v>0</v>
      </c>
      <c r="H137" s="49">
        <f>D137+E137-F137</f>
        <v>9655672</v>
      </c>
    </row>
    <row r="138" spans="1:8" s="29" customFormat="1" ht="15.75" customHeight="1">
      <c r="A138" s="31"/>
      <c r="B138" s="31">
        <v>85295</v>
      </c>
      <c r="C138" s="58" t="s">
        <v>56</v>
      </c>
      <c r="D138" s="30">
        <v>9469459</v>
      </c>
      <c r="E138" s="30">
        <v>3201</v>
      </c>
      <c r="F138" s="30">
        <v>0</v>
      </c>
      <c r="G138" s="30">
        <v>0</v>
      </c>
      <c r="H138" s="30">
        <f>D138+E138-F138</f>
        <v>9472660</v>
      </c>
    </row>
    <row r="139" spans="1:8" s="28" customFormat="1" ht="41.25" customHeight="1">
      <c r="A139" s="27"/>
      <c r="B139" s="27"/>
      <c r="C139" s="116" t="s">
        <v>420</v>
      </c>
      <c r="D139" s="116"/>
      <c r="E139" s="116"/>
      <c r="F139" s="116"/>
      <c r="G139" s="116"/>
      <c r="H139" s="116"/>
    </row>
    <row r="140" spans="1:8" s="28" customFormat="1" ht="6.75" customHeight="1">
      <c r="A140" s="27"/>
      <c r="B140" s="27"/>
      <c r="C140" s="25"/>
      <c r="D140" s="25"/>
      <c r="E140" s="25"/>
      <c r="F140" s="25"/>
      <c r="G140" s="25"/>
      <c r="H140" s="25"/>
    </row>
    <row r="141" spans="1:8" s="74" customFormat="1" ht="22.5" customHeight="1">
      <c r="A141" s="47"/>
      <c r="B141" s="47">
        <v>853</v>
      </c>
      <c r="C141" s="48" t="s">
        <v>67</v>
      </c>
      <c r="D141" s="49">
        <v>9469870.53</v>
      </c>
      <c r="E141" s="49">
        <f>E142</f>
        <v>198000</v>
      </c>
      <c r="F141" s="49">
        <f>F142</f>
        <v>0</v>
      </c>
      <c r="G141" s="49">
        <f>G142</f>
        <v>0</v>
      </c>
      <c r="H141" s="49">
        <f>D141+E141-F141</f>
        <v>9667870.53</v>
      </c>
    </row>
    <row r="142" spans="1:8" s="29" customFormat="1" ht="18.75" customHeight="1">
      <c r="A142" s="31"/>
      <c r="B142" s="31">
        <v>85395</v>
      </c>
      <c r="C142" s="58" t="s">
        <v>56</v>
      </c>
      <c r="D142" s="30">
        <v>3647497</v>
      </c>
      <c r="E142" s="30">
        <v>198000</v>
      </c>
      <c r="F142" s="30">
        <v>0</v>
      </c>
      <c r="G142" s="30">
        <v>0</v>
      </c>
      <c r="H142" s="30">
        <f>D142+E142-F142</f>
        <v>3845497</v>
      </c>
    </row>
    <row r="143" spans="1:8" s="29" customFormat="1" ht="53.25" customHeight="1">
      <c r="A143" s="31" t="s">
        <v>113</v>
      </c>
      <c r="B143" s="31"/>
      <c r="C143" s="116" t="s">
        <v>421</v>
      </c>
      <c r="D143" s="116"/>
      <c r="E143" s="116"/>
      <c r="F143" s="116"/>
      <c r="G143" s="116"/>
      <c r="H143" s="116"/>
    </row>
    <row r="144" spans="1:8" s="74" customFormat="1" ht="4.5" customHeight="1">
      <c r="A144" s="111"/>
      <c r="B144" s="27"/>
      <c r="C144" s="25"/>
      <c r="D144" s="25"/>
      <c r="E144" s="25"/>
      <c r="F144" s="25"/>
      <c r="G144" s="25"/>
      <c r="H144" s="25"/>
    </row>
    <row r="145" spans="1:8" s="74" customFormat="1" ht="23.25" customHeight="1">
      <c r="A145" s="47"/>
      <c r="B145" s="47">
        <v>900</v>
      </c>
      <c r="C145" s="48" t="s">
        <v>66</v>
      </c>
      <c r="D145" s="49">
        <v>3294743.62</v>
      </c>
      <c r="E145" s="49">
        <f>E146+E148+E150+E153</f>
        <v>155616.67</v>
      </c>
      <c r="F145" s="49">
        <f>F146+F148+F150+F153</f>
        <v>515</v>
      </c>
      <c r="G145" s="49">
        <f>G146+G148+G150+G153</f>
        <v>200</v>
      </c>
      <c r="H145" s="49">
        <f>D145+E145-F145</f>
        <v>3449845.29</v>
      </c>
    </row>
    <row r="146" spans="1:8" s="29" customFormat="1" ht="20.25" customHeight="1">
      <c r="A146" s="31"/>
      <c r="B146" s="31">
        <v>90007</v>
      </c>
      <c r="C146" s="39" t="s">
        <v>122</v>
      </c>
      <c r="D146" s="30">
        <v>582333.33</v>
      </c>
      <c r="E146" s="30">
        <v>152666.67</v>
      </c>
      <c r="F146" s="30">
        <v>0</v>
      </c>
      <c r="G146" s="30">
        <v>0</v>
      </c>
      <c r="H146" s="30">
        <f>D146+E146-F146</f>
        <v>735000</v>
      </c>
    </row>
    <row r="147" spans="1:8" s="29" customFormat="1" ht="57" customHeight="1">
      <c r="A147" s="31"/>
      <c r="B147" s="31"/>
      <c r="C147" s="116" t="s">
        <v>375</v>
      </c>
      <c r="D147" s="116"/>
      <c r="E147" s="116"/>
      <c r="F147" s="116"/>
      <c r="G147" s="116"/>
      <c r="H147" s="116"/>
    </row>
    <row r="148" spans="1:8" s="29" customFormat="1" ht="27" customHeight="1">
      <c r="A148" s="31"/>
      <c r="B148" s="40">
        <v>90024</v>
      </c>
      <c r="C148" s="57" t="s">
        <v>150</v>
      </c>
      <c r="D148" s="56">
        <v>1905</v>
      </c>
      <c r="E148" s="56">
        <v>0</v>
      </c>
      <c r="F148" s="56">
        <v>515</v>
      </c>
      <c r="G148" s="56">
        <v>0</v>
      </c>
      <c r="H148" s="56">
        <f>D148+E148-F148</f>
        <v>1390</v>
      </c>
    </row>
    <row r="149" spans="1:8" s="29" customFormat="1" ht="43.5" customHeight="1">
      <c r="A149" s="31"/>
      <c r="B149" s="31"/>
      <c r="C149" s="118" t="s">
        <v>196</v>
      </c>
      <c r="D149" s="118"/>
      <c r="E149" s="118"/>
      <c r="F149" s="118"/>
      <c r="G149" s="118"/>
      <c r="H149" s="118"/>
    </row>
    <row r="150" spans="1:8" s="29" customFormat="1" ht="18" customHeight="1">
      <c r="A150" s="31"/>
      <c r="B150" s="46" t="s">
        <v>115</v>
      </c>
      <c r="C150" s="39" t="s">
        <v>116</v>
      </c>
      <c r="D150" s="30">
        <v>100610</v>
      </c>
      <c r="E150" s="30">
        <v>1650</v>
      </c>
      <c r="F150" s="30">
        <v>0</v>
      </c>
      <c r="G150" s="30">
        <v>200</v>
      </c>
      <c r="H150" s="30">
        <f>D150+E150-F150</f>
        <v>102260</v>
      </c>
    </row>
    <row r="151" spans="1:8" s="29" customFormat="1" ht="54.75" customHeight="1">
      <c r="A151" s="31"/>
      <c r="B151" s="31"/>
      <c r="C151" s="118" t="s">
        <v>162</v>
      </c>
      <c r="D151" s="118"/>
      <c r="E151" s="118"/>
      <c r="F151" s="118"/>
      <c r="G151" s="118"/>
      <c r="H151" s="118"/>
    </row>
    <row r="152" spans="1:8" s="29" customFormat="1" ht="43.5" customHeight="1">
      <c r="A152" s="31"/>
      <c r="B152" s="31"/>
      <c r="C152" s="118" t="s">
        <v>163</v>
      </c>
      <c r="D152" s="118"/>
      <c r="E152" s="118"/>
      <c r="F152" s="118"/>
      <c r="G152" s="118"/>
      <c r="H152" s="118"/>
    </row>
    <row r="153" spans="1:8" s="29" customFormat="1" ht="18.75" customHeight="1">
      <c r="A153" s="31"/>
      <c r="B153" s="31">
        <v>90095</v>
      </c>
      <c r="C153" s="58" t="s">
        <v>56</v>
      </c>
      <c r="D153" s="30">
        <v>1103340</v>
      </c>
      <c r="E153" s="30">
        <v>1300</v>
      </c>
      <c r="F153" s="30">
        <v>0</v>
      </c>
      <c r="G153" s="30">
        <v>0</v>
      </c>
      <c r="H153" s="30">
        <f>D153+E153-F153</f>
        <v>1104640</v>
      </c>
    </row>
    <row r="154" spans="1:8" s="29" customFormat="1" ht="57.75" customHeight="1">
      <c r="A154" s="31"/>
      <c r="B154" s="31"/>
      <c r="C154" s="118" t="s">
        <v>164</v>
      </c>
      <c r="D154" s="118"/>
      <c r="E154" s="118"/>
      <c r="F154" s="118"/>
      <c r="G154" s="118"/>
      <c r="H154" s="118"/>
    </row>
    <row r="155" spans="1:8" s="29" customFormat="1" ht="4.5" customHeight="1">
      <c r="A155" s="31"/>
      <c r="B155" s="31"/>
      <c r="C155" s="58"/>
      <c r="D155" s="30"/>
      <c r="E155" s="30"/>
      <c r="F155" s="30"/>
      <c r="G155" s="30"/>
      <c r="H155" s="30"/>
    </row>
    <row r="156" spans="1:8" s="74" customFormat="1" ht="22.5" customHeight="1">
      <c r="A156" s="47"/>
      <c r="B156" s="47">
        <v>921</v>
      </c>
      <c r="C156" s="48" t="s">
        <v>65</v>
      </c>
      <c r="D156" s="49">
        <v>22495731</v>
      </c>
      <c r="E156" s="49">
        <f>E157</f>
        <v>0</v>
      </c>
      <c r="F156" s="49">
        <f>F157</f>
        <v>14274107</v>
      </c>
      <c r="G156" s="49">
        <f>G157</f>
        <v>0</v>
      </c>
      <c r="H156" s="49">
        <f>D156+E156-F156</f>
        <v>8221624</v>
      </c>
    </row>
    <row r="157" spans="1:8" s="29" customFormat="1" ht="17.25" customHeight="1">
      <c r="A157" s="31"/>
      <c r="B157" s="31">
        <v>92106</v>
      </c>
      <c r="C157" s="39" t="s">
        <v>70</v>
      </c>
      <c r="D157" s="30">
        <v>17565401</v>
      </c>
      <c r="E157" s="30">
        <v>0</v>
      </c>
      <c r="F157" s="30">
        <v>14274107</v>
      </c>
      <c r="G157" s="30">
        <v>0</v>
      </c>
      <c r="H157" s="30">
        <f>D157+E157-F157</f>
        <v>3291294</v>
      </c>
    </row>
    <row r="158" spans="1:8" s="74" customFormat="1" ht="58.5" customHeight="1">
      <c r="A158" s="53"/>
      <c r="B158" s="53"/>
      <c r="C158" s="118" t="s">
        <v>291</v>
      </c>
      <c r="D158" s="118"/>
      <c r="E158" s="118"/>
      <c r="F158" s="118"/>
      <c r="G158" s="118"/>
      <c r="H158" s="118"/>
    </row>
    <row r="159" spans="1:8" s="74" customFormat="1" ht="3.75" customHeight="1">
      <c r="A159" s="53"/>
      <c r="B159" s="53"/>
      <c r="C159" s="85"/>
      <c r="D159" s="85"/>
      <c r="E159" s="85"/>
      <c r="F159" s="85"/>
      <c r="G159" s="85"/>
      <c r="H159" s="85"/>
    </row>
    <row r="160" spans="1:8" s="74" customFormat="1" ht="29.25" customHeight="1">
      <c r="A160" s="47"/>
      <c r="B160" s="59">
        <v>925</v>
      </c>
      <c r="C160" s="60" t="s">
        <v>57</v>
      </c>
      <c r="D160" s="61">
        <v>3295360</v>
      </c>
      <c r="E160" s="61">
        <f>E161</f>
        <v>95900</v>
      </c>
      <c r="F160" s="61">
        <f>F161</f>
        <v>1000</v>
      </c>
      <c r="G160" s="61">
        <f>G161</f>
        <v>0</v>
      </c>
      <c r="H160" s="61">
        <f>D160+E160-F160</f>
        <v>3390260</v>
      </c>
    </row>
    <row r="161" spans="1:8" s="29" customFormat="1" ht="19.5" customHeight="1">
      <c r="A161" s="31"/>
      <c r="B161" s="31">
        <v>92502</v>
      </c>
      <c r="C161" s="58" t="s">
        <v>58</v>
      </c>
      <c r="D161" s="30">
        <v>3295360</v>
      </c>
      <c r="E161" s="30">
        <v>95900</v>
      </c>
      <c r="F161" s="30">
        <v>1000</v>
      </c>
      <c r="G161" s="30">
        <v>0</v>
      </c>
      <c r="H161" s="30">
        <f>D161+E161-F161</f>
        <v>3390260</v>
      </c>
    </row>
    <row r="162" spans="1:8" s="29" customFormat="1" ht="18" customHeight="1">
      <c r="A162" s="31"/>
      <c r="B162" s="31"/>
      <c r="C162" s="119" t="s">
        <v>212</v>
      </c>
      <c r="D162" s="119"/>
      <c r="E162" s="119"/>
      <c r="F162" s="119"/>
      <c r="G162" s="119"/>
      <c r="H162" s="119"/>
    </row>
    <row r="163" spans="1:8" s="29" customFormat="1" ht="40.5" customHeight="1">
      <c r="A163" s="31"/>
      <c r="B163" s="31"/>
      <c r="C163" s="116" t="s">
        <v>376</v>
      </c>
      <c r="D163" s="116"/>
      <c r="E163" s="116"/>
      <c r="F163" s="116"/>
      <c r="G163" s="116"/>
      <c r="H163" s="116"/>
    </row>
    <row r="164" spans="1:8" s="29" customFormat="1" ht="54" customHeight="1">
      <c r="A164" s="31"/>
      <c r="B164" s="31"/>
      <c r="C164" s="116" t="s">
        <v>377</v>
      </c>
      <c r="D164" s="116"/>
      <c r="E164" s="116"/>
      <c r="F164" s="116"/>
      <c r="G164" s="116"/>
      <c r="H164" s="116"/>
    </row>
    <row r="165" spans="1:8" s="28" customFormat="1" ht="45.75" customHeight="1">
      <c r="A165" s="27"/>
      <c r="B165" s="27"/>
      <c r="C165" s="116" t="s">
        <v>223</v>
      </c>
      <c r="D165" s="116"/>
      <c r="E165" s="116"/>
      <c r="F165" s="116"/>
      <c r="G165" s="116"/>
      <c r="H165" s="116"/>
    </row>
    <row r="166" spans="1:8" s="10" customFormat="1" ht="12.75" customHeight="1">
      <c r="A166" s="8"/>
      <c r="B166" s="8"/>
      <c r="C166" s="3"/>
      <c r="D166" s="3"/>
      <c r="E166" s="3"/>
      <c r="F166" s="3"/>
      <c r="G166" s="3"/>
      <c r="H166" s="3"/>
    </row>
    <row r="167" spans="1:8" s="10" customFormat="1" ht="5.25" customHeight="1">
      <c r="A167" s="8"/>
      <c r="B167" s="8"/>
      <c r="C167" s="3"/>
      <c r="D167" s="3"/>
      <c r="E167" s="3"/>
      <c r="F167" s="3"/>
      <c r="G167" s="3"/>
      <c r="H167" s="3"/>
    </row>
    <row r="168" spans="1:8" s="14" customFormat="1" ht="16.5" customHeight="1">
      <c r="A168" s="11" t="s">
        <v>18</v>
      </c>
      <c r="B168" s="11"/>
      <c r="C168" s="12" t="s">
        <v>19</v>
      </c>
      <c r="D168" s="13"/>
      <c r="E168" s="13"/>
      <c r="F168" s="13"/>
      <c r="G168" s="13"/>
      <c r="H168" s="13"/>
    </row>
    <row r="169" spans="1:8" s="33" customFormat="1" ht="4.5" customHeight="1">
      <c r="A169" s="32"/>
      <c r="B169" s="32"/>
      <c r="C169" s="34"/>
      <c r="D169" s="34"/>
      <c r="E169" s="34"/>
      <c r="F169" s="34"/>
      <c r="G169" s="34"/>
      <c r="H169" s="34"/>
    </row>
    <row r="170" spans="1:8" s="26" customFormat="1" ht="22.5" customHeight="1">
      <c r="A170" s="47"/>
      <c r="B170" s="47"/>
      <c r="C170" s="48" t="s">
        <v>14</v>
      </c>
      <c r="D170" s="50">
        <v>2149688701.47</v>
      </c>
      <c r="E170" s="50">
        <f>E188+E305+E349+E261+E273+E321+E360+E368+E386+E403+E436+E444+E181+E172+E249+E269+E297+E301+E255+E293+E381</f>
        <v>108981097.67</v>
      </c>
      <c r="F170" s="50">
        <f>F188+F305+F349+F261+F273+F321+F360+F368+F386+F403+F436+F444+F181+F172+F249+F269+F297+F301+F255+F293+F381</f>
        <v>155120175</v>
      </c>
      <c r="G170" s="50">
        <f>G188+G305+G349+G261+G273+G321+G360+G368+G386+G403+G436+G444+G181+G172+G249+G269+G297+G301+G255+G293+G381</f>
        <v>16789767</v>
      </c>
      <c r="H170" s="50">
        <f>D170+E170-F170</f>
        <v>2103549624.1399999</v>
      </c>
    </row>
    <row r="171" spans="1:8" s="29" customFormat="1" ht="6" customHeight="1">
      <c r="A171" s="31"/>
      <c r="B171" s="31"/>
      <c r="C171" s="25"/>
      <c r="D171" s="25"/>
      <c r="E171" s="25"/>
      <c r="F171" s="25"/>
      <c r="G171" s="25"/>
      <c r="H171" s="25"/>
    </row>
    <row r="172" spans="1:8" s="26" customFormat="1" ht="21.75" customHeight="1">
      <c r="A172" s="47"/>
      <c r="B172" s="65" t="s">
        <v>76</v>
      </c>
      <c r="C172" s="48" t="s">
        <v>77</v>
      </c>
      <c r="D172" s="49">
        <v>24467867.82</v>
      </c>
      <c r="E172" s="49">
        <f>E177+E173+E175</f>
        <v>339050</v>
      </c>
      <c r="F172" s="49">
        <f>F177+F173+F175</f>
        <v>0</v>
      </c>
      <c r="G172" s="49">
        <f>G177+G173+G175</f>
        <v>0</v>
      </c>
      <c r="H172" s="49">
        <f>D172+E172-F172</f>
        <v>24806917.82</v>
      </c>
    </row>
    <row r="173" spans="1:8" s="29" customFormat="1" ht="18.75" customHeight="1">
      <c r="A173" s="31"/>
      <c r="B173" s="66" t="s">
        <v>209</v>
      </c>
      <c r="C173" s="39" t="s">
        <v>210</v>
      </c>
      <c r="D173" s="30">
        <v>60000</v>
      </c>
      <c r="E173" s="30">
        <v>9050</v>
      </c>
      <c r="F173" s="30">
        <v>0</v>
      </c>
      <c r="G173" s="30">
        <v>0</v>
      </c>
      <c r="H173" s="30">
        <f>D173+E173-F173</f>
        <v>69050</v>
      </c>
    </row>
    <row r="174" spans="1:8" s="28" customFormat="1" ht="56.25" customHeight="1">
      <c r="A174" s="27"/>
      <c r="B174" s="27"/>
      <c r="C174" s="116" t="s">
        <v>211</v>
      </c>
      <c r="D174" s="116"/>
      <c r="E174" s="116"/>
      <c r="F174" s="116"/>
      <c r="G174" s="116"/>
      <c r="H174" s="116"/>
    </row>
    <row r="175" spans="1:8" s="29" customFormat="1" ht="18.75" customHeight="1">
      <c r="A175" s="31"/>
      <c r="B175" s="46" t="s">
        <v>253</v>
      </c>
      <c r="C175" s="39" t="s">
        <v>254</v>
      </c>
      <c r="D175" s="30">
        <v>7875000</v>
      </c>
      <c r="E175" s="30">
        <v>220000</v>
      </c>
      <c r="F175" s="30">
        <v>0</v>
      </c>
      <c r="G175" s="30">
        <v>0</v>
      </c>
      <c r="H175" s="30">
        <f>D175+E175-F175</f>
        <v>8095000</v>
      </c>
    </row>
    <row r="176" spans="1:8" s="78" customFormat="1" ht="51.75" customHeight="1">
      <c r="A176" s="77"/>
      <c r="B176" s="77"/>
      <c r="C176" s="116" t="s">
        <v>446</v>
      </c>
      <c r="D176" s="116"/>
      <c r="E176" s="116"/>
      <c r="F176" s="116"/>
      <c r="G176" s="116"/>
      <c r="H176" s="116"/>
    </row>
    <row r="177" spans="1:8" s="29" customFormat="1" ht="16.5" customHeight="1">
      <c r="A177" s="31"/>
      <c r="B177" s="46" t="s">
        <v>103</v>
      </c>
      <c r="C177" s="39" t="s">
        <v>56</v>
      </c>
      <c r="D177" s="30">
        <v>2532867.82</v>
      </c>
      <c r="E177" s="30">
        <v>110000</v>
      </c>
      <c r="F177" s="30">
        <v>0</v>
      </c>
      <c r="G177" s="30">
        <v>0</v>
      </c>
      <c r="H177" s="30">
        <f>D177+E177-F177</f>
        <v>2642867.82</v>
      </c>
    </row>
    <row r="178" spans="1:8" s="29" customFormat="1" ht="30" customHeight="1">
      <c r="A178" s="31"/>
      <c r="B178" s="46"/>
      <c r="C178" s="116" t="s">
        <v>243</v>
      </c>
      <c r="D178" s="116"/>
      <c r="E178" s="116"/>
      <c r="F178" s="116"/>
      <c r="G178" s="116"/>
      <c r="H178" s="116"/>
    </row>
    <row r="179" spans="1:8" s="29" customFormat="1" ht="42" customHeight="1">
      <c r="A179" s="31"/>
      <c r="B179" s="46"/>
      <c r="C179" s="116" t="s">
        <v>422</v>
      </c>
      <c r="D179" s="116"/>
      <c r="E179" s="116"/>
      <c r="F179" s="116"/>
      <c r="G179" s="116"/>
      <c r="H179" s="116"/>
    </row>
    <row r="180" spans="1:187" s="109" customFormat="1" ht="6" customHeight="1">
      <c r="A180" s="107"/>
      <c r="B180" s="66"/>
      <c r="C180" s="25"/>
      <c r="D180" s="25"/>
      <c r="E180" s="25"/>
      <c r="F180" s="25"/>
      <c r="G180" s="25"/>
      <c r="H180" s="25"/>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108"/>
      <c r="BL180" s="108"/>
      <c r="BM180" s="108"/>
      <c r="BN180" s="108"/>
      <c r="BO180" s="108"/>
      <c r="BP180" s="108"/>
      <c r="BQ180" s="108"/>
      <c r="BR180" s="108"/>
      <c r="BS180" s="108"/>
      <c r="BT180" s="108"/>
      <c r="BU180" s="108"/>
      <c r="BV180" s="108"/>
      <c r="BW180" s="108"/>
      <c r="BX180" s="108"/>
      <c r="BY180" s="108"/>
      <c r="BZ180" s="108"/>
      <c r="CA180" s="108"/>
      <c r="CB180" s="108"/>
      <c r="CC180" s="108"/>
      <c r="CD180" s="108"/>
      <c r="CE180" s="108"/>
      <c r="CF180" s="108"/>
      <c r="CG180" s="108"/>
      <c r="CH180" s="108"/>
      <c r="CI180" s="108"/>
      <c r="CJ180" s="108"/>
      <c r="CK180" s="108"/>
      <c r="CL180" s="108"/>
      <c r="CM180" s="108"/>
      <c r="CN180" s="108"/>
      <c r="CO180" s="108"/>
      <c r="CP180" s="108"/>
      <c r="CQ180" s="108"/>
      <c r="CR180" s="108"/>
      <c r="CS180" s="108"/>
      <c r="CT180" s="108"/>
      <c r="CU180" s="108"/>
      <c r="CV180" s="108"/>
      <c r="CW180" s="108"/>
      <c r="CX180" s="108"/>
      <c r="CY180" s="108"/>
      <c r="CZ180" s="108"/>
      <c r="DA180" s="108"/>
      <c r="DB180" s="108"/>
      <c r="DC180" s="108"/>
      <c r="DD180" s="108"/>
      <c r="DE180" s="108"/>
      <c r="DF180" s="108"/>
      <c r="DG180" s="108"/>
      <c r="DH180" s="108"/>
      <c r="DI180" s="108"/>
      <c r="DJ180" s="108"/>
      <c r="DK180" s="108"/>
      <c r="DL180" s="108"/>
      <c r="DM180" s="108"/>
      <c r="DN180" s="108"/>
      <c r="DO180" s="108"/>
      <c r="DP180" s="108"/>
      <c r="DQ180" s="108"/>
      <c r="DR180" s="108"/>
      <c r="DS180" s="108"/>
      <c r="DT180" s="108"/>
      <c r="DU180" s="108"/>
      <c r="DV180" s="108"/>
      <c r="DW180" s="108"/>
      <c r="DX180" s="108"/>
      <c r="DY180" s="108"/>
      <c r="DZ180" s="108"/>
      <c r="EA180" s="108"/>
      <c r="EB180" s="108"/>
      <c r="EC180" s="108"/>
      <c r="ED180" s="108"/>
      <c r="EE180" s="108"/>
      <c r="EF180" s="108"/>
      <c r="EG180" s="108"/>
      <c r="EH180" s="108"/>
      <c r="EI180" s="108"/>
      <c r="EJ180" s="108"/>
      <c r="EK180" s="108"/>
      <c r="EL180" s="108"/>
      <c r="EM180" s="108"/>
      <c r="EN180" s="108"/>
      <c r="EO180" s="108"/>
      <c r="EP180" s="108"/>
      <c r="EQ180" s="108"/>
      <c r="ER180" s="108"/>
      <c r="ES180" s="108"/>
      <c r="ET180" s="108"/>
      <c r="EU180" s="108"/>
      <c r="EV180" s="108"/>
      <c r="EW180" s="108"/>
      <c r="EX180" s="108"/>
      <c r="EY180" s="108"/>
      <c r="EZ180" s="108"/>
      <c r="FA180" s="108"/>
      <c r="FB180" s="108"/>
      <c r="FC180" s="108"/>
      <c r="FD180" s="108"/>
      <c r="FE180" s="108"/>
      <c r="FF180" s="108"/>
      <c r="FG180" s="108"/>
      <c r="FH180" s="108"/>
      <c r="FI180" s="108"/>
      <c r="FJ180" s="108"/>
      <c r="FK180" s="108"/>
      <c r="FL180" s="108"/>
      <c r="FM180" s="108"/>
      <c r="FN180" s="108"/>
      <c r="FO180" s="108"/>
      <c r="FP180" s="108"/>
      <c r="FQ180" s="108"/>
      <c r="FR180" s="108"/>
      <c r="FS180" s="108"/>
      <c r="FT180" s="108"/>
      <c r="FU180" s="108"/>
      <c r="FV180" s="108"/>
      <c r="FW180" s="108"/>
      <c r="FX180" s="108"/>
      <c r="FY180" s="108"/>
      <c r="FZ180" s="108"/>
      <c r="GA180" s="108"/>
      <c r="GB180" s="108"/>
      <c r="GC180" s="108"/>
      <c r="GD180" s="108"/>
      <c r="GE180" s="108"/>
    </row>
    <row r="181" spans="1:8" s="26" customFormat="1" ht="21.75" customHeight="1">
      <c r="A181" s="47"/>
      <c r="B181" s="47">
        <v>150</v>
      </c>
      <c r="C181" s="48" t="s">
        <v>102</v>
      </c>
      <c r="D181" s="49">
        <v>2221981</v>
      </c>
      <c r="E181" s="49">
        <f>E182</f>
        <v>7474050</v>
      </c>
      <c r="F181" s="49">
        <f>F182</f>
        <v>0</v>
      </c>
      <c r="G181" s="49">
        <f>G182</f>
        <v>0</v>
      </c>
      <c r="H181" s="49">
        <f>D181+E181-F181</f>
        <v>9696031</v>
      </c>
    </row>
    <row r="182" spans="1:8" s="29" customFormat="1" ht="18" customHeight="1">
      <c r="A182" s="31"/>
      <c r="B182" s="31">
        <v>15011</v>
      </c>
      <c r="C182" s="39" t="s">
        <v>217</v>
      </c>
      <c r="D182" s="30">
        <v>10923</v>
      </c>
      <c r="E182" s="30">
        <v>7474050</v>
      </c>
      <c r="F182" s="30">
        <v>0</v>
      </c>
      <c r="G182" s="30">
        <v>0</v>
      </c>
      <c r="H182" s="30">
        <f>D182+E182-F182</f>
        <v>7484973</v>
      </c>
    </row>
    <row r="183" spans="1:8" s="29" customFormat="1" ht="15" customHeight="1">
      <c r="A183" s="31"/>
      <c r="B183" s="31"/>
      <c r="C183" s="119" t="s">
        <v>333</v>
      </c>
      <c r="D183" s="119"/>
      <c r="E183" s="119"/>
      <c r="F183" s="119"/>
      <c r="G183" s="119"/>
      <c r="H183" s="119"/>
    </row>
    <row r="184" spans="1:8" s="29" customFormat="1" ht="28.5" customHeight="1">
      <c r="A184" s="31"/>
      <c r="B184" s="31"/>
      <c r="C184" s="116" t="s">
        <v>412</v>
      </c>
      <c r="D184" s="116"/>
      <c r="E184" s="116"/>
      <c r="F184" s="116"/>
      <c r="G184" s="116"/>
      <c r="H184" s="116"/>
    </row>
    <row r="185" spans="1:8" s="29" customFormat="1" ht="29.25" customHeight="1">
      <c r="A185" s="31"/>
      <c r="B185" s="31"/>
      <c r="C185" s="116" t="s">
        <v>413</v>
      </c>
      <c r="D185" s="116"/>
      <c r="E185" s="116"/>
      <c r="F185" s="116"/>
      <c r="G185" s="116"/>
      <c r="H185" s="116"/>
    </row>
    <row r="186" spans="1:8" s="29" customFormat="1" ht="66" customHeight="1">
      <c r="A186" s="31"/>
      <c r="B186" s="31"/>
      <c r="C186" s="116" t="s">
        <v>378</v>
      </c>
      <c r="D186" s="116"/>
      <c r="E186" s="116"/>
      <c r="F186" s="116"/>
      <c r="G186" s="116"/>
      <c r="H186" s="116"/>
    </row>
    <row r="187" spans="1:8" s="29" customFormat="1" ht="5.25" customHeight="1">
      <c r="A187" s="31"/>
      <c r="B187" s="31"/>
      <c r="C187" s="116"/>
      <c r="D187" s="116"/>
      <c r="E187" s="116"/>
      <c r="F187" s="116"/>
      <c r="G187" s="116"/>
      <c r="H187" s="116"/>
    </row>
    <row r="188" spans="1:8" s="26" customFormat="1" ht="23.25" customHeight="1">
      <c r="A188" s="47"/>
      <c r="B188" s="47">
        <v>600</v>
      </c>
      <c r="C188" s="48" t="s">
        <v>15</v>
      </c>
      <c r="D188" s="49">
        <v>880509974.36</v>
      </c>
      <c r="E188" s="49">
        <f>E196+E240+E194+E189+E242+E244+E246</f>
        <v>43444304</v>
      </c>
      <c r="F188" s="49">
        <f>F196+F240+F194+F189+F242+F244+F246</f>
        <v>75773753</v>
      </c>
      <c r="G188" s="49">
        <f>G196+G240+G194+G189+G242+G244+G246</f>
        <v>3225128</v>
      </c>
      <c r="H188" s="49">
        <f>D188+E188-F188</f>
        <v>848180525.36</v>
      </c>
    </row>
    <row r="189" spans="1:8" s="29" customFormat="1" ht="17.25" customHeight="1">
      <c r="A189" s="31"/>
      <c r="B189" s="31">
        <v>60001</v>
      </c>
      <c r="C189" s="39" t="s">
        <v>245</v>
      </c>
      <c r="D189" s="30">
        <v>219346800.36</v>
      </c>
      <c r="E189" s="30">
        <v>677500</v>
      </c>
      <c r="F189" s="30">
        <v>1513020</v>
      </c>
      <c r="G189" s="30">
        <v>0</v>
      </c>
      <c r="H189" s="30">
        <f>D189+E189-F189</f>
        <v>218511280.36</v>
      </c>
    </row>
    <row r="190" spans="1:8" s="29" customFormat="1" ht="13.5" customHeight="1">
      <c r="A190" s="31"/>
      <c r="B190" s="31"/>
      <c r="C190" s="119" t="s">
        <v>182</v>
      </c>
      <c r="D190" s="119"/>
      <c r="E190" s="119"/>
      <c r="F190" s="119"/>
      <c r="G190" s="119"/>
      <c r="H190" s="119"/>
    </row>
    <row r="191" spans="1:8" s="29" customFormat="1" ht="54" customHeight="1">
      <c r="A191" s="31"/>
      <c r="B191" s="31"/>
      <c r="C191" s="116" t="s">
        <v>246</v>
      </c>
      <c r="D191" s="116"/>
      <c r="E191" s="116"/>
      <c r="F191" s="116"/>
      <c r="G191" s="116"/>
      <c r="H191" s="116"/>
    </row>
    <row r="192" spans="1:8" s="29" customFormat="1" ht="30" customHeight="1">
      <c r="A192" s="31"/>
      <c r="B192" s="31"/>
      <c r="C192" s="118" t="s">
        <v>292</v>
      </c>
      <c r="D192" s="118"/>
      <c r="E192" s="118"/>
      <c r="F192" s="118"/>
      <c r="G192" s="118"/>
      <c r="H192" s="118"/>
    </row>
    <row r="193" spans="1:8" s="29" customFormat="1" ht="27.75" customHeight="1">
      <c r="A193" s="31"/>
      <c r="B193" s="31"/>
      <c r="C193" s="118" t="s">
        <v>379</v>
      </c>
      <c r="D193" s="118"/>
      <c r="E193" s="118"/>
      <c r="F193" s="118"/>
      <c r="G193" s="118"/>
      <c r="H193" s="118"/>
    </row>
    <row r="194" spans="1:8" s="29" customFormat="1" ht="21" customHeight="1">
      <c r="A194" s="31"/>
      <c r="B194" s="31">
        <v>60004</v>
      </c>
      <c r="C194" s="39" t="s">
        <v>149</v>
      </c>
      <c r="D194" s="30">
        <v>22657683</v>
      </c>
      <c r="E194" s="30">
        <v>317424</v>
      </c>
      <c r="F194" s="30">
        <v>0</v>
      </c>
      <c r="G194" s="30">
        <v>0</v>
      </c>
      <c r="H194" s="30">
        <f>D194+E194-F194</f>
        <v>22975107</v>
      </c>
    </row>
    <row r="195" spans="1:8" s="28" customFormat="1" ht="81" customHeight="1">
      <c r="A195" s="27"/>
      <c r="B195" s="27"/>
      <c r="C195" s="116" t="s">
        <v>157</v>
      </c>
      <c r="D195" s="116"/>
      <c r="E195" s="116"/>
      <c r="F195" s="116"/>
      <c r="G195" s="116"/>
      <c r="H195" s="116"/>
    </row>
    <row r="196" spans="1:8" s="29" customFormat="1" ht="18" customHeight="1">
      <c r="A196" s="31"/>
      <c r="B196" s="31">
        <v>60013</v>
      </c>
      <c r="C196" s="39" t="s">
        <v>38</v>
      </c>
      <c r="D196" s="30">
        <v>563682622</v>
      </c>
      <c r="E196" s="30">
        <v>38586890</v>
      </c>
      <c r="F196" s="30">
        <v>63202602</v>
      </c>
      <c r="G196" s="30">
        <v>3225128</v>
      </c>
      <c r="H196" s="30">
        <f>D196+E196-F196</f>
        <v>539066910</v>
      </c>
    </row>
    <row r="197" spans="1:8" s="29" customFormat="1" ht="28.5" customHeight="1">
      <c r="A197" s="31"/>
      <c r="B197" s="31"/>
      <c r="C197" s="119" t="s">
        <v>178</v>
      </c>
      <c r="D197" s="119"/>
      <c r="E197" s="119"/>
      <c r="F197" s="119"/>
      <c r="G197" s="119"/>
      <c r="H197" s="119"/>
    </row>
    <row r="198" spans="1:8" s="29" customFormat="1" ht="15" customHeight="1">
      <c r="A198" s="31"/>
      <c r="B198" s="31"/>
      <c r="C198" s="116" t="s">
        <v>197</v>
      </c>
      <c r="D198" s="116"/>
      <c r="E198" s="116"/>
      <c r="F198" s="116"/>
      <c r="G198" s="116"/>
      <c r="H198" s="116"/>
    </row>
    <row r="199" spans="1:8" s="29" customFormat="1" ht="15" customHeight="1">
      <c r="A199" s="31"/>
      <c r="B199" s="31"/>
      <c r="C199" s="116" t="s">
        <v>180</v>
      </c>
      <c r="D199" s="116"/>
      <c r="E199" s="116"/>
      <c r="F199" s="116"/>
      <c r="G199" s="116"/>
      <c r="H199" s="116"/>
    </row>
    <row r="200" spans="1:8" s="29" customFormat="1" ht="40.5" customHeight="1">
      <c r="A200" s="31"/>
      <c r="B200" s="31"/>
      <c r="C200" s="116" t="s">
        <v>179</v>
      </c>
      <c r="D200" s="116"/>
      <c r="E200" s="116"/>
      <c r="F200" s="116"/>
      <c r="G200" s="116"/>
      <c r="H200" s="116"/>
    </row>
    <row r="201" spans="1:8" s="29" customFormat="1" ht="16.5" customHeight="1">
      <c r="A201" s="31"/>
      <c r="B201" s="31"/>
      <c r="C201" s="119" t="s">
        <v>105</v>
      </c>
      <c r="D201" s="119"/>
      <c r="E201" s="119"/>
      <c r="F201" s="119"/>
      <c r="G201" s="119"/>
      <c r="H201" s="119"/>
    </row>
    <row r="202" spans="1:8" s="29" customFormat="1" ht="13.5" customHeight="1">
      <c r="A202" s="31"/>
      <c r="B202" s="31"/>
      <c r="C202" s="119" t="s">
        <v>175</v>
      </c>
      <c r="D202" s="119"/>
      <c r="E202" s="119"/>
      <c r="F202" s="119"/>
      <c r="G202" s="119"/>
      <c r="H202" s="119"/>
    </row>
    <row r="203" spans="1:8" s="29" customFormat="1" ht="29.25" customHeight="1">
      <c r="A203" s="31"/>
      <c r="B203" s="31"/>
      <c r="C203" s="116" t="s">
        <v>198</v>
      </c>
      <c r="D203" s="116"/>
      <c r="E203" s="116"/>
      <c r="F203" s="116"/>
      <c r="G203" s="116"/>
      <c r="H203" s="116"/>
    </row>
    <row r="204" spans="1:8" s="29" customFormat="1" ht="14.25" customHeight="1">
      <c r="A204" s="31"/>
      <c r="B204" s="31"/>
      <c r="C204" s="116" t="s">
        <v>104</v>
      </c>
      <c r="D204" s="116"/>
      <c r="E204" s="116"/>
      <c r="F204" s="116"/>
      <c r="G204" s="116"/>
      <c r="H204" s="116"/>
    </row>
    <row r="205" spans="1:8" s="29" customFormat="1" ht="67.5" customHeight="1">
      <c r="A205" s="31"/>
      <c r="B205" s="31"/>
      <c r="C205" s="116" t="s">
        <v>380</v>
      </c>
      <c r="D205" s="116"/>
      <c r="E205" s="116"/>
      <c r="F205" s="116"/>
      <c r="G205" s="116"/>
      <c r="H205" s="116"/>
    </row>
    <row r="206" spans="1:8" s="29" customFormat="1" ht="66.75" customHeight="1">
      <c r="A206" s="31"/>
      <c r="B206" s="31"/>
      <c r="C206" s="116" t="s">
        <v>423</v>
      </c>
      <c r="D206" s="116"/>
      <c r="E206" s="116"/>
      <c r="F206" s="116"/>
      <c r="G206" s="116"/>
      <c r="H206" s="116"/>
    </row>
    <row r="207" spans="1:8" s="29" customFormat="1" ht="13.5" customHeight="1">
      <c r="A207" s="31"/>
      <c r="B207" s="31"/>
      <c r="C207" s="119" t="s">
        <v>176</v>
      </c>
      <c r="D207" s="119"/>
      <c r="E207" s="119"/>
      <c r="F207" s="119"/>
      <c r="G207" s="119"/>
      <c r="H207" s="119"/>
    </row>
    <row r="208" spans="1:8" s="29" customFormat="1" ht="29.25" customHeight="1">
      <c r="A208" s="31"/>
      <c r="B208" s="31"/>
      <c r="C208" s="116" t="s">
        <v>177</v>
      </c>
      <c r="D208" s="116"/>
      <c r="E208" s="116"/>
      <c r="F208" s="116"/>
      <c r="G208" s="116"/>
      <c r="H208" s="116"/>
    </row>
    <row r="209" spans="1:8" s="29" customFormat="1" ht="14.25" customHeight="1">
      <c r="A209" s="31"/>
      <c r="B209" s="31"/>
      <c r="C209" s="116" t="s">
        <v>104</v>
      </c>
      <c r="D209" s="116"/>
      <c r="E209" s="116"/>
      <c r="F209" s="116"/>
      <c r="G209" s="116"/>
      <c r="H209" s="116"/>
    </row>
    <row r="210" spans="1:8" s="29" customFormat="1" ht="41.25" customHeight="1">
      <c r="A210" s="31"/>
      <c r="B210" s="31"/>
      <c r="C210" s="116" t="s">
        <v>233</v>
      </c>
      <c r="D210" s="116"/>
      <c r="E210" s="116"/>
      <c r="F210" s="116"/>
      <c r="G210" s="116"/>
      <c r="H210" s="116"/>
    </row>
    <row r="211" spans="1:8" s="29" customFormat="1" ht="69" customHeight="1">
      <c r="A211" s="31"/>
      <c r="B211" s="31"/>
      <c r="C211" s="116" t="s">
        <v>232</v>
      </c>
      <c r="D211" s="116"/>
      <c r="E211" s="116"/>
      <c r="F211" s="116"/>
      <c r="G211" s="116"/>
      <c r="H211" s="116"/>
    </row>
    <row r="212" spans="1:8" s="29" customFormat="1" ht="51.75" customHeight="1">
      <c r="A212" s="31"/>
      <c r="B212" s="31"/>
      <c r="C212" s="116" t="s">
        <v>329</v>
      </c>
      <c r="D212" s="116"/>
      <c r="E212" s="116"/>
      <c r="F212" s="116"/>
      <c r="G212" s="116"/>
      <c r="H212" s="116"/>
    </row>
    <row r="213" spans="1:8" s="29" customFormat="1" ht="41.25" customHeight="1">
      <c r="A213" s="31"/>
      <c r="B213" s="31"/>
      <c r="C213" s="116" t="s">
        <v>199</v>
      </c>
      <c r="D213" s="116"/>
      <c r="E213" s="116"/>
      <c r="F213" s="116"/>
      <c r="G213" s="116"/>
      <c r="H213" s="116"/>
    </row>
    <row r="214" spans="1:8" s="29" customFormat="1" ht="41.25" customHeight="1">
      <c r="A214" s="31"/>
      <c r="B214" s="31"/>
      <c r="C214" s="116" t="s">
        <v>424</v>
      </c>
      <c r="D214" s="116"/>
      <c r="E214" s="116"/>
      <c r="F214" s="116"/>
      <c r="G214" s="116"/>
      <c r="H214" s="116"/>
    </row>
    <row r="215" spans="1:8" s="29" customFormat="1" ht="53.25" customHeight="1">
      <c r="A215" s="31"/>
      <c r="B215" s="31"/>
      <c r="C215" s="116" t="s">
        <v>200</v>
      </c>
      <c r="D215" s="116"/>
      <c r="E215" s="116"/>
      <c r="F215" s="116"/>
      <c r="G215" s="116"/>
      <c r="H215" s="116"/>
    </row>
    <row r="216" spans="1:8" s="29" customFormat="1" ht="53.25" customHeight="1">
      <c r="A216" s="31"/>
      <c r="B216" s="31"/>
      <c r="C216" s="116" t="s">
        <v>381</v>
      </c>
      <c r="D216" s="116"/>
      <c r="E216" s="116"/>
      <c r="F216" s="116"/>
      <c r="G216" s="116"/>
      <c r="H216" s="116"/>
    </row>
    <row r="217" spans="1:8" s="29" customFormat="1" ht="40.5" customHeight="1">
      <c r="A217" s="31"/>
      <c r="B217" s="31"/>
      <c r="C217" s="116" t="s">
        <v>382</v>
      </c>
      <c r="D217" s="116"/>
      <c r="E217" s="116"/>
      <c r="F217" s="116"/>
      <c r="G217" s="116"/>
      <c r="H217" s="116"/>
    </row>
    <row r="218" spans="1:8" s="29" customFormat="1" ht="53.25" customHeight="1">
      <c r="A218" s="31"/>
      <c r="B218" s="31"/>
      <c r="C218" s="116" t="s">
        <v>201</v>
      </c>
      <c r="D218" s="116"/>
      <c r="E218" s="116"/>
      <c r="F218" s="116"/>
      <c r="G218" s="116"/>
      <c r="H218" s="116"/>
    </row>
    <row r="219" spans="1:8" s="29" customFormat="1" ht="55.5" customHeight="1">
      <c r="A219" s="31"/>
      <c r="B219" s="31"/>
      <c r="C219" s="123" t="s">
        <v>447</v>
      </c>
      <c r="D219" s="123"/>
      <c r="E219" s="123"/>
      <c r="F219" s="123"/>
      <c r="G219" s="123"/>
      <c r="H219" s="123"/>
    </row>
    <row r="220" spans="1:8" s="29" customFormat="1" ht="16.5" customHeight="1">
      <c r="A220" s="31"/>
      <c r="B220" s="31"/>
      <c r="C220" s="122" t="s">
        <v>261</v>
      </c>
      <c r="D220" s="122"/>
      <c r="E220" s="122"/>
      <c r="F220" s="122"/>
      <c r="G220" s="122"/>
      <c r="H220" s="122"/>
    </row>
    <row r="221" spans="1:8" s="29" customFormat="1" ht="27" customHeight="1">
      <c r="A221" s="31"/>
      <c r="B221" s="31"/>
      <c r="C221" s="118" t="s">
        <v>383</v>
      </c>
      <c r="D221" s="118"/>
      <c r="E221" s="118"/>
      <c r="F221" s="118"/>
      <c r="G221" s="118"/>
      <c r="H221" s="118"/>
    </row>
    <row r="222" spans="1:8" s="29" customFormat="1" ht="27.75" customHeight="1">
      <c r="A222" s="31"/>
      <c r="B222" s="31"/>
      <c r="C222" s="118" t="s">
        <v>268</v>
      </c>
      <c r="D222" s="118"/>
      <c r="E222" s="118"/>
      <c r="F222" s="118"/>
      <c r="G222" s="118"/>
      <c r="H222" s="118"/>
    </row>
    <row r="223" spans="1:8" s="29" customFormat="1" ht="42.75" customHeight="1">
      <c r="A223" s="31"/>
      <c r="B223" s="31"/>
      <c r="C223" s="118" t="s">
        <v>425</v>
      </c>
      <c r="D223" s="118"/>
      <c r="E223" s="118"/>
      <c r="F223" s="118"/>
      <c r="G223" s="118"/>
      <c r="H223" s="118"/>
    </row>
    <row r="224" spans="1:8" s="29" customFormat="1" ht="27" customHeight="1">
      <c r="A224" s="31"/>
      <c r="B224" s="31"/>
      <c r="C224" s="118" t="s">
        <v>266</v>
      </c>
      <c r="D224" s="118"/>
      <c r="E224" s="118"/>
      <c r="F224" s="118"/>
      <c r="G224" s="118"/>
      <c r="H224" s="118"/>
    </row>
    <row r="225" spans="1:8" s="29" customFormat="1" ht="15.75" customHeight="1">
      <c r="A225" s="31"/>
      <c r="B225" s="31"/>
      <c r="C225" s="118" t="s">
        <v>263</v>
      </c>
      <c r="D225" s="118"/>
      <c r="E225" s="118"/>
      <c r="F225" s="118"/>
      <c r="G225" s="118"/>
      <c r="H225" s="118"/>
    </row>
    <row r="226" spans="1:8" s="29" customFormat="1" ht="28.5" customHeight="1">
      <c r="A226" s="31"/>
      <c r="B226" s="31"/>
      <c r="C226" s="118" t="s">
        <v>384</v>
      </c>
      <c r="D226" s="118"/>
      <c r="E226" s="118"/>
      <c r="F226" s="118"/>
      <c r="G226" s="118"/>
      <c r="H226" s="118"/>
    </row>
    <row r="227" spans="1:8" s="29" customFormat="1" ht="27" customHeight="1">
      <c r="A227" s="31"/>
      <c r="B227" s="62"/>
      <c r="C227" s="116" t="s">
        <v>448</v>
      </c>
      <c r="D227" s="116"/>
      <c r="E227" s="116"/>
      <c r="F227" s="116"/>
      <c r="G227" s="116"/>
      <c r="H227" s="116"/>
    </row>
    <row r="228" spans="1:8" s="29" customFormat="1" ht="15" customHeight="1">
      <c r="A228" s="31"/>
      <c r="B228" s="31"/>
      <c r="C228" s="118" t="s">
        <v>262</v>
      </c>
      <c r="D228" s="118"/>
      <c r="E228" s="118"/>
      <c r="F228" s="118"/>
      <c r="G228" s="118"/>
      <c r="H228" s="118"/>
    </row>
    <row r="229" spans="1:8" s="29" customFormat="1" ht="31.5" customHeight="1">
      <c r="A229" s="31"/>
      <c r="B229" s="31"/>
      <c r="C229" s="118" t="s">
        <v>411</v>
      </c>
      <c r="D229" s="118"/>
      <c r="E229" s="118"/>
      <c r="F229" s="118"/>
      <c r="G229" s="118"/>
      <c r="H229" s="118"/>
    </row>
    <row r="230" spans="1:8" s="29" customFormat="1" ht="40.5" customHeight="1">
      <c r="A230" s="31"/>
      <c r="B230" s="31"/>
      <c r="C230" s="118" t="s">
        <v>264</v>
      </c>
      <c r="D230" s="118"/>
      <c r="E230" s="118"/>
      <c r="F230" s="118"/>
      <c r="G230" s="118"/>
      <c r="H230" s="118"/>
    </row>
    <row r="231" spans="1:8" s="29" customFormat="1" ht="27.75" customHeight="1">
      <c r="A231" s="31"/>
      <c r="B231" s="31"/>
      <c r="C231" s="118" t="s">
        <v>267</v>
      </c>
      <c r="D231" s="118"/>
      <c r="E231" s="118"/>
      <c r="F231" s="118"/>
      <c r="G231" s="118"/>
      <c r="H231" s="118"/>
    </row>
    <row r="232" spans="1:8" s="29" customFormat="1" ht="27.75" customHeight="1">
      <c r="A232" s="31"/>
      <c r="B232" s="31"/>
      <c r="C232" s="118" t="s">
        <v>265</v>
      </c>
      <c r="D232" s="118"/>
      <c r="E232" s="118"/>
      <c r="F232" s="118"/>
      <c r="G232" s="118"/>
      <c r="H232" s="118"/>
    </row>
    <row r="233" spans="1:8" s="29" customFormat="1" ht="42.75" customHeight="1">
      <c r="A233" s="31"/>
      <c r="B233" s="31"/>
      <c r="C233" s="118" t="s">
        <v>385</v>
      </c>
      <c r="D233" s="118"/>
      <c r="E233" s="118"/>
      <c r="F233" s="118"/>
      <c r="G233" s="118"/>
      <c r="H233" s="118"/>
    </row>
    <row r="234" spans="1:8" s="29" customFormat="1" ht="40.5" customHeight="1">
      <c r="A234" s="31"/>
      <c r="B234" s="31"/>
      <c r="C234" s="118" t="s">
        <v>386</v>
      </c>
      <c r="D234" s="118"/>
      <c r="E234" s="118"/>
      <c r="F234" s="118"/>
      <c r="G234" s="118"/>
      <c r="H234" s="118"/>
    </row>
    <row r="235" spans="1:8" s="29" customFormat="1" ht="28.5" customHeight="1">
      <c r="A235" s="31"/>
      <c r="B235" s="31"/>
      <c r="C235" s="118" t="s">
        <v>387</v>
      </c>
      <c r="D235" s="118"/>
      <c r="E235" s="118"/>
      <c r="F235" s="118"/>
      <c r="G235" s="118"/>
      <c r="H235" s="118"/>
    </row>
    <row r="236" spans="1:8" s="29" customFormat="1" ht="39" customHeight="1">
      <c r="A236" s="31"/>
      <c r="B236" s="31"/>
      <c r="C236" s="118" t="s">
        <v>270</v>
      </c>
      <c r="D236" s="118"/>
      <c r="E236" s="118"/>
      <c r="F236" s="118"/>
      <c r="G236" s="118"/>
      <c r="H236" s="118"/>
    </row>
    <row r="237" spans="1:8" s="29" customFormat="1" ht="15" customHeight="1">
      <c r="A237" s="31"/>
      <c r="B237" s="31"/>
      <c r="C237" s="118" t="s">
        <v>262</v>
      </c>
      <c r="D237" s="118"/>
      <c r="E237" s="118"/>
      <c r="F237" s="118"/>
      <c r="G237" s="118"/>
      <c r="H237" s="118"/>
    </row>
    <row r="238" spans="1:8" s="29" customFormat="1" ht="27" customHeight="1">
      <c r="A238" s="31"/>
      <c r="B238" s="31"/>
      <c r="C238" s="118" t="s">
        <v>293</v>
      </c>
      <c r="D238" s="118"/>
      <c r="E238" s="118"/>
      <c r="F238" s="118"/>
      <c r="G238" s="118"/>
      <c r="H238" s="118"/>
    </row>
    <row r="239" spans="1:8" s="29" customFormat="1" ht="39" customHeight="1">
      <c r="A239" s="31"/>
      <c r="B239" s="31"/>
      <c r="C239" s="118" t="s">
        <v>426</v>
      </c>
      <c r="D239" s="118"/>
      <c r="E239" s="118"/>
      <c r="F239" s="118"/>
      <c r="G239" s="118"/>
      <c r="H239" s="118"/>
    </row>
    <row r="240" spans="1:8" s="29" customFormat="1" ht="18" customHeight="1">
      <c r="A240" s="31"/>
      <c r="B240" s="31">
        <v>60016</v>
      </c>
      <c r="C240" s="39" t="s">
        <v>135</v>
      </c>
      <c r="D240" s="30">
        <v>1062000</v>
      </c>
      <c r="E240" s="30">
        <v>0</v>
      </c>
      <c r="F240" s="30">
        <v>150000</v>
      </c>
      <c r="G240" s="30">
        <v>0</v>
      </c>
      <c r="H240" s="30">
        <f>D240+E240-F240</f>
        <v>912000</v>
      </c>
    </row>
    <row r="241" spans="1:8" s="29" customFormat="1" ht="65.25" customHeight="1">
      <c r="A241" s="31"/>
      <c r="B241" s="46"/>
      <c r="C241" s="116" t="s">
        <v>294</v>
      </c>
      <c r="D241" s="116"/>
      <c r="E241" s="116"/>
      <c r="F241" s="116"/>
      <c r="G241" s="116"/>
      <c r="H241" s="116"/>
    </row>
    <row r="242" spans="1:8" s="10" customFormat="1" ht="18" customHeight="1">
      <c r="A242" s="8"/>
      <c r="B242" s="8">
        <v>60017</v>
      </c>
      <c r="C242" s="75" t="s">
        <v>235</v>
      </c>
      <c r="D242" s="38">
        <v>15518405</v>
      </c>
      <c r="E242" s="38">
        <v>0</v>
      </c>
      <c r="F242" s="38">
        <v>9908131</v>
      </c>
      <c r="G242" s="38">
        <v>0</v>
      </c>
      <c r="H242" s="38">
        <f>D242+E242-F242</f>
        <v>5610274</v>
      </c>
    </row>
    <row r="243" spans="1:8" s="29" customFormat="1" ht="42" customHeight="1">
      <c r="A243" s="31"/>
      <c r="B243" s="62"/>
      <c r="C243" s="116" t="s">
        <v>236</v>
      </c>
      <c r="D243" s="116"/>
      <c r="E243" s="116"/>
      <c r="F243" s="116"/>
      <c r="G243" s="116"/>
      <c r="H243" s="116"/>
    </row>
    <row r="244" spans="1:8" s="29" customFormat="1" ht="22.5" customHeight="1">
      <c r="A244" s="31"/>
      <c r="B244" s="31">
        <v>60041</v>
      </c>
      <c r="C244" s="39" t="s">
        <v>241</v>
      </c>
      <c r="D244" s="30">
        <v>10000000</v>
      </c>
      <c r="E244" s="30">
        <v>3862490</v>
      </c>
      <c r="F244" s="30">
        <v>0</v>
      </c>
      <c r="G244" s="30">
        <v>0</v>
      </c>
      <c r="H244" s="30">
        <f>D244+E244-F244</f>
        <v>13862490</v>
      </c>
    </row>
    <row r="245" spans="1:8" s="29" customFormat="1" ht="66" customHeight="1">
      <c r="A245" s="31"/>
      <c r="B245" s="31"/>
      <c r="C245" s="116" t="s">
        <v>328</v>
      </c>
      <c r="D245" s="116"/>
      <c r="E245" s="116"/>
      <c r="F245" s="116"/>
      <c r="G245" s="116"/>
      <c r="H245" s="116"/>
    </row>
    <row r="246" spans="1:8" s="29" customFormat="1" ht="18" customHeight="1">
      <c r="A246" s="31"/>
      <c r="B246" s="31">
        <v>60095</v>
      </c>
      <c r="C246" s="39" t="s">
        <v>56</v>
      </c>
      <c r="D246" s="30">
        <v>1405240</v>
      </c>
      <c r="E246" s="30">
        <v>0</v>
      </c>
      <c r="F246" s="30">
        <v>1000000</v>
      </c>
      <c r="G246" s="30">
        <v>0</v>
      </c>
      <c r="H246" s="30">
        <f>D246+E246-F246</f>
        <v>405240</v>
      </c>
    </row>
    <row r="247" spans="1:8" s="29" customFormat="1" ht="40.5" customHeight="1">
      <c r="A247" s="31"/>
      <c r="B247" s="31"/>
      <c r="C247" s="116" t="s">
        <v>410</v>
      </c>
      <c r="D247" s="116"/>
      <c r="E247" s="116"/>
      <c r="F247" s="116"/>
      <c r="G247" s="116"/>
      <c r="H247" s="116"/>
    </row>
    <row r="248" spans="1:8" s="29" customFormat="1" ht="4.5" customHeight="1">
      <c r="A248" s="31"/>
      <c r="B248" s="31"/>
      <c r="C248" s="25"/>
      <c r="D248" s="25"/>
      <c r="E248" s="25"/>
      <c r="F248" s="25"/>
      <c r="G248" s="25"/>
      <c r="H248" s="25"/>
    </row>
    <row r="249" spans="1:8" s="26" customFormat="1" ht="23.25" customHeight="1">
      <c r="A249" s="47"/>
      <c r="B249" s="47">
        <v>700</v>
      </c>
      <c r="C249" s="48" t="s">
        <v>120</v>
      </c>
      <c r="D249" s="49">
        <v>4679956</v>
      </c>
      <c r="E249" s="49">
        <f>E250</f>
        <v>65476</v>
      </c>
      <c r="F249" s="49">
        <f>F250</f>
        <v>89530</v>
      </c>
      <c r="G249" s="49">
        <f>G250</f>
        <v>80456</v>
      </c>
      <c r="H249" s="49">
        <f>D249+E249-F249</f>
        <v>4655902</v>
      </c>
    </row>
    <row r="250" spans="1:8" s="29" customFormat="1" ht="18" customHeight="1">
      <c r="A250" s="31"/>
      <c r="B250" s="31">
        <v>70005</v>
      </c>
      <c r="C250" s="39" t="s">
        <v>121</v>
      </c>
      <c r="D250" s="30">
        <v>4344956</v>
      </c>
      <c r="E250" s="30">
        <v>65476</v>
      </c>
      <c r="F250" s="30">
        <v>89530</v>
      </c>
      <c r="G250" s="30">
        <v>80456</v>
      </c>
      <c r="H250" s="30">
        <f>D250+E250-F250</f>
        <v>4320902</v>
      </c>
    </row>
    <row r="251" spans="1:8" s="28" customFormat="1" ht="43.5" customHeight="1">
      <c r="A251" s="27"/>
      <c r="B251" s="27"/>
      <c r="C251" s="116" t="s">
        <v>216</v>
      </c>
      <c r="D251" s="116"/>
      <c r="E251" s="116"/>
      <c r="F251" s="116"/>
      <c r="G251" s="116"/>
      <c r="H251" s="116"/>
    </row>
    <row r="252" spans="1:8" s="28" customFormat="1" ht="43.5" customHeight="1">
      <c r="A252" s="27"/>
      <c r="B252" s="27"/>
      <c r="C252" s="116" t="s">
        <v>295</v>
      </c>
      <c r="D252" s="116"/>
      <c r="E252" s="116"/>
      <c r="F252" s="116"/>
      <c r="G252" s="116"/>
      <c r="H252" s="116"/>
    </row>
    <row r="253" spans="1:8" s="29" customFormat="1" ht="54" customHeight="1">
      <c r="A253" s="31"/>
      <c r="B253" s="31"/>
      <c r="C253" s="116" t="s">
        <v>296</v>
      </c>
      <c r="D253" s="116"/>
      <c r="E253" s="116"/>
      <c r="F253" s="116"/>
      <c r="G253" s="116"/>
      <c r="H253" s="116"/>
    </row>
    <row r="254" spans="1:8" s="28" customFormat="1" ht="3" customHeight="1">
      <c r="A254" s="27"/>
      <c r="B254" s="27"/>
      <c r="C254" s="25"/>
      <c r="D254" s="25"/>
      <c r="E254" s="25"/>
      <c r="F254" s="25"/>
      <c r="G254" s="25"/>
      <c r="H254" s="25"/>
    </row>
    <row r="255" spans="1:8" s="26" customFormat="1" ht="21.75" customHeight="1">
      <c r="A255" s="47"/>
      <c r="B255" s="47">
        <v>710</v>
      </c>
      <c r="C255" s="48" t="s">
        <v>155</v>
      </c>
      <c r="D255" s="49">
        <v>6659553</v>
      </c>
      <c r="E255" s="49">
        <f>E256</f>
        <v>10362</v>
      </c>
      <c r="F255" s="49">
        <f>F256</f>
        <v>10362</v>
      </c>
      <c r="G255" s="49">
        <f>G256</f>
        <v>0</v>
      </c>
      <c r="H255" s="49">
        <f>D255+E255-F255</f>
        <v>6659553</v>
      </c>
    </row>
    <row r="256" spans="1:8" s="29" customFormat="1" ht="18.75" customHeight="1">
      <c r="A256" s="31"/>
      <c r="B256" s="31">
        <v>71003</v>
      </c>
      <c r="C256" s="39" t="s">
        <v>156</v>
      </c>
      <c r="D256" s="30">
        <v>6131853</v>
      </c>
      <c r="E256" s="30">
        <v>10362</v>
      </c>
      <c r="F256" s="30">
        <v>10362</v>
      </c>
      <c r="G256" s="30">
        <v>0</v>
      </c>
      <c r="H256" s="30">
        <f>D256+E256-F256</f>
        <v>6131853</v>
      </c>
    </row>
    <row r="257" spans="1:8" s="29" customFormat="1" ht="15" customHeight="1">
      <c r="A257" s="31"/>
      <c r="B257" s="31"/>
      <c r="C257" s="119" t="s">
        <v>388</v>
      </c>
      <c r="D257" s="119"/>
      <c r="E257" s="119"/>
      <c r="F257" s="119"/>
      <c r="G257" s="119"/>
      <c r="H257" s="119"/>
    </row>
    <row r="258" spans="1:8" s="29" customFormat="1" ht="27" customHeight="1">
      <c r="A258" s="31"/>
      <c r="B258" s="31"/>
      <c r="C258" s="116" t="s">
        <v>427</v>
      </c>
      <c r="D258" s="116"/>
      <c r="E258" s="116"/>
      <c r="F258" s="116"/>
      <c r="G258" s="116"/>
      <c r="H258" s="116"/>
    </row>
    <row r="259" spans="1:8" s="29" customFormat="1" ht="26.25" customHeight="1">
      <c r="A259" s="31"/>
      <c r="B259" s="31"/>
      <c r="C259" s="116" t="s">
        <v>389</v>
      </c>
      <c r="D259" s="116"/>
      <c r="E259" s="116"/>
      <c r="F259" s="116"/>
      <c r="G259" s="116"/>
      <c r="H259" s="116"/>
    </row>
    <row r="260" spans="1:8" s="29" customFormat="1" ht="6.75" customHeight="1">
      <c r="A260" s="31"/>
      <c r="B260" s="31"/>
      <c r="C260" s="25"/>
      <c r="D260" s="25"/>
      <c r="E260" s="25"/>
      <c r="F260" s="25"/>
      <c r="G260" s="25"/>
      <c r="H260" s="25"/>
    </row>
    <row r="261" spans="1:8" s="26" customFormat="1" ht="23.25" customHeight="1">
      <c r="A261" s="47"/>
      <c r="B261" s="47">
        <v>720</v>
      </c>
      <c r="C261" s="48" t="s">
        <v>68</v>
      </c>
      <c r="D261" s="49">
        <v>82330318</v>
      </c>
      <c r="E261" s="49">
        <f>E262</f>
        <v>198000</v>
      </c>
      <c r="F261" s="49">
        <f>F262</f>
        <v>0</v>
      </c>
      <c r="G261" s="49">
        <f>G262</f>
        <v>0</v>
      </c>
      <c r="H261" s="49">
        <f>D261+E261-F261</f>
        <v>82528318</v>
      </c>
    </row>
    <row r="262" spans="1:8" s="29" customFormat="1" ht="18" customHeight="1">
      <c r="A262" s="31"/>
      <c r="B262" s="31">
        <v>72095</v>
      </c>
      <c r="C262" s="39" t="s">
        <v>56</v>
      </c>
      <c r="D262" s="30">
        <v>82330318</v>
      </c>
      <c r="E262" s="30">
        <v>198000</v>
      </c>
      <c r="F262" s="30">
        <v>0</v>
      </c>
      <c r="G262" s="30">
        <v>0</v>
      </c>
      <c r="H262" s="30">
        <f>D262+E262-F262</f>
        <v>82528318</v>
      </c>
    </row>
    <row r="263" spans="1:8" s="29" customFormat="1" ht="27" customHeight="1">
      <c r="A263" s="31"/>
      <c r="B263" s="40"/>
      <c r="C263" s="119" t="s">
        <v>390</v>
      </c>
      <c r="D263" s="119"/>
      <c r="E263" s="119"/>
      <c r="F263" s="119"/>
      <c r="G263" s="119"/>
      <c r="H263" s="119"/>
    </row>
    <row r="264" spans="1:8" s="29" customFormat="1" ht="15" customHeight="1">
      <c r="A264" s="31"/>
      <c r="B264" s="40"/>
      <c r="C264" s="116" t="s">
        <v>272</v>
      </c>
      <c r="D264" s="116"/>
      <c r="E264" s="116"/>
      <c r="F264" s="116"/>
      <c r="G264" s="116"/>
      <c r="H264" s="116"/>
    </row>
    <row r="265" spans="1:8" s="29" customFormat="1" ht="15" customHeight="1">
      <c r="A265" s="31"/>
      <c r="B265" s="40"/>
      <c r="C265" s="116" t="s">
        <v>273</v>
      </c>
      <c r="D265" s="116"/>
      <c r="E265" s="116"/>
      <c r="F265" s="116"/>
      <c r="G265" s="116"/>
      <c r="H265" s="116"/>
    </row>
    <row r="266" spans="1:8" s="29" customFormat="1" ht="15" customHeight="1">
      <c r="A266" s="31"/>
      <c r="B266" s="40"/>
      <c r="C266" s="116" t="s">
        <v>274</v>
      </c>
      <c r="D266" s="116"/>
      <c r="E266" s="116"/>
      <c r="F266" s="116"/>
      <c r="G266" s="116"/>
      <c r="H266" s="116"/>
    </row>
    <row r="267" spans="1:8" s="29" customFormat="1" ht="28.5" customHeight="1">
      <c r="A267" s="31"/>
      <c r="B267" s="31"/>
      <c r="C267" s="116" t="s">
        <v>428</v>
      </c>
      <c r="D267" s="116"/>
      <c r="E267" s="116"/>
      <c r="F267" s="116"/>
      <c r="G267" s="116"/>
      <c r="H267" s="116"/>
    </row>
    <row r="268" spans="1:8" s="29" customFormat="1" ht="4.5" customHeight="1">
      <c r="A268" s="31"/>
      <c r="B268" s="62"/>
      <c r="C268" s="25"/>
      <c r="D268" s="25"/>
      <c r="E268" s="25"/>
      <c r="F268" s="25"/>
      <c r="G268" s="25"/>
      <c r="H268" s="25"/>
    </row>
    <row r="269" spans="1:8" s="106" customFormat="1" ht="23.25" customHeight="1">
      <c r="A269" s="103"/>
      <c r="B269" s="103">
        <v>730</v>
      </c>
      <c r="C269" s="104" t="s">
        <v>129</v>
      </c>
      <c r="D269" s="105">
        <v>3300000</v>
      </c>
      <c r="E269" s="105">
        <f>E270</f>
        <v>0</v>
      </c>
      <c r="F269" s="105">
        <f>F270</f>
        <v>2000000</v>
      </c>
      <c r="G269" s="105">
        <f>G270</f>
        <v>0</v>
      </c>
      <c r="H269" s="105">
        <f>D269+E269-F269</f>
        <v>1300000</v>
      </c>
    </row>
    <row r="270" spans="1:8" s="29" customFormat="1" ht="18.75" customHeight="1">
      <c r="A270" s="31"/>
      <c r="B270" s="31">
        <v>73095</v>
      </c>
      <c r="C270" s="39" t="s">
        <v>56</v>
      </c>
      <c r="D270" s="30">
        <v>2000000</v>
      </c>
      <c r="E270" s="30">
        <v>0</v>
      </c>
      <c r="F270" s="30">
        <v>2000000</v>
      </c>
      <c r="G270" s="30">
        <v>0</v>
      </c>
      <c r="H270" s="30">
        <f>D270+E270-F270</f>
        <v>0</v>
      </c>
    </row>
    <row r="271" spans="1:8" s="26" customFormat="1" ht="32.25" customHeight="1">
      <c r="A271" s="53"/>
      <c r="B271" s="31"/>
      <c r="C271" s="116" t="s">
        <v>184</v>
      </c>
      <c r="D271" s="116"/>
      <c r="E271" s="116"/>
      <c r="F271" s="116"/>
      <c r="G271" s="116"/>
      <c r="H271" s="116"/>
    </row>
    <row r="272" spans="1:8" s="29" customFormat="1" ht="3" customHeight="1">
      <c r="A272" s="31"/>
      <c r="B272" s="31"/>
      <c r="C272" s="25"/>
      <c r="D272" s="25"/>
      <c r="E272" s="25"/>
      <c r="F272" s="25"/>
      <c r="G272" s="25"/>
      <c r="H272" s="25"/>
    </row>
    <row r="273" spans="1:8" s="106" customFormat="1" ht="23.25" customHeight="1">
      <c r="A273" s="103"/>
      <c r="B273" s="103">
        <v>750</v>
      </c>
      <c r="C273" s="104" t="s">
        <v>74</v>
      </c>
      <c r="D273" s="105">
        <v>283553077.22</v>
      </c>
      <c r="E273" s="105">
        <f>E287+E274+E290</f>
        <v>2897967</v>
      </c>
      <c r="F273" s="105">
        <f>F287+F274+F290</f>
        <v>5456191</v>
      </c>
      <c r="G273" s="105">
        <f>G287+G274+G290</f>
        <v>2944667</v>
      </c>
      <c r="H273" s="105">
        <f>D273+E273-F273</f>
        <v>280994853.22</v>
      </c>
    </row>
    <row r="274" spans="1:8" s="29" customFormat="1" ht="21.75" customHeight="1">
      <c r="A274" s="31"/>
      <c r="B274" s="31">
        <v>75018</v>
      </c>
      <c r="C274" s="39" t="s">
        <v>78</v>
      </c>
      <c r="D274" s="30">
        <v>185713779.22</v>
      </c>
      <c r="E274" s="30">
        <v>1494967</v>
      </c>
      <c r="F274" s="30">
        <v>5253191</v>
      </c>
      <c r="G274" s="30">
        <v>2007377</v>
      </c>
      <c r="H274" s="30">
        <f>D274+E274-F274</f>
        <v>181955555.22</v>
      </c>
    </row>
    <row r="275" spans="1:8" s="29" customFormat="1" ht="16.5" customHeight="1">
      <c r="A275" s="31"/>
      <c r="B275" s="31"/>
      <c r="C275" s="119" t="s">
        <v>181</v>
      </c>
      <c r="D275" s="119"/>
      <c r="E275" s="119"/>
      <c r="F275" s="119"/>
      <c r="G275" s="119"/>
      <c r="H275" s="119"/>
    </row>
    <row r="276" spans="1:8" s="29" customFormat="1" ht="42" customHeight="1">
      <c r="A276" s="31"/>
      <c r="B276" s="31"/>
      <c r="C276" s="116" t="s">
        <v>202</v>
      </c>
      <c r="D276" s="116"/>
      <c r="E276" s="116"/>
      <c r="F276" s="116"/>
      <c r="G276" s="116"/>
      <c r="H276" s="116"/>
    </row>
    <row r="277" spans="1:8" s="29" customFormat="1" ht="27.75" customHeight="1">
      <c r="A277" s="31"/>
      <c r="B277" s="31"/>
      <c r="C277" s="116" t="s">
        <v>429</v>
      </c>
      <c r="D277" s="116"/>
      <c r="E277" s="116"/>
      <c r="F277" s="116"/>
      <c r="G277" s="116"/>
      <c r="H277" s="116"/>
    </row>
    <row r="278" spans="1:8" s="29" customFormat="1" ht="38.25" customHeight="1">
      <c r="A278" s="31"/>
      <c r="B278" s="31"/>
      <c r="C278" s="116" t="s">
        <v>430</v>
      </c>
      <c r="D278" s="116"/>
      <c r="E278" s="116"/>
      <c r="F278" s="116"/>
      <c r="G278" s="116"/>
      <c r="H278" s="116"/>
    </row>
    <row r="279" spans="1:8" s="29" customFormat="1" ht="16.5" customHeight="1">
      <c r="A279" s="31"/>
      <c r="B279" s="31"/>
      <c r="C279" s="119" t="s">
        <v>218</v>
      </c>
      <c r="D279" s="119"/>
      <c r="E279" s="119"/>
      <c r="F279" s="119"/>
      <c r="G279" s="119"/>
      <c r="H279" s="119"/>
    </row>
    <row r="280" spans="1:8" s="29" customFormat="1" ht="43.5" customHeight="1">
      <c r="A280" s="31"/>
      <c r="B280" s="31"/>
      <c r="C280" s="116" t="s">
        <v>327</v>
      </c>
      <c r="D280" s="116"/>
      <c r="E280" s="116"/>
      <c r="F280" s="116"/>
      <c r="G280" s="116"/>
      <c r="H280" s="116"/>
    </row>
    <row r="281" spans="1:8" s="29" customFormat="1" ht="16.5" customHeight="1">
      <c r="A281" s="31"/>
      <c r="B281" s="31"/>
      <c r="C281" s="116" t="s">
        <v>409</v>
      </c>
      <c r="D281" s="116"/>
      <c r="E281" s="116"/>
      <c r="F281" s="116"/>
      <c r="G281" s="116"/>
      <c r="H281" s="116"/>
    </row>
    <row r="282" spans="1:8" s="29" customFormat="1" ht="52.5" customHeight="1">
      <c r="A282" s="31"/>
      <c r="B282" s="31"/>
      <c r="C282" s="116" t="s">
        <v>219</v>
      </c>
      <c r="D282" s="116"/>
      <c r="E282" s="116"/>
      <c r="F282" s="116"/>
      <c r="G282" s="116"/>
      <c r="H282" s="116"/>
    </row>
    <row r="283" spans="1:8" s="29" customFormat="1" ht="14.25" customHeight="1">
      <c r="A283" s="31"/>
      <c r="B283" s="31"/>
      <c r="C283" s="119" t="s">
        <v>106</v>
      </c>
      <c r="D283" s="119"/>
      <c r="E283" s="119"/>
      <c r="F283" s="119"/>
      <c r="G283" s="119"/>
      <c r="H283" s="119"/>
    </row>
    <row r="284" spans="1:8" s="29" customFormat="1" ht="44.25" customHeight="1">
      <c r="A284" s="31"/>
      <c r="B284" s="31"/>
      <c r="C284" s="116" t="s">
        <v>391</v>
      </c>
      <c r="D284" s="116"/>
      <c r="E284" s="116"/>
      <c r="F284" s="116"/>
      <c r="G284" s="116"/>
      <c r="H284" s="116"/>
    </row>
    <row r="285" spans="1:8" s="29" customFormat="1" ht="66.75" customHeight="1">
      <c r="A285" s="31"/>
      <c r="B285" s="31"/>
      <c r="C285" s="123" t="s">
        <v>442</v>
      </c>
      <c r="D285" s="123"/>
      <c r="E285" s="123"/>
      <c r="F285" s="123"/>
      <c r="G285" s="123"/>
      <c r="H285" s="123"/>
    </row>
    <row r="286" spans="1:8" s="29" customFormat="1" ht="33.75" customHeight="1">
      <c r="A286" s="31"/>
      <c r="B286" s="31"/>
      <c r="C286" s="118" t="s">
        <v>431</v>
      </c>
      <c r="D286" s="118"/>
      <c r="E286" s="118"/>
      <c r="F286" s="118"/>
      <c r="G286" s="118"/>
      <c r="H286" s="118"/>
    </row>
    <row r="287" spans="1:8" s="29" customFormat="1" ht="19.5" customHeight="1">
      <c r="A287" s="31"/>
      <c r="B287" s="31">
        <v>75075</v>
      </c>
      <c r="C287" s="39" t="s">
        <v>73</v>
      </c>
      <c r="D287" s="30">
        <v>79579380</v>
      </c>
      <c r="E287" s="30">
        <v>803000</v>
      </c>
      <c r="F287" s="30">
        <v>203000</v>
      </c>
      <c r="G287" s="30">
        <v>937290</v>
      </c>
      <c r="H287" s="30">
        <f>D287+E287-F287</f>
        <v>80179380</v>
      </c>
    </row>
    <row r="288" spans="1:8" s="29" customFormat="1" ht="42" customHeight="1">
      <c r="A288" s="31"/>
      <c r="B288" s="31"/>
      <c r="C288" s="123" t="s">
        <v>362</v>
      </c>
      <c r="D288" s="123"/>
      <c r="E288" s="123"/>
      <c r="F288" s="123"/>
      <c r="G288" s="123"/>
      <c r="H288" s="123"/>
    </row>
    <row r="289" spans="1:8" s="29" customFormat="1" ht="44.25" customHeight="1">
      <c r="A289" s="31"/>
      <c r="B289" s="31"/>
      <c r="C289" s="116" t="s">
        <v>256</v>
      </c>
      <c r="D289" s="116"/>
      <c r="E289" s="116"/>
      <c r="F289" s="116"/>
      <c r="G289" s="116"/>
      <c r="H289" s="116"/>
    </row>
    <row r="290" spans="1:8" s="29" customFormat="1" ht="18.75" customHeight="1">
      <c r="A290" s="31"/>
      <c r="B290" s="31">
        <v>75095</v>
      </c>
      <c r="C290" s="39" t="s">
        <v>56</v>
      </c>
      <c r="D290" s="30">
        <v>15050518</v>
      </c>
      <c r="E290" s="30">
        <v>600000</v>
      </c>
      <c r="F290" s="30">
        <v>0</v>
      </c>
      <c r="G290" s="30">
        <v>0</v>
      </c>
      <c r="H290" s="30">
        <f>D290+E290-F290</f>
        <v>15650518</v>
      </c>
    </row>
    <row r="291" spans="1:8" s="29" customFormat="1" ht="35.25" customHeight="1">
      <c r="A291" s="31"/>
      <c r="B291" s="31"/>
      <c r="C291" s="118" t="s">
        <v>250</v>
      </c>
      <c r="D291" s="118"/>
      <c r="E291" s="118"/>
      <c r="F291" s="118"/>
      <c r="G291" s="118"/>
      <c r="H291" s="118"/>
    </row>
    <row r="292" spans="1:8" s="29" customFormat="1" ht="2.25" customHeight="1">
      <c r="A292" s="31"/>
      <c r="B292" s="31"/>
      <c r="C292" s="25"/>
      <c r="D292" s="25"/>
      <c r="E292" s="25"/>
      <c r="F292" s="25"/>
      <c r="G292" s="25"/>
      <c r="H292" s="25"/>
    </row>
    <row r="293" spans="1:8" s="26" customFormat="1" ht="28.5" customHeight="1">
      <c r="A293" s="47"/>
      <c r="B293" s="59">
        <v>754</v>
      </c>
      <c r="C293" s="60" t="s">
        <v>230</v>
      </c>
      <c r="D293" s="68">
        <v>2032033.5</v>
      </c>
      <c r="E293" s="68">
        <f>E294</f>
        <v>550000</v>
      </c>
      <c r="F293" s="68">
        <f>F294</f>
        <v>0</v>
      </c>
      <c r="G293" s="68">
        <f>G294</f>
        <v>0</v>
      </c>
      <c r="H293" s="68">
        <f>D293+E293-F293</f>
        <v>2582033.5</v>
      </c>
    </row>
    <row r="294" spans="1:8" s="29" customFormat="1" ht="18.75" customHeight="1">
      <c r="A294" s="31"/>
      <c r="B294" s="31">
        <v>75495</v>
      </c>
      <c r="C294" s="39" t="s">
        <v>56</v>
      </c>
      <c r="D294" s="30">
        <v>1760172.5</v>
      </c>
      <c r="E294" s="30">
        <v>550000</v>
      </c>
      <c r="F294" s="30">
        <v>0</v>
      </c>
      <c r="G294" s="30">
        <v>0</v>
      </c>
      <c r="H294" s="30">
        <f>D294+E294-F294</f>
        <v>2310172.5</v>
      </c>
    </row>
    <row r="295" spans="1:8" s="28" customFormat="1" ht="45.75" customHeight="1">
      <c r="A295" s="27"/>
      <c r="B295" s="27"/>
      <c r="C295" s="116" t="s">
        <v>231</v>
      </c>
      <c r="D295" s="116"/>
      <c r="E295" s="116"/>
      <c r="F295" s="116"/>
      <c r="G295" s="116"/>
      <c r="H295" s="116"/>
    </row>
    <row r="296" spans="1:8" s="28" customFormat="1" ht="5.25" customHeight="1">
      <c r="A296" s="27"/>
      <c r="B296" s="27"/>
      <c r="C296" s="25"/>
      <c r="D296" s="25"/>
      <c r="E296" s="25"/>
      <c r="F296" s="25"/>
      <c r="G296" s="25"/>
      <c r="H296" s="25"/>
    </row>
    <row r="297" spans="1:8" s="26" customFormat="1" ht="23.25" customHeight="1">
      <c r="A297" s="47"/>
      <c r="B297" s="47">
        <v>757</v>
      </c>
      <c r="C297" s="48" t="s">
        <v>126</v>
      </c>
      <c r="D297" s="49">
        <v>62159645</v>
      </c>
      <c r="E297" s="49">
        <f>E298</f>
        <v>0</v>
      </c>
      <c r="F297" s="49">
        <f>F298</f>
        <v>19995099</v>
      </c>
      <c r="G297" s="49">
        <f>G298</f>
        <v>0</v>
      </c>
      <c r="H297" s="49">
        <f>D297+E297-F297</f>
        <v>42164546</v>
      </c>
    </row>
    <row r="298" spans="1:8" s="29" customFormat="1" ht="41.25" customHeight="1">
      <c r="A298" s="31"/>
      <c r="B298" s="40">
        <v>75704</v>
      </c>
      <c r="C298" s="39" t="s">
        <v>127</v>
      </c>
      <c r="D298" s="56">
        <v>39745971</v>
      </c>
      <c r="E298" s="56">
        <v>0</v>
      </c>
      <c r="F298" s="56">
        <v>19995099</v>
      </c>
      <c r="G298" s="56">
        <v>0</v>
      </c>
      <c r="H298" s="56">
        <f>D298+E298-F298</f>
        <v>19750872</v>
      </c>
    </row>
    <row r="299" spans="1:8" s="29" customFormat="1" ht="31.5" customHeight="1">
      <c r="A299" s="31"/>
      <c r="B299" s="40"/>
      <c r="C299" s="116" t="s">
        <v>255</v>
      </c>
      <c r="D299" s="116"/>
      <c r="E299" s="116"/>
      <c r="F299" s="116"/>
      <c r="G299" s="116"/>
      <c r="H299" s="116"/>
    </row>
    <row r="300" spans="1:8" s="29" customFormat="1" ht="4.5" customHeight="1">
      <c r="A300" s="31"/>
      <c r="B300" s="31"/>
      <c r="C300" s="25"/>
      <c r="D300" s="25"/>
      <c r="E300" s="25"/>
      <c r="F300" s="25"/>
      <c r="G300" s="25"/>
      <c r="H300" s="25"/>
    </row>
    <row r="301" spans="1:8" s="26" customFormat="1" ht="23.25" customHeight="1">
      <c r="A301" s="47"/>
      <c r="B301" s="47">
        <v>758</v>
      </c>
      <c r="C301" s="48" t="s">
        <v>130</v>
      </c>
      <c r="D301" s="49">
        <v>28528865</v>
      </c>
      <c r="E301" s="49">
        <f>E302</f>
        <v>0</v>
      </c>
      <c r="F301" s="49">
        <f>F302</f>
        <v>5200000</v>
      </c>
      <c r="G301" s="49">
        <f>G302</f>
        <v>0</v>
      </c>
      <c r="H301" s="49">
        <f>D301+E301-F301</f>
        <v>23328865</v>
      </c>
    </row>
    <row r="302" spans="1:8" s="29" customFormat="1" ht="22.5" customHeight="1">
      <c r="A302" s="31"/>
      <c r="B302" s="31">
        <v>75818</v>
      </c>
      <c r="C302" s="39" t="s">
        <v>131</v>
      </c>
      <c r="D302" s="30">
        <v>28528865</v>
      </c>
      <c r="E302" s="30">
        <v>0</v>
      </c>
      <c r="F302" s="30">
        <v>5200000</v>
      </c>
      <c r="G302" s="30">
        <v>0</v>
      </c>
      <c r="H302" s="30">
        <f>D302+E302-F302</f>
        <v>23328865</v>
      </c>
    </row>
    <row r="303" spans="1:8" s="29" customFormat="1" ht="27" customHeight="1">
      <c r="A303" s="31"/>
      <c r="B303" s="31"/>
      <c r="C303" s="116" t="s">
        <v>269</v>
      </c>
      <c r="D303" s="116"/>
      <c r="E303" s="116"/>
      <c r="F303" s="116"/>
      <c r="G303" s="116"/>
      <c r="H303" s="116"/>
    </row>
    <row r="304" spans="1:8" s="101" customFormat="1" ht="4.5" customHeight="1">
      <c r="A304" s="99"/>
      <c r="B304" s="100"/>
      <c r="C304" s="25"/>
      <c r="D304" s="25"/>
      <c r="E304" s="25"/>
      <c r="F304" s="25"/>
      <c r="G304" s="25"/>
      <c r="H304" s="25"/>
    </row>
    <row r="305" spans="1:8" s="94" customFormat="1" ht="23.25" customHeight="1">
      <c r="A305" s="92"/>
      <c r="B305" s="92">
        <v>801</v>
      </c>
      <c r="C305" s="102" t="s">
        <v>37</v>
      </c>
      <c r="D305" s="93">
        <v>105564564.39</v>
      </c>
      <c r="E305" s="93">
        <f>E317+E306+E315</f>
        <v>145198</v>
      </c>
      <c r="F305" s="93">
        <f>F317+F306+F315</f>
        <v>4082590</v>
      </c>
      <c r="G305" s="93">
        <f>G317+G306+G315</f>
        <v>0</v>
      </c>
      <c r="H305" s="93">
        <f>D305+E305-F305</f>
        <v>101627172.39</v>
      </c>
    </row>
    <row r="306" spans="1:8" s="29" customFormat="1" ht="18.75" customHeight="1">
      <c r="A306" s="31"/>
      <c r="B306" s="31">
        <v>80146</v>
      </c>
      <c r="C306" s="39" t="s">
        <v>118</v>
      </c>
      <c r="D306" s="30">
        <v>14610430</v>
      </c>
      <c r="E306" s="30">
        <v>8485</v>
      </c>
      <c r="F306" s="30">
        <v>3532807</v>
      </c>
      <c r="G306" s="30">
        <v>0</v>
      </c>
      <c r="H306" s="30">
        <f>D306+E306-F306</f>
        <v>11086108</v>
      </c>
    </row>
    <row r="307" spans="1:8" s="29" customFormat="1" ht="26.25" customHeight="1">
      <c r="A307" s="31"/>
      <c r="B307" s="31"/>
      <c r="C307" s="115" t="s">
        <v>165</v>
      </c>
      <c r="D307" s="115"/>
      <c r="E307" s="115"/>
      <c r="F307" s="115"/>
      <c r="G307" s="115"/>
      <c r="H307" s="115"/>
    </row>
    <row r="308" spans="1:8" s="10" customFormat="1" ht="13.5" customHeight="1">
      <c r="A308" s="8"/>
      <c r="B308" s="8"/>
      <c r="C308" s="124" t="s">
        <v>169</v>
      </c>
      <c r="D308" s="124"/>
      <c r="E308" s="124"/>
      <c r="F308" s="124"/>
      <c r="G308" s="124"/>
      <c r="H308" s="124"/>
    </row>
    <row r="309" spans="1:8" s="10" customFormat="1" ht="13.5" customHeight="1">
      <c r="A309" s="8"/>
      <c r="B309" s="8"/>
      <c r="C309" s="124" t="s">
        <v>167</v>
      </c>
      <c r="D309" s="124"/>
      <c r="E309" s="124"/>
      <c r="F309" s="124"/>
      <c r="G309" s="124"/>
      <c r="H309" s="124"/>
    </row>
    <row r="310" spans="1:8" s="10" customFormat="1" ht="13.5" customHeight="1">
      <c r="A310" s="8"/>
      <c r="B310" s="8"/>
      <c r="C310" s="124" t="s">
        <v>168</v>
      </c>
      <c r="D310" s="124"/>
      <c r="E310" s="124"/>
      <c r="F310" s="124"/>
      <c r="G310" s="124"/>
      <c r="H310" s="124"/>
    </row>
    <row r="311" spans="1:8" s="10" customFormat="1" ht="13.5" customHeight="1">
      <c r="A311" s="8"/>
      <c r="B311" s="8"/>
      <c r="C311" s="124" t="s">
        <v>170</v>
      </c>
      <c r="D311" s="124"/>
      <c r="E311" s="124"/>
      <c r="F311" s="124"/>
      <c r="G311" s="124"/>
      <c r="H311" s="124"/>
    </row>
    <row r="312" spans="1:8" s="10" customFormat="1" ht="13.5" customHeight="1">
      <c r="A312" s="8"/>
      <c r="B312" s="8"/>
      <c r="C312" s="124" t="s">
        <v>171</v>
      </c>
      <c r="D312" s="124"/>
      <c r="E312" s="124"/>
      <c r="F312" s="124"/>
      <c r="G312" s="124"/>
      <c r="H312" s="124"/>
    </row>
    <row r="313" spans="1:8" s="10" customFormat="1" ht="16.5" customHeight="1">
      <c r="A313" s="8"/>
      <c r="B313" s="8"/>
      <c r="C313" s="120" t="s">
        <v>166</v>
      </c>
      <c r="D313" s="120"/>
      <c r="E313" s="120"/>
      <c r="F313" s="120"/>
      <c r="G313" s="120"/>
      <c r="H313" s="120"/>
    </row>
    <row r="314" spans="1:8" s="29" customFormat="1" ht="51.75" customHeight="1">
      <c r="A314" s="31"/>
      <c r="B314" s="31"/>
      <c r="C314" s="116" t="s">
        <v>392</v>
      </c>
      <c r="D314" s="116"/>
      <c r="E314" s="116"/>
      <c r="F314" s="116"/>
      <c r="G314" s="116"/>
      <c r="H314" s="116"/>
    </row>
    <row r="315" spans="1:8" s="29" customFormat="1" ht="18" customHeight="1">
      <c r="A315" s="31"/>
      <c r="B315" s="31">
        <v>80147</v>
      </c>
      <c r="C315" s="39" t="s">
        <v>240</v>
      </c>
      <c r="D315" s="30">
        <v>9550502</v>
      </c>
      <c r="E315" s="30">
        <v>0</v>
      </c>
      <c r="F315" s="30">
        <v>420811</v>
      </c>
      <c r="G315" s="30">
        <v>0</v>
      </c>
      <c r="H315" s="30">
        <f>D315+E315-F315</f>
        <v>9129691</v>
      </c>
    </row>
    <row r="316" spans="1:8" s="29" customFormat="1" ht="58.5" customHeight="1">
      <c r="A316" s="31"/>
      <c r="B316" s="62"/>
      <c r="C316" s="116" t="s">
        <v>393</v>
      </c>
      <c r="D316" s="116"/>
      <c r="E316" s="116"/>
      <c r="F316" s="116"/>
      <c r="G316" s="116"/>
      <c r="H316" s="116"/>
    </row>
    <row r="317" spans="1:8" s="29" customFormat="1" ht="18.75" customHeight="1">
      <c r="A317" s="31"/>
      <c r="B317" s="31">
        <v>80195</v>
      </c>
      <c r="C317" s="58" t="s">
        <v>56</v>
      </c>
      <c r="D317" s="30">
        <v>5513974</v>
      </c>
      <c r="E317" s="30">
        <v>136713</v>
      </c>
      <c r="F317" s="30">
        <v>128972</v>
      </c>
      <c r="G317" s="30">
        <v>0</v>
      </c>
      <c r="H317" s="30">
        <f>D317+E317-F317</f>
        <v>5521715</v>
      </c>
    </row>
    <row r="318" spans="1:8" s="29" customFormat="1" ht="60" customHeight="1">
      <c r="A318" s="31"/>
      <c r="B318" s="31"/>
      <c r="C318" s="118" t="s">
        <v>394</v>
      </c>
      <c r="D318" s="118"/>
      <c r="E318" s="118"/>
      <c r="F318" s="118"/>
      <c r="G318" s="118"/>
      <c r="H318" s="118"/>
    </row>
    <row r="319" spans="1:8" s="29" customFormat="1" ht="156" customHeight="1">
      <c r="A319" s="31"/>
      <c r="B319" s="31"/>
      <c r="C319" s="116" t="s">
        <v>408</v>
      </c>
      <c r="D319" s="116"/>
      <c r="E319" s="116"/>
      <c r="F319" s="116"/>
      <c r="G319" s="116"/>
      <c r="H319" s="116"/>
    </row>
    <row r="320" spans="1:8" s="29" customFormat="1" ht="6" customHeight="1">
      <c r="A320" s="31"/>
      <c r="B320" s="31"/>
      <c r="C320" s="25"/>
      <c r="D320" s="25"/>
      <c r="E320" s="25"/>
      <c r="F320" s="25"/>
      <c r="G320" s="25"/>
      <c r="H320" s="25"/>
    </row>
    <row r="321" spans="1:8" s="98" customFormat="1" ht="23.25" customHeight="1">
      <c r="A321" s="95"/>
      <c r="B321" s="95">
        <v>851</v>
      </c>
      <c r="C321" s="96" t="s">
        <v>59</v>
      </c>
      <c r="D321" s="97">
        <v>182737890.64</v>
      </c>
      <c r="E321" s="97">
        <f>E337+E322+E328+E330+E335</f>
        <v>41322449</v>
      </c>
      <c r="F321" s="97">
        <f>F337+F322+F328+F330+F335</f>
        <v>4842869</v>
      </c>
      <c r="G321" s="97">
        <f>G337+G322+G328+G330+G335</f>
        <v>2916103</v>
      </c>
      <c r="H321" s="97">
        <f>D321+E321-F321</f>
        <v>219217470.64</v>
      </c>
    </row>
    <row r="322" spans="1:8" s="29" customFormat="1" ht="18" customHeight="1">
      <c r="A322" s="31"/>
      <c r="B322" s="31">
        <v>85111</v>
      </c>
      <c r="C322" s="58" t="s">
        <v>60</v>
      </c>
      <c r="D322" s="30">
        <v>21189039</v>
      </c>
      <c r="E322" s="30">
        <v>2017214</v>
      </c>
      <c r="F322" s="30">
        <v>4743816</v>
      </c>
      <c r="G322" s="30">
        <v>2874830</v>
      </c>
      <c r="H322" s="30">
        <f>D322+E322-F322</f>
        <v>18462437</v>
      </c>
    </row>
    <row r="323" spans="1:8" s="29" customFormat="1" ht="56.25" customHeight="1">
      <c r="A323" s="31"/>
      <c r="B323" s="31"/>
      <c r="C323" s="116" t="s">
        <v>203</v>
      </c>
      <c r="D323" s="116"/>
      <c r="E323" s="116"/>
      <c r="F323" s="116"/>
      <c r="G323" s="116"/>
      <c r="H323" s="116"/>
    </row>
    <row r="324" spans="1:8" s="29" customFormat="1" ht="57.75" customHeight="1">
      <c r="A324" s="31"/>
      <c r="B324" s="31"/>
      <c r="C324" s="116" t="s">
        <v>215</v>
      </c>
      <c r="D324" s="116"/>
      <c r="E324" s="116"/>
      <c r="F324" s="116"/>
      <c r="G324" s="116"/>
      <c r="H324" s="116"/>
    </row>
    <row r="325" spans="1:8" s="29" customFormat="1" ht="55.5" customHeight="1">
      <c r="A325" s="31"/>
      <c r="B325" s="31"/>
      <c r="C325" s="116" t="s">
        <v>260</v>
      </c>
      <c r="D325" s="116"/>
      <c r="E325" s="116"/>
      <c r="F325" s="116"/>
      <c r="G325" s="116"/>
      <c r="H325" s="116"/>
    </row>
    <row r="326" spans="1:8" s="10" customFormat="1" ht="60" customHeight="1">
      <c r="A326" s="8"/>
      <c r="B326" s="8"/>
      <c r="C326" s="120" t="s">
        <v>395</v>
      </c>
      <c r="D326" s="120"/>
      <c r="E326" s="120"/>
      <c r="F326" s="120"/>
      <c r="G326" s="120"/>
      <c r="H326" s="120"/>
    </row>
    <row r="327" spans="1:8" s="29" customFormat="1" ht="42" customHeight="1">
      <c r="A327" s="31"/>
      <c r="B327" s="31"/>
      <c r="C327" s="118" t="s">
        <v>323</v>
      </c>
      <c r="D327" s="118"/>
      <c r="E327" s="118"/>
      <c r="F327" s="118"/>
      <c r="G327" s="118"/>
      <c r="H327" s="118"/>
    </row>
    <row r="328" spans="1:8" s="29" customFormat="1" ht="17.25" customHeight="1">
      <c r="A328" s="31"/>
      <c r="B328" s="31">
        <v>85119</v>
      </c>
      <c r="C328" s="58" t="s">
        <v>225</v>
      </c>
      <c r="D328" s="30">
        <v>0</v>
      </c>
      <c r="E328" s="30">
        <v>1200000</v>
      </c>
      <c r="F328" s="30">
        <v>0</v>
      </c>
      <c r="G328" s="30">
        <v>0</v>
      </c>
      <c r="H328" s="30">
        <f>D328+E328-F328</f>
        <v>1200000</v>
      </c>
    </row>
    <row r="329" spans="1:8" s="29" customFormat="1" ht="54.75" customHeight="1">
      <c r="A329" s="31"/>
      <c r="B329" s="31"/>
      <c r="C329" s="116" t="s">
        <v>324</v>
      </c>
      <c r="D329" s="116"/>
      <c r="E329" s="116"/>
      <c r="F329" s="116"/>
      <c r="G329" s="116"/>
      <c r="H329" s="116"/>
    </row>
    <row r="330" spans="1:8" s="29" customFormat="1" ht="18.75" customHeight="1">
      <c r="A330" s="31"/>
      <c r="B330" s="31">
        <v>85149</v>
      </c>
      <c r="C330" s="39" t="s">
        <v>193</v>
      </c>
      <c r="D330" s="30">
        <v>1616698</v>
      </c>
      <c r="E330" s="30">
        <v>175400</v>
      </c>
      <c r="F330" s="30">
        <v>12698</v>
      </c>
      <c r="G330" s="30">
        <v>0</v>
      </c>
      <c r="H330" s="30">
        <f>D330+E330-F330</f>
        <v>1779400</v>
      </c>
    </row>
    <row r="331" spans="1:8" s="29" customFormat="1" ht="15.75" customHeight="1">
      <c r="A331" s="31"/>
      <c r="B331" s="40"/>
      <c r="C331" s="119" t="s">
        <v>194</v>
      </c>
      <c r="D331" s="119"/>
      <c r="E331" s="119"/>
      <c r="F331" s="119"/>
      <c r="G331" s="119"/>
      <c r="H331" s="119"/>
    </row>
    <row r="332" spans="1:8" s="29" customFormat="1" ht="78" customHeight="1">
      <c r="A332" s="31"/>
      <c r="B332" s="62"/>
      <c r="C332" s="116" t="s">
        <v>396</v>
      </c>
      <c r="D332" s="116"/>
      <c r="E332" s="116"/>
      <c r="F332" s="116"/>
      <c r="G332" s="116"/>
      <c r="H332" s="116"/>
    </row>
    <row r="333" spans="1:8" s="29" customFormat="1" ht="90.75" customHeight="1">
      <c r="A333" s="31"/>
      <c r="B333" s="62"/>
      <c r="C333" s="116" t="s">
        <v>397</v>
      </c>
      <c r="D333" s="116"/>
      <c r="E333" s="116"/>
      <c r="F333" s="116"/>
      <c r="G333" s="116"/>
      <c r="H333" s="116"/>
    </row>
    <row r="334" spans="1:8" s="29" customFormat="1" ht="39.75" customHeight="1">
      <c r="A334" s="31"/>
      <c r="B334" s="31"/>
      <c r="C334" s="118" t="s">
        <v>325</v>
      </c>
      <c r="D334" s="118"/>
      <c r="E334" s="118"/>
      <c r="F334" s="118"/>
      <c r="G334" s="118"/>
      <c r="H334" s="118"/>
    </row>
    <row r="335" spans="1:8" s="29" customFormat="1" ht="19.5" customHeight="1">
      <c r="A335" s="31"/>
      <c r="B335" s="31">
        <v>85154</v>
      </c>
      <c r="C335" s="39" t="s">
        <v>237</v>
      </c>
      <c r="D335" s="30">
        <v>2252620</v>
      </c>
      <c r="E335" s="30">
        <v>0</v>
      </c>
      <c r="F335" s="30">
        <v>0</v>
      </c>
      <c r="G335" s="30">
        <v>40000</v>
      </c>
      <c r="H335" s="30">
        <f>D335+E335-F335</f>
        <v>2252620</v>
      </c>
    </row>
    <row r="336" spans="1:8" s="29" customFormat="1" ht="71.25" customHeight="1">
      <c r="A336" s="31"/>
      <c r="B336" s="31"/>
      <c r="C336" s="116" t="s">
        <v>398</v>
      </c>
      <c r="D336" s="116"/>
      <c r="E336" s="116"/>
      <c r="F336" s="116"/>
      <c r="G336" s="116"/>
      <c r="H336" s="116"/>
    </row>
    <row r="337" spans="1:8" s="29" customFormat="1" ht="18" customHeight="1">
      <c r="A337" s="31"/>
      <c r="B337" s="31">
        <v>85195</v>
      </c>
      <c r="C337" s="58" t="s">
        <v>56</v>
      </c>
      <c r="D337" s="30">
        <v>118665103</v>
      </c>
      <c r="E337" s="30">
        <v>37929835</v>
      </c>
      <c r="F337" s="30">
        <v>86355</v>
      </c>
      <c r="G337" s="30">
        <v>1273</v>
      </c>
      <c r="H337" s="30">
        <f>D337+E337-F337</f>
        <v>156508583</v>
      </c>
    </row>
    <row r="338" spans="1:8" s="29" customFormat="1" ht="14.25" customHeight="1">
      <c r="A338" s="31"/>
      <c r="B338" s="31"/>
      <c r="C338" s="119" t="s">
        <v>61</v>
      </c>
      <c r="D338" s="119"/>
      <c r="E338" s="119"/>
      <c r="F338" s="119"/>
      <c r="G338" s="119"/>
      <c r="H338" s="119"/>
    </row>
    <row r="339" spans="1:8" s="28" customFormat="1" ht="28.5" customHeight="1">
      <c r="A339" s="27"/>
      <c r="B339" s="27"/>
      <c r="C339" s="116" t="s">
        <v>326</v>
      </c>
      <c r="D339" s="116"/>
      <c r="E339" s="116"/>
      <c r="F339" s="116"/>
      <c r="G339" s="116"/>
      <c r="H339" s="116"/>
    </row>
    <row r="340" spans="1:8" s="28" customFormat="1" ht="28.5" customHeight="1">
      <c r="A340" s="27"/>
      <c r="B340" s="27"/>
      <c r="C340" s="116" t="s">
        <v>399</v>
      </c>
      <c r="D340" s="116"/>
      <c r="E340" s="116"/>
      <c r="F340" s="116"/>
      <c r="G340" s="116"/>
      <c r="H340" s="116"/>
    </row>
    <row r="341" spans="1:8" s="29" customFormat="1" ht="42" customHeight="1">
      <c r="A341" s="31"/>
      <c r="B341" s="31"/>
      <c r="C341" s="118" t="s">
        <v>214</v>
      </c>
      <c r="D341" s="118"/>
      <c r="E341" s="118"/>
      <c r="F341" s="118"/>
      <c r="G341" s="118"/>
      <c r="H341" s="118"/>
    </row>
    <row r="342" spans="1:8" s="29" customFormat="1" ht="17.25" customHeight="1">
      <c r="A342" s="31"/>
      <c r="B342" s="31"/>
      <c r="C342" s="119" t="s">
        <v>257</v>
      </c>
      <c r="D342" s="119"/>
      <c r="E342" s="119"/>
      <c r="F342" s="119"/>
      <c r="G342" s="119"/>
      <c r="H342" s="119"/>
    </row>
    <row r="343" spans="1:8" s="29" customFormat="1" ht="42" customHeight="1">
      <c r="A343" s="31"/>
      <c r="B343" s="31"/>
      <c r="C343" s="116" t="s">
        <v>332</v>
      </c>
      <c r="D343" s="116"/>
      <c r="E343" s="116"/>
      <c r="F343" s="116"/>
      <c r="G343" s="116"/>
      <c r="H343" s="116"/>
    </row>
    <row r="344" spans="1:8" s="29" customFormat="1" ht="30" customHeight="1">
      <c r="A344" s="31"/>
      <c r="B344" s="62"/>
      <c r="C344" s="116" t="s">
        <v>258</v>
      </c>
      <c r="D344" s="116"/>
      <c r="E344" s="116"/>
      <c r="F344" s="116"/>
      <c r="G344" s="116"/>
      <c r="H344" s="116"/>
    </row>
    <row r="345" spans="1:8" s="29" customFormat="1" ht="23.25" customHeight="1">
      <c r="A345" s="31"/>
      <c r="B345" s="31"/>
      <c r="C345" s="116" t="s">
        <v>259</v>
      </c>
      <c r="D345" s="116"/>
      <c r="E345" s="116"/>
      <c r="F345" s="116"/>
      <c r="G345" s="116"/>
      <c r="H345" s="116"/>
    </row>
    <row r="346" spans="1:8" s="29" customFormat="1" ht="18.75" customHeight="1">
      <c r="A346" s="31"/>
      <c r="B346" s="31"/>
      <c r="C346" s="116" t="s">
        <v>297</v>
      </c>
      <c r="D346" s="116"/>
      <c r="E346" s="116"/>
      <c r="F346" s="116"/>
      <c r="G346" s="116"/>
      <c r="H346" s="116"/>
    </row>
    <row r="347" spans="1:8" s="29" customFormat="1" ht="26.25" customHeight="1">
      <c r="A347" s="31"/>
      <c r="B347" s="31"/>
      <c r="C347" s="116" t="s">
        <v>331</v>
      </c>
      <c r="D347" s="116"/>
      <c r="E347" s="116"/>
      <c r="F347" s="116"/>
      <c r="G347" s="116"/>
      <c r="H347" s="116"/>
    </row>
    <row r="348" spans="1:8" s="29" customFormat="1" ht="4.5" customHeight="1">
      <c r="A348" s="31"/>
      <c r="B348" s="46"/>
      <c r="C348" s="25"/>
      <c r="D348" s="25"/>
      <c r="E348" s="25"/>
      <c r="F348" s="25"/>
      <c r="G348" s="25"/>
      <c r="H348" s="25"/>
    </row>
    <row r="349" spans="1:8" s="94" customFormat="1" ht="23.25" customHeight="1">
      <c r="A349" s="92"/>
      <c r="B349" s="92">
        <v>852</v>
      </c>
      <c r="C349" s="48" t="s">
        <v>17</v>
      </c>
      <c r="D349" s="93">
        <v>43988348</v>
      </c>
      <c r="E349" s="93">
        <f>E354+E352+E350</f>
        <v>225285</v>
      </c>
      <c r="F349" s="93">
        <f>F354+F352+F350</f>
        <v>2334508</v>
      </c>
      <c r="G349" s="93">
        <f>G354+G352+G350</f>
        <v>7820</v>
      </c>
      <c r="H349" s="93">
        <f>D349+E349-F349</f>
        <v>41879125</v>
      </c>
    </row>
    <row r="350" spans="1:8" s="29" customFormat="1" ht="25.5" customHeight="1">
      <c r="A350" s="31"/>
      <c r="B350" s="40">
        <v>85220</v>
      </c>
      <c r="C350" s="57" t="s">
        <v>224</v>
      </c>
      <c r="D350" s="56">
        <v>2250000</v>
      </c>
      <c r="E350" s="56">
        <v>0</v>
      </c>
      <c r="F350" s="56">
        <v>2250000</v>
      </c>
      <c r="G350" s="56">
        <v>0</v>
      </c>
      <c r="H350" s="56">
        <f>D350+E350-F350</f>
        <v>0</v>
      </c>
    </row>
    <row r="351" spans="1:8" s="29" customFormat="1" ht="60.75" customHeight="1">
      <c r="A351" s="31"/>
      <c r="B351" s="62"/>
      <c r="C351" s="116" t="s">
        <v>416</v>
      </c>
      <c r="D351" s="116"/>
      <c r="E351" s="116"/>
      <c r="F351" s="116"/>
      <c r="G351" s="116"/>
      <c r="H351" s="116"/>
    </row>
    <row r="352" spans="1:8" s="29" customFormat="1" ht="18" customHeight="1">
      <c r="A352" s="31"/>
      <c r="B352" s="31">
        <v>85231</v>
      </c>
      <c r="C352" s="39" t="s">
        <v>124</v>
      </c>
      <c r="D352" s="30">
        <v>1800000</v>
      </c>
      <c r="E352" s="30">
        <v>110000</v>
      </c>
      <c r="F352" s="30">
        <v>0</v>
      </c>
      <c r="G352" s="30">
        <v>0</v>
      </c>
      <c r="H352" s="30">
        <f>D352+E352-F352</f>
        <v>1910000</v>
      </c>
    </row>
    <row r="353" spans="1:8" s="29" customFormat="1" ht="31.5" customHeight="1">
      <c r="A353" s="31"/>
      <c r="B353" s="31"/>
      <c r="C353" s="116" t="s">
        <v>204</v>
      </c>
      <c r="D353" s="116"/>
      <c r="E353" s="116"/>
      <c r="F353" s="116"/>
      <c r="G353" s="116"/>
      <c r="H353" s="116"/>
    </row>
    <row r="354" spans="1:8" s="29" customFormat="1" ht="18" customHeight="1">
      <c r="A354" s="31"/>
      <c r="B354" s="31">
        <v>85295</v>
      </c>
      <c r="C354" s="39" t="s">
        <v>56</v>
      </c>
      <c r="D354" s="30">
        <v>33898829</v>
      </c>
      <c r="E354" s="30">
        <v>115285</v>
      </c>
      <c r="F354" s="30">
        <v>84508</v>
      </c>
      <c r="G354" s="30">
        <v>7820</v>
      </c>
      <c r="H354" s="30">
        <f>D354+E354-F354</f>
        <v>33929606</v>
      </c>
    </row>
    <row r="355" spans="1:8" s="29" customFormat="1" ht="15.75" customHeight="1">
      <c r="A355" s="31"/>
      <c r="B355" s="40"/>
      <c r="C355" s="119" t="s">
        <v>249</v>
      </c>
      <c r="D355" s="119"/>
      <c r="E355" s="119"/>
      <c r="F355" s="119"/>
      <c r="G355" s="119"/>
      <c r="H355" s="119"/>
    </row>
    <row r="356" spans="1:8" s="29" customFormat="1" ht="31.5" customHeight="1">
      <c r="A356" s="31"/>
      <c r="B356" s="46"/>
      <c r="C356" s="116" t="s">
        <v>271</v>
      </c>
      <c r="D356" s="116"/>
      <c r="E356" s="116"/>
      <c r="F356" s="116"/>
      <c r="G356" s="116"/>
      <c r="H356" s="116"/>
    </row>
    <row r="357" spans="1:8" s="29" customFormat="1" ht="78" customHeight="1">
      <c r="A357" s="31"/>
      <c r="B357" s="62"/>
      <c r="C357" s="116" t="s">
        <v>433</v>
      </c>
      <c r="D357" s="116"/>
      <c r="E357" s="116"/>
      <c r="F357" s="116"/>
      <c r="G357" s="116"/>
      <c r="H357" s="116"/>
    </row>
    <row r="358" spans="1:8" s="29" customFormat="1" ht="47.25" customHeight="1">
      <c r="A358" s="31"/>
      <c r="B358" s="31"/>
      <c r="C358" s="116" t="s">
        <v>330</v>
      </c>
      <c r="D358" s="116"/>
      <c r="E358" s="116"/>
      <c r="F358" s="116"/>
      <c r="G358" s="116"/>
      <c r="H358" s="116"/>
    </row>
    <row r="359" spans="1:8" s="28" customFormat="1" ht="6" customHeight="1">
      <c r="A359" s="27"/>
      <c r="B359" s="27"/>
      <c r="C359" s="85"/>
      <c r="D359" s="85"/>
      <c r="E359" s="85"/>
      <c r="F359" s="85"/>
      <c r="G359" s="85"/>
      <c r="H359" s="85"/>
    </row>
    <row r="360" spans="1:8" s="74" customFormat="1" ht="21.75" customHeight="1">
      <c r="A360" s="47"/>
      <c r="B360" s="47">
        <v>853</v>
      </c>
      <c r="C360" s="48" t="s">
        <v>67</v>
      </c>
      <c r="D360" s="49">
        <v>49203484.53</v>
      </c>
      <c r="E360" s="49">
        <f>E361</f>
        <v>277698</v>
      </c>
      <c r="F360" s="49">
        <f>F361</f>
        <v>0</v>
      </c>
      <c r="G360" s="49">
        <f>G361</f>
        <v>0</v>
      </c>
      <c r="H360" s="49">
        <f>D360+E360-F360</f>
        <v>49481182.53</v>
      </c>
    </row>
    <row r="361" spans="1:8" s="29" customFormat="1" ht="18.75" customHeight="1">
      <c r="A361" s="31"/>
      <c r="B361" s="31">
        <v>85395</v>
      </c>
      <c r="C361" s="39" t="s">
        <v>56</v>
      </c>
      <c r="D361" s="30">
        <v>27491923</v>
      </c>
      <c r="E361" s="30">
        <v>277698</v>
      </c>
      <c r="F361" s="30">
        <v>0</v>
      </c>
      <c r="G361" s="30">
        <v>0</v>
      </c>
      <c r="H361" s="30">
        <f>D361+E361-F361</f>
        <v>27769621</v>
      </c>
    </row>
    <row r="362" spans="1:8" s="29" customFormat="1" ht="54.75" customHeight="1">
      <c r="A362" s="31"/>
      <c r="B362" s="31"/>
      <c r="C362" s="118" t="s">
        <v>400</v>
      </c>
      <c r="D362" s="118"/>
      <c r="E362" s="118"/>
      <c r="F362" s="118"/>
      <c r="G362" s="118"/>
      <c r="H362" s="118"/>
    </row>
    <row r="363" spans="1:8" s="29" customFormat="1" ht="15.75" customHeight="1">
      <c r="A363" s="31"/>
      <c r="B363" s="31"/>
      <c r="C363" s="122" t="s">
        <v>106</v>
      </c>
      <c r="D363" s="122"/>
      <c r="E363" s="122"/>
      <c r="F363" s="122"/>
      <c r="G363" s="122"/>
      <c r="H363" s="122"/>
    </row>
    <row r="364" spans="1:8" s="29" customFormat="1" ht="42" customHeight="1">
      <c r="A364" s="31"/>
      <c r="B364" s="31"/>
      <c r="C364" s="118" t="s">
        <v>449</v>
      </c>
      <c r="D364" s="118"/>
      <c r="E364" s="118"/>
      <c r="F364" s="118"/>
      <c r="G364" s="118"/>
      <c r="H364" s="118"/>
    </row>
    <row r="365" spans="1:8" s="29" customFormat="1" ht="81" customHeight="1">
      <c r="A365" s="31"/>
      <c r="B365" s="62"/>
      <c r="C365" s="116" t="s">
        <v>401</v>
      </c>
      <c r="D365" s="116"/>
      <c r="E365" s="116"/>
      <c r="F365" s="116"/>
      <c r="G365" s="116"/>
      <c r="H365" s="116"/>
    </row>
    <row r="366" spans="1:8" s="29" customFormat="1" ht="3.75" customHeight="1">
      <c r="A366" s="31"/>
      <c r="B366" s="62"/>
      <c r="C366" s="25"/>
      <c r="D366" s="25"/>
      <c r="E366" s="25"/>
      <c r="F366" s="25"/>
      <c r="G366" s="25"/>
      <c r="H366" s="25"/>
    </row>
    <row r="367" spans="1:8" s="29" customFormat="1" ht="8.25" customHeight="1">
      <c r="A367" s="31"/>
      <c r="B367" s="31"/>
      <c r="C367" s="85"/>
      <c r="D367" s="85"/>
      <c r="E367" s="85"/>
      <c r="F367" s="85"/>
      <c r="G367" s="85"/>
      <c r="H367" s="85"/>
    </row>
    <row r="368" spans="1:8" s="26" customFormat="1" ht="23.25" customHeight="1">
      <c r="A368" s="47"/>
      <c r="B368" s="47">
        <v>854</v>
      </c>
      <c r="C368" s="48" t="s">
        <v>69</v>
      </c>
      <c r="D368" s="49">
        <v>59940969</v>
      </c>
      <c r="E368" s="49">
        <f>E369+E376+E378</f>
        <v>7902653</v>
      </c>
      <c r="F368" s="49">
        <f>F369+F376+F378</f>
        <v>1212307</v>
      </c>
      <c r="G368" s="49">
        <f>G369+G376+G378</f>
        <v>6987360</v>
      </c>
      <c r="H368" s="49">
        <f>D368+E368-F368</f>
        <v>66631315</v>
      </c>
    </row>
    <row r="369" spans="1:8" s="29" customFormat="1" ht="18" customHeight="1">
      <c r="A369" s="31"/>
      <c r="B369" s="31">
        <v>85403</v>
      </c>
      <c r="C369" s="39" t="s">
        <v>75</v>
      </c>
      <c r="D369" s="30">
        <v>42224460</v>
      </c>
      <c r="E369" s="30">
        <v>7881458</v>
      </c>
      <c r="F369" s="30">
        <v>1182627</v>
      </c>
      <c r="G369" s="30">
        <v>6987360</v>
      </c>
      <c r="H369" s="30">
        <f>D369+E369-F369</f>
        <v>48923291</v>
      </c>
    </row>
    <row r="370" spans="1:8" s="29" customFormat="1" ht="15.75" customHeight="1">
      <c r="A370" s="31"/>
      <c r="B370" s="31"/>
      <c r="C370" s="122" t="s">
        <v>61</v>
      </c>
      <c r="D370" s="122"/>
      <c r="E370" s="122"/>
      <c r="F370" s="122"/>
      <c r="G370" s="122"/>
      <c r="H370" s="122"/>
    </row>
    <row r="371" spans="1:8" s="29" customFormat="1" ht="30.75" customHeight="1">
      <c r="A371" s="31"/>
      <c r="B371" s="31"/>
      <c r="C371" s="118" t="s">
        <v>247</v>
      </c>
      <c r="D371" s="118"/>
      <c r="E371" s="118"/>
      <c r="F371" s="118"/>
      <c r="G371" s="118"/>
      <c r="H371" s="118"/>
    </row>
    <row r="372" spans="1:8" s="29" customFormat="1" ht="55.5" customHeight="1">
      <c r="A372" s="31"/>
      <c r="B372" s="31"/>
      <c r="C372" s="116" t="s">
        <v>248</v>
      </c>
      <c r="D372" s="116"/>
      <c r="E372" s="116"/>
      <c r="F372" s="116"/>
      <c r="G372" s="116"/>
      <c r="H372" s="116"/>
    </row>
    <row r="373" spans="1:8" s="29" customFormat="1" ht="69.75" customHeight="1">
      <c r="A373" s="31"/>
      <c r="B373" s="62"/>
      <c r="C373" s="116" t="s">
        <v>213</v>
      </c>
      <c r="D373" s="116"/>
      <c r="E373" s="116"/>
      <c r="F373" s="116"/>
      <c r="G373" s="116"/>
      <c r="H373" s="116"/>
    </row>
    <row r="374" spans="1:8" s="29" customFormat="1" ht="120.75" customHeight="1">
      <c r="A374" s="31"/>
      <c r="B374" s="62"/>
      <c r="C374" s="116" t="s">
        <v>443</v>
      </c>
      <c r="D374" s="116"/>
      <c r="E374" s="116"/>
      <c r="F374" s="116"/>
      <c r="G374" s="116"/>
      <c r="H374" s="116"/>
    </row>
    <row r="375" spans="1:8" s="29" customFormat="1" ht="40.5" customHeight="1">
      <c r="A375" s="31"/>
      <c r="B375" s="46"/>
      <c r="C375" s="116" t="s">
        <v>334</v>
      </c>
      <c r="D375" s="116"/>
      <c r="E375" s="116"/>
      <c r="F375" s="116"/>
      <c r="G375" s="116"/>
      <c r="H375" s="116"/>
    </row>
    <row r="376" spans="1:8" s="29" customFormat="1" ht="17.25" customHeight="1">
      <c r="A376" s="31"/>
      <c r="B376" s="31">
        <v>85410</v>
      </c>
      <c r="C376" s="39" t="s">
        <v>119</v>
      </c>
      <c r="D376" s="30">
        <v>2109337</v>
      </c>
      <c r="E376" s="30">
        <v>21195</v>
      </c>
      <c r="F376" s="30">
        <v>21195</v>
      </c>
      <c r="G376" s="30">
        <v>0</v>
      </c>
      <c r="H376" s="30">
        <f>D376+E376-F376</f>
        <v>2109337</v>
      </c>
    </row>
    <row r="377" spans="1:8" s="29" customFormat="1" ht="67.5" customHeight="1">
      <c r="A377" s="31"/>
      <c r="B377" s="31"/>
      <c r="C377" s="116" t="s">
        <v>205</v>
      </c>
      <c r="D377" s="116"/>
      <c r="E377" s="116"/>
      <c r="F377" s="116"/>
      <c r="G377" s="116"/>
      <c r="H377" s="116"/>
    </row>
    <row r="378" spans="1:8" s="29" customFormat="1" ht="18.75" customHeight="1">
      <c r="A378" s="31"/>
      <c r="B378" s="31">
        <v>85446</v>
      </c>
      <c r="C378" s="39" t="s">
        <v>118</v>
      </c>
      <c r="D378" s="30">
        <v>119405</v>
      </c>
      <c r="E378" s="30">
        <v>0</v>
      </c>
      <c r="F378" s="30">
        <v>8485</v>
      </c>
      <c r="G378" s="30">
        <v>0</v>
      </c>
      <c r="H378" s="30">
        <f>D378+E378-F378</f>
        <v>110920</v>
      </c>
    </row>
    <row r="379" spans="1:8" s="29" customFormat="1" ht="31.5" customHeight="1">
      <c r="A379" s="31"/>
      <c r="B379" s="31"/>
      <c r="C379" s="116" t="s">
        <v>172</v>
      </c>
      <c r="D379" s="116"/>
      <c r="E379" s="116"/>
      <c r="F379" s="116"/>
      <c r="G379" s="116"/>
      <c r="H379" s="116"/>
    </row>
    <row r="380" spans="1:8" s="29" customFormat="1" ht="5.25" customHeight="1">
      <c r="A380" s="31"/>
      <c r="B380" s="31"/>
      <c r="C380" s="25"/>
      <c r="D380" s="25"/>
      <c r="E380" s="25"/>
      <c r="F380" s="25"/>
      <c r="G380" s="25"/>
      <c r="H380" s="25"/>
    </row>
    <row r="381" spans="1:8" s="26" customFormat="1" ht="20.25" customHeight="1">
      <c r="A381" s="47"/>
      <c r="B381" s="47">
        <v>855</v>
      </c>
      <c r="C381" s="48" t="s">
        <v>173</v>
      </c>
      <c r="D381" s="49">
        <v>12527761</v>
      </c>
      <c r="E381" s="49">
        <f>E382</f>
        <v>40000</v>
      </c>
      <c r="F381" s="49">
        <f>F382</f>
        <v>110000</v>
      </c>
      <c r="G381" s="49">
        <f>G382</f>
        <v>0</v>
      </c>
      <c r="H381" s="49">
        <f>D381+E381-F381</f>
        <v>12457761</v>
      </c>
    </row>
    <row r="382" spans="1:8" s="29" customFormat="1" ht="20.25" customHeight="1">
      <c r="A382" s="31"/>
      <c r="B382" s="46" t="s">
        <v>174</v>
      </c>
      <c r="C382" s="39" t="s">
        <v>56</v>
      </c>
      <c r="D382" s="30">
        <v>9038761</v>
      </c>
      <c r="E382" s="30">
        <v>40000</v>
      </c>
      <c r="F382" s="30">
        <v>110000</v>
      </c>
      <c r="G382" s="30">
        <v>0</v>
      </c>
      <c r="H382" s="30">
        <f>D382+E382-F382</f>
        <v>8968761</v>
      </c>
    </row>
    <row r="383" spans="1:8" s="29" customFormat="1" ht="42" customHeight="1">
      <c r="A383" s="31"/>
      <c r="B383" s="31"/>
      <c r="C383" s="116" t="s">
        <v>444</v>
      </c>
      <c r="D383" s="116"/>
      <c r="E383" s="116"/>
      <c r="F383" s="116"/>
      <c r="G383" s="116"/>
      <c r="H383" s="116"/>
    </row>
    <row r="384" spans="1:8" s="29" customFormat="1" ht="28.5" customHeight="1">
      <c r="A384" s="31"/>
      <c r="B384" s="31"/>
      <c r="C384" s="116" t="s">
        <v>220</v>
      </c>
      <c r="D384" s="116"/>
      <c r="E384" s="116"/>
      <c r="F384" s="116"/>
      <c r="G384" s="116"/>
      <c r="H384" s="116"/>
    </row>
    <row r="385" spans="1:8" s="29" customFormat="1" ht="3.75" customHeight="1">
      <c r="A385" s="31"/>
      <c r="B385" s="31"/>
      <c r="C385" s="25"/>
      <c r="D385" s="25"/>
      <c r="E385" s="25"/>
      <c r="F385" s="25"/>
      <c r="G385" s="25"/>
      <c r="H385" s="25"/>
    </row>
    <row r="386" spans="1:8" s="74" customFormat="1" ht="24.75" customHeight="1">
      <c r="A386" s="47"/>
      <c r="B386" s="47">
        <v>900</v>
      </c>
      <c r="C386" s="48" t="s">
        <v>66</v>
      </c>
      <c r="D386" s="49">
        <v>14610880.01</v>
      </c>
      <c r="E386" s="49">
        <f>E395+E387+E392+E389</f>
        <v>208816.67</v>
      </c>
      <c r="F386" s="49">
        <f>F395+F387+F392+F389</f>
        <v>157398</v>
      </c>
      <c r="G386" s="49">
        <f>G395+G387+G392+G389</f>
        <v>0</v>
      </c>
      <c r="H386" s="49">
        <f>D386+E386-F386</f>
        <v>14662298.68</v>
      </c>
    </row>
    <row r="387" spans="1:8" s="29" customFormat="1" ht="18" customHeight="1">
      <c r="A387" s="31"/>
      <c r="B387" s="31">
        <v>90007</v>
      </c>
      <c r="C387" s="39" t="s">
        <v>122</v>
      </c>
      <c r="D387" s="30">
        <v>582333.33</v>
      </c>
      <c r="E387" s="30">
        <v>152666.67</v>
      </c>
      <c r="F387" s="30">
        <v>0</v>
      </c>
      <c r="G387" s="30">
        <v>0</v>
      </c>
      <c r="H387" s="30">
        <f>D387+E387-F387</f>
        <v>735000</v>
      </c>
    </row>
    <row r="388" spans="1:8" s="29" customFormat="1" ht="58.5" customHeight="1">
      <c r="A388" s="31"/>
      <c r="B388" s="31"/>
      <c r="C388" s="116" t="s">
        <v>432</v>
      </c>
      <c r="D388" s="116"/>
      <c r="E388" s="116"/>
      <c r="F388" s="116"/>
      <c r="G388" s="116"/>
      <c r="H388" s="116"/>
    </row>
    <row r="389" spans="1:8" s="29" customFormat="1" ht="27" customHeight="1">
      <c r="A389" s="31"/>
      <c r="B389" s="40">
        <v>90024</v>
      </c>
      <c r="C389" s="57" t="s">
        <v>150</v>
      </c>
      <c r="D389" s="56">
        <v>1905</v>
      </c>
      <c r="E389" s="56">
        <v>0</v>
      </c>
      <c r="F389" s="56">
        <v>515</v>
      </c>
      <c r="G389" s="56">
        <v>0</v>
      </c>
      <c r="H389" s="56">
        <f>D389+E389-F389</f>
        <v>1390</v>
      </c>
    </row>
    <row r="390" spans="1:8" s="28" customFormat="1" ht="54.75" customHeight="1">
      <c r="A390" s="27"/>
      <c r="B390" s="27"/>
      <c r="C390" s="116" t="s">
        <v>159</v>
      </c>
      <c r="D390" s="116"/>
      <c r="E390" s="116"/>
      <c r="F390" s="116"/>
      <c r="G390" s="116"/>
      <c r="H390" s="116"/>
    </row>
    <row r="391" spans="1:8" s="28" customFormat="1" ht="49.5" customHeight="1">
      <c r="A391" s="27"/>
      <c r="B391" s="27"/>
      <c r="C391" s="25"/>
      <c r="D391" s="25"/>
      <c r="E391" s="25"/>
      <c r="F391" s="25"/>
      <c r="G391" s="25"/>
      <c r="H391" s="25"/>
    </row>
    <row r="392" spans="1:8" s="29" customFormat="1" ht="18" customHeight="1">
      <c r="A392" s="31"/>
      <c r="B392" s="46" t="s">
        <v>115</v>
      </c>
      <c r="C392" s="39" t="s">
        <v>116</v>
      </c>
      <c r="D392" s="30">
        <v>1572755.39</v>
      </c>
      <c r="E392" s="30">
        <v>1850</v>
      </c>
      <c r="F392" s="30">
        <v>200</v>
      </c>
      <c r="G392" s="30">
        <v>0</v>
      </c>
      <c r="H392" s="30">
        <f>D392+E392-F392</f>
        <v>1574405.39</v>
      </c>
    </row>
    <row r="393" spans="1:8" s="28" customFormat="1" ht="63.75" customHeight="1">
      <c r="A393" s="27"/>
      <c r="B393" s="27"/>
      <c r="C393" s="116" t="s">
        <v>160</v>
      </c>
      <c r="D393" s="116"/>
      <c r="E393" s="116"/>
      <c r="F393" s="116"/>
      <c r="G393" s="116"/>
      <c r="H393" s="116"/>
    </row>
    <row r="394" spans="1:8" s="28" customFormat="1" ht="55.5" customHeight="1">
      <c r="A394" s="27"/>
      <c r="B394" s="27"/>
      <c r="C394" s="116" t="s">
        <v>161</v>
      </c>
      <c r="D394" s="116"/>
      <c r="E394" s="116"/>
      <c r="F394" s="116"/>
      <c r="G394" s="116"/>
      <c r="H394" s="116"/>
    </row>
    <row r="395" spans="1:8" s="29" customFormat="1" ht="18" customHeight="1">
      <c r="A395" s="31"/>
      <c r="B395" s="46" t="s">
        <v>107</v>
      </c>
      <c r="C395" s="39" t="s">
        <v>56</v>
      </c>
      <c r="D395" s="30">
        <v>10334326.39</v>
      </c>
      <c r="E395" s="30">
        <v>54300</v>
      </c>
      <c r="F395" s="30">
        <v>156683</v>
      </c>
      <c r="G395" s="30">
        <v>0</v>
      </c>
      <c r="H395" s="30">
        <f>D395+E395-F395</f>
        <v>10231943.39</v>
      </c>
    </row>
    <row r="396" spans="1:8" s="29" customFormat="1" ht="13.5" customHeight="1">
      <c r="A396" s="31"/>
      <c r="B396" s="46"/>
      <c r="C396" s="119" t="s">
        <v>61</v>
      </c>
      <c r="D396" s="119"/>
      <c r="E396" s="119"/>
      <c r="F396" s="119"/>
      <c r="G396" s="119"/>
      <c r="H396" s="119"/>
    </row>
    <row r="397" spans="1:8" s="28" customFormat="1" ht="51.75" customHeight="1">
      <c r="A397" s="27"/>
      <c r="B397" s="27"/>
      <c r="C397" s="116" t="s">
        <v>322</v>
      </c>
      <c r="D397" s="116"/>
      <c r="E397" s="116"/>
      <c r="F397" s="116"/>
      <c r="G397" s="116"/>
      <c r="H397" s="116"/>
    </row>
    <row r="398" spans="1:8" s="29" customFormat="1" ht="42.75" customHeight="1">
      <c r="A398" s="31"/>
      <c r="B398" s="31"/>
      <c r="C398" s="116" t="s">
        <v>335</v>
      </c>
      <c r="D398" s="116"/>
      <c r="E398" s="116"/>
      <c r="F398" s="116"/>
      <c r="G398" s="116"/>
      <c r="H398" s="116"/>
    </row>
    <row r="399" spans="1:8" s="29" customFormat="1" ht="15" customHeight="1">
      <c r="A399" s="31"/>
      <c r="B399" s="31"/>
      <c r="C399" s="119" t="s">
        <v>182</v>
      </c>
      <c r="D399" s="119"/>
      <c r="E399" s="119"/>
      <c r="F399" s="119"/>
      <c r="G399" s="119"/>
      <c r="H399" s="119"/>
    </row>
    <row r="400" spans="1:8" s="29" customFormat="1" ht="65.25" customHeight="1">
      <c r="A400" s="31"/>
      <c r="B400" s="31"/>
      <c r="C400" s="116" t="s">
        <v>183</v>
      </c>
      <c r="D400" s="116"/>
      <c r="E400" s="116"/>
      <c r="F400" s="116"/>
      <c r="G400" s="116"/>
      <c r="H400" s="116"/>
    </row>
    <row r="401" spans="1:8" s="29" customFormat="1" ht="41.25" customHeight="1">
      <c r="A401" s="31"/>
      <c r="B401" s="31"/>
      <c r="C401" s="118" t="s">
        <v>208</v>
      </c>
      <c r="D401" s="118"/>
      <c r="E401" s="118"/>
      <c r="F401" s="118"/>
      <c r="G401" s="118"/>
      <c r="H401" s="118"/>
    </row>
    <row r="402" spans="1:8" s="29" customFormat="1" ht="3" customHeight="1">
      <c r="A402" s="31"/>
      <c r="B402" s="31"/>
      <c r="C402" s="25"/>
      <c r="D402" s="25"/>
      <c r="E402" s="25"/>
      <c r="F402" s="25"/>
      <c r="G402" s="25"/>
      <c r="H402" s="25"/>
    </row>
    <row r="403" spans="1:8" s="74" customFormat="1" ht="22.5" customHeight="1">
      <c r="A403" s="89"/>
      <c r="B403" s="89">
        <v>921</v>
      </c>
      <c r="C403" s="90" t="s">
        <v>65</v>
      </c>
      <c r="D403" s="91">
        <v>249496996</v>
      </c>
      <c r="E403" s="91">
        <f>E404+E412+E426+E432+E422+E428</f>
        <v>2290889</v>
      </c>
      <c r="F403" s="91">
        <f>F404+F412+F426+F432+F422+F428</f>
        <v>33322568</v>
      </c>
      <c r="G403" s="91">
        <f>G404+G412+G426+G432+G422+G428</f>
        <v>628233</v>
      </c>
      <c r="H403" s="91">
        <f>D403+E403-F403</f>
        <v>218465317</v>
      </c>
    </row>
    <row r="404" spans="1:8" s="29" customFormat="1" ht="18" customHeight="1">
      <c r="A404" s="31"/>
      <c r="B404" s="31">
        <v>92106</v>
      </c>
      <c r="C404" s="39" t="s">
        <v>70</v>
      </c>
      <c r="D404" s="30">
        <v>104639652</v>
      </c>
      <c r="E404" s="30">
        <v>724506</v>
      </c>
      <c r="F404" s="30">
        <v>31643652</v>
      </c>
      <c r="G404" s="30">
        <v>203451</v>
      </c>
      <c r="H404" s="30">
        <f>D404+E404-F404</f>
        <v>73720506</v>
      </c>
    </row>
    <row r="405" spans="1:8" s="29" customFormat="1" ht="14.25" customHeight="1">
      <c r="A405" s="31"/>
      <c r="B405" s="31"/>
      <c r="C405" s="119" t="s">
        <v>186</v>
      </c>
      <c r="D405" s="119"/>
      <c r="E405" s="119"/>
      <c r="F405" s="119"/>
      <c r="G405" s="119"/>
      <c r="H405" s="119"/>
    </row>
    <row r="406" spans="1:8" s="29" customFormat="1" ht="27" customHeight="1">
      <c r="A406" s="31"/>
      <c r="B406" s="31"/>
      <c r="C406" s="116" t="s">
        <v>206</v>
      </c>
      <c r="D406" s="116"/>
      <c r="E406" s="116"/>
      <c r="F406" s="116"/>
      <c r="G406" s="116"/>
      <c r="H406" s="116"/>
    </row>
    <row r="407" spans="1:8" s="29" customFormat="1" ht="25.5" customHeight="1">
      <c r="A407" s="31"/>
      <c r="B407" s="31"/>
      <c r="C407" s="116" t="s">
        <v>187</v>
      </c>
      <c r="D407" s="116"/>
      <c r="E407" s="116"/>
      <c r="F407" s="116"/>
      <c r="G407" s="116"/>
      <c r="H407" s="116"/>
    </row>
    <row r="408" spans="1:8" s="28" customFormat="1" ht="68.25" customHeight="1">
      <c r="A408" s="27"/>
      <c r="B408" s="27"/>
      <c r="C408" s="116" t="s">
        <v>234</v>
      </c>
      <c r="D408" s="116"/>
      <c r="E408" s="116"/>
      <c r="F408" s="116"/>
      <c r="G408" s="116"/>
      <c r="H408" s="116"/>
    </row>
    <row r="409" spans="1:8" s="28" customFormat="1" ht="33" customHeight="1">
      <c r="A409" s="27"/>
      <c r="B409" s="27"/>
      <c r="C409" s="116" t="s">
        <v>242</v>
      </c>
      <c r="D409" s="116"/>
      <c r="E409" s="116"/>
      <c r="F409" s="116"/>
      <c r="G409" s="116"/>
      <c r="H409" s="116"/>
    </row>
    <row r="410" spans="1:8" s="29" customFormat="1" ht="66.75" customHeight="1">
      <c r="A410" s="31"/>
      <c r="B410" s="31"/>
      <c r="C410" s="116" t="s">
        <v>402</v>
      </c>
      <c r="D410" s="116"/>
      <c r="E410" s="116"/>
      <c r="F410" s="116"/>
      <c r="G410" s="116"/>
      <c r="H410" s="116"/>
    </row>
    <row r="411" spans="1:8" s="28" customFormat="1" ht="26.25" customHeight="1">
      <c r="A411" s="27"/>
      <c r="B411" s="27"/>
      <c r="C411" s="116" t="s">
        <v>252</v>
      </c>
      <c r="D411" s="116"/>
      <c r="E411" s="116"/>
      <c r="F411" s="116"/>
      <c r="G411" s="116"/>
      <c r="H411" s="116"/>
    </row>
    <row r="412" spans="1:8" s="29" customFormat="1" ht="18" customHeight="1">
      <c r="A412" s="31"/>
      <c r="B412" s="31">
        <v>92109</v>
      </c>
      <c r="C412" s="39" t="s">
        <v>71</v>
      </c>
      <c r="D412" s="30">
        <v>14656365</v>
      </c>
      <c r="E412" s="30">
        <v>234214</v>
      </c>
      <c r="F412" s="30">
        <v>1099353</v>
      </c>
      <c r="G412" s="30">
        <v>424782</v>
      </c>
      <c r="H412" s="30">
        <f>D412+E412-F412</f>
        <v>13791226</v>
      </c>
    </row>
    <row r="413" spans="1:8" s="29" customFormat="1" ht="15.75" customHeight="1">
      <c r="A413" s="31"/>
      <c r="B413" s="31"/>
      <c r="C413" s="119" t="s">
        <v>128</v>
      </c>
      <c r="D413" s="119"/>
      <c r="E413" s="119"/>
      <c r="F413" s="119"/>
      <c r="G413" s="119"/>
      <c r="H413" s="119"/>
    </row>
    <row r="414" spans="1:8" s="29" customFormat="1" ht="26.25" customHeight="1">
      <c r="A414" s="31"/>
      <c r="B414" s="31"/>
      <c r="C414" s="116" t="s">
        <v>185</v>
      </c>
      <c r="D414" s="116"/>
      <c r="E414" s="116"/>
      <c r="F414" s="116"/>
      <c r="G414" s="116"/>
      <c r="H414" s="116"/>
    </row>
    <row r="415" spans="1:8" s="29" customFormat="1" ht="17.25" customHeight="1">
      <c r="A415" s="31"/>
      <c r="B415" s="31"/>
      <c r="C415" s="116" t="s">
        <v>190</v>
      </c>
      <c r="D415" s="116"/>
      <c r="E415" s="116"/>
      <c r="F415" s="116"/>
      <c r="G415" s="116"/>
      <c r="H415" s="116"/>
    </row>
    <row r="416" spans="1:8" s="29" customFormat="1" ht="40.5" customHeight="1">
      <c r="A416" s="31"/>
      <c r="B416" s="31"/>
      <c r="C416" s="116" t="s">
        <v>191</v>
      </c>
      <c r="D416" s="116"/>
      <c r="E416" s="116"/>
      <c r="F416" s="116"/>
      <c r="G416" s="116"/>
      <c r="H416" s="116"/>
    </row>
    <row r="417" spans="1:8" s="28" customFormat="1" ht="15" customHeight="1">
      <c r="A417" s="27"/>
      <c r="B417" s="27"/>
      <c r="C417" s="119" t="s">
        <v>435</v>
      </c>
      <c r="D417" s="119"/>
      <c r="E417" s="119"/>
      <c r="F417" s="119"/>
      <c r="G417" s="119"/>
      <c r="H417" s="119"/>
    </row>
    <row r="418" spans="1:8" s="29" customFormat="1" ht="64.5" customHeight="1">
      <c r="A418" s="31"/>
      <c r="B418" s="31"/>
      <c r="C418" s="116" t="s">
        <v>434</v>
      </c>
      <c r="D418" s="116"/>
      <c r="E418" s="116"/>
      <c r="F418" s="116"/>
      <c r="G418" s="116"/>
      <c r="H418" s="116"/>
    </row>
    <row r="419" spans="1:8" s="29" customFormat="1" ht="67.5" customHeight="1">
      <c r="A419" s="31"/>
      <c r="B419" s="31"/>
      <c r="C419" s="116" t="s">
        <v>436</v>
      </c>
      <c r="D419" s="116"/>
      <c r="E419" s="116"/>
      <c r="F419" s="116"/>
      <c r="G419" s="116"/>
      <c r="H419" s="116"/>
    </row>
    <row r="420" spans="1:8" s="10" customFormat="1" ht="70.5" customHeight="1">
      <c r="A420" s="8"/>
      <c r="B420" s="8"/>
      <c r="C420" s="120" t="s">
        <v>298</v>
      </c>
      <c r="D420" s="120"/>
      <c r="E420" s="120"/>
      <c r="F420" s="120"/>
      <c r="G420" s="120"/>
      <c r="H420" s="120"/>
    </row>
    <row r="421" spans="1:8" s="79" customFormat="1" ht="79.5" customHeight="1">
      <c r="A421" s="40"/>
      <c r="B421" s="40"/>
      <c r="C421" s="116" t="s">
        <v>437</v>
      </c>
      <c r="D421" s="116"/>
      <c r="E421" s="116"/>
      <c r="F421" s="116"/>
      <c r="G421" s="116"/>
      <c r="H421" s="116"/>
    </row>
    <row r="422" spans="1:8" s="29" customFormat="1" ht="18" customHeight="1">
      <c r="A422" s="31"/>
      <c r="B422" s="31">
        <v>92110</v>
      </c>
      <c r="C422" s="39" t="s">
        <v>108</v>
      </c>
      <c r="D422" s="30">
        <v>3607000</v>
      </c>
      <c r="E422" s="30">
        <v>336500</v>
      </c>
      <c r="F422" s="30">
        <v>210000</v>
      </c>
      <c r="G422" s="30">
        <v>0</v>
      </c>
      <c r="H422" s="30">
        <f>D422+E422-F422</f>
        <v>3733500</v>
      </c>
    </row>
    <row r="423" spans="1:8" s="29" customFormat="1" ht="42" customHeight="1">
      <c r="A423" s="31"/>
      <c r="B423" s="31"/>
      <c r="C423" s="116" t="s">
        <v>188</v>
      </c>
      <c r="D423" s="116"/>
      <c r="E423" s="116"/>
      <c r="F423" s="116"/>
      <c r="G423" s="116"/>
      <c r="H423" s="116"/>
    </row>
    <row r="424" spans="1:8" s="10" customFormat="1" ht="54.75" customHeight="1">
      <c r="A424" s="8"/>
      <c r="B424" s="8"/>
      <c r="C424" s="120" t="s">
        <v>299</v>
      </c>
      <c r="D424" s="120"/>
      <c r="E424" s="120"/>
      <c r="F424" s="120"/>
      <c r="G424" s="120"/>
      <c r="H424" s="120"/>
    </row>
    <row r="425" spans="1:8" s="29" customFormat="1" ht="54" customHeight="1">
      <c r="A425" s="31"/>
      <c r="B425" s="31"/>
      <c r="C425" s="116" t="s">
        <v>403</v>
      </c>
      <c r="D425" s="116"/>
      <c r="E425" s="116"/>
      <c r="F425" s="116"/>
      <c r="G425" s="116"/>
      <c r="H425" s="116"/>
    </row>
    <row r="426" spans="1:8" s="29" customFormat="1" ht="18.75" customHeight="1">
      <c r="A426" s="31"/>
      <c r="B426" s="31">
        <v>92116</v>
      </c>
      <c r="C426" s="39" t="s">
        <v>72</v>
      </c>
      <c r="D426" s="30">
        <v>37574078</v>
      </c>
      <c r="E426" s="30">
        <v>175883</v>
      </c>
      <c r="F426" s="30">
        <v>0</v>
      </c>
      <c r="G426" s="30">
        <v>0</v>
      </c>
      <c r="H426" s="30">
        <f>D426+E426-F426</f>
        <v>37749961</v>
      </c>
    </row>
    <row r="427" spans="1:8" s="29" customFormat="1" ht="47.25" customHeight="1">
      <c r="A427" s="31"/>
      <c r="B427" s="31"/>
      <c r="C427" s="118" t="s">
        <v>404</v>
      </c>
      <c r="D427" s="118"/>
      <c r="E427" s="118"/>
      <c r="F427" s="118"/>
      <c r="G427" s="118"/>
      <c r="H427" s="118"/>
    </row>
    <row r="428" spans="1:8" s="29" customFormat="1" ht="18.75" customHeight="1">
      <c r="A428" s="31"/>
      <c r="B428" s="31">
        <v>92118</v>
      </c>
      <c r="C428" s="39" t="s">
        <v>189</v>
      </c>
      <c r="D428" s="30">
        <v>21757709</v>
      </c>
      <c r="E428" s="30">
        <v>219786</v>
      </c>
      <c r="F428" s="30">
        <v>0</v>
      </c>
      <c r="G428" s="30">
        <v>0</v>
      </c>
      <c r="H428" s="30">
        <f>D428+E428-F428</f>
        <v>21977495</v>
      </c>
    </row>
    <row r="429" spans="1:8" s="10" customFormat="1" ht="18" customHeight="1">
      <c r="A429" s="8"/>
      <c r="B429" s="8"/>
      <c r="C429" s="121" t="s">
        <v>186</v>
      </c>
      <c r="D429" s="121"/>
      <c r="E429" s="121"/>
      <c r="F429" s="121"/>
      <c r="G429" s="121"/>
      <c r="H429" s="121"/>
    </row>
    <row r="430" spans="1:8" s="10" customFormat="1" ht="28.5" customHeight="1">
      <c r="A430" s="8"/>
      <c r="B430" s="8"/>
      <c r="C430" s="120" t="s">
        <v>192</v>
      </c>
      <c r="D430" s="120"/>
      <c r="E430" s="120"/>
      <c r="F430" s="120"/>
      <c r="G430" s="120"/>
      <c r="H430" s="120"/>
    </row>
    <row r="431" spans="1:8" s="10" customFormat="1" ht="40.5" customHeight="1">
      <c r="A431" s="8"/>
      <c r="B431" s="8"/>
      <c r="C431" s="120" t="s">
        <v>438</v>
      </c>
      <c r="D431" s="120"/>
      <c r="E431" s="120"/>
      <c r="F431" s="120"/>
      <c r="G431" s="120"/>
      <c r="H431" s="120"/>
    </row>
    <row r="432" spans="1:8" s="29" customFormat="1" ht="18.75" customHeight="1">
      <c r="A432" s="31"/>
      <c r="B432" s="31">
        <v>92195</v>
      </c>
      <c r="C432" s="39" t="s">
        <v>56</v>
      </c>
      <c r="D432" s="30">
        <v>16278636</v>
      </c>
      <c r="E432" s="30">
        <v>600000</v>
      </c>
      <c r="F432" s="30">
        <v>369563</v>
      </c>
      <c r="G432" s="30">
        <v>0</v>
      </c>
      <c r="H432" s="30">
        <f>D432+E432-F432</f>
        <v>16509073</v>
      </c>
    </row>
    <row r="433" spans="1:8" s="29" customFormat="1" ht="45" customHeight="1">
      <c r="A433" s="31"/>
      <c r="B433" s="31"/>
      <c r="C433" s="118" t="s">
        <v>195</v>
      </c>
      <c r="D433" s="118"/>
      <c r="E433" s="118"/>
      <c r="F433" s="118"/>
      <c r="G433" s="118"/>
      <c r="H433" s="118"/>
    </row>
    <row r="434" spans="1:8" s="29" customFormat="1" ht="31.5" customHeight="1">
      <c r="A434" s="31"/>
      <c r="B434" s="31"/>
      <c r="C434" s="116" t="s">
        <v>407</v>
      </c>
      <c r="D434" s="116"/>
      <c r="E434" s="116"/>
      <c r="F434" s="116"/>
      <c r="G434" s="116"/>
      <c r="H434" s="116"/>
    </row>
    <row r="435" spans="1:8" s="26" customFormat="1" ht="4.5" customHeight="1">
      <c r="A435" s="53"/>
      <c r="B435" s="53"/>
      <c r="C435" s="25"/>
      <c r="D435" s="25"/>
      <c r="E435" s="25"/>
      <c r="F435" s="25"/>
      <c r="G435" s="25"/>
      <c r="H435" s="25"/>
    </row>
    <row r="436" spans="1:8" s="26" customFormat="1" ht="30" customHeight="1">
      <c r="A436" s="47"/>
      <c r="B436" s="59">
        <v>925</v>
      </c>
      <c r="C436" s="60" t="s">
        <v>57</v>
      </c>
      <c r="D436" s="61">
        <v>17187229</v>
      </c>
      <c r="E436" s="61">
        <f>E437</f>
        <v>95900</v>
      </c>
      <c r="F436" s="61">
        <f>F437</f>
        <v>346000</v>
      </c>
      <c r="G436" s="61">
        <f>G437</f>
        <v>0</v>
      </c>
      <c r="H436" s="61">
        <f>D436+E436-F436</f>
        <v>16937129</v>
      </c>
    </row>
    <row r="437" spans="1:8" s="29" customFormat="1" ht="21" customHeight="1">
      <c r="A437" s="31"/>
      <c r="B437" s="31">
        <v>92502</v>
      </c>
      <c r="C437" s="39" t="s">
        <v>62</v>
      </c>
      <c r="D437" s="30">
        <v>17187229</v>
      </c>
      <c r="E437" s="30">
        <v>95900</v>
      </c>
      <c r="F437" s="30">
        <v>346000</v>
      </c>
      <c r="G437" s="30">
        <v>0</v>
      </c>
      <c r="H437" s="30">
        <f>D437+E437-F437</f>
        <v>16937129</v>
      </c>
    </row>
    <row r="438" spans="1:8" s="29" customFormat="1" ht="16.5" customHeight="1">
      <c r="A438" s="31"/>
      <c r="B438" s="31"/>
      <c r="C438" s="119" t="s">
        <v>207</v>
      </c>
      <c r="D438" s="119"/>
      <c r="E438" s="119"/>
      <c r="F438" s="119"/>
      <c r="G438" s="119"/>
      <c r="H438" s="119"/>
    </row>
    <row r="439" spans="1:8" s="29" customFormat="1" ht="68.25" customHeight="1">
      <c r="A439" s="31"/>
      <c r="B439" s="31"/>
      <c r="C439" s="116" t="s">
        <v>221</v>
      </c>
      <c r="D439" s="116"/>
      <c r="E439" s="116"/>
      <c r="F439" s="116"/>
      <c r="G439" s="116"/>
      <c r="H439" s="116"/>
    </row>
    <row r="440" spans="1:8" s="29" customFormat="1" ht="93" customHeight="1">
      <c r="A440" s="31"/>
      <c r="B440" s="31"/>
      <c r="C440" s="116" t="s">
        <v>445</v>
      </c>
      <c r="D440" s="116"/>
      <c r="E440" s="116"/>
      <c r="F440" s="116"/>
      <c r="G440" s="116"/>
      <c r="H440" s="116"/>
    </row>
    <row r="441" spans="1:8" s="29" customFormat="1" ht="72" customHeight="1">
      <c r="A441" s="31"/>
      <c r="B441" s="31"/>
      <c r="C441" s="116" t="s">
        <v>222</v>
      </c>
      <c r="D441" s="116"/>
      <c r="E441" s="116"/>
      <c r="F441" s="116"/>
      <c r="G441" s="116"/>
      <c r="H441" s="116"/>
    </row>
    <row r="442" spans="1:8" s="29" customFormat="1" ht="56.25" customHeight="1">
      <c r="A442" s="31"/>
      <c r="B442" s="31"/>
      <c r="C442" s="116" t="s">
        <v>300</v>
      </c>
      <c r="D442" s="116"/>
      <c r="E442" s="116"/>
      <c r="F442" s="116"/>
      <c r="G442" s="116"/>
      <c r="H442" s="116"/>
    </row>
    <row r="443" spans="1:8" s="29" customFormat="1" ht="3" customHeight="1">
      <c r="A443" s="31"/>
      <c r="B443" s="31"/>
      <c r="C443" s="116"/>
      <c r="D443" s="116"/>
      <c r="E443" s="116"/>
      <c r="F443" s="116"/>
      <c r="G443" s="116"/>
      <c r="H443" s="116"/>
    </row>
    <row r="444" spans="1:8" s="74" customFormat="1" ht="23.25" customHeight="1">
      <c r="A444" s="47"/>
      <c r="B444" s="47">
        <v>926</v>
      </c>
      <c r="C444" s="48" t="s">
        <v>63</v>
      </c>
      <c r="D444" s="49">
        <v>13016000</v>
      </c>
      <c r="E444" s="49">
        <f>E445</f>
        <v>1493000</v>
      </c>
      <c r="F444" s="49">
        <f>F445</f>
        <v>187000</v>
      </c>
      <c r="G444" s="49">
        <f>G445</f>
        <v>0</v>
      </c>
      <c r="H444" s="49">
        <f>D444+E444-F444</f>
        <v>14322000</v>
      </c>
    </row>
    <row r="445" spans="1:8" s="29" customFormat="1" ht="19.5" customHeight="1">
      <c r="A445" s="31"/>
      <c r="B445" s="31">
        <v>92605</v>
      </c>
      <c r="C445" s="39" t="s">
        <v>64</v>
      </c>
      <c r="D445" s="30">
        <v>13016000</v>
      </c>
      <c r="E445" s="30">
        <v>1493000</v>
      </c>
      <c r="F445" s="30">
        <v>187000</v>
      </c>
      <c r="G445" s="30">
        <v>0</v>
      </c>
      <c r="H445" s="30">
        <f>D445+E445-F445</f>
        <v>14322000</v>
      </c>
    </row>
    <row r="446" spans="1:8" s="26" customFormat="1" ht="80.25" customHeight="1">
      <c r="A446" s="53"/>
      <c r="B446" s="53"/>
      <c r="C446" s="116" t="s">
        <v>405</v>
      </c>
      <c r="D446" s="116"/>
      <c r="E446" s="116"/>
      <c r="F446" s="116"/>
      <c r="G446" s="116"/>
      <c r="H446" s="116"/>
    </row>
    <row r="447" spans="1:8" s="26" customFormat="1" ht="16.5" customHeight="1">
      <c r="A447" s="53"/>
      <c r="B447" s="53"/>
      <c r="C447" s="119" t="s">
        <v>182</v>
      </c>
      <c r="D447" s="119"/>
      <c r="E447" s="119"/>
      <c r="F447" s="119"/>
      <c r="G447" s="119"/>
      <c r="H447" s="119"/>
    </row>
    <row r="448" spans="1:8" s="26" customFormat="1" ht="43.5" customHeight="1">
      <c r="A448" s="53"/>
      <c r="B448" s="53"/>
      <c r="C448" s="116" t="s">
        <v>301</v>
      </c>
      <c r="D448" s="116"/>
      <c r="E448" s="116"/>
      <c r="F448" s="116"/>
      <c r="G448" s="116"/>
      <c r="H448" s="116"/>
    </row>
    <row r="449" spans="1:8" s="74" customFormat="1" ht="52.5" customHeight="1">
      <c r="A449" s="53"/>
      <c r="B449" s="53"/>
      <c r="C449" s="116" t="s">
        <v>406</v>
      </c>
      <c r="D449" s="116"/>
      <c r="E449" s="116"/>
      <c r="F449" s="116"/>
      <c r="G449" s="116"/>
      <c r="H449" s="116"/>
    </row>
    <row r="450" spans="1:8" s="26" customFormat="1" ht="30" customHeight="1">
      <c r="A450" s="53"/>
      <c r="B450" s="53"/>
      <c r="C450" s="116" t="s">
        <v>251</v>
      </c>
      <c r="D450" s="116"/>
      <c r="E450" s="116"/>
      <c r="F450" s="116"/>
      <c r="G450" s="116"/>
      <c r="H450" s="116"/>
    </row>
    <row r="451" spans="1:8" s="29" customFormat="1" ht="3.75" customHeight="1">
      <c r="A451" s="31"/>
      <c r="B451" s="31"/>
      <c r="C451" s="25"/>
      <c r="D451" s="25"/>
      <c r="E451" s="25"/>
      <c r="F451" s="25"/>
      <c r="G451" s="25"/>
      <c r="H451" s="25"/>
    </row>
    <row r="452" spans="1:8" s="2" customFormat="1" ht="21" customHeight="1">
      <c r="A452" s="132" t="s">
        <v>20</v>
      </c>
      <c r="B452" s="132"/>
      <c r="C452" s="132"/>
      <c r="D452" s="132"/>
      <c r="E452" s="132"/>
      <c r="F452" s="132"/>
      <c r="G452" s="132"/>
      <c r="H452" s="132"/>
    </row>
    <row r="453" spans="1:8" s="21" customFormat="1" ht="18.75" customHeight="1">
      <c r="A453" s="11" t="s">
        <v>12</v>
      </c>
      <c r="B453" s="137" t="s">
        <v>21</v>
      </c>
      <c r="C453" s="137"/>
      <c r="D453" s="20"/>
      <c r="E453" s="20"/>
      <c r="F453" s="20"/>
      <c r="G453" s="20"/>
      <c r="H453" s="20"/>
    </row>
    <row r="454" spans="1:8" s="76" customFormat="1" ht="27" customHeight="1">
      <c r="A454" s="41" t="s">
        <v>22</v>
      </c>
      <c r="B454" s="135" t="s">
        <v>23</v>
      </c>
      <c r="C454" s="136"/>
      <c r="D454" s="67">
        <v>1975767250.86</v>
      </c>
      <c r="E454" s="67"/>
      <c r="F454" s="67">
        <f>F456-E455</f>
        <v>46139077.33</v>
      </c>
      <c r="G454" s="67"/>
      <c r="H454" s="67">
        <f aca="true" t="shared" si="0" ref="H454:H459">D454+E454-F454</f>
        <v>1929628173.53</v>
      </c>
    </row>
    <row r="455" spans="1:8" s="76" customFormat="1" ht="27" customHeight="1">
      <c r="A455" s="41" t="s">
        <v>24</v>
      </c>
      <c r="B455" s="128" t="s">
        <v>25</v>
      </c>
      <c r="C455" s="129"/>
      <c r="D455" s="67">
        <v>1528939235.86</v>
      </c>
      <c r="E455" s="67">
        <v>7139568.67</v>
      </c>
      <c r="F455" s="67"/>
      <c r="G455" s="67"/>
      <c r="H455" s="67">
        <f t="shared" si="0"/>
        <v>1536078804.53</v>
      </c>
    </row>
    <row r="456" spans="1:8" s="76" customFormat="1" ht="27" customHeight="1">
      <c r="A456" s="41" t="s">
        <v>26</v>
      </c>
      <c r="B456" s="128" t="s">
        <v>88</v>
      </c>
      <c r="C456" s="129"/>
      <c r="D456" s="67">
        <v>446828015</v>
      </c>
      <c r="E456" s="67"/>
      <c r="F456" s="67">
        <v>53278646</v>
      </c>
      <c r="G456" s="67"/>
      <c r="H456" s="67">
        <f t="shared" si="0"/>
        <v>393549369</v>
      </c>
    </row>
    <row r="457" spans="1:8" s="76" customFormat="1" ht="27" customHeight="1">
      <c r="A457" s="41" t="s">
        <v>27</v>
      </c>
      <c r="B457" s="128" t="s">
        <v>28</v>
      </c>
      <c r="C457" s="129"/>
      <c r="D457" s="67">
        <v>2149688701.47</v>
      </c>
      <c r="E457" s="67"/>
      <c r="F457" s="67">
        <f>F458+F459</f>
        <v>46139077.33</v>
      </c>
      <c r="G457" s="67"/>
      <c r="H457" s="67">
        <f t="shared" si="0"/>
        <v>2103549624.1399999</v>
      </c>
    </row>
    <row r="458" spans="1:8" s="76" customFormat="1" ht="27" customHeight="1">
      <c r="A458" s="41" t="s">
        <v>29</v>
      </c>
      <c r="B458" s="128" t="s">
        <v>30</v>
      </c>
      <c r="C458" s="129"/>
      <c r="D458" s="67">
        <v>1247180405.47</v>
      </c>
      <c r="E458" s="67"/>
      <c r="F458" s="67">
        <v>13078057.33</v>
      </c>
      <c r="G458" s="67"/>
      <c r="H458" s="67">
        <f t="shared" si="0"/>
        <v>1234102348.14</v>
      </c>
    </row>
    <row r="459" spans="1:8" s="76" customFormat="1" ht="27" customHeight="1">
      <c r="A459" s="41" t="s">
        <v>31</v>
      </c>
      <c r="B459" s="128" t="s">
        <v>89</v>
      </c>
      <c r="C459" s="129"/>
      <c r="D459" s="67">
        <v>902508296</v>
      </c>
      <c r="E459" s="67"/>
      <c r="F459" s="67">
        <v>33061020</v>
      </c>
      <c r="G459" s="67"/>
      <c r="H459" s="67">
        <f t="shared" si="0"/>
        <v>869447276</v>
      </c>
    </row>
    <row r="460" spans="1:8" s="76" customFormat="1" ht="27" customHeight="1">
      <c r="A460" s="41" t="s">
        <v>39</v>
      </c>
      <c r="B460" s="128" t="s">
        <v>303</v>
      </c>
      <c r="C460" s="129"/>
      <c r="D460" s="67">
        <v>66500000</v>
      </c>
      <c r="E460" s="67"/>
      <c r="F460" s="67">
        <v>66500000</v>
      </c>
      <c r="G460" s="67"/>
      <c r="H460" s="67">
        <f aca="true" t="shared" si="1" ref="H460:H471">D460+E460-F460</f>
        <v>0</v>
      </c>
    </row>
    <row r="461" spans="1:8" s="76" customFormat="1" ht="41.25" customHeight="1">
      <c r="A461" s="41" t="s">
        <v>42</v>
      </c>
      <c r="B461" s="128" t="s">
        <v>302</v>
      </c>
      <c r="C461" s="129"/>
      <c r="D461" s="67">
        <v>101500000</v>
      </c>
      <c r="E461" s="67">
        <v>66500000</v>
      </c>
      <c r="F461" s="67"/>
      <c r="G461" s="67"/>
      <c r="H461" s="67">
        <f t="shared" si="1"/>
        <v>168000000</v>
      </c>
    </row>
    <row r="462" spans="1:8" s="76" customFormat="1" ht="40.5" customHeight="1">
      <c r="A462" s="41" t="s">
        <v>44</v>
      </c>
      <c r="B462" s="128" t="s">
        <v>125</v>
      </c>
      <c r="C462" s="129"/>
      <c r="D462" s="67">
        <v>39745971</v>
      </c>
      <c r="E462" s="67"/>
      <c r="F462" s="67">
        <v>19995099</v>
      </c>
      <c r="G462" s="67"/>
      <c r="H462" s="67">
        <f t="shared" si="1"/>
        <v>19750872</v>
      </c>
    </row>
    <row r="463" spans="1:8" s="76" customFormat="1" ht="27" customHeight="1">
      <c r="A463" s="41" t="s">
        <v>94</v>
      </c>
      <c r="B463" s="128" t="s">
        <v>132</v>
      </c>
      <c r="C463" s="129"/>
      <c r="D463" s="67">
        <v>17341847</v>
      </c>
      <c r="E463" s="67"/>
      <c r="F463" s="67">
        <f>F464</f>
        <v>5200000</v>
      </c>
      <c r="G463" s="67"/>
      <c r="H463" s="67">
        <f t="shared" si="1"/>
        <v>12141847</v>
      </c>
    </row>
    <row r="464" spans="1:8" s="76" customFormat="1" ht="41.25" customHeight="1">
      <c r="A464" s="41" t="s">
        <v>91</v>
      </c>
      <c r="B464" s="128" t="s">
        <v>133</v>
      </c>
      <c r="C464" s="129"/>
      <c r="D464" s="67">
        <v>5200000</v>
      </c>
      <c r="E464" s="67"/>
      <c r="F464" s="67">
        <v>5200000</v>
      </c>
      <c r="G464" s="67"/>
      <c r="H464" s="67">
        <f t="shared" si="1"/>
        <v>0</v>
      </c>
    </row>
    <row r="465" spans="1:8" s="76" customFormat="1" ht="41.25" customHeight="1">
      <c r="A465" s="41" t="s">
        <v>95</v>
      </c>
      <c r="B465" s="128" t="s">
        <v>319</v>
      </c>
      <c r="C465" s="129"/>
      <c r="D465" s="67">
        <v>200000</v>
      </c>
      <c r="E465" s="67"/>
      <c r="F465" s="67">
        <v>200000</v>
      </c>
      <c r="G465" s="67"/>
      <c r="H465" s="67">
        <f t="shared" si="1"/>
        <v>0</v>
      </c>
    </row>
    <row r="466" spans="1:8" s="76" customFormat="1" ht="41.25" customHeight="1">
      <c r="A466" s="41" t="s">
        <v>96</v>
      </c>
      <c r="B466" s="128" t="s">
        <v>134</v>
      </c>
      <c r="C466" s="129"/>
      <c r="D466" s="67">
        <v>5000000</v>
      </c>
      <c r="E466" s="67"/>
      <c r="F466" s="67">
        <v>5000000</v>
      </c>
      <c r="G466" s="67"/>
      <c r="H466" s="67">
        <f t="shared" si="1"/>
        <v>0</v>
      </c>
    </row>
    <row r="467" spans="1:8" s="28" customFormat="1" ht="27" customHeight="1">
      <c r="A467" s="41" t="s">
        <v>97</v>
      </c>
      <c r="B467" s="127" t="s">
        <v>40</v>
      </c>
      <c r="C467" s="127"/>
      <c r="D467" s="67">
        <v>708622134.36</v>
      </c>
      <c r="E467" s="67"/>
      <c r="F467" s="67">
        <f>F468-E469</f>
        <v>30045268</v>
      </c>
      <c r="G467" s="67"/>
      <c r="H467" s="67">
        <f t="shared" si="1"/>
        <v>678576866.36</v>
      </c>
    </row>
    <row r="468" spans="1:8" s="28" customFormat="1" ht="27" customHeight="1">
      <c r="A468" s="41" t="s">
        <v>110</v>
      </c>
      <c r="B468" s="127" t="s">
        <v>90</v>
      </c>
      <c r="C468" s="127"/>
      <c r="D468" s="67">
        <v>361463658</v>
      </c>
      <c r="E468" s="67"/>
      <c r="F468" s="67">
        <v>30316212</v>
      </c>
      <c r="G468" s="67"/>
      <c r="H468" s="67">
        <f t="shared" si="1"/>
        <v>331147446</v>
      </c>
    </row>
    <row r="469" spans="1:8" s="28" customFormat="1" ht="27" customHeight="1">
      <c r="A469" s="41" t="s">
        <v>111</v>
      </c>
      <c r="B469" s="127" t="s">
        <v>41</v>
      </c>
      <c r="C469" s="127"/>
      <c r="D469" s="67">
        <v>347158476.36</v>
      </c>
      <c r="E469" s="67">
        <v>270944</v>
      </c>
      <c r="F469" s="67"/>
      <c r="G469" s="67"/>
      <c r="H469" s="67">
        <f t="shared" si="1"/>
        <v>347429420.36</v>
      </c>
    </row>
    <row r="470" spans="1:8" s="28" customFormat="1" ht="54" customHeight="1">
      <c r="A470" s="41" t="s">
        <v>136</v>
      </c>
      <c r="B470" s="127" t="s">
        <v>244</v>
      </c>
      <c r="C470" s="127"/>
      <c r="D470" s="67">
        <v>200500000</v>
      </c>
      <c r="E470" s="67"/>
      <c r="F470" s="67">
        <v>1353363</v>
      </c>
      <c r="G470" s="67"/>
      <c r="H470" s="67">
        <f>D470+E470-F470</f>
        <v>199146637</v>
      </c>
    </row>
    <row r="471" spans="1:8" s="28" customFormat="1" ht="42" customHeight="1">
      <c r="A471" s="41" t="s">
        <v>306</v>
      </c>
      <c r="B471" s="127" t="s">
        <v>440</v>
      </c>
      <c r="C471" s="127"/>
      <c r="D471" s="42">
        <v>3245387</v>
      </c>
      <c r="E471" s="42"/>
      <c r="F471" s="42">
        <v>528353</v>
      </c>
      <c r="G471" s="42"/>
      <c r="H471" s="42">
        <f t="shared" si="1"/>
        <v>2717034</v>
      </c>
    </row>
    <row r="472" spans="1:8" s="28" customFormat="1" ht="27" customHeight="1">
      <c r="A472" s="41" t="s">
        <v>307</v>
      </c>
      <c r="B472" s="127" t="s">
        <v>226</v>
      </c>
      <c r="C472" s="127"/>
      <c r="D472" s="67">
        <v>870000</v>
      </c>
      <c r="E472" s="67">
        <v>587800</v>
      </c>
      <c r="F472" s="67"/>
      <c r="G472" s="67"/>
      <c r="H472" s="67">
        <f>D472+E472-F472</f>
        <v>1457800</v>
      </c>
    </row>
    <row r="473" spans="1:8" s="28" customFormat="1" ht="120" customHeight="1">
      <c r="A473" s="41" t="s">
        <v>308</v>
      </c>
      <c r="B473" s="127" t="s">
        <v>151</v>
      </c>
      <c r="C473" s="127"/>
      <c r="D473" s="42">
        <v>100450</v>
      </c>
      <c r="E473" s="42"/>
      <c r="F473" s="42">
        <v>200</v>
      </c>
      <c r="G473" s="42"/>
      <c r="H473" s="42">
        <f aca="true" t="shared" si="2" ref="H473:H480">D473+E473-F473</f>
        <v>100250</v>
      </c>
    </row>
    <row r="474" spans="1:8" s="28" customFormat="1" ht="84" customHeight="1">
      <c r="A474" s="41" t="s">
        <v>137</v>
      </c>
      <c r="B474" s="127" t="s">
        <v>152</v>
      </c>
      <c r="C474" s="127"/>
      <c r="D474" s="42">
        <v>1905</v>
      </c>
      <c r="E474" s="42"/>
      <c r="F474" s="42">
        <v>515</v>
      </c>
      <c r="G474" s="42"/>
      <c r="H474" s="42">
        <f t="shared" si="2"/>
        <v>1390</v>
      </c>
    </row>
    <row r="475" spans="1:8" s="28" customFormat="1" ht="56.25" customHeight="1">
      <c r="A475" s="41" t="s">
        <v>309</v>
      </c>
      <c r="B475" s="127" t="s">
        <v>153</v>
      </c>
      <c r="C475" s="127"/>
      <c r="D475" s="42">
        <v>160</v>
      </c>
      <c r="E475" s="42">
        <v>1850</v>
      </c>
      <c r="F475" s="42"/>
      <c r="G475" s="42"/>
      <c r="H475" s="42">
        <f t="shared" si="2"/>
        <v>2010</v>
      </c>
    </row>
    <row r="476" spans="1:8" s="28" customFormat="1" ht="54.75" customHeight="1">
      <c r="A476" s="41" t="s">
        <v>138</v>
      </c>
      <c r="B476" s="127" t="s">
        <v>117</v>
      </c>
      <c r="C476" s="127"/>
      <c r="D476" s="42">
        <v>273.39</v>
      </c>
      <c r="E476" s="42">
        <v>1850</v>
      </c>
      <c r="F476" s="42"/>
      <c r="G476" s="42"/>
      <c r="H476" s="42">
        <f t="shared" si="2"/>
        <v>2123.39</v>
      </c>
    </row>
    <row r="477" spans="1:8" s="28" customFormat="1" ht="68.25" customHeight="1">
      <c r="A477" s="41" t="s">
        <v>310</v>
      </c>
      <c r="B477" s="127" t="s">
        <v>154</v>
      </c>
      <c r="C477" s="127"/>
      <c r="D477" s="42">
        <v>1900</v>
      </c>
      <c r="E477" s="42">
        <v>1300</v>
      </c>
      <c r="F477" s="42"/>
      <c r="G477" s="42"/>
      <c r="H477" s="42">
        <f t="shared" si="2"/>
        <v>3200</v>
      </c>
    </row>
    <row r="478" spans="1:8" s="28" customFormat="1" ht="64.5" customHeight="1">
      <c r="A478" s="41" t="s">
        <v>311</v>
      </c>
      <c r="B478" s="127" t="s">
        <v>114</v>
      </c>
      <c r="C478" s="127"/>
      <c r="D478" s="42">
        <v>4599.39</v>
      </c>
      <c r="E478" s="42">
        <v>1300</v>
      </c>
      <c r="F478" s="42"/>
      <c r="G478" s="42"/>
      <c r="H478" s="42">
        <f t="shared" si="2"/>
        <v>5899.39</v>
      </c>
    </row>
    <row r="479" spans="1:8" s="28" customFormat="1" ht="39.75" customHeight="1">
      <c r="A479" s="41" t="s">
        <v>312</v>
      </c>
      <c r="B479" s="127" t="s">
        <v>238</v>
      </c>
      <c r="C479" s="127"/>
      <c r="D479" s="42">
        <v>2400890</v>
      </c>
      <c r="E479" s="42">
        <v>219200</v>
      </c>
      <c r="F479" s="42"/>
      <c r="G479" s="42"/>
      <c r="H479" s="42">
        <f t="shared" si="2"/>
        <v>2620090</v>
      </c>
    </row>
    <row r="480" spans="1:8" s="28" customFormat="1" ht="52.5" customHeight="1">
      <c r="A480" s="41" t="s">
        <v>313</v>
      </c>
      <c r="B480" s="127" t="s">
        <v>239</v>
      </c>
      <c r="C480" s="127"/>
      <c r="D480" s="42">
        <v>2400890</v>
      </c>
      <c r="E480" s="42">
        <v>219200</v>
      </c>
      <c r="F480" s="42"/>
      <c r="G480" s="42"/>
      <c r="H480" s="42">
        <f t="shared" si="2"/>
        <v>2620090</v>
      </c>
    </row>
    <row r="481" spans="1:8" s="28" customFormat="1" ht="31.5" customHeight="1">
      <c r="A481" s="41" t="s">
        <v>314</v>
      </c>
      <c r="B481" s="127" t="s">
        <v>304</v>
      </c>
      <c r="C481" s="127"/>
      <c r="D481" s="42">
        <v>13500000</v>
      </c>
      <c r="E481" s="42"/>
      <c r="F481" s="42">
        <v>13500000</v>
      </c>
      <c r="G481" s="42"/>
      <c r="H481" s="42">
        <f>D481+E481-F481</f>
        <v>0</v>
      </c>
    </row>
    <row r="482" spans="1:8" s="28" customFormat="1" ht="44.25" customHeight="1">
      <c r="A482" s="41" t="s">
        <v>439</v>
      </c>
      <c r="B482" s="127" t="s">
        <v>305</v>
      </c>
      <c r="C482" s="127"/>
      <c r="D482" s="42">
        <v>66500000</v>
      </c>
      <c r="E482" s="42"/>
      <c r="F482" s="42">
        <v>66500000</v>
      </c>
      <c r="G482" s="42"/>
      <c r="H482" s="42">
        <f>D482+E482-F482</f>
        <v>0</v>
      </c>
    </row>
    <row r="483" spans="1:8" s="2" customFormat="1" ht="5.25" customHeight="1">
      <c r="A483" s="18"/>
      <c r="B483" s="19"/>
      <c r="C483" s="19"/>
      <c r="D483" s="22"/>
      <c r="E483" s="22"/>
      <c r="F483" s="22"/>
      <c r="G483" s="22"/>
      <c r="H483" s="22"/>
    </row>
    <row r="484" spans="1:8" s="21" customFormat="1" ht="18.75" customHeight="1">
      <c r="A484" s="11" t="s">
        <v>18</v>
      </c>
      <c r="B484" s="130" t="s">
        <v>32</v>
      </c>
      <c r="C484" s="130"/>
      <c r="D484" s="13"/>
      <c r="E484" s="13"/>
      <c r="F484" s="13"/>
      <c r="G484" s="13"/>
      <c r="H484" s="13"/>
    </row>
    <row r="485" spans="1:8" s="28" customFormat="1" ht="15.75" customHeight="1">
      <c r="A485" s="27" t="s">
        <v>22</v>
      </c>
      <c r="B485" s="116" t="s">
        <v>47</v>
      </c>
      <c r="C485" s="116"/>
      <c r="D485" s="116"/>
      <c r="E485" s="116"/>
      <c r="F485" s="116"/>
      <c r="G485" s="116"/>
      <c r="H485" s="116"/>
    </row>
    <row r="486" spans="1:8" s="28" customFormat="1" ht="15.75" customHeight="1">
      <c r="A486" s="27" t="s">
        <v>24</v>
      </c>
      <c r="B486" s="116" t="s">
        <v>48</v>
      </c>
      <c r="C486" s="116"/>
      <c r="D486" s="116"/>
      <c r="E486" s="116"/>
      <c r="F486" s="116"/>
      <c r="G486" s="116"/>
      <c r="H486" s="116"/>
    </row>
    <row r="487" spans="1:8" s="28" customFormat="1" ht="15.75" customHeight="1">
      <c r="A487" s="27" t="s">
        <v>26</v>
      </c>
      <c r="B487" s="116" t="s">
        <v>49</v>
      </c>
      <c r="C487" s="116"/>
      <c r="D487" s="116"/>
      <c r="E487" s="116"/>
      <c r="F487" s="116"/>
      <c r="G487" s="116"/>
      <c r="H487" s="116"/>
    </row>
    <row r="488" spans="1:8" s="28" customFormat="1" ht="15.75" customHeight="1">
      <c r="A488" s="27" t="s">
        <v>27</v>
      </c>
      <c r="B488" s="116" t="s">
        <v>50</v>
      </c>
      <c r="C488" s="116"/>
      <c r="D488" s="116"/>
      <c r="E488" s="116"/>
      <c r="F488" s="116"/>
      <c r="G488" s="116"/>
      <c r="H488" s="116"/>
    </row>
    <row r="489" spans="1:8" s="28" customFormat="1" ht="15.75" customHeight="1">
      <c r="A489" s="27" t="s">
        <v>29</v>
      </c>
      <c r="B489" s="116" t="s">
        <v>51</v>
      </c>
      <c r="C489" s="116"/>
      <c r="D489" s="116"/>
      <c r="E489" s="116"/>
      <c r="F489" s="116"/>
      <c r="G489" s="116"/>
      <c r="H489" s="116"/>
    </row>
    <row r="490" spans="1:8" s="36" customFormat="1" ht="26.25" customHeight="1">
      <c r="A490" s="27" t="s">
        <v>31</v>
      </c>
      <c r="B490" s="126" t="s">
        <v>92</v>
      </c>
      <c r="C490" s="126"/>
      <c r="D490" s="126"/>
      <c r="E490" s="126"/>
      <c r="F490" s="126"/>
      <c r="G490" s="126"/>
      <c r="H490" s="126"/>
    </row>
    <row r="491" spans="1:8" s="36" customFormat="1" ht="15.75" customHeight="1">
      <c r="A491" s="27" t="s">
        <v>39</v>
      </c>
      <c r="B491" s="126" t="s">
        <v>109</v>
      </c>
      <c r="C491" s="126"/>
      <c r="D491" s="126"/>
      <c r="E491" s="126"/>
      <c r="F491" s="126"/>
      <c r="G491" s="126"/>
      <c r="H491" s="126"/>
    </row>
    <row r="492" spans="1:8" s="63" customFormat="1" ht="15.75" customHeight="1">
      <c r="A492" s="27" t="s">
        <v>42</v>
      </c>
      <c r="B492" s="126" t="s">
        <v>101</v>
      </c>
      <c r="C492" s="126"/>
      <c r="D492" s="126"/>
      <c r="E492" s="126"/>
      <c r="F492" s="126"/>
      <c r="G492" s="126"/>
      <c r="H492" s="126"/>
    </row>
    <row r="493" spans="1:8" s="36" customFormat="1" ht="15.75" customHeight="1">
      <c r="A493" s="27" t="s">
        <v>44</v>
      </c>
      <c r="B493" s="126" t="s">
        <v>93</v>
      </c>
      <c r="C493" s="126"/>
      <c r="D493" s="126"/>
      <c r="E493" s="126"/>
      <c r="F493" s="126"/>
      <c r="G493" s="126"/>
      <c r="H493" s="126"/>
    </row>
    <row r="494" spans="1:8" s="28" customFormat="1" ht="15.75" customHeight="1">
      <c r="A494" s="27" t="s">
        <v>94</v>
      </c>
      <c r="B494" s="116" t="s">
        <v>52</v>
      </c>
      <c r="C494" s="116"/>
      <c r="D494" s="116"/>
      <c r="E494" s="116"/>
      <c r="F494" s="116"/>
      <c r="G494" s="116"/>
      <c r="H494" s="116"/>
    </row>
    <row r="495" spans="1:8" s="36" customFormat="1" ht="15.75" customHeight="1">
      <c r="A495" s="27" t="s">
        <v>91</v>
      </c>
      <c r="B495" s="126" t="s">
        <v>100</v>
      </c>
      <c r="C495" s="126"/>
      <c r="D495" s="126"/>
      <c r="E495" s="126"/>
      <c r="F495" s="126"/>
      <c r="G495" s="126"/>
      <c r="H495" s="126"/>
    </row>
    <row r="496" spans="1:8" s="64" customFormat="1" ht="15.75" customHeight="1">
      <c r="A496" s="27" t="s">
        <v>95</v>
      </c>
      <c r="B496" s="125" t="s">
        <v>123</v>
      </c>
      <c r="C496" s="125"/>
      <c r="D496" s="125"/>
      <c r="E496" s="125"/>
      <c r="F496" s="125"/>
      <c r="G496" s="125"/>
      <c r="H496" s="125"/>
    </row>
    <row r="497" spans="1:8" s="36" customFormat="1" ht="15.75" customHeight="1">
      <c r="A497" s="27" t="s">
        <v>96</v>
      </c>
      <c r="B497" s="126" t="s">
        <v>146</v>
      </c>
      <c r="C497" s="126"/>
      <c r="D497" s="126"/>
      <c r="E497" s="126"/>
      <c r="F497" s="126"/>
      <c r="G497" s="126"/>
      <c r="H497" s="126"/>
    </row>
    <row r="498" spans="1:8" s="35" customFormat="1" ht="15.75" customHeight="1">
      <c r="A498" s="27" t="s">
        <v>97</v>
      </c>
      <c r="B498" s="138" t="s">
        <v>145</v>
      </c>
      <c r="C498" s="138"/>
      <c r="D498" s="138"/>
      <c r="E498" s="138"/>
      <c r="F498" s="138"/>
      <c r="G498" s="138"/>
      <c r="H498" s="138"/>
    </row>
    <row r="499" spans="1:8" s="35" customFormat="1" ht="8.25" customHeight="1">
      <c r="A499" s="27"/>
      <c r="B499" s="37"/>
      <c r="C499" s="37"/>
      <c r="D499" s="37"/>
      <c r="E499" s="37"/>
      <c r="F499" s="37"/>
      <c r="G499" s="37"/>
      <c r="H499" s="37"/>
    </row>
    <row r="500" spans="1:8" ht="16.5" customHeight="1">
      <c r="A500" s="11" t="s">
        <v>33</v>
      </c>
      <c r="B500" s="130" t="s">
        <v>46</v>
      </c>
      <c r="C500" s="130"/>
      <c r="D500" s="13"/>
      <c r="E500" s="13"/>
      <c r="F500" s="13"/>
      <c r="G500" s="13"/>
      <c r="H500" s="13"/>
    </row>
    <row r="501" spans="4:8" ht="4.5" customHeight="1">
      <c r="D501" s="23"/>
      <c r="E501" s="23"/>
      <c r="F501" s="23"/>
      <c r="G501" s="23"/>
      <c r="H501" s="23"/>
    </row>
    <row r="502" spans="1:8" s="28" customFormat="1" ht="12.75" customHeight="1">
      <c r="A502" s="32" t="s">
        <v>34</v>
      </c>
      <c r="B502" s="117" t="s">
        <v>315</v>
      </c>
      <c r="C502" s="117"/>
      <c r="D502" s="117"/>
      <c r="E502" s="117"/>
      <c r="F502" s="117"/>
      <c r="G502" s="117"/>
      <c r="H502" s="117"/>
    </row>
    <row r="503" spans="1:8" s="28" customFormat="1" ht="15" customHeight="1">
      <c r="A503" s="27"/>
      <c r="B503" s="87" t="s">
        <v>35</v>
      </c>
      <c r="C503" s="117" t="s">
        <v>316</v>
      </c>
      <c r="D503" s="117"/>
      <c r="E503" s="117"/>
      <c r="F503" s="117"/>
      <c r="G503" s="117"/>
      <c r="H503" s="117"/>
    </row>
    <row r="504" spans="1:8" s="33" customFormat="1" ht="15" customHeight="1">
      <c r="A504" s="27"/>
      <c r="B504" s="87" t="s">
        <v>36</v>
      </c>
      <c r="C504" s="117" t="s">
        <v>317</v>
      </c>
      <c r="D504" s="117"/>
      <c r="E504" s="117"/>
      <c r="F504" s="117"/>
      <c r="G504" s="117"/>
      <c r="H504" s="117"/>
    </row>
    <row r="505" spans="1:8" s="28" customFormat="1" ht="27.75" customHeight="1">
      <c r="A505" s="27"/>
      <c r="B505" s="88" t="s">
        <v>98</v>
      </c>
      <c r="C505" s="117" t="s">
        <v>336</v>
      </c>
      <c r="D505" s="117"/>
      <c r="E505" s="117"/>
      <c r="F505" s="117"/>
      <c r="G505" s="117"/>
      <c r="H505" s="117"/>
    </row>
    <row r="506" spans="1:8" s="28" customFormat="1" ht="25.5" customHeight="1">
      <c r="A506" s="27"/>
      <c r="B506" s="88" t="s">
        <v>99</v>
      </c>
      <c r="C506" s="116" t="s">
        <v>320</v>
      </c>
      <c r="D506" s="116"/>
      <c r="E506" s="116"/>
      <c r="F506" s="116"/>
      <c r="G506" s="116"/>
      <c r="H506" s="116"/>
    </row>
    <row r="507" spans="1:8" s="28" customFormat="1" ht="16.5" customHeight="1">
      <c r="A507" s="27"/>
      <c r="B507" s="88"/>
      <c r="C507" s="116" t="s">
        <v>318</v>
      </c>
      <c r="D507" s="116"/>
      <c r="E507" s="116"/>
      <c r="F507" s="116"/>
      <c r="G507" s="116"/>
      <c r="H507" s="116"/>
    </row>
    <row r="508" spans="1:8" s="28" customFormat="1" ht="29.25" customHeight="1">
      <c r="A508" s="27"/>
      <c r="B508" s="88"/>
      <c r="C508" s="116" t="s">
        <v>321</v>
      </c>
      <c r="D508" s="116"/>
      <c r="E508" s="116"/>
      <c r="F508" s="116"/>
      <c r="G508" s="116"/>
      <c r="H508" s="116"/>
    </row>
  </sheetData>
  <sheetProtection password="C25B" sheet="1"/>
  <mergeCells count="357">
    <mergeCell ref="B475:C475"/>
    <mergeCell ref="B477:C477"/>
    <mergeCell ref="B481:C481"/>
    <mergeCell ref="B482:C482"/>
    <mergeCell ref="C506:H506"/>
    <mergeCell ref="B498:H498"/>
    <mergeCell ref="B500:C500"/>
    <mergeCell ref="B486:H486"/>
    <mergeCell ref="B497:H497"/>
    <mergeCell ref="C507:H507"/>
    <mergeCell ref="C508:H508"/>
    <mergeCell ref="C505:H505"/>
    <mergeCell ref="C245:H245"/>
    <mergeCell ref="C205:H205"/>
    <mergeCell ref="C224:H224"/>
    <mergeCell ref="C221:H221"/>
    <mergeCell ref="C252:H252"/>
    <mergeCell ref="B473:C473"/>
    <mergeCell ref="B470:C470"/>
    <mergeCell ref="B460:C460"/>
    <mergeCell ref="C19:H19"/>
    <mergeCell ref="C174:H174"/>
    <mergeCell ref="C373:H373"/>
    <mergeCell ref="C362:H362"/>
    <mergeCell ref="C341:H341"/>
    <mergeCell ref="C371:H371"/>
    <mergeCell ref="C356:H356"/>
    <mergeCell ref="C316:H316"/>
    <mergeCell ref="C49:H49"/>
    <mergeCell ref="C418:H418"/>
    <mergeCell ref="C396:H396"/>
    <mergeCell ref="C334:H334"/>
    <mergeCell ref="C398:H398"/>
    <mergeCell ref="C384:H384"/>
    <mergeCell ref="C393:H393"/>
    <mergeCell ref="C383:H383"/>
    <mergeCell ref="C324:H324"/>
    <mergeCell ref="C251:H251"/>
    <mergeCell ref="C377:H377"/>
    <mergeCell ref="C415:H415"/>
    <mergeCell ref="C363:H363"/>
    <mergeCell ref="C420:H420"/>
    <mergeCell ref="C409:H409"/>
    <mergeCell ref="C271:H271"/>
    <mergeCell ref="C340:H340"/>
    <mergeCell ref="C278:H278"/>
    <mergeCell ref="C23:H23"/>
    <mergeCell ref="C195:H195"/>
    <mergeCell ref="C390:H390"/>
    <mergeCell ref="C149:H149"/>
    <mergeCell ref="C414:H414"/>
    <mergeCell ref="C413:H413"/>
    <mergeCell ref="C134:H134"/>
    <mergeCell ref="C375:H375"/>
    <mergeCell ref="C374:H374"/>
    <mergeCell ref="C92:F92"/>
    <mergeCell ref="C47:H47"/>
    <mergeCell ref="B474:C474"/>
    <mergeCell ref="C421:H421"/>
    <mergeCell ref="C438:H438"/>
    <mergeCell ref="C93:F93"/>
    <mergeCell ref="C94:F94"/>
    <mergeCell ref="C257:H257"/>
    <mergeCell ref="C441:H441"/>
    <mergeCell ref="B459:C459"/>
    <mergeCell ref="C419:H419"/>
    <mergeCell ref="C126:H126"/>
    <mergeCell ref="C127:H127"/>
    <mergeCell ref="C130:H130"/>
    <mergeCell ref="C128:H128"/>
    <mergeCell ref="C440:H440"/>
    <mergeCell ref="C410:H410"/>
    <mergeCell ref="C299:H299"/>
    <mergeCell ref="C358:H358"/>
    <mergeCell ref="C417:H417"/>
    <mergeCell ref="C183:H183"/>
    <mergeCell ref="C96:F96"/>
    <mergeCell ref="C97:F97"/>
    <mergeCell ref="C98:H98"/>
    <mergeCell ref="C112:H112"/>
    <mergeCell ref="C319:H319"/>
    <mergeCell ref="C185:H185"/>
    <mergeCell ref="C279:H279"/>
    <mergeCell ref="C280:H280"/>
    <mergeCell ref="C139:H139"/>
    <mergeCell ref="C191:H191"/>
    <mergeCell ref="C39:H39"/>
    <mergeCell ref="C105:H105"/>
    <mergeCell ref="C25:H25"/>
    <mergeCell ref="C26:H26"/>
    <mergeCell ref="C30:H30"/>
    <mergeCell ref="C31:H31"/>
    <mergeCell ref="C68:F68"/>
    <mergeCell ref="C102:F102"/>
    <mergeCell ref="C99:F99"/>
    <mergeCell ref="C103:F103"/>
    <mergeCell ref="C90:F90"/>
    <mergeCell ref="C218:H218"/>
    <mergeCell ref="C129:H129"/>
    <mergeCell ref="C203:H203"/>
    <mergeCell ref="C116:H116"/>
    <mergeCell ref="C119:H119"/>
    <mergeCell ref="C104:F104"/>
    <mergeCell ref="C100:F100"/>
    <mergeCell ref="C106:F106"/>
    <mergeCell ref="C95:F95"/>
    <mergeCell ref="C110:H110"/>
    <mergeCell ref="C118:H118"/>
    <mergeCell ref="C216:H216"/>
    <mergeCell ref="C111:H111"/>
    <mergeCell ref="C416:H416"/>
    <mergeCell ref="C394:H394"/>
    <mergeCell ref="C397:H397"/>
    <mergeCell ref="C400:H400"/>
    <mergeCell ref="C303:H303"/>
    <mergeCell ref="C125:H125"/>
    <mergeCell ref="B453:C453"/>
    <mergeCell ref="B464:C464"/>
    <mergeCell ref="C401:H401"/>
    <mergeCell ref="B494:H494"/>
    <mergeCell ref="A452:H452"/>
    <mergeCell ref="C89:H89"/>
    <mergeCell ref="B487:H487"/>
    <mergeCell ref="B468:C468"/>
    <mergeCell ref="B456:C456"/>
    <mergeCell ref="B457:C457"/>
    <mergeCell ref="B479:C479"/>
    <mergeCell ref="B480:C480"/>
    <mergeCell ref="B472:C472"/>
    <mergeCell ref="B461:C461"/>
    <mergeCell ref="B462:C462"/>
    <mergeCell ref="B471:C471"/>
    <mergeCell ref="B469:C469"/>
    <mergeCell ref="B466:C466"/>
    <mergeCell ref="B463:C463"/>
    <mergeCell ref="B465:C465"/>
    <mergeCell ref="A6:H6"/>
    <mergeCell ref="B455:C455"/>
    <mergeCell ref="B11:C11"/>
    <mergeCell ref="A8:H8"/>
    <mergeCell ref="C61:H61"/>
    <mergeCell ref="C52:H52"/>
    <mergeCell ref="A10:H10"/>
    <mergeCell ref="A9:H9"/>
    <mergeCell ref="B454:C454"/>
    <mergeCell ref="C443:H443"/>
    <mergeCell ref="C107:F107"/>
    <mergeCell ref="C91:H91"/>
    <mergeCell ref="C55:H55"/>
    <mergeCell ref="C35:H35"/>
    <mergeCell ref="C43:H43"/>
    <mergeCell ref="A1:H1"/>
    <mergeCell ref="A2:H2"/>
    <mergeCell ref="A3:H3"/>
    <mergeCell ref="A4:H4"/>
    <mergeCell ref="A5:H5"/>
    <mergeCell ref="C124:H124"/>
    <mergeCell ref="C186:H186"/>
    <mergeCell ref="B502:H502"/>
    <mergeCell ref="C503:H503"/>
    <mergeCell ref="B485:H485"/>
    <mergeCell ref="A7:H7"/>
    <mergeCell ref="C120:H120"/>
    <mergeCell ref="C121:H121"/>
    <mergeCell ref="C122:H122"/>
    <mergeCell ref="C54:F54"/>
    <mergeCell ref="C123:H123"/>
    <mergeCell ref="C288:H288"/>
    <mergeCell ref="C187:H187"/>
    <mergeCell ref="C204:H204"/>
    <mergeCell ref="C267:H267"/>
    <mergeCell ref="C504:H504"/>
    <mergeCell ref="B458:C458"/>
    <mergeCell ref="B488:H488"/>
    <mergeCell ref="B467:C467"/>
    <mergeCell ref="B484:C484"/>
    <mergeCell ref="C339:H339"/>
    <mergeCell ref="C405:H405"/>
    <mergeCell ref="C372:H372"/>
    <mergeCell ref="C355:H355"/>
    <mergeCell ref="C357:H357"/>
    <mergeCell ref="B495:H495"/>
    <mergeCell ref="B490:H490"/>
    <mergeCell ref="B493:H493"/>
    <mergeCell ref="B492:H492"/>
    <mergeCell ref="B489:H489"/>
    <mergeCell ref="C427:H427"/>
    <mergeCell ref="C379:H379"/>
    <mergeCell ref="C423:H423"/>
    <mergeCell ref="C446:H446"/>
    <mergeCell ref="C434:H434"/>
    <mergeCell ref="C433:H433"/>
    <mergeCell ref="C408:H408"/>
    <mergeCell ref="C27:H27"/>
    <mergeCell ref="C114:H114"/>
    <mergeCell ref="C108:H108"/>
    <mergeCell ref="C143:H143"/>
    <mergeCell ref="C113:H113"/>
    <mergeCell ref="C50:H50"/>
    <mergeCell ref="C28:H28"/>
    <mergeCell ref="C29:H29"/>
    <mergeCell ref="C80:F80"/>
    <mergeCell ref="C76:F76"/>
    <mergeCell ref="C147:H147"/>
    <mergeCell ref="C388:H388"/>
    <mergeCell ref="C338:H338"/>
    <mergeCell ref="C178:H178"/>
    <mergeCell ref="C275:H275"/>
    <mergeCell ref="C276:H276"/>
    <mergeCell ref="C282:H282"/>
    <mergeCell ref="C284:H284"/>
    <mergeCell ref="C285:H285"/>
    <mergeCell ref="C207:H207"/>
    <mergeCell ref="C327:H327"/>
    <mergeCell ref="C329:H329"/>
    <mergeCell ref="C333:H333"/>
    <mergeCell ref="C313:H313"/>
    <mergeCell ref="B496:H496"/>
    <mergeCell ref="C353:H353"/>
    <mergeCell ref="B491:H491"/>
    <mergeCell ref="B478:C478"/>
    <mergeCell ref="B476:C476"/>
    <mergeCell ref="C406:H406"/>
    <mergeCell ref="C370:H370"/>
    <mergeCell ref="C309:H309"/>
    <mergeCell ref="C310:H310"/>
    <mergeCell ref="C312:H312"/>
    <mergeCell ref="C307:H307"/>
    <mergeCell ref="C345:H345"/>
    <mergeCell ref="C323:H323"/>
    <mergeCell ref="C325:H325"/>
    <mergeCell ref="C365:H365"/>
    <mergeCell ref="C351:H351"/>
    <mergeCell ref="C311:H311"/>
    <mergeCell ref="C308:H308"/>
    <mergeCell ref="C215:H215"/>
    <mergeCell ref="C202:H202"/>
    <mergeCell ref="C192:H192"/>
    <mergeCell ref="C190:H190"/>
    <mergeCell ref="C193:H193"/>
    <mergeCell ref="C247:H247"/>
    <mergeCell ref="C253:H253"/>
    <mergeCell ref="C201:H201"/>
    <mergeCell ref="C151:H151"/>
    <mergeCell ref="C152:H152"/>
    <mergeCell ref="C211:H211"/>
    <mergeCell ref="C210:H210"/>
    <mergeCell ref="C206:H206"/>
    <mergeCell ref="C179:H179"/>
    <mergeCell ref="C162:H162"/>
    <mergeCell ref="C164:H164"/>
    <mergeCell ref="C163:H163"/>
    <mergeCell ref="C184:H184"/>
    <mergeCell ref="C234:H234"/>
    <mergeCell ref="C214:H214"/>
    <mergeCell ref="C318:H318"/>
    <mergeCell ref="C241:H241"/>
    <mergeCell ref="C295:H295"/>
    <mergeCell ref="C236:H236"/>
    <mergeCell ref="C237:H237"/>
    <mergeCell ref="C220:H220"/>
    <mergeCell ref="C258:H258"/>
    <mergeCell ref="C259:H259"/>
    <mergeCell ref="C314:H314"/>
    <mergeCell ref="C336:H336"/>
    <mergeCell ref="C165:H165"/>
    <mergeCell ref="C326:H326"/>
    <mergeCell ref="C208:H208"/>
    <mergeCell ref="C277:H277"/>
    <mergeCell ref="C197:H197"/>
    <mergeCell ref="C198:H198"/>
    <mergeCell ref="C199:H199"/>
    <mergeCell ref="C213:H213"/>
    <mergeCell ref="C429:H429"/>
    <mergeCell ref="C439:H439"/>
    <mergeCell ref="C158:H158"/>
    <mergeCell ref="C430:H430"/>
    <mergeCell ref="C431:H431"/>
    <mergeCell ref="C331:H331"/>
    <mergeCell ref="C332:H332"/>
    <mergeCell ref="C232:H232"/>
    <mergeCell ref="C289:H289"/>
    <mergeCell ref="C291:H291"/>
    <mergeCell ref="C449:H449"/>
    <mergeCell ref="C448:H448"/>
    <mergeCell ref="C447:H447"/>
    <mergeCell ref="C346:H346"/>
    <mergeCell ref="C347:H347"/>
    <mergeCell ref="C407:H407"/>
    <mergeCell ref="C424:H424"/>
    <mergeCell ref="C442:H442"/>
    <mergeCell ref="C364:H364"/>
    <mergeCell ref="C399:H399"/>
    <mergeCell ref="C450:H450"/>
    <mergeCell ref="C425:H425"/>
    <mergeCell ref="C411:H411"/>
    <mergeCell ref="C176:H176"/>
    <mergeCell ref="C281:H281"/>
    <mergeCell ref="C342:H342"/>
    <mergeCell ref="C343:H343"/>
    <mergeCell ref="C344:H344"/>
    <mergeCell ref="C265:H265"/>
    <mergeCell ref="C266:H266"/>
    <mergeCell ref="C235:H235"/>
    <mergeCell ref="C238:H238"/>
    <mergeCell ref="C239:H239"/>
    <mergeCell ref="C286:H286"/>
    <mergeCell ref="C283:H283"/>
    <mergeCell ref="C263:H263"/>
    <mergeCell ref="C264:H264"/>
    <mergeCell ref="C243:H243"/>
    <mergeCell ref="C228:H228"/>
    <mergeCell ref="C200:H200"/>
    <mergeCell ref="C212:H212"/>
    <mergeCell ref="C79:F79"/>
    <mergeCell ref="C77:H77"/>
    <mergeCell ref="C82:G82"/>
    <mergeCell ref="C83:F83"/>
    <mergeCell ref="C84:F84"/>
    <mergeCell ref="C85:F85"/>
    <mergeCell ref="C78:F78"/>
    <mergeCell ref="C81:F81"/>
    <mergeCell ref="C87:F87"/>
    <mergeCell ref="C88:F88"/>
    <mergeCell ref="C225:H225"/>
    <mergeCell ref="C226:H226"/>
    <mergeCell ref="C227:H227"/>
    <mergeCell ref="C217:H217"/>
    <mergeCell ref="C219:H219"/>
    <mergeCell ref="C209:H209"/>
    <mergeCell ref="C154:H154"/>
    <mergeCell ref="C74:F74"/>
    <mergeCell ref="C75:F75"/>
    <mergeCell ref="C73:F73"/>
    <mergeCell ref="C233:H233"/>
    <mergeCell ref="C222:H222"/>
    <mergeCell ref="C223:H223"/>
    <mergeCell ref="C229:H229"/>
    <mergeCell ref="C230:H230"/>
    <mergeCell ref="C86:F86"/>
    <mergeCell ref="C231:H231"/>
    <mergeCell ref="C70:F70"/>
    <mergeCell ref="C71:F71"/>
    <mergeCell ref="C72:F72"/>
    <mergeCell ref="C60:F60"/>
    <mergeCell ref="C67:F67"/>
    <mergeCell ref="C69:H69"/>
    <mergeCell ref="C53:F53"/>
    <mergeCell ref="C59:F59"/>
    <mergeCell ref="C65:F65"/>
    <mergeCell ref="C66:F66"/>
    <mergeCell ref="C64:F64"/>
    <mergeCell ref="C56:G56"/>
    <mergeCell ref="C57:F57"/>
    <mergeCell ref="C58:F58"/>
    <mergeCell ref="C63:F63"/>
    <mergeCell ref="C62:G62"/>
  </mergeCells>
  <printOptions horizontalCentered="1"/>
  <pageMargins left="0.35433070866141736" right="0.2755905511811024" top="0.984251968503937" bottom="0.8267716535433072" header="0.5118110236220472"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Mach</dc:creator>
  <cp:keywords/>
  <dc:description/>
  <cp:lastModifiedBy>Anna Sobierajska</cp:lastModifiedBy>
  <cp:lastPrinted>2023-09-20T10:12:43Z</cp:lastPrinted>
  <dcterms:created xsi:type="dcterms:W3CDTF">2021-04-07T04:42:21Z</dcterms:created>
  <dcterms:modified xsi:type="dcterms:W3CDTF">2023-09-20T10:53:56Z</dcterms:modified>
  <cp:category/>
  <cp:version/>
  <cp:contentType/>
  <cp:contentStatus/>
</cp:coreProperties>
</file>