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a.sobierajska\Desktop\sesja LIII\"/>
    </mc:Choice>
  </mc:AlternateContent>
  <xr:revisionPtr revIDLastSave="0" documentId="8_{3B88DE66-CD09-44B3-B4C7-454D7A5BC9AB}" xr6:coauthVersionLast="47" xr6:coauthVersionMax="47" xr10:uidLastSave="{00000000-0000-0000-0000-000000000000}"/>
  <bookViews>
    <workbookView xWindow="-120" yWindow="-120" windowWidth="29040" windowHeight="15840" tabRatio="500" activeTab="1"/>
  </bookViews>
  <sheets>
    <sheet name="Uzasadnienie" sheetId="1" r:id="rId1"/>
    <sheet name="Tabela do uzasadnienia" sheetId="4" r:id="rId2"/>
    <sheet name="tab." sheetId="3" state="hidden" r:id="rId3"/>
  </sheets>
  <externalReferences>
    <externalReference r:id="rId4"/>
    <externalReference r:id="rId5"/>
  </externalReferences>
  <definedNames>
    <definedName name="Ostatni_rok_analizy" localSheetId="1">[1]Uzasadnienie!#REF!</definedName>
    <definedName name="Ostatni_rok_analizy">Uzasadnienie!#REF!</definedName>
    <definedName name="uiolg">[2]Uzasadnienie!#REF!</definedName>
  </definedNames>
  <calcPr calcId="191029" fullPrecision="0"/>
</workbook>
</file>

<file path=xl/calcChain.xml><?xml version="1.0" encoding="utf-8"?>
<calcChain xmlns="http://schemas.openxmlformats.org/spreadsheetml/2006/main">
  <c r="E302" i="1" l="1"/>
  <c r="E297" i="1"/>
  <c r="F29" i="4"/>
  <c r="F258" i="1"/>
  <c r="F211" i="1"/>
  <c r="F252" i="1"/>
  <c r="F222" i="1"/>
  <c r="F153" i="1"/>
  <c r="F271" i="1"/>
  <c r="F274" i="1"/>
  <c r="F255" i="1"/>
  <c r="F147" i="1"/>
  <c r="F150" i="1"/>
  <c r="F249" i="1"/>
  <c r="F191" i="1"/>
  <c r="F231" i="1"/>
  <c r="F167" i="1"/>
  <c r="F246" i="1"/>
  <c r="F188" i="1"/>
  <c r="F268" i="1"/>
  <c r="F286" i="1"/>
  <c r="F234" i="1"/>
  <c r="F170" i="1"/>
  <c r="F225" i="1"/>
  <c r="F156" i="1"/>
  <c r="F243" i="1"/>
  <c r="F185" i="1"/>
  <c r="F208" i="1"/>
  <c r="F281" i="1"/>
  <c r="F289" i="1"/>
  <c r="F228" i="1"/>
  <c r="F164" i="1"/>
  <c r="F182" i="1"/>
  <c r="F205" i="1"/>
  <c r="F202" i="1"/>
  <c r="F179" i="1"/>
  <c r="F214" i="1"/>
  <c r="F176" i="1"/>
  <c r="F240" i="1"/>
  <c r="F173" i="1"/>
  <c r="F194" i="1"/>
  <c r="F261" i="1"/>
  <c r="F217" i="1"/>
  <c r="C29" i="4"/>
  <c r="I42" i="4"/>
  <c r="I43" i="4"/>
  <c r="K45" i="4"/>
  <c r="J45" i="4"/>
  <c r="I45" i="4"/>
  <c r="F45" i="4"/>
  <c r="C45" i="4"/>
  <c r="K44" i="4"/>
  <c r="J44" i="4"/>
  <c r="I44" i="4"/>
  <c r="F44" i="4"/>
  <c r="C44" i="4"/>
  <c r="K43" i="4"/>
  <c r="F43" i="4"/>
  <c r="C43" i="4"/>
  <c r="K42" i="4"/>
  <c r="J42" i="4"/>
  <c r="F42" i="4"/>
  <c r="C42" i="4"/>
  <c r="K41" i="4"/>
  <c r="J41" i="4"/>
  <c r="I41" i="4"/>
  <c r="F41" i="4"/>
  <c r="C41" i="4"/>
  <c r="K40" i="4"/>
  <c r="J40" i="4"/>
  <c r="I40" i="4"/>
  <c r="F40" i="4"/>
  <c r="C40" i="4"/>
  <c r="K39" i="4"/>
  <c r="J39" i="4"/>
  <c r="I39" i="4"/>
  <c r="F39" i="4"/>
  <c r="C39" i="4"/>
  <c r="K38" i="4"/>
  <c r="J38" i="4"/>
  <c r="I38" i="4"/>
  <c r="F38" i="4"/>
  <c r="C38" i="4"/>
  <c r="K37" i="4"/>
  <c r="J37" i="4"/>
  <c r="I37" i="4"/>
  <c r="F37" i="4"/>
  <c r="C37" i="4"/>
  <c r="K36" i="4"/>
  <c r="J36" i="4"/>
  <c r="I36" i="4"/>
  <c r="F36" i="4"/>
  <c r="C36" i="4"/>
  <c r="K35" i="4"/>
  <c r="J35" i="4"/>
  <c r="I35" i="4"/>
  <c r="F35" i="4"/>
  <c r="C35" i="4"/>
  <c r="K34" i="4"/>
  <c r="J34" i="4"/>
  <c r="I34" i="4"/>
  <c r="F34" i="4"/>
  <c r="C34" i="4"/>
  <c r="K33" i="4"/>
  <c r="J33" i="4"/>
  <c r="I33" i="4"/>
  <c r="F33" i="4"/>
  <c r="C33" i="4"/>
  <c r="K32" i="4"/>
  <c r="J32" i="4"/>
  <c r="I32" i="4"/>
  <c r="F32" i="4"/>
  <c r="C32" i="4"/>
  <c r="K31" i="4"/>
  <c r="J31" i="4"/>
  <c r="I31" i="4"/>
  <c r="F31" i="4"/>
  <c r="C31" i="4"/>
  <c r="K30" i="4"/>
  <c r="J30" i="4"/>
  <c r="I30" i="4"/>
  <c r="F30" i="4"/>
  <c r="C30" i="4"/>
  <c r="K29" i="4"/>
  <c r="J29" i="4"/>
  <c r="I29" i="4"/>
  <c r="A31" i="4"/>
  <c r="A32" i="4"/>
  <c r="K22" i="4"/>
  <c r="J22" i="4"/>
  <c r="I22" i="4"/>
  <c r="F22" i="4"/>
  <c r="C22" i="4"/>
  <c r="K21" i="4"/>
  <c r="I21" i="4"/>
  <c r="J21" i="4"/>
  <c r="F21" i="4"/>
  <c r="C21" i="4"/>
  <c r="K20" i="4"/>
  <c r="J20" i="4"/>
  <c r="I20" i="4"/>
  <c r="F20" i="4"/>
  <c r="C20" i="4"/>
  <c r="K19" i="4"/>
  <c r="J19" i="4"/>
  <c r="I19" i="4"/>
  <c r="F19" i="4"/>
  <c r="C19" i="4"/>
  <c r="K18" i="4"/>
  <c r="J18" i="4"/>
  <c r="I18" i="4"/>
  <c r="F18" i="4"/>
  <c r="C18" i="4"/>
  <c r="K17" i="4"/>
  <c r="I17" i="4"/>
  <c r="J17" i="4"/>
  <c r="F17" i="4"/>
  <c r="C17" i="4"/>
  <c r="K16" i="4"/>
  <c r="J16" i="4"/>
  <c r="I16" i="4"/>
  <c r="F16" i="4"/>
  <c r="C16" i="4"/>
  <c r="K15" i="4"/>
  <c r="J15" i="4"/>
  <c r="I15" i="4"/>
  <c r="F15" i="4"/>
  <c r="C15" i="4"/>
  <c r="K14" i="4"/>
  <c r="J14" i="4"/>
  <c r="I14" i="4"/>
  <c r="F14" i="4"/>
  <c r="C14" i="4"/>
  <c r="K13" i="4"/>
  <c r="I13" i="4"/>
  <c r="J13" i="4"/>
  <c r="F13" i="4"/>
  <c r="C13" i="4"/>
  <c r="K12" i="4"/>
  <c r="I12" i="4"/>
  <c r="J12" i="4"/>
  <c r="F12" i="4"/>
  <c r="C12" i="4"/>
  <c r="K11" i="4"/>
  <c r="J11" i="4"/>
  <c r="I11" i="4"/>
  <c r="F11" i="4"/>
  <c r="C11" i="4"/>
  <c r="K10" i="4"/>
  <c r="J10" i="4"/>
  <c r="I10" i="4"/>
  <c r="F10" i="4"/>
  <c r="C10" i="4"/>
  <c r="K9" i="4"/>
  <c r="J9" i="4"/>
  <c r="I9" i="4"/>
  <c r="F9" i="4"/>
  <c r="C9" i="4"/>
  <c r="K8" i="4"/>
  <c r="J8" i="4"/>
  <c r="I8" i="4"/>
  <c r="F8" i="4"/>
  <c r="C8" i="4"/>
  <c r="K7" i="4"/>
  <c r="J7" i="4"/>
  <c r="I7" i="4"/>
  <c r="F7" i="4"/>
  <c r="C7" i="4"/>
  <c r="K6" i="4"/>
  <c r="J6" i="4"/>
  <c r="I6" i="4"/>
  <c r="F6" i="4"/>
  <c r="C6" i="4"/>
  <c r="A7" i="4"/>
  <c r="A8" i="4"/>
  <c r="A9" i="4"/>
  <c r="D27" i="1"/>
  <c r="D98" i="1"/>
  <c r="D55" i="1"/>
  <c r="C6" i="3"/>
  <c r="F6" i="3"/>
  <c r="I6" i="3"/>
  <c r="K6" i="3"/>
  <c r="J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C7" i="3"/>
  <c r="F7" i="3"/>
  <c r="I7" i="3"/>
  <c r="K7" i="3"/>
  <c r="J7" i="3"/>
  <c r="C8" i="3"/>
  <c r="F8" i="3"/>
  <c r="I8" i="3"/>
  <c r="J8" i="3"/>
  <c r="K8" i="3"/>
  <c r="C9" i="3"/>
  <c r="F9" i="3"/>
  <c r="I9" i="3"/>
  <c r="J9" i="3"/>
  <c r="K9" i="3"/>
  <c r="C10" i="3"/>
  <c r="F10" i="3"/>
  <c r="I10" i="3"/>
  <c r="J10" i="3"/>
  <c r="K10" i="3"/>
  <c r="C11" i="3"/>
  <c r="F11" i="3"/>
  <c r="I11" i="3"/>
  <c r="K11" i="3"/>
  <c r="J11" i="3"/>
  <c r="C12" i="3"/>
  <c r="F12" i="3"/>
  <c r="I12" i="3"/>
  <c r="J12" i="3"/>
  <c r="K12" i="3"/>
  <c r="C13" i="3"/>
  <c r="F13" i="3"/>
  <c r="I13" i="3"/>
  <c r="K13" i="3"/>
  <c r="J13" i="3"/>
  <c r="C14" i="3"/>
  <c r="F14" i="3"/>
  <c r="I14" i="3"/>
  <c r="K14" i="3"/>
  <c r="J14" i="3"/>
  <c r="C15" i="3"/>
  <c r="F15" i="3"/>
  <c r="I15" i="3"/>
  <c r="K15" i="3"/>
  <c r="J15" i="3"/>
  <c r="C16" i="3"/>
  <c r="F16" i="3"/>
  <c r="I16" i="3"/>
  <c r="J16" i="3"/>
  <c r="K16" i="3"/>
  <c r="C17" i="3"/>
  <c r="F17" i="3"/>
  <c r="I17" i="3"/>
  <c r="J17" i="3"/>
  <c r="K17" i="3"/>
  <c r="C18" i="3"/>
  <c r="F18" i="3"/>
  <c r="I18" i="3"/>
  <c r="J18" i="3"/>
  <c r="K18" i="3"/>
  <c r="C19" i="3"/>
  <c r="F19" i="3"/>
  <c r="I19" i="3"/>
  <c r="K19" i="3"/>
  <c r="J19" i="3"/>
  <c r="C20" i="3"/>
  <c r="F20" i="3"/>
  <c r="I20" i="3"/>
  <c r="J20" i="3"/>
  <c r="K20" i="3"/>
  <c r="C21" i="3"/>
  <c r="F21" i="3"/>
  <c r="I21" i="3"/>
  <c r="K21" i="3"/>
  <c r="J21" i="3"/>
  <c r="C28" i="3"/>
  <c r="F28" i="3"/>
  <c r="I28" i="3"/>
  <c r="K28" i="3"/>
  <c r="J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C29" i="3"/>
  <c r="F29" i="3"/>
  <c r="I29" i="3"/>
  <c r="K29" i="3"/>
  <c r="J29" i="3"/>
  <c r="C30" i="3"/>
  <c r="F30" i="3"/>
  <c r="I30" i="3"/>
  <c r="K30" i="3"/>
  <c r="J30" i="3"/>
  <c r="C31" i="3"/>
  <c r="F31" i="3"/>
  <c r="I31" i="3"/>
  <c r="K31" i="3"/>
  <c r="J31" i="3"/>
  <c r="C32" i="3"/>
  <c r="F32" i="3"/>
  <c r="I32" i="3"/>
  <c r="J32" i="3"/>
  <c r="K32" i="3"/>
  <c r="C33" i="3"/>
  <c r="F33" i="3"/>
  <c r="I33" i="3"/>
  <c r="K33" i="3"/>
  <c r="J33" i="3"/>
  <c r="C34" i="3"/>
  <c r="F34" i="3"/>
  <c r="I34" i="3"/>
  <c r="K34" i="3"/>
  <c r="J34" i="3"/>
  <c r="C35" i="3"/>
  <c r="F35" i="3"/>
  <c r="I35" i="3"/>
  <c r="K35" i="3"/>
  <c r="J35" i="3"/>
  <c r="C36" i="3"/>
  <c r="F36" i="3"/>
  <c r="I36" i="3"/>
  <c r="K36" i="3"/>
  <c r="J36" i="3"/>
  <c r="C37" i="3"/>
  <c r="F37" i="3"/>
  <c r="I37" i="3"/>
  <c r="K37" i="3"/>
  <c r="J37" i="3"/>
  <c r="C38" i="3"/>
  <c r="F38" i="3"/>
  <c r="I38" i="3"/>
  <c r="K38" i="3"/>
  <c r="J38" i="3"/>
  <c r="C39" i="3"/>
  <c r="F39" i="3"/>
  <c r="I39" i="3"/>
  <c r="K39" i="3"/>
  <c r="J39" i="3"/>
  <c r="C40" i="3"/>
  <c r="F40" i="3"/>
  <c r="I40" i="3"/>
  <c r="J40" i="3"/>
  <c r="K40" i="3"/>
  <c r="C41" i="3"/>
  <c r="F41" i="3"/>
  <c r="I41" i="3"/>
  <c r="K41" i="3"/>
  <c r="J41" i="3"/>
  <c r="C42" i="3"/>
  <c r="F42" i="3"/>
  <c r="I42" i="3"/>
  <c r="K42" i="3"/>
  <c r="J42" i="3"/>
  <c r="C43" i="3"/>
  <c r="F43" i="3"/>
  <c r="I43" i="3"/>
  <c r="K43" i="3"/>
  <c r="J43" i="3"/>
  <c r="D21" i="1"/>
  <c r="D22" i="1"/>
  <c r="D23" i="1"/>
  <c r="D24" i="1"/>
  <c r="D25" i="1"/>
  <c r="D26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8" i="1"/>
  <c r="D49" i="1"/>
  <c r="D50" i="1"/>
  <c r="D51" i="1"/>
  <c r="D52" i="1"/>
  <c r="D53" i="1"/>
  <c r="D54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4" i="1"/>
  <c r="D75" i="1"/>
  <c r="D77" i="1"/>
  <c r="D78" i="1"/>
  <c r="D79" i="1"/>
  <c r="D80" i="1"/>
  <c r="D81" i="1"/>
  <c r="D82" i="1"/>
  <c r="D86" i="1"/>
  <c r="D90" i="1"/>
  <c r="D91" i="1"/>
  <c r="D92" i="1"/>
  <c r="D93" i="1"/>
  <c r="D94" i="1"/>
  <c r="D95" i="1"/>
  <c r="D96" i="1"/>
  <c r="D97" i="1"/>
  <c r="D99" i="1"/>
  <c r="D100" i="1"/>
  <c r="D101" i="1"/>
  <c r="D103" i="1"/>
  <c r="D104" i="1"/>
  <c r="D105" i="1"/>
  <c r="D106" i="1"/>
  <c r="D107" i="1"/>
  <c r="D108" i="1"/>
  <c r="D109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J43" i="4"/>
</calcChain>
</file>

<file path=xl/sharedStrings.xml><?xml version="1.0" encoding="utf-8"?>
<sst xmlns="http://schemas.openxmlformats.org/spreadsheetml/2006/main" count="532" uniqueCount="355">
  <si>
    <t>UZASADNIENIE</t>
  </si>
  <si>
    <t>1. Przedmiot regulacji:</t>
  </si>
  <si>
    <t>2. Omówienie podstawy prawnej:</t>
  </si>
  <si>
    <t>3. Konsultacje wymagane przepisami prawa (łącznie z przepisami wewnętrznymi):</t>
  </si>
  <si>
    <t xml:space="preserve">Zgodnie z obowiązującym stanem prawnym nie ma konieczności skierowania projektu uchwały do konsultacji. </t>
  </si>
  <si>
    <t>4. Uzasadnienie merytoryczne:</t>
  </si>
  <si>
    <t>Lp.</t>
  </si>
  <si>
    <t>Wyszczególnienie</t>
  </si>
  <si>
    <t>Zmiana</t>
  </si>
  <si>
    <t>Plan po zmianach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</si>
  <si>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</si>
  <si>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</si>
  <si>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</si>
  <si>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</si>
  <si>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</si>
  <si>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</si>
  <si>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</si>
  <si>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</si>
  <si>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</si>
  <si>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</si>
  <si>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</si>
  <si>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</si>
  <si>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</si>
  <si>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</si>
  <si>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</si>
  <si>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</si>
  <si>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</si>
  <si>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</si>
  <si>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</si>
  <si>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</si>
  <si>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</si>
  <si>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</si>
  <si>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</si>
  <si>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</si>
  <si>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</si>
  <si>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</si>
  <si>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</si>
  <si>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</si>
  <si>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</si>
  <si>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</si>
  <si>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</si>
  <si>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</si>
  <si>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</si>
  <si>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</si>
  <si>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</si>
  <si>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</si>
  <si>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</si>
  <si>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>pozostałe odsetki i dyskonto podlegające wyłączeniu z limitu spłaty zobowiązań, o którym mowa w art. 243 ustawy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</si>
  <si>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</si>
  <si>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</si>
  <si>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</si>
  <si>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</si>
  <si>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</si>
  <si>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</si>
  <si>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</si>
  <si>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</si>
  <si>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</si>
  <si>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</si>
  <si>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</si>
  <si>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</si>
  <si>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</si>
  <si>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</si>
  <si>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</si>
  <si>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</si>
  <si>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</si>
  <si>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</si>
  <si>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</si>
  <si>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</si>
  <si>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</si>
  <si>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</si>
  <si>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</si>
  <si>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</si>
  <si>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</si>
  <si>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</si>
  <si>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</si>
  <si>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</si>
  <si>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</si>
  <si>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</si>
  <si>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5.1.1.1</t>
  </si>
  <si>
    <t>5.1.1.2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</si>
  <si>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</si>
  <si>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</si>
  <si>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</si>
  <si>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</si>
  <si>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</si>
  <si>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</si>
  <si>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</si>
  <si>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</si>
  <si>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</si>
  <si>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</si>
  <si>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</si>
  <si>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</si>
  <si>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</si>
  <si>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</si>
  <si>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</si>
  <si>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</si>
  <si>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</si>
  <si>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</si>
  <si>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</si>
  <si>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</si>
  <si>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</si>
  <si>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Wskaźnik spłaty zobowiązań</t>
  </si>
  <si>
    <t>8.1</t>
  </si>
  <si>
    <t>8.1_vROD_2020</t>
  </si>
  <si>
    <t>8.1_vROD_2026</t>
  </si>
  <si>
    <t>8.2</t>
  </si>
  <si>
    <t>8.3</t>
  </si>
  <si>
    <t>8.3.1</t>
  </si>
  <si>
    <t>8.4</t>
  </si>
  <si>
    <t>8.4.1</t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</si>
  <si>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</si>
  <si>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</si>
  <si>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</si>
  <si>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</si>
  <si>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</si>
  <si>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</si>
  <si>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</si>
  <si>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</si>
  <si>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</si>
  <si>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</si>
  <si>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</si>
  <si>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</si>
  <si>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</si>
  <si>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</si>
  <si>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</si>
  <si>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</si>
  <si>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</si>
  <si>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</si>
  <si>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</si>
  <si>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</si>
  <si>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</si>
  <si>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</si>
  <si>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</si>
  <si>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</si>
  <si>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</si>
  <si>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</si>
  <si>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</si>
  <si>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</si>
  <si>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</si>
  <si>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</si>
  <si>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</si>
  <si>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</si>
  <si>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</si>
  <si>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</si>
  <si>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</si>
  <si>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</si>
  <si>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</si>
  <si>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</si>
  <si>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</si>
  <si>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</si>
  <si>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</si>
  <si>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</si>
  <si>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</si>
  <si>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</si>
  <si>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</si>
  <si>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</si>
  <si>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</si>
  <si>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</si>
  <si>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</si>
  <si>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</si>
  <si>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</si>
  <si>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</si>
  <si>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</si>
  <si>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 kasowych (m.in. umorzenia, różnice kursowe)</t>
  </si>
  <si>
    <t>10.9</t>
  </si>
  <si>
    <t>Wcześniejsza spłata zobowiązań, wyłączona z limitu spłaty zobowiązań, dokonywana w formie wydatków budżetowych</t>
  </si>
  <si>
    <t>Dane dotyczące emitowanych obligacji przychodowych</t>
  </si>
  <si>
    <t>11.1</t>
  </si>
  <si>
    <t>Środki z przedsięwzięcia gromadzone na rachunku bankowym, w tym:</t>
  </si>
  <si>
    <t>11.1.1</t>
  </si>
  <si>
    <t>środki na zaspokojenie roszczeń obligatariuszy</t>
  </si>
  <si>
    <t>11.2</t>
  </si>
  <si>
    <t>Wydatki bieżące z tytułu świadczenia emitenta należnego obligatariuszom, nieuwzględniane w limicie spłaty zobowiązań</t>
  </si>
  <si>
    <t>Stopnie niezachowania relacji określonych w art. 242-244 w przypadku określonym w ... ustawy</t>
  </si>
  <si>
    <t>12.1</t>
  </si>
  <si>
    <t>Stopień niezachowania relacji zrównoważenia wydatków bieżących, o której mowa w poz. 7.2.</t>
  </si>
  <si>
    <t>12.2</t>
  </si>
  <si>
    <t>Stopień niezachowania wskaźnika spłaty zobowiązań, o którym mowa w poz. 8.4.</t>
  </si>
  <si>
    <t>12.3</t>
  </si>
  <si>
    <t>Stopień niezachowania wskaźnika spłaty zobowiązań, o którym mowa w poz. 8.4.1.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</si>
  <si>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</si>
  <si>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</t>
  </si>
  <si>
    <t>10.11</t>
  </si>
  <si>
    <t>Wydatki bieżące podlegające ustawowemu wyłączeniu z limitu spłaty zobowiązań</t>
  </si>
  <si>
    <t>1.</t>
  </si>
  <si>
    <t>3.</t>
  </si>
  <si>
    <t>Horyzont czasowy</t>
  </si>
  <si>
    <t>DOCHODY</t>
  </si>
  <si>
    <t>WYDATKI</t>
  </si>
  <si>
    <t>WYNIK BUDŻETOWY</t>
  </si>
  <si>
    <t>Plan 
przed zmianą</t>
  </si>
  <si>
    <t>zmiana (+/-)</t>
  </si>
  <si>
    <t>Plan 
po zmianie</t>
  </si>
  <si>
    <t>2.</t>
  </si>
  <si>
    <t>4.</t>
  </si>
  <si>
    <t>5.</t>
  </si>
  <si>
    <t>6.</t>
  </si>
  <si>
    <t>7.</t>
  </si>
  <si>
    <t>8.</t>
  </si>
  <si>
    <t>9.</t>
  </si>
  <si>
    <t>10.</t>
  </si>
  <si>
    <t>PRZYCHODY</t>
  </si>
  <si>
    <t>ROZCHODY</t>
  </si>
  <si>
    <t>WYNIK FINANSOWY</t>
  </si>
  <si>
    <t>Ocena skutków regulacji:</t>
  </si>
  <si>
    <t>Zmiany dochodów, wydatków, przychodów i rozchodów oraz wynik budżetowy i finansowy w latach 2011-2026</t>
  </si>
  <si>
    <t>11.</t>
  </si>
  <si>
    <t>12.</t>
  </si>
  <si>
    <t>13.</t>
  </si>
  <si>
    <t>Skutkiem uchwały jest zmiana wieloletniej prognozy finansowej Województwa Kujawsko-Pomorskiego na lata 2011-2026, zgodnie z załącznikami do niniejszej uchwały.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</si>
  <si>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 rok)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</si>
  <si>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</si>
  <si>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</si>
  <si>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</si>
  <si>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</si>
  <si>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Różnica między dochodami bieżącymi, skorygowanymi o środki a wydatkami bieżącymi</t>
  </si>
  <si>
    <t xml:space="preserve">      Relacja określona po prawej stronie nierówności we wzorze, o którym
      mowa w art. 243 ust. 1 ustawy, ustalona dla danego roku (wskaźnik 
      jednoroczny)</t>
  </si>
  <si>
    <t>łączna kwota przypadających na dany rok kwot ustawowych wyłączeń z limitu spłaty zobowiązań, w tym:</t>
  </si>
  <si>
    <t>kwota przypadających na dany rok kwot wyłączeń określonych w art. 243 ust. 3 ustawy</t>
  </si>
  <si>
    <t>kwota przypadających na dany rok kwot wyłączeń określonych w art. 243 ust. 3a ustawy</t>
  </si>
  <si>
    <t>Pozostałe zmiany</t>
  </si>
  <si>
    <t>Ponadto dokonuje się zmian w załączniku nr 2 do wieloletniej prognozy finansowej "Wykaz przedsięwzięć wieloletnich" wynikających:</t>
  </si>
  <si>
    <t xml:space="preserve"> - ze zmiany ogólnego kosztu zadań,</t>
  </si>
  <si>
    <t>Zmiany dotyczą niżej wymienionych przedsięwzięć:</t>
  </si>
  <si>
    <t>Wyszczególnienie (nazwa zadania i cel)</t>
  </si>
  <si>
    <t>Łączne nakłady finansowe</t>
  </si>
  <si>
    <t>Przed zmianą</t>
  </si>
  <si>
    <t>Zwiększenia</t>
  </si>
  <si>
    <t>Zmniejszenia</t>
  </si>
  <si>
    <t>Po zmianie</t>
  </si>
  <si>
    <t>Wydatki bieżące</t>
  </si>
  <si>
    <t xml:space="preserve">Wydatki na programy, projekty lub zadania pozostałe </t>
  </si>
  <si>
    <t>Zgodnie z art. 18 pkt 20 ustawy z dnia 5 czerwca 1998 r. o samorządzie województwa  (Dz. U. z 2022 r. poz. 2094) do kompetencji sejmiku województwa należy podejmowanie uchwał w innych sprawach zastrzeżonych ustawami. Natomiast art. 231 ustawy z dnia 27 sierpnia 2009 r. o finansach publicznych (Dz. U. z 2022 r. poz. 1634, z późn. zm.) uprawnia organ stanowiący do zmiany kwot wydatków na zaplanowane w wieloletniej prognozie finansowej przedsięwzięcia.</t>
  </si>
  <si>
    <t xml:space="preserve"> - ze zmiany w planowanych przedsięwzięciach.</t>
  </si>
  <si>
    <t xml:space="preserve">Wydatki na programy, projekty lub zadania związane z programami realizowanymi z udziałem środków, o których mowa w art. 5 ust. 1 pkt 2 i 3 ustawy z dnia 27 sierpnia 2009 r. o finansach publicznych </t>
  </si>
  <si>
    <t>RPO 2020 - Dz. 2.1 - Budowa kujawsko-pomorskiego systemu udostępniania elektronicznej dokumentacji medycznej - I etap - Poprawa jakości świadczonych usług medycznych z wykorzystaniem narzędzi ICT</t>
  </si>
  <si>
    <t>RPO 2020 - Dz. 2.2 - Kultura w zasięgu 2.0 - Wzrost dostępności zasobów dziedzictwa regionalnego poprzez ich digitalizację</t>
  </si>
  <si>
    <t>RPO 2020 - Dz. 6.1.1 – Doposażenie szpitali w województwie kujawsko-pomorskim związane z zapobieganiem, przeciwdziałaniem i zwalczaniem COVID-19 – Wsparcie podmiotów leczniczych w zwalczaniu epidemii COVID-19</t>
  </si>
  <si>
    <t>IZ - POWER Dz. 2.5 - Kooperacja-efektywna i skuteczna - Wzmocnienie potencjału instytucji działających na rzecz wyłączenia społecznego</t>
  </si>
  <si>
    <t>Wydatki majątkowe</t>
  </si>
  <si>
    <t>Wydatki inwestycyjne</t>
  </si>
  <si>
    <t>RPO 2020 - Dz. 2.1 - Budowa kujawsko-pomorskiego systemu udostępniania elektronicznej dokumentacji medycznej - II etap  - Poprawa jakości świadczonych usług medycznych z wykorzystaniem narzędzi ICT</t>
  </si>
  <si>
    <t>RPO 2020 - Dz. 4.2 - Punkty selektywnego zbierania odpadów komunalnych w województwie kujawsko-pomorskim - Zapewnienie kompleksowej gospodarki odpadami</t>
  </si>
  <si>
    <t>IZ - POIŚ, Dz. 8.1 - Młyn Kultury - Przebudowa, rozbudowa i zmiana sposobu użytkowania budynku magazynowego przy ul. Kościuszki 77 w Toruniu na budynek o funkcji użyteczności publicznej - Poprawa dostępu do infrastruktury kultury</t>
  </si>
  <si>
    <t xml:space="preserve"> - z przeniesienia planowanych wydatków między latami realizacji zadań.</t>
  </si>
  <si>
    <t>1. ze zmian w planowanych przedsięwzięciach wieloletnich, w tym w przedsięwzięciach z udziałem środków unijnych,</t>
  </si>
  <si>
    <t>Uchwała dotyczy zmiany wieloletniej prognozy finansowej Województwa Kujawsko-Pomorskiego na lata 2023-2039.</t>
  </si>
  <si>
    <t>Obowiązująca wieloletnia prognoza finansowa Województwa Kujawsko-Pomorskiego obejmuje lata 2023-2039.</t>
  </si>
  <si>
    <t>Dokonuje się zmiany w wieloletniej prognozie finansowej Województwa Kujawsko-Pomorskiego na lata 2023-2039. Zmiany wynikają:</t>
  </si>
  <si>
    <t xml:space="preserve"> - ze zmiany budżetu województwa na 2023 r.;</t>
  </si>
  <si>
    <t>Szczegółowy zakres zmian budżetu województwa na 2023 r., które wpływają na załącznik nr 1 do wieloletniej prognozy finansowej przedstawia poniższa tabela:</t>
  </si>
  <si>
    <t>Plan na 2023 rok
(przed zmianą)</t>
  </si>
  <si>
    <t>Zmiany dochodów, wydatków, przychodów i rozchodów oraz wynik budżetowy i finansowy w latach 2023-2039</t>
  </si>
  <si>
    <t>TAK</t>
  </si>
  <si>
    <t>RPO 2020 - Dz. 9.3.1 – Organizacja ośrodków regeneracji w celu ograniczenia negatywnych skutków COVID-19 - Ograniczenie negatywnych skutków COVID-19</t>
  </si>
  <si>
    <t>(dokonuje się urealnienia poniesionych do końca 2022 r. wydatków oraz przeniesienia niewykorzystanej kwoty z roku 2022 do roku 2023. Ogólna wartość projektu ulega zwiększeniu w związku z aktualizacją wniosku o dofinansowanie projektu oraz ponownym przeliczeniem kosztów pośrednich)</t>
  </si>
  <si>
    <t>RPO 2020 - Dz. 4.4 - Kujawsko-Pomorskie - rozwój poprzez kulturę 2019 - Wzmocnienie pozycji gospodarczej regionu poprzez organizację imprez kulturalnych</t>
  </si>
  <si>
    <t>RPO 2020 - Dz. 4.4 - Kujawsko-Pomorskie - rozwój poprzez kulturę 2021 - Wzmocnienie pozycji gospodarczej regionu poprzez organizację imprez kulturalnych</t>
  </si>
  <si>
    <t>(dokonuje się urealnienia poniesionych do końca 2022 r. wydatków oraz przeniesienia niewykorzystanej kwoty z roku 2022 do roku 2023. Ogólna wartość wydatków inwestycyjnych nie ulega zmianie)</t>
  </si>
  <si>
    <t>(dokonuje się urealnienia poniesionych do końca 2022 r. wydatków oraz przeniesienia części niewykorzystanej kwoty z roku 2022 do roku 2023. Ogólna wartość projektu ulega zmniejszeniu w wyniku oszczędności w realizacji badania ewaluacyjnego dotyczącego oddziaływania realizowanych przedsięwzięć)</t>
  </si>
  <si>
    <t>RPO 2020 - Dz. 9.3.1 - Realizacja działań z zakresu edukacji i bezpieczeństwa publicznego ukierunkowanych na kształtowanie właściwych postaw funkcjonowania społecznego w sytuacji występowania zagrożeń epidemiologicznych - Ograniczenie negatywnych skutków COVID-19</t>
  </si>
  <si>
    <t>RPO 2020 - Dz. 9.3.2 - Kujawsko-Pomorska Teleopieka - Zwiększenie dostępu do niestacjonarnych usług opiekuńczych dla osób starszych</t>
  </si>
  <si>
    <t xml:space="preserve">RPO 2020 - Dz. 4.4 - Wsparcie opieki nad zabytkami Województwa Kujawsko-Pomorskiego w 2022 roku - Zwiększenie atrakcyjności obiektów kultury regionu kujawsko-pomorskiego </t>
  </si>
  <si>
    <t>(dokonuje się urealnienia poniesionych do końca 2022 r. wydatków oraz przeniesienia niewykorzystanej kwoty z roku 2022 do roku 2023 przy zachowaniu niezmienionej ogólnej wartości projektu)</t>
  </si>
  <si>
    <t>IW - zmiana nazwy z: Odbudowa (złożenie) obiektu - tzw. "Domu Heleny Grossówny" w nowej lokalizacji, remont obiektu oraz jego wyposażenie celem przystosowania go do nowej funkcji na: Wzmocnienie potencjału endogenicznego regionu opartego na zasobach dziedzictwa kulturowego poprzez odbudowę oraz wyposażenie domu Heleny Grossówny w celu utworzenia miejsca popularyzacji wiedzy artystycznej i o artystach regionu - Rozwój lokalnych zasobów dziedzictwa kultury</t>
  </si>
  <si>
    <t>Wzmocnienie potencjału endogenicznego regionu opartego na zasobach dziedzictwa kulturowego poprzez odbudowę oraz wyposażenie domu Heleny Grossówny w celu utworzenia miejsca popularyzacji wiedzy artystycznej i o artystach regionu - Rozwój lokalnych zasobów dziedzictwa kultury</t>
  </si>
  <si>
    <t>RPO 2020 - Dz. 9.3.2 – Wsparcie osób starszych i kadry świadczącej usługi społeczne w zakresie  przeciwdziałania rozprzestrzenianiu się COVID-19, łagodzenia jego skutków na terenie województwa kujawsko-pomorskiego – Minimalizacja skutków COVID-19 i ograniczenie rozprzestrzeniania się pandemii</t>
  </si>
  <si>
    <t>(dokonuje się urealnienia poniesionych do końca 2022 r. wydatków oraz przeniesienia niewykorzystanej kwoty z roku 2022 do roku 2033. Ogólna wartość projektu nie ulega zmianie)</t>
  </si>
  <si>
    <t>(dokonuje się urealnienia poniesionych do końca 2022 r. wydatków oraz przeniesienia niewykorzystanej kwoty z roku 2022 do roku 2023. Ogólna wartość wydatków bieżących nie ulega zmianie)</t>
  </si>
  <si>
    <t>IW - Kultura w zasięgu 2.0 - wkład własny wojewódzkich jednostek organizacyjnych - Zwiększenie dostępności do wojewódzkich instytucji kultury poprzez digitalizację zbiorów i rozwój usług elektronicznych</t>
  </si>
  <si>
    <t>Remont elewacji oraz wejścia do budynku Arsenału - Poprawa estetyki i bezpieczeństwa</t>
  </si>
  <si>
    <t>(dokonuje się urealnienia poniesionych do końca 2022 r. wydatków oraz przeniesienia niewykorzystanej kwoty z roku 2022 do roku 2023. Ogólna wartość zadania realizowanego przez Muzeum Etnograficzne w Toruniu nie ulega zmianie)</t>
  </si>
  <si>
    <t xml:space="preserve">W powyższej uchwale wprowadzone są zmiany wynikające ze zmiany budżetu województwa na 2023 r. dokonane uchwałą Zarządu Województwa Kujawsko-Pomorskiego Nr 4/95/23 z dnia 25 stycznia 2023 r. oraz zmiany ujęte w projekcie uchwały Sejmiku Województwa Kujawsko-Pomorskiego w sprawie zmiany budżetu województwa na rok 2023. </t>
  </si>
  <si>
    <t xml:space="preserve"> - z urealnienia poniesionych wydatków,</t>
  </si>
  <si>
    <t xml:space="preserve"> - z wprowadzenia nowych zadań,</t>
  </si>
  <si>
    <t>RPO 2020 - Dz. 6.1.1 – Doposażenie szpitali w województwie kujawsko-pomorskim w związku z zapobieganiem, przeciwdziałaniem i zwalczaniem COVID-19 - etap II – Wsparcie podmiotów leczniczych w zwalczaniu epidemii COVID-19</t>
  </si>
  <si>
    <t>RPO 2020 - Dz. 2.1 - Infostrada Kujaw i Pomorza 2.0 - Wzrost efektywności działań administracji samorządowej oraz jakości usług publicznych</t>
  </si>
  <si>
    <t>(dokonuje się urealnienia poniesionych do końca 2022 r. oraz przeniesienia niewykorzystanej kwoty z roku 2022 do roku 2023. Ogólna wartość zadania nie ulega zmianie)</t>
  </si>
  <si>
    <t>RPO 2020 - Dz. 6.3.1 - "Dostrzec to, co niewidoczne" - zwiększenie dostępności do edukacji przedszkolnej w ośrodku Braille'a w Bydgoszczy - Zwiększenie dostępności edukacji przedszkolnej dla dzieci z dysfunkcją narządu wzroku</t>
  </si>
  <si>
    <t>(dokonuje się urealnienia poniesionych do końca 2022 r. wydatków oraz przeniesienia niewykorzystanej kwoty z roku 2022 do roku 2033. Ogólna wartość wydatków bieżących nie ulega zmianie)</t>
  </si>
  <si>
    <t>RPO 2020 - Dz. 1.5.2 - Kujawy+Pomorze - promocja potencjału gospodarczego regionu - edycja II - Zwiększenie potencjału regionalnej gospodarki</t>
  </si>
  <si>
    <t>RPO 2020 - Dz. 1.5.2 - Wsparcie umiędzynarodowienia kujawsko-pomorskich MŚP oraz promocja potencjału gospodarczego regionu - Zwiększenie poziomu handlu zagranicznego sektora MŚP</t>
  </si>
  <si>
    <t>RPO 2020 - Dz. 6.3.2 - Kwalifikacyjne Kursy Zawodowe twoją zawodową szansą - nowe formy praktycznej nauki zawodu w Kujawsko-Pomorskim Centrum Kształcenia Zawodowego w Bydgoszczy - Wprowadzenie wysokiej jakości usług edukacyjnych w zakresie szkolnictwa zawodowego</t>
  </si>
  <si>
    <t>(dokonuje się urealnienia poniesionych do końca 2022 r. wydatków oraz przeniesienia niewykorzystanej kwoty z roku 2022 do roku 2033 przy zachowaniu niezmienionej ogólnej wartości projektu)</t>
  </si>
  <si>
    <t>MSCKZiU w Toruniu - Remont budynku gospodarczego - Poprawa stanu technicznego budynku</t>
  </si>
  <si>
    <t>MSCKZiU w Toruniu - Remont budynku Centrum - Poprawa estetyki i bezpieczeństwa</t>
  </si>
  <si>
    <t>RPO 2020 - Dz. 1.5.2 - Przygotowanie i rozwój pakietu usług doradczych/informacyjnych w zakresie umiędzynarodowienia działalności przedsiębiorstw z sektora MŚP oraz pozyskania działalności inwestycyjnej przez Kujawsko-Pomorskie Centrum Obsługi Inwestorów i Eksporterów - Rozwój pakietu usług doradczych/informacyjnych w zakresie eksportu i inwestycji</t>
  </si>
  <si>
    <t>RPO 2020 - Dz. 6.3.2 - Artyści w zawodzie - Modernizacja warsztatów kształcenia zawodowego w KPSOSW im. J. Korczaka w Toruniu - Poprawa jakości usług edukacyjnych w zakresie szkolnictwa zawodowego</t>
  </si>
  <si>
    <t>Zestawienie zmian w planowanych dochodach, wydatkach oraz przychodach w latach 2023-2039 przedstawia załączona tabela.</t>
  </si>
  <si>
    <t>RPO 2020 - RPO WKP 2014-2020 (współfinansowanie krajowe dla beneficjentów środków EFS) - Ułatwienie absorpcji środków 
(Urząd Marszałkowski w Toruniu)</t>
  </si>
  <si>
    <t>(dokonuje się aktualizacji puli środków na współfinansowanie z EFS)</t>
  </si>
  <si>
    <t>RPO 2020 - RPO WKP 2014-2020 (współfinansowanie krajowe dla beneficjentów środków EFRR) - Ułatwienie absorpcji środków
(Urząd Marszałkowski w Toruniu)</t>
  </si>
  <si>
    <t>(dokonuje się aktualizacji puli środków na współfinansowanie z EFRR)</t>
  </si>
  <si>
    <t>(dokonuje się urealnienia poniesionych do końca 2022 r. wydatków oraz przeniesienia niewykorzystanej kwoty z roku 2022 do roku 2033. Ogólna wartość wydatków inwestycyjnych ulega zwiększeniu z przeznaczeniem na pokrycie kosztów robót dodatkowych i zamiennych w zadaniu pn. "Zaprojektowanie i rozbudowa oraz modernizacja K-P SOS-W nr 1 dla Dzieci i Młodzieży Słabo Widzącej i Niewidomej im. Louisa Braille'a w Bydgoszczy")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</si>
  <si>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</si>
  <si>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</si>
  <si>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</si>
  <si>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</si>
  <si>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</si>
  <si>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</si>
  <si>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</si>
  <si>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</si>
  <si>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</si>
  <si>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</si>
  <si>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</si>
  <si>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</si>
  <si>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</si>
  <si>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</si>
  <si>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</si>
  <si>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</si>
  <si>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</si>
  <si>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</si>
  <si>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</si>
  <si>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</si>
  <si>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</si>
  <si>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</si>
  <si>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</si>
  <si>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</si>
  <si>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</si>
  <si>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</si>
  <si>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</si>
  <si>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2.1.4</t>
  </si>
  <si>
    <t>2.2.2</t>
  </si>
  <si>
    <t xml:space="preserve">a)  wynikające z rozliczenia dochodów i wydatków nimi finansowanych związanych ze szczególnymi zasadami wykonywania budżetu: </t>
  </si>
  <si>
    <t xml:space="preserve">   - zadań związanych z ochroną gruntów rolnych</t>
  </si>
  <si>
    <t xml:space="preserve">   - pozostałych zadań</t>
  </si>
  <si>
    <t>b) wynikające z rozliczenia środków, o których mowa w art. 5 ust. 1 pkt 2 ustawy o finansach publicznych</t>
  </si>
  <si>
    <t>c) pozostałe wolne środki</t>
  </si>
  <si>
    <t xml:space="preserve">    - pozostałe do rozdysponowania </t>
  </si>
  <si>
    <t>2. ze zwiększenia planowanych przychodów w 2023 r. o kwotę 20.000.000 zł stanowiącą wolne środki, o których mowa w art. 217 ust. 2 pkt 6 ustawy o finansach publicznych, wynikające z rozliczenia środków pieniężnych z lat poprzednich, przeznaczonych na pokrycie deficytu budżetowego.</t>
  </si>
  <si>
    <t>Rozliczenie wolnych środków na dzień 31 grudnia 2021 r. zgodnie ze sprawozdaniem z wykonania budżetu województwa za rok 2021 oraz sprawozdaniem Rb-NDS</t>
  </si>
  <si>
    <t xml:space="preserve">    - rozdysponowane w WPF na lata 2025-2026</t>
  </si>
  <si>
    <t>Art. 226-229 i 232 ust. 2 ustawy z dnia 27 sierpnia 2009 r. o finansach publicznych określają szczegółowość wieloletniej prognozy finansowej jednostki samorządu terytorialnego, tj. minimalny zakres informacji i danych jakie powinny się w niej znaleźć.</t>
  </si>
  <si>
    <t xml:space="preserve"> - urealnienia przewidywanego wykonania 2022 r. do wielkości określonych wg planu na dzień 19 grudnia 2022 r.</t>
  </si>
  <si>
    <t>(dokonuje się urealnienia poniesionych do końca 2022 r. wydatków oraz przeniesienia niewykorzystanej kwoty z roku 2022 do roku 2023. Ogólna wartość projektu ulega zwiększeniu w związku z rozszerzeniem zakresu rzeczowego projektu)</t>
  </si>
  <si>
    <t>(wprowadza się projekt przewidziany do realizacji w latach 2019-2023 w związku z przesunięciem na 2023 r. wypłaty refundacji środków unijnych dla Partnera Projektu: Centrum Sztuki Współczesnej "Znaki Czasu" w Toruniu - końcowe rozliczenie projektu)</t>
  </si>
  <si>
    <t>(dokonuje się urealnienia poniesionych do końca 2022 r. wydatków i przeniesienia niewykorzystanej kwoty na 2023 r. oraz przeniesienia części wydatków inwestycyjnych do wydatków bieżących. Ogólna wartość wydatków bieżących ulega zwiększeniu)</t>
  </si>
  <si>
    <t>(wprowadza się projekt przewidziany do realizacji w latach 2021-2023 w związku z wydłużeniem realizacji projektu do dnia 30 kwietnia 2023 r.)</t>
  </si>
  <si>
    <t>(dokonuje się urealnienia poniesionych do końca 2022 r. wydatków i urealnienia ogólnej wartości wydatków bieżących)</t>
  </si>
  <si>
    <t>(dokonuje się urealnienia poniesionych do końca 2022 r. wydatków oraz przeniesienia niewykorzystanej kwoty z roku 2022 do roku 2023. Ogólna wartość projektu nie ulega zmianie)</t>
  </si>
  <si>
    <t>(dokonuje się urealnienia poniesionych do końca 2022 r. wydatków i przeniesienia na 2023 r. oraz przeniesienia części wydatków inwestycyjnych do wydatków bieżących. Ogólna wartość wydatków inwestycyjnych ulega zmniejszeniu)</t>
  </si>
  <si>
    <t>(dokonuje się zwiększenia planowanych na 2023 r. wydatków oraz ogólnej wartości zadania w celu dostosowania do zaktualizowanego kosztorysu)</t>
  </si>
  <si>
    <t xml:space="preserve">    - rozdysponowane w budżecie województwa na 2022 r. (po zmianach)</t>
  </si>
  <si>
    <t xml:space="preserve">    - rozdysponowane w pierwotnym budżecie województwa na 2023 r.</t>
  </si>
  <si>
    <t xml:space="preserve">       z tego kwota 20.000.000 zł rozdysponowana została przy obecnej zmianie budżetu województwa na 2023 r. z przeznaczeniem na pokrycie 
       deficytu budżetu.</t>
  </si>
  <si>
    <t>Skutkiem uchwały jest zmiana wieloletniej prognozy finansowej Województwa Kujawsko-Pomorskiego na lata 2023-2039, zgodnie z załącznikami do niniejszej uchwały.</t>
  </si>
  <si>
    <t>(dokonuje się urealnienia poniesionych do końca 2022 r. wydatków oraz przeniesienia części niewykorzystanej kwoty z roku 2022 do roku 2023. Ogólna wartość wydatków inwestycyjnych ulega zmniejszeniu w związku z urealnieniem dotacji dla partnerów o część podatku VAT)</t>
  </si>
  <si>
    <t>(wprowadza się projekt przewidziany do realizacji w latach 2022-2023. Termin wykonania projektu pierwotnie planowany na 2022 r. wydłużony został do 2023 r. w związku z przeniesieniem z roku 2022 do roku 2023 wypłat dotacji dla części partnerów na skutek konieczności weryfikacji dokumentacji z wyboru wykonawców robót oraz niewydatkowanych środków na promocję i zarządzanie)</t>
  </si>
  <si>
    <t>(dokonuje się urealnienia poniesionych do końca 2022 r. wydatków oraz przeniesienia niewykorzystanej kwoty z roku 2022 do roku 2033. Ogólna wartość wydatków inwestycyjnych ulega zwiększeniu w wyniku oświadczenia wykonawcy o odstąpieniu od umowy i konieczności zabezpieczenia środków na dokończenie inwestycji w formule inwestora zastępczego zgodnie z kosztorysami opracowanymi na podstawie zleconej inwentaryzacji oraz na rozliczenia z podwykonawcami)</t>
  </si>
  <si>
    <t>(dokonuje się urealnienia poniesionych do końca 2022 r. wydatków oraz zwiększenia ogólnej wartości projektu w celu dostosowania do zaktualizowanego wniosku o dofinansowanie projektu i przyznanego zwiększonego dofinansowania na przeprowadzenie badania pn. "Diagnoza ogólnopolska w obszarze deinstytucjonalizacji usług społecznych")</t>
  </si>
  <si>
    <t>(dokonuje się urealnienia poniesionych do końca 2022 r. wydatków oraz przeniesienia niewykorzystanej kwoty z roku 2022 do roku 2023. Ogólna wartość wydatków inwestycyjnych ulega zwiększeniu ze względu na zwiększenie wkładu własnego Lidera z przeznaczeniem na automatyzację procesów do programu ERGO)</t>
  </si>
  <si>
    <t>(wprowadza się wydatki bieżące na dotację dla Kujawsko-Pomorskiego Centrum Dziedzictwa w Toruniu na wkład własny do projektu planowanego do realizacji w ramach RPO WK-P 2014-2020, Działania 6.5)</t>
  </si>
  <si>
    <t>(dokonuje się urealnienia poniesionych do końca 2022 r. wydatków oraz przeniesienia niewykorzystanej kwoty z roku 2022 do roku 2023. Ogólna wartość zadania ulega zwiększeniu. W ramach zadania planowana jest dotacja dla Kujawsko-Pomorskiego Centrum Dziedzictwa w Toruniu na  wkład własny do projektu planowanego do realizacji w ramach RPO WK-P 2014-2020, Działania 6.5. Jednocześnie dokonuje się zmiany nazwy zadania dostosowując do tytułu projektu)</t>
  </si>
  <si>
    <t>Dokonuje się zmian w zakresie planowanych dochodów, wydatków, wyniku budżetowego i przychodów w 2023 r. Zmiany wynikają przede wszystkim:</t>
  </si>
  <si>
    <t>Z uwagi na istotne zmiany budżetu województwa na koniec 2022 r. wpływające na zmniejszenie deficytu budżetu i zmiany źródeł jego finansowania dokonuje się zmiany przewidywanego wykonania 2022 r. do wielkości planowanych na dzień 19 grudnia 2022 r. Po sporządzeniu sprawozdania z wykonania budżetu województwa za 2022 r. wielkości te zostaną urealnione do faktycznego wykonania.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</si>
</sst>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_-* #,##0.00\ _z_ł_-;\-* #,##0.00\ _z_ł_-;_-* \-??\ _z_ł_-;_-@_-"/>
    <numFmt numFmtId="167" formatCode="#,##0.00_ ;[Red]\-#,##0.00\ "/>
    <numFmt numFmtId="168" formatCode="#,##0.00\ &quot;zł&quot;"/>
  </numFmts>
  <fonts count="65"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sz val="10"/>
      <color indexed="8"/>
      <name val="Czcionka tekstu podstawowego"/>
      <family val="2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sz val="12"/>
      <color indexed="8"/>
      <name val="Czcionka tekstu podstawowego"/>
      <family val="2"/>
      <charset val="238"/>
    </font>
    <font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sz val="12"/>
      <name val="Times New Roman CE"/>
      <charset val="238"/>
    </font>
    <font>
      <b/>
      <sz val="12"/>
      <name val="Times New Roman"/>
      <family val="1"/>
      <charset val="238"/>
    </font>
    <font>
      <b/>
      <sz val="10"/>
      <name val="Czcionka tekstu podstawowego"/>
      <family val="2"/>
      <charset val="238"/>
    </font>
    <font>
      <b/>
      <i/>
      <sz val="12"/>
      <name val="Times New Roman"/>
      <family val="1"/>
      <charset val="238"/>
    </font>
    <font>
      <b/>
      <i/>
      <sz val="10"/>
      <name val="Czcionka tekstu podstawowego"/>
      <family val="2"/>
      <charset val="238"/>
    </font>
    <font>
      <i/>
      <sz val="12"/>
      <color indexed="8"/>
      <name val="Czcionka tekstu podstawowego"/>
      <family val="2"/>
      <charset val="238"/>
    </font>
    <font>
      <i/>
      <sz val="12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2"/>
      <color rgb="FFFF0000"/>
      <name val="Times New Roman"/>
      <family val="1"/>
      <charset val="238"/>
    </font>
    <font>
      <sz val="10"/>
      <color rgb="FFFF0000"/>
      <name val="Czcionka tekstu podstawowego"/>
      <family val="2"/>
      <charset val="238"/>
    </font>
    <font>
      <i/>
      <sz val="12"/>
      <color rgb="FF00000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08">
    <xf numFmtId="0" fontId="0" fillId="0" borderId="0"/>
    <xf numFmtId="0" fontId="50" fillId="2" borderId="0" applyNumberFormat="0" applyBorder="0" applyAlignment="0" applyProtection="0"/>
    <xf numFmtId="0" fontId="1" fillId="2" borderId="0" applyNumberFormat="0" applyBorder="0" applyAlignment="0" applyProtection="0"/>
    <xf numFmtId="0" fontId="50" fillId="3" borderId="0" applyNumberFormat="0" applyBorder="0" applyAlignment="0" applyProtection="0"/>
    <xf numFmtId="0" fontId="1" fillId="3" borderId="0" applyNumberFormat="0" applyBorder="0" applyAlignment="0" applyProtection="0"/>
    <xf numFmtId="0" fontId="50" fillId="4" borderId="0" applyNumberFormat="0" applyBorder="0" applyAlignment="0" applyProtection="0"/>
    <xf numFmtId="0" fontId="1" fillId="4" borderId="0" applyNumberFormat="0" applyBorder="0" applyAlignment="0" applyProtection="0"/>
    <xf numFmtId="0" fontId="50" fillId="5" borderId="0" applyNumberFormat="0" applyBorder="0" applyAlignment="0" applyProtection="0"/>
    <xf numFmtId="0" fontId="1" fillId="5" borderId="0" applyNumberFormat="0" applyBorder="0" applyAlignment="0" applyProtection="0"/>
    <xf numFmtId="0" fontId="50" fillId="6" borderId="0" applyNumberFormat="0" applyBorder="0" applyAlignment="0" applyProtection="0"/>
    <xf numFmtId="0" fontId="1" fillId="6" borderId="0" applyNumberFormat="0" applyBorder="0" applyAlignment="0" applyProtection="0"/>
    <xf numFmtId="0" fontId="50" fillId="7" borderId="0" applyNumberFormat="0" applyBorder="0" applyAlignment="0" applyProtection="0"/>
    <xf numFmtId="0" fontId="1" fillId="7" borderId="0" applyNumberFormat="0" applyBorder="0" applyAlignment="0" applyProtection="0"/>
    <xf numFmtId="0" fontId="50" fillId="8" borderId="0" applyNumberFormat="0" applyBorder="0" applyAlignment="0" applyProtection="0"/>
    <xf numFmtId="0" fontId="1" fillId="8" borderId="0" applyNumberFormat="0" applyBorder="0" applyAlignment="0" applyProtection="0"/>
    <xf numFmtId="0" fontId="50" fillId="9" borderId="0" applyNumberFormat="0" applyBorder="0" applyAlignment="0" applyProtection="0"/>
    <xf numFmtId="0" fontId="1" fillId="9" borderId="0" applyNumberFormat="0" applyBorder="0" applyAlignment="0" applyProtection="0"/>
    <xf numFmtId="0" fontId="50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5" borderId="0" applyNumberFormat="0" applyBorder="0" applyAlignment="0" applyProtection="0"/>
    <xf numFmtId="0" fontId="1" fillId="5" borderId="0" applyNumberFormat="0" applyBorder="0" applyAlignment="0" applyProtection="0"/>
    <xf numFmtId="0" fontId="50" fillId="8" borderId="0" applyNumberFormat="0" applyBorder="0" applyAlignment="0" applyProtection="0"/>
    <xf numFmtId="0" fontId="1" fillId="8" borderId="0" applyNumberFormat="0" applyBorder="0" applyAlignment="0" applyProtection="0"/>
    <xf numFmtId="0" fontId="50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12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3" fillId="18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166" fontId="50" fillId="0" borderId="0" applyFill="0" applyBorder="0" applyAlignment="0" applyProtection="0"/>
    <xf numFmtId="0" fontId="10" fillId="0" borderId="3" applyNumberFormat="0" applyFill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1" fillId="0" borderId="0"/>
    <xf numFmtId="0" fontId="61" fillId="0" borderId="0"/>
    <xf numFmtId="0" fontId="22" fillId="0" borderId="0"/>
    <xf numFmtId="0" fontId="24" fillId="20" borderId="1" applyNumberFormat="0" applyAlignment="0" applyProtection="0"/>
    <xf numFmtId="0" fontId="25" fillId="20" borderId="1" applyNumberFormat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0" fontId="26" fillId="0" borderId="0"/>
    <xf numFmtId="0" fontId="27" fillId="0" borderId="8" applyNumberFormat="0" applyFill="0" applyAlignment="0" applyProtection="0"/>
    <xf numFmtId="0" fontId="28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23" borderId="9" applyNumberFormat="0" applyAlignment="0" applyProtection="0"/>
    <xf numFmtId="0" fontId="50" fillId="23" borderId="9" applyNumberFormat="0" applyAlignment="0" applyProtection="0"/>
    <xf numFmtId="0" fontId="34" fillId="3" borderId="0" applyNumberFormat="0" applyBorder="0" applyAlignment="0" applyProtection="0"/>
    <xf numFmtId="0" fontId="35" fillId="3" borderId="0" applyNumberFormat="0" applyBorder="0" applyAlignment="0" applyProtection="0"/>
  </cellStyleXfs>
  <cellXfs count="212">
    <xf numFmtId="0" fontId="0" fillId="0" borderId="0" xfId="0"/>
    <xf numFmtId="0" fontId="36" fillId="0" borderId="0" xfId="0" applyFont="1" applyFill="1" applyAlignment="1" applyProtection="1">
      <alignment horizontal="center" vertical="center" wrapText="1"/>
    </xf>
    <xf numFmtId="0" fontId="36" fillId="0" borderId="0" xfId="0" applyFont="1" applyFill="1" applyAlignment="1" applyProtection="1">
      <alignment vertical="center" wrapText="1"/>
    </xf>
    <xf numFmtId="0" fontId="36" fillId="0" borderId="0" xfId="0" applyFont="1" applyFill="1" applyAlignment="1" applyProtection="1">
      <alignment horizontal="right" vertical="center" wrapText="1"/>
    </xf>
    <xf numFmtId="0" fontId="40" fillId="0" borderId="0" xfId="0" applyFont="1" applyFill="1" applyAlignment="1" applyProtection="1">
      <alignment vertical="center" wrapText="1"/>
    </xf>
    <xf numFmtId="0" fontId="42" fillId="0" borderId="0" xfId="0" applyFont="1" applyFill="1" applyAlignment="1" applyProtection="1">
      <alignment vertical="center" wrapText="1"/>
    </xf>
    <xf numFmtId="0" fontId="42" fillId="0" borderId="0" xfId="0" applyFont="1" applyFill="1" applyAlignment="1" applyProtection="1">
      <alignment wrapText="1"/>
    </xf>
    <xf numFmtId="0" fontId="39" fillId="0" borderId="0" xfId="0" applyFont="1" applyFill="1" applyAlignment="1" applyProtection="1">
      <alignment wrapText="1"/>
    </xf>
    <xf numFmtId="0" fontId="45" fillId="0" borderId="0" xfId="0" applyFont="1" applyFill="1" applyAlignment="1" applyProtection="1">
      <alignment vertical="center" wrapText="1"/>
    </xf>
    <xf numFmtId="0" fontId="46" fillId="0" borderId="1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wrapText="1"/>
    </xf>
    <xf numFmtId="0" fontId="46" fillId="0" borderId="0" xfId="0" applyFont="1" applyFill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vertical="center" wrapText="1"/>
    </xf>
    <xf numFmtId="167" fontId="39" fillId="0" borderId="10" xfId="81" applyNumberFormat="1" applyFont="1" applyFill="1" applyBorder="1" applyAlignment="1" applyProtection="1">
      <alignment vertical="center" shrinkToFit="1"/>
    </xf>
    <xf numFmtId="4" fontId="39" fillId="0" borderId="10" xfId="81" applyNumberFormat="1" applyFont="1" applyFill="1" applyBorder="1" applyAlignment="1" applyProtection="1">
      <alignment vertical="center" shrinkToFit="1"/>
    </xf>
    <xf numFmtId="0" fontId="39" fillId="0" borderId="0" xfId="0" applyFont="1" applyFill="1" applyAlignment="1" applyProtection="1">
      <alignment vertical="center" wrapText="1"/>
    </xf>
    <xf numFmtId="0" fontId="41" fillId="0" borderId="10" xfId="0" applyFont="1" applyFill="1" applyBorder="1" applyAlignment="1" applyProtection="1">
      <alignment horizontal="left" vertical="center" wrapText="1"/>
    </xf>
    <xf numFmtId="0" fontId="41" fillId="0" borderId="10" xfId="0" applyFont="1" applyFill="1" applyBorder="1" applyAlignment="1" applyProtection="1">
      <alignment horizontal="left" vertical="center" wrapText="1" indent="2"/>
    </xf>
    <xf numFmtId="167" fontId="41" fillId="0" borderId="10" xfId="81" applyNumberFormat="1" applyFont="1" applyFill="1" applyBorder="1" applyAlignment="1" applyProtection="1">
      <alignment vertical="center" shrinkToFit="1"/>
    </xf>
    <xf numFmtId="4" fontId="41" fillId="0" borderId="10" xfId="81" applyNumberFormat="1" applyFont="1" applyFill="1" applyBorder="1" applyAlignment="1" applyProtection="1">
      <alignment vertical="center" shrinkToFit="1"/>
    </xf>
    <xf numFmtId="0" fontId="41" fillId="0" borderId="10" xfId="0" applyFont="1" applyFill="1" applyBorder="1" applyAlignment="1" applyProtection="1">
      <alignment horizontal="left" vertical="center" wrapText="1" indent="4"/>
    </xf>
    <xf numFmtId="0" fontId="41" fillId="0" borderId="10" xfId="0" applyFont="1" applyFill="1" applyBorder="1" applyAlignment="1" applyProtection="1">
      <alignment horizontal="left" vertical="center" wrapText="1" indent="6"/>
    </xf>
    <xf numFmtId="0" fontId="40" fillId="0" borderId="0" xfId="0" applyFont="1" applyFill="1" applyAlignment="1" applyProtection="1">
      <alignment wrapText="1"/>
    </xf>
    <xf numFmtId="0" fontId="41" fillId="0" borderId="11" xfId="0" applyFont="1" applyFill="1" applyBorder="1" applyAlignment="1" applyProtection="1">
      <alignment horizontal="left" vertical="center" wrapText="1" indent="6"/>
    </xf>
    <xf numFmtId="0" fontId="39" fillId="0" borderId="10" xfId="0" applyFont="1" applyFill="1" applyBorder="1" applyAlignment="1" applyProtection="1">
      <alignment horizontal="left" vertical="center" wrapText="1" indent="2"/>
    </xf>
    <xf numFmtId="4" fontId="39" fillId="0" borderId="10" xfId="0" applyNumberFormat="1" applyFont="1" applyFill="1" applyBorder="1" applyAlignment="1" applyProtection="1">
      <alignment horizontal="right" vertical="center" wrapText="1"/>
    </xf>
    <xf numFmtId="0" fontId="44" fillId="0" borderId="0" xfId="0" applyFont="1" applyFill="1" applyAlignment="1" applyProtection="1">
      <alignment wrapText="1"/>
    </xf>
    <xf numFmtId="0" fontId="44" fillId="0" borderId="0" xfId="0" applyFont="1" applyFill="1" applyAlignment="1" applyProtection="1">
      <alignment vertical="center" wrapText="1"/>
    </xf>
    <xf numFmtId="0" fontId="41" fillId="0" borderId="10" xfId="0" applyFont="1" applyFill="1" applyBorder="1" applyAlignment="1" applyProtection="1">
      <alignment horizontal="left" vertical="center" wrapText="1" indent="8"/>
    </xf>
    <xf numFmtId="167" fontId="39" fillId="0" borderId="10" xfId="81" applyNumberFormat="1" applyFont="1" applyFill="1" applyBorder="1" applyAlignment="1" applyProtection="1">
      <alignment horizontal="center" vertical="center" shrinkToFit="1"/>
    </xf>
    <xf numFmtId="4" fontId="39" fillId="0" borderId="10" xfId="81" applyNumberFormat="1" applyFont="1" applyFill="1" applyBorder="1" applyAlignment="1" applyProtection="1">
      <alignment horizontal="center" vertical="center" shrinkToFit="1"/>
    </xf>
    <xf numFmtId="10" fontId="41" fillId="0" borderId="10" xfId="81" applyNumberFormat="1" applyFont="1" applyFill="1" applyBorder="1" applyAlignment="1" applyProtection="1">
      <alignment vertical="center" shrinkToFit="1"/>
    </xf>
    <xf numFmtId="167" fontId="41" fillId="0" borderId="10" xfId="81" applyNumberFormat="1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left" vertical="center" wrapText="1"/>
    </xf>
    <xf numFmtId="0" fontId="41" fillId="0" borderId="0" xfId="0" applyFont="1" applyFill="1" applyBorder="1" applyAlignment="1" applyProtection="1">
      <alignment horizontal="left" vertical="center" wrapText="1" indent="2"/>
    </xf>
    <xf numFmtId="0" fontId="39" fillId="0" borderId="0" xfId="0" applyFont="1" applyFill="1" applyAlignment="1" applyProtection="1">
      <alignment horizontal="center" wrapText="1"/>
    </xf>
    <xf numFmtId="0" fontId="47" fillId="0" borderId="0" xfId="0" applyFont="1" applyFill="1" applyProtection="1"/>
    <xf numFmtId="0" fontId="47" fillId="0" borderId="0" xfId="0" applyFont="1" applyFill="1" applyAlignment="1">
      <alignment horizontal="center"/>
    </xf>
    <xf numFmtId="0" fontId="47" fillId="0" borderId="0" xfId="0" applyFont="1" applyFill="1"/>
    <xf numFmtId="0" fontId="47" fillId="0" borderId="0" xfId="0" applyFont="1" applyFill="1" applyBorder="1"/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2" fontId="38" fillId="0" borderId="12" xfId="0" applyNumberFormat="1" applyFont="1" applyFill="1" applyBorder="1" applyAlignment="1">
      <alignment horizontal="center" vertical="center" wrapText="1"/>
    </xf>
    <xf numFmtId="2" fontId="38" fillId="0" borderId="13" xfId="0" applyNumberFormat="1" applyFont="1" applyFill="1" applyBorder="1" applyAlignment="1">
      <alignment horizontal="center" vertical="center" wrapText="1"/>
    </xf>
    <xf numFmtId="2" fontId="38" fillId="0" borderId="14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0" fontId="49" fillId="0" borderId="15" xfId="0" applyFont="1" applyFill="1" applyBorder="1" applyAlignment="1">
      <alignment horizontal="center"/>
    </xf>
    <xf numFmtId="0" fontId="49" fillId="0" borderId="16" xfId="0" applyFont="1" applyFill="1" applyBorder="1" applyAlignment="1">
      <alignment horizontal="center"/>
    </xf>
    <xf numFmtId="0" fontId="49" fillId="0" borderId="17" xfId="0" applyFont="1" applyFill="1" applyBorder="1" applyAlignment="1">
      <alignment horizontal="center"/>
    </xf>
    <xf numFmtId="0" fontId="49" fillId="0" borderId="18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/>
    <xf numFmtId="0" fontId="47" fillId="0" borderId="19" xfId="0" applyFont="1" applyFill="1" applyBorder="1" applyAlignment="1">
      <alignment horizontal="center" vertical="center"/>
    </xf>
    <xf numFmtId="3" fontId="47" fillId="0" borderId="20" xfId="0" applyNumberFormat="1" applyFont="1" applyFill="1" applyBorder="1" applyAlignment="1">
      <alignment vertical="center"/>
    </xf>
    <xf numFmtId="3" fontId="47" fillId="0" borderId="21" xfId="0" applyNumberFormat="1" applyFont="1" applyFill="1" applyBorder="1" applyAlignment="1">
      <alignment vertical="center"/>
    </xf>
    <xf numFmtId="3" fontId="47" fillId="0" borderId="22" xfId="0" applyNumberFormat="1" applyFont="1" applyFill="1" applyBorder="1" applyAlignment="1">
      <alignment vertical="center"/>
    </xf>
    <xf numFmtId="3" fontId="47" fillId="0" borderId="0" xfId="0" applyNumberFormat="1" applyFont="1" applyFill="1" applyBorder="1" applyAlignment="1">
      <alignment vertical="center"/>
    </xf>
    <xf numFmtId="3" fontId="47" fillId="0" borderId="23" xfId="0" applyNumberFormat="1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47" fillId="0" borderId="24" xfId="0" applyNumberFormat="1" applyFont="1" applyFill="1" applyBorder="1" applyAlignment="1">
      <alignment horizontal="center" vertical="center"/>
    </xf>
    <xf numFmtId="3" fontId="47" fillId="0" borderId="25" xfId="0" applyNumberFormat="1" applyFont="1" applyFill="1" applyBorder="1" applyAlignment="1">
      <alignment vertical="center"/>
    </xf>
    <xf numFmtId="3" fontId="47" fillId="0" borderId="10" xfId="0" applyNumberFormat="1" applyFont="1" applyFill="1" applyBorder="1" applyAlignment="1">
      <alignment vertical="center"/>
    </xf>
    <xf numFmtId="3" fontId="47" fillId="0" borderId="26" xfId="0" applyNumberFormat="1" applyFont="1" applyFill="1" applyBorder="1" applyAlignment="1">
      <alignment vertical="center"/>
    </xf>
    <xf numFmtId="3" fontId="47" fillId="0" borderId="27" xfId="0" applyNumberFormat="1" applyFont="1" applyFill="1" applyBorder="1" applyAlignment="1">
      <alignment vertical="center"/>
    </xf>
    <xf numFmtId="0" fontId="47" fillId="0" borderId="28" xfId="0" applyNumberFormat="1" applyFont="1" applyFill="1" applyBorder="1" applyAlignment="1">
      <alignment horizontal="center" vertical="center"/>
    </xf>
    <xf numFmtId="3" fontId="47" fillId="0" borderId="14" xfId="0" applyNumberFormat="1" applyFont="1" applyFill="1" applyBorder="1" applyAlignment="1">
      <alignment vertical="center"/>
    </xf>
    <xf numFmtId="3" fontId="47" fillId="0" borderId="13" xfId="0" applyNumberFormat="1" applyFont="1" applyFill="1" applyBorder="1" applyAlignment="1">
      <alignment vertical="center"/>
    </xf>
    <xf numFmtId="3" fontId="47" fillId="0" borderId="29" xfId="0" applyNumberFormat="1" applyFont="1" applyFill="1" applyBorder="1" applyAlignment="1">
      <alignment vertical="center"/>
    </xf>
    <xf numFmtId="3" fontId="47" fillId="0" borderId="12" xfId="0" applyNumberFormat="1" applyFont="1" applyFill="1" applyBorder="1" applyAlignment="1">
      <alignment vertical="center"/>
    </xf>
    <xf numFmtId="0" fontId="47" fillId="0" borderId="30" xfId="0" applyFont="1" applyFill="1" applyBorder="1" applyAlignment="1">
      <alignment horizontal="center" vertical="center"/>
    </xf>
    <xf numFmtId="3" fontId="47" fillId="0" borderId="31" xfId="0" applyNumberFormat="1" applyFont="1" applyFill="1" applyBorder="1" applyAlignment="1">
      <alignment vertical="center"/>
    </xf>
    <xf numFmtId="0" fontId="47" fillId="0" borderId="26" xfId="0" applyNumberFormat="1" applyFont="1" applyFill="1" applyBorder="1" applyAlignment="1">
      <alignment horizontal="center" vertical="center"/>
    </xf>
    <xf numFmtId="3" fontId="47" fillId="0" borderId="32" xfId="0" applyNumberFormat="1" applyFont="1" applyFill="1" applyBorder="1" applyAlignment="1">
      <alignment vertical="center"/>
    </xf>
    <xf numFmtId="0" fontId="47" fillId="0" borderId="29" xfId="0" applyNumberFormat="1" applyFont="1" applyFill="1" applyBorder="1" applyAlignment="1">
      <alignment horizontal="center" vertical="center"/>
    </xf>
    <xf numFmtId="3" fontId="47" fillId="0" borderId="33" xfId="0" applyNumberFormat="1" applyFont="1" applyFill="1" applyBorder="1" applyAlignment="1">
      <alignment vertical="center"/>
    </xf>
    <xf numFmtId="0" fontId="38" fillId="0" borderId="0" xfId="0" applyFont="1" applyFill="1" applyAlignment="1" applyProtection="1">
      <alignment vertical="center" wrapText="1"/>
    </xf>
    <xf numFmtId="0" fontId="37" fillId="0" borderId="0" xfId="0" applyFont="1" applyFill="1" applyAlignment="1" applyProtection="1">
      <alignment horizontal="center" vertical="center" wrapText="1"/>
    </xf>
    <xf numFmtId="0" fontId="36" fillId="0" borderId="0" xfId="0" applyFont="1" applyFill="1" applyAlignment="1" applyProtection="1">
      <alignment wrapText="1"/>
    </xf>
    <xf numFmtId="167" fontId="42" fillId="0" borderId="0" xfId="0" applyNumberFormat="1" applyFont="1" applyFill="1" applyAlignment="1" applyProtection="1">
      <alignment vertical="center" wrapText="1"/>
    </xf>
    <xf numFmtId="0" fontId="47" fillId="0" borderId="0" xfId="0" applyFont="1" applyFill="1" applyAlignment="1" applyProtection="1">
      <alignment horizontal="center"/>
    </xf>
    <xf numFmtId="0" fontId="47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Alignment="1" applyProtection="1">
      <alignment vertical="center"/>
    </xf>
    <xf numFmtId="2" fontId="38" fillId="0" borderId="34" xfId="0" applyNumberFormat="1" applyFont="1" applyFill="1" applyBorder="1" applyAlignment="1" applyProtection="1">
      <alignment horizontal="center" vertical="center" wrapText="1"/>
    </xf>
    <xf numFmtId="2" fontId="38" fillId="0" borderId="35" xfId="0" applyNumberFormat="1" applyFont="1" applyFill="1" applyBorder="1" applyAlignment="1" applyProtection="1">
      <alignment horizontal="center" vertical="center" wrapText="1"/>
    </xf>
    <xf numFmtId="2" fontId="38" fillId="0" borderId="36" xfId="0" applyNumberFormat="1" applyFont="1" applyFill="1" applyBorder="1" applyAlignment="1" applyProtection="1">
      <alignment horizontal="center" vertical="center" wrapText="1"/>
    </xf>
    <xf numFmtId="2" fontId="38" fillId="0" borderId="37" xfId="0" applyNumberFormat="1" applyFont="1" applyFill="1" applyBorder="1" applyAlignment="1" applyProtection="1">
      <alignment horizontal="center" vertical="center" wrapText="1"/>
    </xf>
    <xf numFmtId="2" fontId="38" fillId="0" borderId="0" xfId="0" applyNumberFormat="1" applyFont="1" applyFill="1" applyBorder="1" applyAlignment="1" applyProtection="1">
      <alignment horizontal="center" vertical="center" wrapText="1"/>
    </xf>
    <xf numFmtId="2" fontId="38" fillId="0" borderId="12" xfId="0" applyNumberFormat="1" applyFont="1" applyFill="1" applyBorder="1" applyAlignment="1" applyProtection="1">
      <alignment horizontal="center" vertical="center" wrapText="1"/>
    </xf>
    <xf numFmtId="2" fontId="38" fillId="0" borderId="13" xfId="0" applyNumberFormat="1" applyFont="1" applyFill="1" applyBorder="1" applyAlignment="1" applyProtection="1">
      <alignment horizontal="center" vertical="center" wrapText="1"/>
    </xf>
    <xf numFmtId="2" fontId="38" fillId="0" borderId="14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Fill="1" applyProtection="1"/>
    <xf numFmtId="0" fontId="49" fillId="0" borderId="38" xfId="0" applyFont="1" applyFill="1" applyBorder="1" applyAlignment="1" applyProtection="1">
      <alignment horizontal="center"/>
    </xf>
    <xf numFmtId="0" fontId="49" fillId="0" borderId="39" xfId="0" applyFont="1" applyFill="1" applyBorder="1" applyAlignment="1" applyProtection="1">
      <alignment horizontal="center"/>
    </xf>
    <xf numFmtId="0" fontId="49" fillId="0" borderId="40" xfId="0" applyFont="1" applyFill="1" applyBorder="1" applyAlignment="1" applyProtection="1">
      <alignment horizontal="center"/>
    </xf>
    <xf numFmtId="0" fontId="49" fillId="0" borderId="41" xfId="0" applyFont="1" applyFill="1" applyBorder="1" applyAlignment="1" applyProtection="1">
      <alignment horizontal="center"/>
    </xf>
    <xf numFmtId="0" fontId="49" fillId="0" borderId="42" xfId="0" applyFont="1" applyFill="1" applyBorder="1" applyAlignment="1" applyProtection="1">
      <alignment horizontal="center"/>
    </xf>
    <xf numFmtId="0" fontId="49" fillId="0" borderId="0" xfId="0" applyFont="1" applyFill="1" applyBorder="1" applyAlignment="1" applyProtection="1">
      <alignment horizontal="center"/>
    </xf>
    <xf numFmtId="0" fontId="49" fillId="0" borderId="43" xfId="0" applyFont="1" applyFill="1" applyBorder="1" applyAlignment="1" applyProtection="1">
      <alignment horizontal="center"/>
    </xf>
    <xf numFmtId="0" fontId="49" fillId="0" borderId="44" xfId="0" applyFont="1" applyFill="1" applyBorder="1" applyAlignment="1" applyProtection="1">
      <alignment horizontal="center"/>
    </xf>
    <xf numFmtId="0" fontId="49" fillId="0" borderId="0" xfId="0" applyFont="1" applyFill="1" applyProtection="1"/>
    <xf numFmtId="0" fontId="47" fillId="0" borderId="45" xfId="0" applyFont="1" applyFill="1" applyBorder="1" applyAlignment="1" applyProtection="1">
      <alignment horizontal="center" vertical="center"/>
    </xf>
    <xf numFmtId="4" fontId="47" fillId="0" borderId="46" xfId="0" applyNumberFormat="1" applyFont="1" applyFill="1" applyBorder="1" applyAlignment="1" applyProtection="1">
      <alignment vertical="center"/>
    </xf>
    <xf numFmtId="4" fontId="47" fillId="0" borderId="47" xfId="0" applyNumberFormat="1" applyFont="1" applyFill="1" applyBorder="1" applyAlignment="1" applyProtection="1">
      <alignment vertical="center"/>
    </xf>
    <xf numFmtId="4" fontId="47" fillId="0" borderId="0" xfId="0" applyNumberFormat="1" applyFont="1" applyFill="1" applyBorder="1" applyAlignment="1" applyProtection="1">
      <alignment vertical="center"/>
    </xf>
    <xf numFmtId="4" fontId="47" fillId="0" borderId="27" xfId="0" applyNumberFormat="1" applyFont="1" applyFill="1" applyBorder="1" applyAlignment="1" applyProtection="1">
      <alignment vertical="center"/>
    </xf>
    <xf numFmtId="4" fontId="47" fillId="0" borderId="10" xfId="0" applyNumberFormat="1" applyFont="1" applyFill="1" applyBorder="1" applyAlignment="1" applyProtection="1">
      <alignment vertical="center"/>
    </xf>
    <xf numFmtId="4" fontId="47" fillId="0" borderId="25" xfId="0" applyNumberFormat="1" applyFont="1" applyFill="1" applyBorder="1" applyAlignment="1" applyProtection="1">
      <alignment vertical="center"/>
    </xf>
    <xf numFmtId="0" fontId="47" fillId="0" borderId="0" xfId="0" applyFont="1" applyFill="1" applyAlignment="1" applyProtection="1">
      <alignment vertical="center"/>
    </xf>
    <xf numFmtId="4" fontId="47" fillId="0" borderId="48" xfId="0" applyNumberFormat="1" applyFont="1" applyFill="1" applyBorder="1" applyAlignment="1" applyProtection="1">
      <alignment vertical="center"/>
    </xf>
    <xf numFmtId="0" fontId="47" fillId="0" borderId="49" xfId="0" applyFont="1" applyFill="1" applyBorder="1" applyAlignment="1" applyProtection="1">
      <alignment horizontal="center" vertical="center"/>
    </xf>
    <xf numFmtId="4" fontId="47" fillId="0" borderId="50" xfId="0" applyNumberFormat="1" applyFont="1" applyFill="1" applyBorder="1" applyAlignment="1" applyProtection="1">
      <alignment vertical="center"/>
    </xf>
    <xf numFmtId="4" fontId="47" fillId="0" borderId="51" xfId="0" applyNumberFormat="1" applyFont="1" applyFill="1" applyBorder="1" applyAlignment="1" applyProtection="1">
      <alignment vertical="center"/>
    </xf>
    <xf numFmtId="0" fontId="47" fillId="0" borderId="52" xfId="0" applyFont="1" applyFill="1" applyBorder="1" applyAlignment="1" applyProtection="1">
      <alignment horizontal="center" vertical="center"/>
    </xf>
    <xf numFmtId="4" fontId="47" fillId="0" borderId="53" xfId="0" applyNumberFormat="1" applyFont="1" applyFill="1" applyBorder="1" applyAlignment="1" applyProtection="1">
      <alignment vertical="center"/>
    </xf>
    <xf numFmtId="4" fontId="47" fillId="0" borderId="54" xfId="0" applyNumberFormat="1" applyFont="1" applyFill="1" applyBorder="1" applyAlignment="1" applyProtection="1">
      <alignment vertical="center"/>
    </xf>
    <xf numFmtId="4" fontId="47" fillId="0" borderId="55" xfId="0" applyNumberFormat="1" applyFont="1" applyFill="1" applyBorder="1" applyAlignment="1" applyProtection="1">
      <alignment vertical="center"/>
    </xf>
    <xf numFmtId="4" fontId="47" fillId="0" borderId="12" xfId="0" applyNumberFormat="1" applyFont="1" applyFill="1" applyBorder="1" applyAlignment="1" applyProtection="1">
      <alignment vertical="center"/>
    </xf>
    <xf numFmtId="4" fontId="47" fillId="0" borderId="13" xfId="0" applyNumberFormat="1" applyFont="1" applyFill="1" applyBorder="1" applyAlignment="1" applyProtection="1">
      <alignment vertical="center"/>
    </xf>
    <xf numFmtId="4" fontId="47" fillId="0" borderId="14" xfId="0" applyNumberFormat="1" applyFont="1" applyFill="1" applyBorder="1" applyAlignment="1" applyProtection="1">
      <alignment vertical="center"/>
    </xf>
    <xf numFmtId="4" fontId="47" fillId="0" borderId="0" xfId="0" applyNumberFormat="1" applyFont="1" applyFill="1" applyProtection="1"/>
    <xf numFmtId="4" fontId="47" fillId="0" borderId="0" xfId="0" applyNumberFormat="1" applyFont="1" applyFill="1" applyBorder="1" applyProtection="1"/>
    <xf numFmtId="2" fontId="38" fillId="0" borderId="56" xfId="0" applyNumberFormat="1" applyFont="1" applyFill="1" applyBorder="1" applyAlignment="1" applyProtection="1">
      <alignment horizontal="center" vertical="center" wrapText="1"/>
    </xf>
    <xf numFmtId="2" fontId="38" fillId="0" borderId="57" xfId="0" applyNumberFormat="1" applyFont="1" applyFill="1" applyBorder="1" applyAlignment="1" applyProtection="1">
      <alignment horizontal="center" vertical="center" wrapText="1"/>
    </xf>
    <xf numFmtId="2" fontId="38" fillId="0" borderId="58" xfId="0" applyNumberFormat="1" applyFont="1" applyFill="1" applyBorder="1" applyAlignment="1" applyProtection="1">
      <alignment horizontal="center" vertical="center" wrapText="1"/>
    </xf>
    <xf numFmtId="2" fontId="38" fillId="0" borderId="59" xfId="0" applyNumberFormat="1" applyFont="1" applyFill="1" applyBorder="1" applyAlignment="1" applyProtection="1">
      <alignment horizontal="center" vertical="center" wrapText="1"/>
    </xf>
    <xf numFmtId="0" fontId="49" fillId="0" borderId="15" xfId="0" applyFont="1" applyFill="1" applyBorder="1" applyAlignment="1" applyProtection="1">
      <alignment horizontal="center"/>
    </xf>
    <xf numFmtId="0" fontId="47" fillId="0" borderId="24" xfId="0" applyFont="1" applyFill="1" applyBorder="1" applyAlignment="1" applyProtection="1">
      <alignment horizontal="center" vertical="center"/>
    </xf>
    <xf numFmtId="4" fontId="47" fillId="0" borderId="60" xfId="0" applyNumberFormat="1" applyFont="1" applyFill="1" applyBorder="1" applyAlignment="1" applyProtection="1">
      <alignment vertical="center"/>
    </xf>
    <xf numFmtId="0" fontId="47" fillId="0" borderId="61" xfId="0" applyFont="1" applyFill="1" applyBorder="1" applyAlignment="1" applyProtection="1">
      <alignment horizontal="center" vertical="center"/>
    </xf>
    <xf numFmtId="4" fontId="47" fillId="0" borderId="62" xfId="0" applyNumberFormat="1" applyFont="1" applyFill="1" applyBorder="1" applyAlignment="1" applyProtection="1">
      <alignment vertical="center"/>
    </xf>
    <xf numFmtId="4" fontId="47" fillId="0" borderId="58" xfId="0" applyNumberFormat="1" applyFont="1" applyFill="1" applyBorder="1" applyAlignment="1" applyProtection="1">
      <alignment vertical="center"/>
    </xf>
    <xf numFmtId="0" fontId="47" fillId="0" borderId="28" xfId="0" applyFont="1" applyFill="1" applyBorder="1" applyAlignment="1" applyProtection="1">
      <alignment horizontal="center" vertical="center"/>
    </xf>
    <xf numFmtId="4" fontId="47" fillId="0" borderId="63" xfId="0" applyNumberFormat="1" applyFont="1" applyFill="1" applyBorder="1" applyAlignment="1" applyProtection="1">
      <alignment vertical="center"/>
    </xf>
    <xf numFmtId="4" fontId="47" fillId="0" borderId="64" xfId="0" applyNumberFormat="1" applyFont="1" applyFill="1" applyBorder="1" applyAlignment="1" applyProtection="1">
      <alignment vertical="center"/>
    </xf>
    <xf numFmtId="167" fontId="41" fillId="0" borderId="0" xfId="81" applyNumberFormat="1" applyFont="1" applyFill="1" applyBorder="1" applyAlignment="1" applyProtection="1">
      <alignment vertical="center" shrinkToFit="1"/>
    </xf>
    <xf numFmtId="4" fontId="41" fillId="0" borderId="0" xfId="81" applyNumberFormat="1" applyFont="1" applyFill="1" applyBorder="1" applyAlignment="1" applyProtection="1">
      <alignment vertical="center" shrinkToFit="1"/>
    </xf>
    <xf numFmtId="0" fontId="41" fillId="0" borderId="0" xfId="0" applyFont="1" applyFill="1" applyAlignment="1" applyProtection="1">
      <alignment horizontal="center"/>
    </xf>
    <xf numFmtId="0" fontId="41" fillId="0" borderId="0" xfId="0" applyFont="1" applyFill="1" applyProtection="1"/>
    <xf numFmtId="0" fontId="41" fillId="0" borderId="0" xfId="0" applyFont="1" applyFill="1" applyBorder="1" applyAlignment="1" applyProtection="1">
      <alignment horizontal="left"/>
    </xf>
    <xf numFmtId="0" fontId="0" fillId="0" borderId="0" xfId="0" applyFill="1" applyAlignment="1" applyProtection="1">
      <alignment wrapText="1"/>
    </xf>
    <xf numFmtId="0" fontId="38" fillId="0" borderId="0" xfId="0" applyFont="1" applyFill="1" applyAlignment="1" applyProtection="1"/>
    <xf numFmtId="0" fontId="41" fillId="0" borderId="0" xfId="0" applyFont="1" applyFill="1" applyBorder="1" applyAlignment="1" applyProtection="1">
      <alignment horizontal="justify" wrapText="1"/>
    </xf>
    <xf numFmtId="0" fontId="44" fillId="0" borderId="0" xfId="0" applyFont="1" applyFill="1" applyBorder="1" applyAlignment="1" applyProtection="1">
      <alignment horizontal="center" vertical="top"/>
    </xf>
    <xf numFmtId="3" fontId="44" fillId="0" borderId="0" xfId="0" applyNumberFormat="1" applyFont="1" applyFill="1" applyBorder="1" applyProtection="1"/>
    <xf numFmtId="0" fontId="59" fillId="0" borderId="0" xfId="0" applyFont="1" applyFill="1" applyBorder="1" applyAlignment="1" applyProtection="1">
      <alignment vertical="center" wrapText="1"/>
    </xf>
    <xf numFmtId="0" fontId="41" fillId="0" borderId="0" xfId="0" applyFont="1" applyFill="1" applyAlignment="1" applyProtection="1">
      <alignment horizontal="center" vertical="top"/>
    </xf>
    <xf numFmtId="0" fontId="54" fillId="0" borderId="0" xfId="86" applyFont="1" applyFill="1" applyBorder="1" applyAlignment="1">
      <alignment horizontal="left" wrapText="1"/>
    </xf>
    <xf numFmtId="0" fontId="62" fillId="0" borderId="0" xfId="0" applyFont="1" applyFill="1" applyAlignment="1" applyProtection="1">
      <alignment horizontal="center" vertical="top"/>
    </xf>
    <xf numFmtId="0" fontId="62" fillId="0" borderId="0" xfId="0" applyFont="1" applyFill="1" applyAlignment="1" applyProtection="1">
      <alignment horizontal="justify" wrapText="1"/>
    </xf>
    <xf numFmtId="0" fontId="63" fillId="0" borderId="0" xfId="0" applyFont="1" applyFill="1" applyAlignment="1" applyProtection="1">
      <alignment vertical="center" wrapText="1"/>
    </xf>
    <xf numFmtId="0" fontId="36" fillId="0" borderId="0" xfId="0" applyFont="1" applyFill="1" applyBorder="1" applyAlignment="1" applyProtection="1">
      <alignment vertical="center" wrapText="1"/>
    </xf>
    <xf numFmtId="0" fontId="41" fillId="0" borderId="0" xfId="0" applyFont="1" applyFill="1" applyBorder="1" applyAlignment="1" applyProtection="1">
      <alignment horizontal="center" vertical="top"/>
    </xf>
    <xf numFmtId="0" fontId="55" fillId="0" borderId="0" xfId="0" applyFont="1" applyFill="1" applyAlignment="1" applyProtection="1">
      <alignment horizontal="center" vertical="top" wrapText="1"/>
    </xf>
    <xf numFmtId="0" fontId="55" fillId="0" borderId="0" xfId="0" applyFont="1" applyFill="1" applyBorder="1" applyAlignment="1" applyProtection="1">
      <alignment wrapText="1"/>
    </xf>
    <xf numFmtId="3" fontId="55" fillId="0" borderId="0" xfId="0" applyNumberFormat="1" applyFont="1" applyFill="1" applyProtection="1"/>
    <xf numFmtId="0" fontId="56" fillId="0" borderId="0" xfId="0" applyFont="1" applyFill="1" applyAlignment="1" applyProtection="1">
      <alignment vertical="center" wrapText="1"/>
    </xf>
    <xf numFmtId="0" fontId="57" fillId="0" borderId="0" xfId="0" applyFont="1" applyFill="1" applyAlignment="1" applyProtection="1">
      <alignment horizontal="center" vertical="top"/>
    </xf>
    <xf numFmtId="0" fontId="57" fillId="0" borderId="0" xfId="0" applyFont="1" applyFill="1" applyAlignment="1" applyProtection="1">
      <alignment horizontal="justify" wrapText="1"/>
    </xf>
    <xf numFmtId="0" fontId="58" fillId="0" borderId="0" xfId="0" applyFont="1" applyFill="1" applyAlignment="1" applyProtection="1">
      <alignment vertical="center" wrapText="1"/>
    </xf>
    <xf numFmtId="0" fontId="64" fillId="0" borderId="0" xfId="0" applyFont="1" applyFill="1" applyBorder="1" applyAlignment="1">
      <alignment wrapText="1"/>
    </xf>
    <xf numFmtId="0" fontId="60" fillId="0" borderId="0" xfId="0" applyFont="1" applyFill="1" applyBorder="1" applyAlignment="1">
      <alignment wrapText="1"/>
    </xf>
    <xf numFmtId="0" fontId="53" fillId="0" borderId="0" xfId="0" applyFont="1" applyFill="1" applyAlignment="1" applyProtection="1">
      <alignment horizontal="center" vertical="top"/>
    </xf>
    <xf numFmtId="0" fontId="53" fillId="0" borderId="0" xfId="0" applyFont="1" applyFill="1" applyBorder="1" applyAlignment="1" applyProtection="1">
      <alignment wrapText="1"/>
    </xf>
    <xf numFmtId="3" fontId="53" fillId="0" borderId="0" xfId="0" applyNumberFormat="1" applyFont="1" applyFill="1" applyProtection="1"/>
    <xf numFmtId="0" fontId="51" fillId="0" borderId="0" xfId="0" applyFont="1" applyFill="1" applyAlignment="1" applyProtection="1">
      <alignment vertical="center" wrapText="1"/>
    </xf>
    <xf numFmtId="0" fontId="39" fillId="0" borderId="0" xfId="0" applyFont="1" applyFill="1" applyAlignment="1" applyProtection="1">
      <alignment horizontal="center" vertical="top"/>
    </xf>
    <xf numFmtId="0" fontId="39" fillId="0" borderId="0" xfId="0" applyFont="1" applyFill="1" applyAlignment="1" applyProtection="1">
      <alignment horizontal="justify" wrapText="1"/>
    </xf>
    <xf numFmtId="0" fontId="39" fillId="0" borderId="0" xfId="0" applyFont="1" applyFill="1" applyAlignment="1" applyProtection="1">
      <alignment vertical="center"/>
    </xf>
    <xf numFmtId="0" fontId="52" fillId="0" borderId="0" xfId="70" applyFont="1" applyFill="1" applyBorder="1" applyAlignment="1">
      <alignment wrapText="1"/>
    </xf>
    <xf numFmtId="168" fontId="52" fillId="0" borderId="0" xfId="70" applyNumberFormat="1" applyFont="1" applyFill="1" applyBorder="1" applyAlignment="1">
      <alignment wrapText="1"/>
    </xf>
    <xf numFmtId="0" fontId="52" fillId="0" borderId="0" xfId="70" applyFont="1" applyFill="1" applyAlignment="1">
      <alignment vertical="center"/>
    </xf>
    <xf numFmtId="168" fontId="43" fillId="0" borderId="0" xfId="70" applyNumberFormat="1" applyFont="1" applyFill="1" applyBorder="1" applyAlignment="1">
      <alignment wrapText="1"/>
    </xf>
    <xf numFmtId="0" fontId="52" fillId="0" borderId="0" xfId="70" applyFont="1" applyFill="1" applyAlignment="1">
      <alignment vertical="center" wrapText="1"/>
    </xf>
    <xf numFmtId="4" fontId="52" fillId="0" borderId="0" xfId="70" applyNumberFormat="1" applyFont="1" applyFill="1" applyAlignment="1">
      <alignment vertical="center" wrapText="1"/>
    </xf>
    <xf numFmtId="0" fontId="52" fillId="0" borderId="0" xfId="70" applyFont="1" applyAlignment="1">
      <alignment vertical="center"/>
    </xf>
    <xf numFmtId="168" fontId="43" fillId="0" borderId="0" xfId="70" applyNumberFormat="1" applyFont="1" applyFill="1" applyBorder="1" applyAlignment="1">
      <alignment vertical="center" wrapText="1"/>
    </xf>
    <xf numFmtId="168" fontId="52" fillId="0" borderId="0" xfId="70" applyNumberFormat="1" applyFont="1" applyFill="1" applyBorder="1" applyAlignment="1">
      <alignment vertical="center" wrapText="1"/>
    </xf>
    <xf numFmtId="168" fontId="43" fillId="0" borderId="0" xfId="70" applyNumberFormat="1" applyFont="1" applyFill="1" applyAlignment="1">
      <alignment horizontal="right" vertical="center" wrapText="1"/>
    </xf>
    <xf numFmtId="168" fontId="52" fillId="0" borderId="0" xfId="70" applyNumberFormat="1" applyFont="1" applyFill="1" applyAlignment="1">
      <alignment horizontal="right" vertical="center" wrapText="1"/>
    </xf>
    <xf numFmtId="0" fontId="41" fillId="0" borderId="0" xfId="0" applyFont="1" applyFill="1" applyAlignment="1" applyProtection="1">
      <alignment horizontal="justify" wrapText="1"/>
    </xf>
    <xf numFmtId="0" fontId="41" fillId="0" borderId="0" xfId="0" applyFont="1" applyFill="1" applyBorder="1" applyAlignment="1" applyProtection="1">
      <alignment horizontal="justify" wrapText="1"/>
    </xf>
    <xf numFmtId="0" fontId="41" fillId="0" borderId="0" xfId="0" applyFont="1" applyFill="1" applyAlignment="1" applyProtection="1">
      <alignment horizontal="justify" wrapText="1"/>
    </xf>
    <xf numFmtId="0" fontId="43" fillId="0" borderId="0" xfId="70" applyFont="1" applyFill="1" applyAlignment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65" xfId="0" applyFont="1" applyFill="1" applyBorder="1" applyAlignment="1" applyProtection="1">
      <alignment horizontal="center"/>
    </xf>
    <xf numFmtId="0" fontId="39" fillId="0" borderId="10" xfId="0" applyFont="1" applyFill="1" applyBorder="1" applyAlignment="1" applyProtection="1">
      <alignment horizontal="center" vertical="center" wrapText="1"/>
    </xf>
    <xf numFmtId="0" fontId="41" fillId="0" borderId="10" xfId="0" applyFont="1" applyFill="1" applyBorder="1" applyAlignment="1" applyProtection="1">
      <alignment horizontal="left" vertical="center" wrapText="1"/>
    </xf>
    <xf numFmtId="0" fontId="41" fillId="0" borderId="0" xfId="0" applyFont="1" applyFill="1" applyBorder="1" applyAlignment="1" applyProtection="1">
      <alignment horizontal="left"/>
    </xf>
    <xf numFmtId="0" fontId="37" fillId="0" borderId="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justify" wrapText="1"/>
    </xf>
    <xf numFmtId="0" fontId="43" fillId="0" borderId="0" xfId="0" applyFont="1" applyFill="1" applyBorder="1" applyAlignment="1" applyProtection="1">
      <alignment horizontal="left" wrapText="1"/>
    </xf>
    <xf numFmtId="0" fontId="41" fillId="0" borderId="0" xfId="0" applyFont="1" applyFill="1" applyBorder="1" applyAlignment="1" applyProtection="1">
      <alignment horizontal="left" wrapText="1"/>
    </xf>
    <xf numFmtId="0" fontId="41" fillId="0" borderId="0" xfId="0" applyFont="1" applyFill="1" applyAlignment="1" applyProtection="1">
      <alignment horizontal="left" wrapText="1"/>
    </xf>
    <xf numFmtId="0" fontId="43" fillId="0" borderId="0" xfId="70" applyFont="1" applyFill="1" applyBorder="1" applyAlignment="1">
      <alignment horizontal="left" wrapText="1"/>
    </xf>
    <xf numFmtId="0" fontId="39" fillId="0" borderId="0" xfId="0" applyFont="1" applyFill="1" applyBorder="1" applyAlignment="1" applyProtection="1">
      <alignment horizontal="left" wrapText="1"/>
    </xf>
    <xf numFmtId="0" fontId="45" fillId="0" borderId="0" xfId="0" applyFont="1" applyFill="1" applyBorder="1" applyAlignment="1" applyProtection="1">
      <alignment horizontal="center"/>
    </xf>
    <xf numFmtId="0" fontId="48" fillId="0" borderId="66" xfId="0" applyFont="1" applyFill="1" applyBorder="1" applyAlignment="1" applyProtection="1">
      <alignment horizontal="center" vertical="center" wrapText="1"/>
    </xf>
    <xf numFmtId="0" fontId="48" fillId="0" borderId="38" xfId="0" applyFont="1" applyFill="1" applyBorder="1" applyAlignment="1" applyProtection="1">
      <alignment horizontal="center" vertical="center" wrapText="1"/>
    </xf>
    <xf numFmtId="0" fontId="45" fillId="0" borderId="67" xfId="0" applyFont="1" applyFill="1" applyBorder="1" applyAlignment="1" applyProtection="1">
      <alignment horizontal="center" vertical="center"/>
    </xf>
    <xf numFmtId="0" fontId="45" fillId="0" borderId="68" xfId="0" applyFont="1" applyFill="1" applyBorder="1" applyAlignment="1" applyProtection="1">
      <alignment horizontal="center" vertical="center"/>
    </xf>
    <xf numFmtId="0" fontId="45" fillId="0" borderId="69" xfId="0" applyFont="1" applyFill="1" applyBorder="1" applyAlignment="1" applyProtection="1">
      <alignment horizontal="center" vertical="center"/>
    </xf>
    <xf numFmtId="0" fontId="45" fillId="0" borderId="70" xfId="0" applyFont="1" applyFill="1" applyBorder="1" applyAlignment="1" applyProtection="1">
      <alignment horizontal="center" vertical="center"/>
    </xf>
    <xf numFmtId="0" fontId="45" fillId="0" borderId="71" xfId="0" applyFont="1" applyFill="1" applyBorder="1" applyAlignment="1" applyProtection="1">
      <alignment horizontal="center" vertical="center"/>
    </xf>
    <xf numFmtId="0" fontId="45" fillId="0" borderId="72" xfId="0" applyFont="1" applyFill="1" applyBorder="1" applyAlignment="1" applyProtection="1">
      <alignment horizontal="center" vertical="center"/>
    </xf>
    <xf numFmtId="0" fontId="48" fillId="0" borderId="73" xfId="0" applyFont="1" applyFill="1" applyBorder="1" applyAlignment="1" applyProtection="1">
      <alignment horizontal="center" vertical="center" wrapText="1"/>
    </xf>
    <xf numFmtId="0" fontId="45" fillId="0" borderId="74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0" borderId="15" xfId="0" applyFont="1" applyFill="1" applyBorder="1" applyAlignment="1">
      <alignment horizontal="center" vertical="center" wrapText="1"/>
    </xf>
    <xf numFmtId="0" fontId="45" fillId="0" borderId="72" xfId="0" applyFont="1" applyFill="1" applyBorder="1" applyAlignment="1">
      <alignment horizontal="center" vertical="center"/>
    </xf>
  </cellXfs>
  <cellStyles count="108">
    <cellStyle name="20% - akcent 1 2" xfId="1"/>
    <cellStyle name="20% - akcent 1 3" xfId="2"/>
    <cellStyle name="20% - akcent 2 2" xfId="3"/>
    <cellStyle name="20% - akcent 2 3" xfId="4"/>
    <cellStyle name="20% - akcent 3 2" xfId="5"/>
    <cellStyle name="20% - akcent 3 3" xfId="6"/>
    <cellStyle name="20% - akcent 4 2" xfId="7"/>
    <cellStyle name="20% - akcent 4 3" xfId="8"/>
    <cellStyle name="20% - akcent 5 2" xfId="9"/>
    <cellStyle name="20% - akcent 5 3" xfId="10"/>
    <cellStyle name="20% - akcent 6 2" xfId="11"/>
    <cellStyle name="20% - akcent 6 3" xfId="12"/>
    <cellStyle name="40% - akcent 1 2" xfId="13"/>
    <cellStyle name="40% - akcent 1 3" xfId="14"/>
    <cellStyle name="40% - akcent 2 2" xfId="15"/>
    <cellStyle name="40% - akcent 2 3" xfId="16"/>
    <cellStyle name="40% - akcent 3 2" xfId="17"/>
    <cellStyle name="40% - akcent 3 3" xfId="18"/>
    <cellStyle name="40% - akcent 4 2" xfId="19"/>
    <cellStyle name="40% - akcent 4 3" xfId="20"/>
    <cellStyle name="40% - akcent 5 2" xfId="21"/>
    <cellStyle name="40% - akcent 5 3" xfId="22"/>
    <cellStyle name="40% - akcent 6 2" xfId="23"/>
    <cellStyle name="40% - akcent 6 3" xfId="24"/>
    <cellStyle name="60% - akcent 1 2" xfId="25"/>
    <cellStyle name="60% - akcent 1 3" xfId="26"/>
    <cellStyle name="60% - akcent 2 2" xfId="27"/>
    <cellStyle name="60% - akcent 2 3" xfId="28"/>
    <cellStyle name="60% - akcent 3 2" xfId="29"/>
    <cellStyle name="60% - akcent 3 3" xfId="30"/>
    <cellStyle name="60% - akcent 4 2" xfId="31"/>
    <cellStyle name="60% - akcent 4 3" xfId="32"/>
    <cellStyle name="60% - akcent 5 2" xfId="33"/>
    <cellStyle name="60% - akcent 5 3" xfId="34"/>
    <cellStyle name="60% - akcent 6 2" xfId="35"/>
    <cellStyle name="60% - akcent 6 3" xfId="36"/>
    <cellStyle name="Akcent 1 2" xfId="37"/>
    <cellStyle name="Akcent 1 3" xfId="38"/>
    <cellStyle name="Akcent 2 2" xfId="39"/>
    <cellStyle name="Akcent 2 3" xfId="40"/>
    <cellStyle name="Akcent 3 2" xfId="41"/>
    <cellStyle name="Akcent 3 3" xfId="42"/>
    <cellStyle name="Akcent 4 2" xfId="43"/>
    <cellStyle name="Akcent 4 3" xfId="44"/>
    <cellStyle name="Akcent 5 2" xfId="45"/>
    <cellStyle name="Akcent 5 3" xfId="46"/>
    <cellStyle name="Akcent 6 2" xfId="47"/>
    <cellStyle name="Akcent 6 3" xfId="48"/>
    <cellStyle name="Dane wejściowe 2" xfId="49"/>
    <cellStyle name="Dane wejściowe 3" xfId="50"/>
    <cellStyle name="Dane wyjściowe 2" xfId="51"/>
    <cellStyle name="Dane wyjściowe 3" xfId="52"/>
    <cellStyle name="Dobre 2" xfId="53"/>
    <cellStyle name="Dobre 3" xfId="54"/>
    <cellStyle name="Dziesiętny 2" xfId="55"/>
    <cellStyle name="Komórka połączona 2" xfId="56"/>
    <cellStyle name="Komórka połączona 3" xfId="57"/>
    <cellStyle name="Komórka zaznaczona 2" xfId="58"/>
    <cellStyle name="Komórka zaznaczona 3" xfId="59"/>
    <cellStyle name="Nagłówek 1 2" xfId="60"/>
    <cellStyle name="Nagłówek 1 3" xfId="61"/>
    <cellStyle name="Nagłówek 2 2" xfId="62"/>
    <cellStyle name="Nagłówek 2 3" xfId="63"/>
    <cellStyle name="Nagłówek 3 2" xfId="64"/>
    <cellStyle name="Nagłówek 3 3" xfId="65"/>
    <cellStyle name="Nagłówek 4 2" xfId="66"/>
    <cellStyle name="Nagłówek 4 3" xfId="67"/>
    <cellStyle name="Neutralne 2" xfId="68"/>
    <cellStyle name="Neutralne 3" xfId="69"/>
    <cellStyle name="Normalny" xfId="0" builtinId="0"/>
    <cellStyle name="Normalny 2" xfId="70"/>
    <cellStyle name="Normalny 2 2" xfId="71"/>
    <cellStyle name="Normalny 2 3" xfId="72"/>
    <cellStyle name="Normalny 2 4" xfId="73"/>
    <cellStyle name="Normalny 2 5" xfId="74"/>
    <cellStyle name="Normalny 2 6" xfId="75"/>
    <cellStyle name="Normalny 2 7" xfId="76"/>
    <cellStyle name="Normalny 3" xfId="77"/>
    <cellStyle name="Normalny 4" xfId="78"/>
    <cellStyle name="Normalny 5" xfId="79"/>
    <cellStyle name="Normalny 6" xfId="80"/>
    <cellStyle name="Normalny 6 2" xfId="81"/>
    <cellStyle name="Normalny 7" xfId="82"/>
    <cellStyle name="Normalny 7 2" xfId="83"/>
    <cellStyle name="Normalny 8" xfId="84"/>
    <cellStyle name="Normalny 9" xfId="85"/>
    <cellStyle name="Normalny_Załącznik nr 10 IZ na 2010" xfId="86"/>
    <cellStyle name="Obliczenia 2" xfId="87"/>
    <cellStyle name="Obliczenia 3" xfId="88"/>
    <cellStyle name="Procentowy 2" xfId="89"/>
    <cellStyle name="Procentowy 2 2" xfId="90"/>
    <cellStyle name="Procentowy 2 3" xfId="91"/>
    <cellStyle name="Procentowy 3" xfId="92"/>
    <cellStyle name="Procentowy 3 2" xfId="93"/>
    <cellStyle name="Procentowy 4" xfId="94"/>
    <cellStyle name="Procentowy 5" xfId="95"/>
    <cellStyle name="Styl 1" xfId="96"/>
    <cellStyle name="Suma 2" xfId="97"/>
    <cellStyle name="Suma 3" xfId="98"/>
    <cellStyle name="Tekst objaśnienia 2" xfId="99"/>
    <cellStyle name="Tekst objaśnienia 3" xfId="100"/>
    <cellStyle name="Tekst ostrzeżenia 2" xfId="101"/>
    <cellStyle name="Tekst ostrzeżenia 3" xfId="102"/>
    <cellStyle name="Tytuł 2" xfId="103"/>
    <cellStyle name="Uwaga 2" xfId="104"/>
    <cellStyle name="Uwaga 3" xfId="105"/>
    <cellStyle name="Złe 2" xfId="106"/>
    <cellStyle name="Złe 3" xfId="107"/>
  </cellStyles>
  <dxfs count="6"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40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289560</xdr:colOff>
      <xdr:row>219</xdr:row>
      <xdr:rowOff>0</xdr:rowOff>
    </xdr:from>
    <xdr:ext cx="65" cy="18179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3374B84-99FC-71E0-231A-619F0C0780D3}"/>
            </a:ext>
          </a:extLst>
        </xdr:cNvPr>
        <xdr:cNvSpPr txBox="1"/>
      </xdr:nvSpPr>
      <xdr:spPr>
        <a:xfrm>
          <a:off x="6758940" y="13605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219</xdr:row>
      <xdr:rowOff>0</xdr:rowOff>
    </xdr:from>
    <xdr:ext cx="65" cy="18179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CBDD6096-8F95-E7BF-F45D-B6279D620AF9}"/>
            </a:ext>
          </a:extLst>
        </xdr:cNvPr>
        <xdr:cNvSpPr txBox="1"/>
      </xdr:nvSpPr>
      <xdr:spPr>
        <a:xfrm>
          <a:off x="6758940" y="1203579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132</xdr:row>
      <xdr:rowOff>0</xdr:rowOff>
    </xdr:from>
    <xdr:ext cx="65" cy="181795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6B22C221-81A1-3D6C-717B-9C67DC2C2902}"/>
            </a:ext>
          </a:extLst>
        </xdr:cNvPr>
        <xdr:cNvSpPr txBox="1"/>
      </xdr:nvSpPr>
      <xdr:spPr>
        <a:xfrm>
          <a:off x="6758940" y="4746498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141</xdr:row>
      <xdr:rowOff>0</xdr:rowOff>
    </xdr:from>
    <xdr:ext cx="65" cy="181795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1466D939-6811-D9E3-25B6-2B372099149F}"/>
            </a:ext>
          </a:extLst>
        </xdr:cNvPr>
        <xdr:cNvSpPr txBox="1"/>
      </xdr:nvSpPr>
      <xdr:spPr>
        <a:xfrm>
          <a:off x="6758940" y="155295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132</xdr:row>
      <xdr:rowOff>0</xdr:rowOff>
    </xdr:from>
    <xdr:ext cx="65" cy="181795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A1067543-9A11-8827-8044-2D96AD6BB94F}"/>
            </a:ext>
          </a:extLst>
        </xdr:cNvPr>
        <xdr:cNvSpPr txBox="1"/>
      </xdr:nvSpPr>
      <xdr:spPr>
        <a:xfrm>
          <a:off x="6758940" y="4746498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263</xdr:row>
      <xdr:rowOff>0</xdr:rowOff>
    </xdr:from>
    <xdr:ext cx="65" cy="181795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A9379D03-5EEC-1ABC-E16F-63F3ABF46892}"/>
            </a:ext>
          </a:extLst>
        </xdr:cNvPr>
        <xdr:cNvSpPr txBox="1"/>
      </xdr:nvSpPr>
      <xdr:spPr>
        <a:xfrm>
          <a:off x="6758940" y="155295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ne%20z%20dysku/Moje%20dokumenty/2021/WPF%202021/WPF%20-%2028.06.2021%20(3)/Uzasadnienie%20do%20projektu%20uchwa&#322;y%20Sejmiku%20(WPF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ne%20z%20dysku/Moje%20dokumenty/2022/WPF%20na%202022/WPF%2027.06.2022%20(4)/Uzasadnienie,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zasadnienie"/>
      <sheetName val="Tabela do uzasadnienia"/>
      <sheetName val="tab.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zasadnienie"/>
      <sheetName val="Tabela do uzasadnienia"/>
      <sheetName val="tab.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0"/>
  <sheetViews>
    <sheetView view="pageBreakPreview" topLeftCell="A104" zoomScaleNormal="100" zoomScaleSheetLayoutView="100" workbookViewId="0">
      <selection activeCell="B113" sqref="B113"/>
    </sheetView>
  </sheetViews>
  <sheetFormatPr defaultColWidth="8.875" defaultRowHeight="21.75" customHeight="1"/>
  <cols>
    <col min="1" max="1" width="9.75" style="1" customWidth="1"/>
    <col min="2" max="2" width="60.25" style="2" customWidth="1"/>
    <col min="3" max="3" width="15" style="3" customWidth="1"/>
    <col min="4" max="4" width="15.375" style="3" customWidth="1"/>
    <col min="5" max="5" width="16.625" style="3" customWidth="1"/>
    <col min="6" max="6" width="13.25" style="2" customWidth="1"/>
    <col min="7" max="7" width="14" style="2" bestFit="1" customWidth="1"/>
    <col min="8" max="16384" width="8.875" style="2"/>
  </cols>
  <sheetData>
    <row r="1" spans="1:6" ht="34.5" customHeight="1">
      <c r="A1" s="191" t="s">
        <v>0</v>
      </c>
      <c r="B1" s="191"/>
      <c r="C1" s="191"/>
      <c r="D1" s="191"/>
      <c r="E1" s="191"/>
      <c r="F1" s="191"/>
    </row>
    <row r="2" spans="1:6" ht="29.25" customHeight="1">
      <c r="A2" s="78"/>
      <c r="B2" s="78"/>
      <c r="C2" s="78"/>
      <c r="D2" s="78"/>
      <c r="E2" s="78"/>
      <c r="F2" s="77"/>
    </row>
    <row r="3" spans="1:6" s="4" customFormat="1" ht="20.25" customHeight="1">
      <c r="A3" s="192" t="s">
        <v>1</v>
      </c>
      <c r="B3" s="192"/>
      <c r="C3" s="192"/>
      <c r="D3" s="192"/>
      <c r="E3" s="192"/>
      <c r="F3" s="192"/>
    </row>
    <row r="4" spans="1:6" s="5" customFormat="1" ht="22.15" customHeight="1">
      <c r="A4" s="183" t="s">
        <v>246</v>
      </c>
      <c r="B4" s="183"/>
      <c r="C4" s="183"/>
      <c r="D4" s="183"/>
      <c r="E4" s="183"/>
      <c r="F4" s="183"/>
    </row>
    <row r="5" spans="1:6" s="4" customFormat="1" ht="19.899999999999999" customHeight="1">
      <c r="A5" s="192" t="s">
        <v>2</v>
      </c>
      <c r="B5" s="192"/>
      <c r="C5" s="192"/>
      <c r="D5" s="192"/>
      <c r="E5" s="192"/>
      <c r="F5" s="192"/>
    </row>
    <row r="6" spans="1:6" s="5" customFormat="1" ht="52.5" customHeight="1">
      <c r="A6" s="183" t="s">
        <v>232</v>
      </c>
      <c r="B6" s="183"/>
      <c r="C6" s="183"/>
      <c r="D6" s="183"/>
      <c r="E6" s="183"/>
      <c r="F6" s="183"/>
    </row>
    <row r="7" spans="1:6" s="5" customFormat="1" ht="32.450000000000003" customHeight="1">
      <c r="A7" s="183" t="s">
        <v>332</v>
      </c>
      <c r="B7" s="183"/>
      <c r="C7" s="183"/>
      <c r="D7" s="183"/>
      <c r="E7" s="183"/>
      <c r="F7" s="183"/>
    </row>
    <row r="8" spans="1:6" s="4" customFormat="1" ht="22.15" customHeight="1">
      <c r="A8" s="192" t="s">
        <v>3</v>
      </c>
      <c r="B8" s="192"/>
      <c r="C8" s="192"/>
      <c r="D8" s="192"/>
      <c r="E8" s="192"/>
      <c r="F8" s="192"/>
    </row>
    <row r="9" spans="1:6" s="6" customFormat="1" ht="15.75" customHeight="1">
      <c r="A9" s="193" t="s">
        <v>4</v>
      </c>
      <c r="B9" s="193"/>
      <c r="C9" s="193"/>
      <c r="D9" s="193"/>
      <c r="E9" s="193"/>
      <c r="F9" s="193"/>
    </row>
    <row r="10" spans="1:6" s="4" customFormat="1" ht="22.15" customHeight="1">
      <c r="A10" s="192" t="s">
        <v>5</v>
      </c>
      <c r="B10" s="192"/>
      <c r="C10" s="192"/>
      <c r="D10" s="192"/>
      <c r="E10" s="192"/>
      <c r="F10" s="192"/>
    </row>
    <row r="11" spans="1:6" s="6" customFormat="1" ht="15.75" customHeight="1">
      <c r="A11" s="183" t="s">
        <v>247</v>
      </c>
      <c r="B11" s="183"/>
      <c r="C11" s="183"/>
      <c r="D11" s="183"/>
      <c r="E11" s="183"/>
      <c r="F11" s="183"/>
    </row>
    <row r="12" spans="1:6" s="6" customFormat="1" ht="48" customHeight="1">
      <c r="A12" s="183" t="s">
        <v>272</v>
      </c>
      <c r="B12" s="183"/>
      <c r="C12" s="183"/>
      <c r="D12" s="183"/>
      <c r="E12" s="183"/>
      <c r="F12" s="183"/>
    </row>
    <row r="13" spans="1:6" s="79" customFormat="1" ht="15.75">
      <c r="A13" s="194" t="s">
        <v>248</v>
      </c>
      <c r="B13" s="194"/>
      <c r="C13" s="194"/>
      <c r="D13" s="194"/>
      <c r="E13" s="194"/>
      <c r="F13" s="142"/>
    </row>
    <row r="14" spans="1:6" s="79" customFormat="1" ht="15.75" customHeight="1">
      <c r="A14" s="194" t="s">
        <v>249</v>
      </c>
      <c r="B14" s="194"/>
      <c r="C14" s="194"/>
      <c r="D14" s="194"/>
      <c r="E14" s="194"/>
      <c r="F14" s="143"/>
    </row>
    <row r="15" spans="1:6" s="79" customFormat="1" ht="15.75" customHeight="1">
      <c r="A15" s="194" t="s">
        <v>333</v>
      </c>
      <c r="B15" s="194"/>
      <c r="C15" s="194"/>
      <c r="D15" s="194"/>
      <c r="E15" s="194"/>
      <c r="F15" s="143"/>
    </row>
    <row r="16" spans="1:6" s="79" customFormat="1" ht="15.75" customHeight="1">
      <c r="A16" s="194" t="s">
        <v>233</v>
      </c>
      <c r="B16" s="194"/>
      <c r="C16" s="194"/>
      <c r="D16" s="194"/>
      <c r="E16" s="194"/>
      <c r="F16" s="143"/>
    </row>
    <row r="17" spans="1:7" s="79" customFormat="1" ht="15.75">
      <c r="A17" s="194" t="s">
        <v>250</v>
      </c>
      <c r="B17" s="194"/>
      <c r="C17" s="194"/>
      <c r="D17" s="194"/>
      <c r="E17" s="194"/>
      <c r="F17" s="194"/>
    </row>
    <row r="18" spans="1:7" s="8" customFormat="1" ht="18.75" customHeight="1">
      <c r="A18" s="188" t="s">
        <v>6</v>
      </c>
      <c r="B18" s="188" t="s">
        <v>7</v>
      </c>
      <c r="C18" s="188" t="s">
        <v>251</v>
      </c>
      <c r="D18" s="188" t="s">
        <v>8</v>
      </c>
      <c r="E18" s="188" t="s">
        <v>9</v>
      </c>
      <c r="F18" s="7"/>
    </row>
    <row r="19" spans="1:7" s="8" customFormat="1" ht="15.75">
      <c r="A19" s="188"/>
      <c r="B19" s="188"/>
      <c r="C19" s="188"/>
      <c r="D19" s="188"/>
      <c r="E19" s="188"/>
      <c r="F19" s="7"/>
    </row>
    <row r="20" spans="1:7" s="11" customFormat="1" ht="15" customHeight="1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10"/>
    </row>
    <row r="21" spans="1:7" s="16" customFormat="1" ht="18.75" customHeight="1">
      <c r="A21" s="12">
        <v>1</v>
      </c>
      <c r="B21" s="13" t="s">
        <v>10</v>
      </c>
      <c r="C21" s="14">
        <v>1789915508</v>
      </c>
      <c r="D21" s="15">
        <f t="shared" ref="D21:D51" si="0">E21-C21</f>
        <v>72630087.400000006</v>
      </c>
      <c r="E21" s="14">
        <v>1862545595.4000001</v>
      </c>
      <c r="F21" s="7"/>
    </row>
    <row r="22" spans="1:7" s="5" customFormat="1" ht="15.75" customHeight="1">
      <c r="A22" s="17" t="s">
        <v>11</v>
      </c>
      <c r="B22" s="18" t="s">
        <v>12</v>
      </c>
      <c r="C22" s="19">
        <v>1394163965</v>
      </c>
      <c r="D22" s="20">
        <f t="shared" si="0"/>
        <v>53298887.399999999</v>
      </c>
      <c r="E22" s="19">
        <v>1447462852.4000001</v>
      </c>
      <c r="F22" s="6"/>
    </row>
    <row r="23" spans="1:7" s="5" customFormat="1" ht="31.5" customHeight="1">
      <c r="A23" s="17" t="s">
        <v>13</v>
      </c>
      <c r="B23" s="21" t="s">
        <v>14</v>
      </c>
      <c r="C23" s="19">
        <v>72463170</v>
      </c>
      <c r="D23" s="20">
        <f t="shared" si="0"/>
        <v>0</v>
      </c>
      <c r="E23" s="19">
        <v>72463170</v>
      </c>
      <c r="F23" s="6"/>
    </row>
    <row r="24" spans="1:7" s="5" customFormat="1" ht="31.5" customHeight="1">
      <c r="A24" s="17" t="s">
        <v>15</v>
      </c>
      <c r="B24" s="21" t="s">
        <v>16</v>
      </c>
      <c r="C24" s="19">
        <v>569066924</v>
      </c>
      <c r="D24" s="20">
        <f t="shared" si="0"/>
        <v>0</v>
      </c>
      <c r="E24" s="19">
        <v>569066924</v>
      </c>
      <c r="F24" s="6"/>
    </row>
    <row r="25" spans="1:7" s="5" customFormat="1" ht="17.25" customHeight="1">
      <c r="A25" s="17" t="s">
        <v>17</v>
      </c>
      <c r="B25" s="21" t="s">
        <v>18</v>
      </c>
      <c r="C25" s="19">
        <v>490205162</v>
      </c>
      <c r="D25" s="20">
        <f t="shared" si="0"/>
        <v>0</v>
      </c>
      <c r="E25" s="19">
        <v>490205162</v>
      </c>
      <c r="F25" s="6"/>
    </row>
    <row r="26" spans="1:7" s="5" customFormat="1" ht="15.75" customHeight="1">
      <c r="A26" s="17" t="s">
        <v>19</v>
      </c>
      <c r="B26" s="21" t="s">
        <v>20</v>
      </c>
      <c r="C26" s="19">
        <v>240822739</v>
      </c>
      <c r="D26" s="20">
        <f t="shared" si="0"/>
        <v>53114625</v>
      </c>
      <c r="E26" s="19">
        <v>293937364</v>
      </c>
      <c r="F26" s="6"/>
    </row>
    <row r="27" spans="1:7" s="5" customFormat="1" ht="15.75" customHeight="1">
      <c r="A27" s="17" t="s">
        <v>21</v>
      </c>
      <c r="B27" s="21" t="s">
        <v>22</v>
      </c>
      <c r="C27" s="19">
        <v>21605970</v>
      </c>
      <c r="D27" s="20">
        <f>E27-C27</f>
        <v>184262</v>
      </c>
      <c r="E27" s="19">
        <v>21790232</v>
      </c>
      <c r="F27" s="6"/>
      <c r="G27" s="80"/>
    </row>
    <row r="28" spans="1:7" s="5" customFormat="1" ht="16.149999999999999" customHeight="1">
      <c r="A28" s="17" t="s">
        <v>23</v>
      </c>
      <c r="B28" s="22" t="s">
        <v>24</v>
      </c>
      <c r="C28" s="19">
        <v>0</v>
      </c>
      <c r="D28" s="20">
        <f t="shared" si="0"/>
        <v>0</v>
      </c>
      <c r="E28" s="19">
        <v>0</v>
      </c>
      <c r="F28" s="6"/>
    </row>
    <row r="29" spans="1:7" s="5" customFormat="1" ht="16.899999999999999" customHeight="1">
      <c r="A29" s="17" t="s">
        <v>25</v>
      </c>
      <c r="B29" s="18" t="s">
        <v>26</v>
      </c>
      <c r="C29" s="19">
        <v>395751543</v>
      </c>
      <c r="D29" s="20">
        <f t="shared" si="0"/>
        <v>19331200</v>
      </c>
      <c r="E29" s="19">
        <v>415082743</v>
      </c>
      <c r="F29" s="6"/>
    </row>
    <row r="30" spans="1:7" s="5" customFormat="1" ht="15.6" customHeight="1">
      <c r="A30" s="17" t="s">
        <v>27</v>
      </c>
      <c r="B30" s="21" t="s">
        <v>28</v>
      </c>
      <c r="C30" s="19">
        <v>245000</v>
      </c>
      <c r="D30" s="20">
        <f t="shared" si="0"/>
        <v>0</v>
      </c>
      <c r="E30" s="19">
        <v>245000</v>
      </c>
      <c r="F30" s="6"/>
    </row>
    <row r="31" spans="1:7" s="5" customFormat="1" ht="21.6" customHeight="1">
      <c r="A31" s="17" t="s">
        <v>29</v>
      </c>
      <c r="B31" s="21" t="s">
        <v>30</v>
      </c>
      <c r="C31" s="19">
        <v>395497043</v>
      </c>
      <c r="D31" s="20">
        <f t="shared" si="0"/>
        <v>19331200</v>
      </c>
      <c r="E31" s="19">
        <v>414828243</v>
      </c>
      <c r="F31" s="6"/>
    </row>
    <row r="32" spans="1:7" s="4" customFormat="1" ht="20.25" customHeight="1">
      <c r="A32" s="12">
        <v>2</v>
      </c>
      <c r="B32" s="13" t="s">
        <v>31</v>
      </c>
      <c r="C32" s="14">
        <v>1884915508</v>
      </c>
      <c r="D32" s="15">
        <f t="shared" si="0"/>
        <v>92630087.400000006</v>
      </c>
      <c r="E32" s="14">
        <v>1977545595.4000001</v>
      </c>
      <c r="F32" s="23"/>
    </row>
    <row r="33" spans="1:6" s="5" customFormat="1" ht="15.6" customHeight="1">
      <c r="A33" s="17" t="s">
        <v>32</v>
      </c>
      <c r="B33" s="18" t="s">
        <v>33</v>
      </c>
      <c r="C33" s="19">
        <v>1038761437</v>
      </c>
      <c r="D33" s="20">
        <f t="shared" si="0"/>
        <v>61078522.399999999</v>
      </c>
      <c r="E33" s="19">
        <v>1099839959.4000001</v>
      </c>
      <c r="F33" s="6"/>
    </row>
    <row r="34" spans="1:6" s="5" customFormat="1" ht="15.6" customHeight="1">
      <c r="A34" s="17" t="s">
        <v>34</v>
      </c>
      <c r="B34" s="21" t="s">
        <v>35</v>
      </c>
      <c r="C34" s="19">
        <v>197307975</v>
      </c>
      <c r="D34" s="20">
        <f t="shared" si="0"/>
        <v>278697</v>
      </c>
      <c r="E34" s="19">
        <v>197586672</v>
      </c>
      <c r="F34" s="6"/>
    </row>
    <row r="35" spans="1:6" s="5" customFormat="1" ht="18.600000000000001" customHeight="1">
      <c r="A35" s="17" t="s">
        <v>36</v>
      </c>
      <c r="B35" s="21" t="s">
        <v>37</v>
      </c>
      <c r="C35" s="19">
        <v>65486972</v>
      </c>
      <c r="D35" s="20">
        <f t="shared" si="0"/>
        <v>0</v>
      </c>
      <c r="E35" s="19">
        <v>65486972</v>
      </c>
      <c r="F35" s="6"/>
    </row>
    <row r="36" spans="1:6" s="5" customFormat="1" ht="39" customHeight="1">
      <c r="A36" s="17" t="s">
        <v>38</v>
      </c>
      <c r="B36" s="22" t="s">
        <v>39</v>
      </c>
      <c r="C36" s="19">
        <v>0</v>
      </c>
      <c r="D36" s="20">
        <f t="shared" si="0"/>
        <v>0</v>
      </c>
      <c r="E36" s="19">
        <v>0</v>
      </c>
      <c r="F36" s="6"/>
    </row>
    <row r="37" spans="1:6" s="5" customFormat="1" ht="15.6" customHeight="1">
      <c r="A37" s="17" t="s">
        <v>40</v>
      </c>
      <c r="B37" s="21" t="s">
        <v>41</v>
      </c>
      <c r="C37" s="19">
        <v>22413674</v>
      </c>
      <c r="D37" s="20">
        <f t="shared" si="0"/>
        <v>0</v>
      </c>
      <c r="E37" s="19">
        <v>22413674</v>
      </c>
      <c r="F37" s="6"/>
    </row>
    <row r="38" spans="1:6" s="5" customFormat="1" ht="94.9" customHeight="1">
      <c r="A38" s="17" t="s">
        <v>42</v>
      </c>
      <c r="B38" s="22" t="s">
        <v>43</v>
      </c>
      <c r="C38" s="19">
        <v>0</v>
      </c>
      <c r="D38" s="20">
        <f t="shared" si="0"/>
        <v>0</v>
      </c>
      <c r="E38" s="19">
        <v>0</v>
      </c>
      <c r="F38" s="6"/>
    </row>
    <row r="39" spans="1:6" s="5" customFormat="1" ht="59.45" customHeight="1">
      <c r="A39" s="17" t="s">
        <v>44</v>
      </c>
      <c r="B39" s="22" t="s">
        <v>45</v>
      </c>
      <c r="C39" s="19">
        <v>0</v>
      </c>
      <c r="D39" s="20">
        <f t="shared" si="0"/>
        <v>0</v>
      </c>
      <c r="E39" s="19">
        <v>0</v>
      </c>
      <c r="F39" s="6"/>
    </row>
    <row r="40" spans="1:6" s="5" customFormat="1" ht="48.6" customHeight="1">
      <c r="A40" s="17" t="s">
        <v>46</v>
      </c>
      <c r="B40" s="24" t="s">
        <v>47</v>
      </c>
      <c r="C40" s="19">
        <v>0</v>
      </c>
      <c r="D40" s="20">
        <f t="shared" si="0"/>
        <v>0</v>
      </c>
      <c r="E40" s="19">
        <v>0</v>
      </c>
      <c r="F40" s="6"/>
    </row>
    <row r="41" spans="1:6" s="4" customFormat="1" ht="15.75">
      <c r="A41" s="12" t="s">
        <v>48</v>
      </c>
      <c r="B41" s="25" t="s">
        <v>49</v>
      </c>
      <c r="C41" s="14">
        <v>846154071</v>
      </c>
      <c r="D41" s="15">
        <f t="shared" si="0"/>
        <v>31551565</v>
      </c>
      <c r="E41" s="14">
        <v>877705636</v>
      </c>
      <c r="F41" s="23"/>
    </row>
    <row r="42" spans="1:6" s="5" customFormat="1" ht="38.25" customHeight="1">
      <c r="A42" s="17" t="s">
        <v>50</v>
      </c>
      <c r="B42" s="21" t="s">
        <v>51</v>
      </c>
      <c r="C42" s="19">
        <v>788801699</v>
      </c>
      <c r="D42" s="20">
        <f t="shared" si="0"/>
        <v>31551565</v>
      </c>
      <c r="E42" s="19">
        <v>820353264</v>
      </c>
      <c r="F42" s="6"/>
    </row>
    <row r="43" spans="1:6" s="5" customFormat="1" ht="39" customHeight="1">
      <c r="A43" s="17" t="s">
        <v>52</v>
      </c>
      <c r="B43" s="22" t="s">
        <v>53</v>
      </c>
      <c r="C43" s="19">
        <v>185803785</v>
      </c>
      <c r="D43" s="20">
        <f t="shared" si="0"/>
        <v>13978560</v>
      </c>
      <c r="E43" s="19">
        <v>199782345</v>
      </c>
      <c r="F43" s="6"/>
    </row>
    <row r="44" spans="1:6" s="5" customFormat="1" ht="15.75">
      <c r="A44" s="12">
        <v>3</v>
      </c>
      <c r="B44" s="13" t="s">
        <v>54</v>
      </c>
      <c r="C44" s="26">
        <v>-95000000</v>
      </c>
      <c r="D44" s="15">
        <f t="shared" si="0"/>
        <v>-20000000</v>
      </c>
      <c r="E44" s="26">
        <v>-115000000</v>
      </c>
      <c r="F44" s="6"/>
    </row>
    <row r="45" spans="1:6" s="8" customFormat="1" ht="20.25" customHeight="1">
      <c r="A45" s="188" t="s">
        <v>6</v>
      </c>
      <c r="B45" s="188" t="s">
        <v>7</v>
      </c>
      <c r="C45" s="188" t="s">
        <v>251</v>
      </c>
      <c r="D45" s="188" t="s">
        <v>8</v>
      </c>
      <c r="E45" s="188" t="s">
        <v>9</v>
      </c>
      <c r="F45" s="7"/>
    </row>
    <row r="46" spans="1:6" s="8" customFormat="1" ht="20.25" customHeight="1">
      <c r="A46" s="188"/>
      <c r="B46" s="188"/>
      <c r="C46" s="188"/>
      <c r="D46" s="188"/>
      <c r="E46" s="188"/>
      <c r="F46" s="7"/>
    </row>
    <row r="47" spans="1:6" s="11" customFormat="1" ht="15" customHeight="1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10"/>
    </row>
    <row r="48" spans="1:6" s="5" customFormat="1" ht="39" customHeight="1">
      <c r="A48" s="17" t="s">
        <v>55</v>
      </c>
      <c r="B48" s="18" t="s">
        <v>56</v>
      </c>
      <c r="C48" s="19">
        <v>0</v>
      </c>
      <c r="D48" s="20">
        <f t="shared" si="0"/>
        <v>0</v>
      </c>
      <c r="E48" s="19">
        <v>0</v>
      </c>
      <c r="F48" s="6"/>
    </row>
    <row r="49" spans="1:6" s="5" customFormat="1" ht="22.5" customHeight="1">
      <c r="A49" s="12">
        <v>4</v>
      </c>
      <c r="B49" s="13" t="s">
        <v>57</v>
      </c>
      <c r="C49" s="14">
        <v>108500000</v>
      </c>
      <c r="D49" s="15">
        <f t="shared" si="0"/>
        <v>20000000</v>
      </c>
      <c r="E49" s="14">
        <v>128500000</v>
      </c>
      <c r="F49" s="6"/>
    </row>
    <row r="50" spans="1:6" s="5" customFormat="1" ht="22.5" customHeight="1">
      <c r="A50" s="17" t="s">
        <v>58</v>
      </c>
      <c r="B50" s="18" t="s">
        <v>59</v>
      </c>
      <c r="C50" s="19">
        <v>80000000</v>
      </c>
      <c r="D50" s="20">
        <f t="shared" si="0"/>
        <v>0</v>
      </c>
      <c r="E50" s="19">
        <v>80000000</v>
      </c>
      <c r="F50" s="6"/>
    </row>
    <row r="51" spans="1:6" s="5" customFormat="1" ht="22.5" customHeight="1">
      <c r="A51" s="17" t="s">
        <v>60</v>
      </c>
      <c r="B51" s="21" t="s">
        <v>61</v>
      </c>
      <c r="C51" s="19">
        <v>66500000</v>
      </c>
      <c r="D51" s="20">
        <f t="shared" si="0"/>
        <v>0</v>
      </c>
      <c r="E51" s="19">
        <v>66500000</v>
      </c>
      <c r="F51" s="6"/>
    </row>
    <row r="52" spans="1:6" s="5" customFormat="1" ht="22.5" customHeight="1">
      <c r="A52" s="17" t="s">
        <v>62</v>
      </c>
      <c r="B52" s="18" t="s">
        <v>63</v>
      </c>
      <c r="C52" s="19">
        <v>5000000</v>
      </c>
      <c r="D52" s="20">
        <f t="shared" ref="D52:D72" si="1">E52-C52</f>
        <v>0</v>
      </c>
      <c r="E52" s="19">
        <v>5000000</v>
      </c>
      <c r="F52" s="6"/>
    </row>
    <row r="53" spans="1:6" s="16" customFormat="1" ht="23.45" customHeight="1">
      <c r="A53" s="17" t="s">
        <v>64</v>
      </c>
      <c r="B53" s="21" t="s">
        <v>61</v>
      </c>
      <c r="C53" s="19">
        <v>5000000</v>
      </c>
      <c r="D53" s="20">
        <f t="shared" si="1"/>
        <v>0</v>
      </c>
      <c r="E53" s="19">
        <v>5000000</v>
      </c>
      <c r="F53" s="7"/>
    </row>
    <row r="54" spans="1:6" s="16" customFormat="1" ht="23.45" customHeight="1">
      <c r="A54" s="17" t="s">
        <v>65</v>
      </c>
      <c r="B54" s="18" t="s">
        <v>66</v>
      </c>
      <c r="C54" s="19">
        <v>23500000</v>
      </c>
      <c r="D54" s="20">
        <f t="shared" si="1"/>
        <v>20000000</v>
      </c>
      <c r="E54" s="19">
        <v>43500000</v>
      </c>
      <c r="F54" s="7"/>
    </row>
    <row r="55" spans="1:6" s="28" customFormat="1" ht="23.45" customHeight="1">
      <c r="A55" s="17" t="s">
        <v>67</v>
      </c>
      <c r="B55" s="21" t="s">
        <v>61</v>
      </c>
      <c r="C55" s="19">
        <v>23500000</v>
      </c>
      <c r="D55" s="20">
        <f t="shared" si="1"/>
        <v>20000000</v>
      </c>
      <c r="E55" s="19">
        <v>43500000</v>
      </c>
      <c r="F55" s="27"/>
    </row>
    <row r="56" spans="1:6" s="5" customFormat="1" ht="23.45" customHeight="1">
      <c r="A56" s="17" t="s">
        <v>68</v>
      </c>
      <c r="B56" s="18" t="s">
        <v>69</v>
      </c>
      <c r="C56" s="19">
        <v>0</v>
      </c>
      <c r="D56" s="19">
        <f t="shared" si="1"/>
        <v>0</v>
      </c>
      <c r="E56" s="19">
        <v>0</v>
      </c>
      <c r="F56" s="6"/>
    </row>
    <row r="57" spans="1:6" s="5" customFormat="1" ht="23.45" customHeight="1">
      <c r="A57" s="17" t="s">
        <v>70</v>
      </c>
      <c r="B57" s="21" t="s">
        <v>61</v>
      </c>
      <c r="C57" s="19">
        <v>0</v>
      </c>
      <c r="D57" s="19">
        <f t="shared" si="1"/>
        <v>0</v>
      </c>
      <c r="E57" s="19">
        <v>0</v>
      </c>
      <c r="F57" s="6"/>
    </row>
    <row r="58" spans="1:6" s="5" customFormat="1" ht="21.6" customHeight="1">
      <c r="A58" s="17" t="s">
        <v>71</v>
      </c>
      <c r="B58" s="18" t="s">
        <v>72</v>
      </c>
      <c r="C58" s="19">
        <v>0</v>
      </c>
      <c r="D58" s="19">
        <f t="shared" si="1"/>
        <v>0</v>
      </c>
      <c r="E58" s="19">
        <v>0</v>
      </c>
      <c r="F58" s="6"/>
    </row>
    <row r="59" spans="1:6" s="5" customFormat="1" ht="17.25" customHeight="1">
      <c r="A59" s="17" t="s">
        <v>73</v>
      </c>
      <c r="B59" s="21" t="s">
        <v>61</v>
      </c>
      <c r="C59" s="19">
        <v>0</v>
      </c>
      <c r="D59" s="19">
        <f t="shared" si="1"/>
        <v>0</v>
      </c>
      <c r="E59" s="19">
        <v>0</v>
      </c>
      <c r="F59" s="6"/>
    </row>
    <row r="60" spans="1:6" s="5" customFormat="1" ht="21.75" customHeight="1">
      <c r="A60" s="12">
        <v>5</v>
      </c>
      <c r="B60" s="13" t="s">
        <v>74</v>
      </c>
      <c r="C60" s="14">
        <v>13500000</v>
      </c>
      <c r="D60" s="15">
        <f t="shared" si="1"/>
        <v>0</v>
      </c>
      <c r="E60" s="14">
        <v>13500000</v>
      </c>
      <c r="F60" s="6"/>
    </row>
    <row r="61" spans="1:6" s="5" customFormat="1" ht="46.5" customHeight="1">
      <c r="A61" s="17" t="s">
        <v>75</v>
      </c>
      <c r="B61" s="18" t="s">
        <v>76</v>
      </c>
      <c r="C61" s="19">
        <v>13500000</v>
      </c>
      <c r="D61" s="20">
        <f t="shared" si="1"/>
        <v>0</v>
      </c>
      <c r="E61" s="19">
        <v>13500000</v>
      </c>
      <c r="F61" s="6"/>
    </row>
    <row r="62" spans="1:6" s="5" customFormat="1" ht="42.75" customHeight="1">
      <c r="A62" s="17" t="s">
        <v>77</v>
      </c>
      <c r="B62" s="21" t="s">
        <v>217</v>
      </c>
      <c r="C62" s="19">
        <v>0</v>
      </c>
      <c r="D62" s="19">
        <f t="shared" si="1"/>
        <v>0</v>
      </c>
      <c r="E62" s="19">
        <v>0</v>
      </c>
      <c r="F62" s="6"/>
    </row>
    <row r="63" spans="1:6" s="5" customFormat="1" ht="36" customHeight="1">
      <c r="A63" s="17" t="s">
        <v>78</v>
      </c>
      <c r="B63" s="22" t="s">
        <v>218</v>
      </c>
      <c r="C63" s="19">
        <v>0</v>
      </c>
      <c r="D63" s="19">
        <f t="shared" si="1"/>
        <v>0</v>
      </c>
      <c r="E63" s="19">
        <v>0</v>
      </c>
      <c r="F63" s="6"/>
    </row>
    <row r="64" spans="1:6" s="5" customFormat="1" ht="36" customHeight="1">
      <c r="A64" s="17" t="s">
        <v>79</v>
      </c>
      <c r="B64" s="22" t="s">
        <v>219</v>
      </c>
      <c r="C64" s="19">
        <v>0</v>
      </c>
      <c r="D64" s="19">
        <f t="shared" si="1"/>
        <v>0</v>
      </c>
      <c r="E64" s="19">
        <v>0</v>
      </c>
      <c r="F64" s="6"/>
    </row>
    <row r="65" spans="1:6" s="5" customFormat="1" ht="50.25" customHeight="1">
      <c r="A65" s="17" t="s">
        <v>80</v>
      </c>
      <c r="B65" s="22" t="s">
        <v>81</v>
      </c>
      <c r="C65" s="19">
        <v>0</v>
      </c>
      <c r="D65" s="19">
        <f t="shared" si="1"/>
        <v>0</v>
      </c>
      <c r="E65" s="19">
        <v>0</v>
      </c>
      <c r="F65" s="6"/>
    </row>
    <row r="66" spans="1:6" s="5" customFormat="1" ht="21" customHeight="1">
      <c r="A66" s="17" t="s">
        <v>82</v>
      </c>
      <c r="B66" s="29" t="s">
        <v>83</v>
      </c>
      <c r="C66" s="19">
        <v>0</v>
      </c>
      <c r="D66" s="19">
        <f t="shared" si="1"/>
        <v>0</v>
      </c>
      <c r="E66" s="19">
        <v>0</v>
      </c>
      <c r="F66" s="6"/>
    </row>
    <row r="67" spans="1:6" s="5" customFormat="1" ht="37.9" customHeight="1">
      <c r="A67" s="17" t="s">
        <v>84</v>
      </c>
      <c r="B67" s="29" t="s">
        <v>85</v>
      </c>
      <c r="C67" s="19">
        <v>0</v>
      </c>
      <c r="D67" s="19">
        <f t="shared" si="1"/>
        <v>0</v>
      </c>
      <c r="E67" s="19">
        <v>0</v>
      </c>
      <c r="F67" s="6"/>
    </row>
    <row r="68" spans="1:6" s="5" customFormat="1" ht="15.75" customHeight="1">
      <c r="A68" s="17" t="s">
        <v>86</v>
      </c>
      <c r="B68" s="29" t="s">
        <v>87</v>
      </c>
      <c r="C68" s="19">
        <v>0</v>
      </c>
      <c r="D68" s="19">
        <f t="shared" si="1"/>
        <v>0</v>
      </c>
      <c r="E68" s="19">
        <v>0</v>
      </c>
      <c r="F68" s="6"/>
    </row>
    <row r="69" spans="1:6" s="5" customFormat="1" ht="35.25" customHeight="1">
      <c r="A69" s="17" t="s">
        <v>88</v>
      </c>
      <c r="B69" s="24" t="s">
        <v>89</v>
      </c>
      <c r="C69" s="19">
        <v>0</v>
      </c>
      <c r="D69" s="19">
        <f t="shared" si="1"/>
        <v>0</v>
      </c>
      <c r="E69" s="19">
        <v>0</v>
      </c>
      <c r="F69" s="6"/>
    </row>
    <row r="70" spans="1:6" s="5" customFormat="1" ht="20.45" customHeight="1">
      <c r="A70" s="17" t="s">
        <v>90</v>
      </c>
      <c r="B70" s="18" t="s">
        <v>91</v>
      </c>
      <c r="C70" s="19">
        <v>0</v>
      </c>
      <c r="D70" s="19">
        <f t="shared" si="1"/>
        <v>0</v>
      </c>
      <c r="E70" s="19">
        <v>0</v>
      </c>
      <c r="F70" s="6"/>
    </row>
    <row r="71" spans="1:6" s="5" customFormat="1" ht="20.45" customHeight="1">
      <c r="A71" s="12" t="s">
        <v>92</v>
      </c>
      <c r="B71" s="13" t="s">
        <v>93</v>
      </c>
      <c r="C71" s="14">
        <v>294758401</v>
      </c>
      <c r="D71" s="15">
        <f t="shared" si="1"/>
        <v>0</v>
      </c>
      <c r="E71" s="14">
        <v>294758401</v>
      </c>
      <c r="F71" s="6"/>
    </row>
    <row r="72" spans="1:6" s="5" customFormat="1" ht="24.6" customHeight="1">
      <c r="A72" s="17" t="s">
        <v>94</v>
      </c>
      <c r="B72" s="18" t="s">
        <v>95</v>
      </c>
      <c r="C72" s="19">
        <v>3200000</v>
      </c>
      <c r="D72" s="20">
        <f t="shared" si="1"/>
        <v>0</v>
      </c>
      <c r="E72" s="19">
        <v>3200000</v>
      </c>
      <c r="F72" s="6"/>
    </row>
    <row r="73" spans="1:6" s="5" customFormat="1" ht="44.25" customHeight="1">
      <c r="A73" s="12">
        <v>7</v>
      </c>
      <c r="B73" s="13" t="s">
        <v>96</v>
      </c>
      <c r="C73" s="30" t="s">
        <v>97</v>
      </c>
      <c r="D73" s="31" t="s">
        <v>97</v>
      </c>
      <c r="E73" s="30" t="s">
        <v>97</v>
      </c>
      <c r="F73" s="6"/>
    </row>
    <row r="74" spans="1:6" s="5" customFormat="1" ht="18" customHeight="1">
      <c r="A74" s="17" t="s">
        <v>98</v>
      </c>
      <c r="B74" s="18" t="s">
        <v>99</v>
      </c>
      <c r="C74" s="19">
        <v>355402528</v>
      </c>
      <c r="D74" s="20">
        <f>E74-C74</f>
        <v>-7779635</v>
      </c>
      <c r="E74" s="19">
        <v>347622893</v>
      </c>
      <c r="F74" s="6"/>
    </row>
    <row r="75" spans="1:6" s="5" customFormat="1" ht="41.45" customHeight="1">
      <c r="A75" s="17" t="s">
        <v>100</v>
      </c>
      <c r="B75" s="18" t="s">
        <v>215</v>
      </c>
      <c r="C75" s="19">
        <v>383902528</v>
      </c>
      <c r="D75" s="20">
        <f>E75-C75</f>
        <v>12220365</v>
      </c>
      <c r="E75" s="19">
        <v>396122893</v>
      </c>
      <c r="F75" s="6"/>
    </row>
    <row r="76" spans="1:6" s="5" customFormat="1" ht="20.45" customHeight="1">
      <c r="A76" s="12">
        <v>8</v>
      </c>
      <c r="B76" s="13" t="s">
        <v>101</v>
      </c>
      <c r="C76" s="30" t="s">
        <v>97</v>
      </c>
      <c r="D76" s="31" t="s">
        <v>97</v>
      </c>
      <c r="E76" s="30" t="s">
        <v>97</v>
      </c>
      <c r="F76" s="6"/>
    </row>
    <row r="77" spans="1:6" s="5" customFormat="1" ht="81" customHeight="1">
      <c r="A77" s="17" t="s">
        <v>102</v>
      </c>
      <c r="B77" s="18" t="s">
        <v>210</v>
      </c>
      <c r="C77" s="32">
        <v>3.1099999999999999E-2</v>
      </c>
      <c r="D77" s="32">
        <f t="shared" ref="D77:D86" si="2">E77-C77</f>
        <v>0</v>
      </c>
      <c r="E77" s="32">
        <v>3.1099999999999999E-2</v>
      </c>
      <c r="F77" s="6"/>
    </row>
    <row r="78" spans="1:6" s="5" customFormat="1" ht="31.15" hidden="1" customHeight="1">
      <c r="A78" s="17" t="s">
        <v>103</v>
      </c>
      <c r="B78" s="21" t="s">
        <v>103</v>
      </c>
      <c r="C78" s="32"/>
      <c r="D78" s="32">
        <f t="shared" si="2"/>
        <v>0</v>
      </c>
      <c r="E78" s="32"/>
      <c r="F78" s="6"/>
    </row>
    <row r="79" spans="1:6" s="5" customFormat="1" ht="31.15" hidden="1" customHeight="1">
      <c r="A79" s="17" t="s">
        <v>104</v>
      </c>
      <c r="B79" s="21" t="s">
        <v>104</v>
      </c>
      <c r="C79" s="32"/>
      <c r="D79" s="32">
        <f t="shared" si="2"/>
        <v>0</v>
      </c>
      <c r="E79" s="32"/>
      <c r="F79" s="6"/>
    </row>
    <row r="80" spans="1:6" s="5" customFormat="1" ht="27.6" customHeight="1">
      <c r="A80" s="189" t="s">
        <v>105</v>
      </c>
      <c r="B80" s="189" t="s">
        <v>216</v>
      </c>
      <c r="C80" s="32">
        <v>0.33929999999999999</v>
      </c>
      <c r="D80" s="32">
        <f t="shared" si="2"/>
        <v>-3.7000000000000002E-3</v>
      </c>
      <c r="E80" s="32">
        <v>0.33560000000000001</v>
      </c>
      <c r="F80" s="6"/>
    </row>
    <row r="81" spans="1:6" s="5" customFormat="1" ht="31.5" customHeight="1">
      <c r="A81" s="189"/>
      <c r="B81" s="189"/>
      <c r="C81" s="32">
        <v>0.33950000000000002</v>
      </c>
      <c r="D81" s="32">
        <f t="shared" si="2"/>
        <v>-3.7000000000000002E-3</v>
      </c>
      <c r="E81" s="32">
        <v>0.33579999999999999</v>
      </c>
      <c r="F81" s="6"/>
    </row>
    <row r="82" spans="1:6" s="5" customFormat="1" ht="105.75" customHeight="1">
      <c r="A82" s="17" t="s">
        <v>106</v>
      </c>
      <c r="B82" s="18" t="s">
        <v>211</v>
      </c>
      <c r="C82" s="32">
        <v>0.38869999999999999</v>
      </c>
      <c r="D82" s="32">
        <f t="shared" si="2"/>
        <v>0</v>
      </c>
      <c r="E82" s="32">
        <v>0.38869999999999999</v>
      </c>
      <c r="F82" s="6"/>
    </row>
    <row r="83" spans="1:6" s="8" customFormat="1" ht="18.75" customHeight="1">
      <c r="A83" s="188" t="s">
        <v>6</v>
      </c>
      <c r="B83" s="188" t="s">
        <v>7</v>
      </c>
      <c r="C83" s="188" t="s">
        <v>251</v>
      </c>
      <c r="D83" s="188" t="s">
        <v>8</v>
      </c>
      <c r="E83" s="188" t="s">
        <v>9</v>
      </c>
      <c r="F83" s="7"/>
    </row>
    <row r="84" spans="1:6" s="8" customFormat="1" ht="15.75">
      <c r="A84" s="188"/>
      <c r="B84" s="188"/>
      <c r="C84" s="188"/>
      <c r="D84" s="188"/>
      <c r="E84" s="188"/>
      <c r="F84" s="7"/>
    </row>
    <row r="85" spans="1:6" s="11" customFormat="1" ht="15" customHeight="1">
      <c r="A85" s="9">
        <v>1</v>
      </c>
      <c r="B85" s="9">
        <v>2</v>
      </c>
      <c r="C85" s="9">
        <v>3</v>
      </c>
      <c r="D85" s="9">
        <v>4</v>
      </c>
      <c r="E85" s="9">
        <v>5</v>
      </c>
      <c r="F85" s="10"/>
    </row>
    <row r="86" spans="1:6" s="5" customFormat="1" ht="94.5" customHeight="1">
      <c r="A86" s="17" t="s">
        <v>107</v>
      </c>
      <c r="B86" s="21" t="s">
        <v>212</v>
      </c>
      <c r="C86" s="32">
        <v>0.39700000000000002</v>
      </c>
      <c r="D86" s="32">
        <f t="shared" si="2"/>
        <v>7.7999999999999996E-3</v>
      </c>
      <c r="E86" s="32">
        <v>0.40479999999999999</v>
      </c>
      <c r="F86" s="6"/>
    </row>
    <row r="87" spans="1:6" s="16" customFormat="1" ht="84.75" customHeight="1">
      <c r="A87" s="17" t="s">
        <v>108</v>
      </c>
      <c r="B87" s="18" t="s">
        <v>213</v>
      </c>
      <c r="C87" s="33" t="s">
        <v>253</v>
      </c>
      <c r="D87" s="19"/>
      <c r="E87" s="33" t="s">
        <v>253</v>
      </c>
      <c r="F87" s="7"/>
    </row>
    <row r="88" spans="1:6" s="16" customFormat="1" ht="95.25" customHeight="1">
      <c r="A88" s="17" t="s">
        <v>109</v>
      </c>
      <c r="B88" s="21" t="s">
        <v>214</v>
      </c>
      <c r="C88" s="33" t="s">
        <v>253</v>
      </c>
      <c r="D88" s="19"/>
      <c r="E88" s="33" t="s">
        <v>253</v>
      </c>
      <c r="F88" s="7"/>
    </row>
    <row r="89" spans="1:6" s="28" customFormat="1" ht="42" customHeight="1">
      <c r="A89" s="12">
        <v>9</v>
      </c>
      <c r="B89" s="13" t="s">
        <v>110</v>
      </c>
      <c r="C89" s="30" t="s">
        <v>97</v>
      </c>
      <c r="D89" s="30" t="s">
        <v>97</v>
      </c>
      <c r="E89" s="30" t="s">
        <v>97</v>
      </c>
      <c r="F89" s="27"/>
    </row>
    <row r="90" spans="1:6" s="5" customFormat="1" ht="33.75" customHeight="1">
      <c r="A90" s="17" t="s">
        <v>111</v>
      </c>
      <c r="B90" s="18" t="s">
        <v>112</v>
      </c>
      <c r="C90" s="19">
        <v>176860070</v>
      </c>
      <c r="D90" s="20">
        <f>E90-C90</f>
        <v>32735096</v>
      </c>
      <c r="E90" s="19">
        <v>209595166</v>
      </c>
      <c r="F90" s="6"/>
    </row>
    <row r="91" spans="1:6" s="5" customFormat="1" ht="58.5" customHeight="1">
      <c r="A91" s="17" t="s">
        <v>113</v>
      </c>
      <c r="B91" s="21" t="s">
        <v>114</v>
      </c>
      <c r="C91" s="19">
        <v>176860070</v>
      </c>
      <c r="D91" s="20">
        <f t="shared" ref="D91:D101" si="3">E91-C91</f>
        <v>32735096</v>
      </c>
      <c r="E91" s="19">
        <v>209595166</v>
      </c>
      <c r="F91" s="6"/>
    </row>
    <row r="92" spans="1:6" s="5" customFormat="1" ht="15.75" customHeight="1">
      <c r="A92" s="17" t="s">
        <v>115</v>
      </c>
      <c r="B92" s="22" t="s">
        <v>116</v>
      </c>
      <c r="C92" s="19">
        <v>157003984</v>
      </c>
      <c r="D92" s="20">
        <f t="shared" si="3"/>
        <v>32364052</v>
      </c>
      <c r="E92" s="19">
        <v>189368036</v>
      </c>
      <c r="F92" s="6"/>
    </row>
    <row r="93" spans="1:6" s="5" customFormat="1" ht="36.75" customHeight="1">
      <c r="A93" s="17" t="s">
        <v>117</v>
      </c>
      <c r="B93" s="18" t="s">
        <v>118</v>
      </c>
      <c r="C93" s="19">
        <v>357538055</v>
      </c>
      <c r="D93" s="20">
        <f t="shared" si="3"/>
        <v>19331200</v>
      </c>
      <c r="E93" s="19">
        <v>376869255</v>
      </c>
      <c r="F93" s="6"/>
    </row>
    <row r="94" spans="1:6" s="5" customFormat="1" ht="55.5" customHeight="1">
      <c r="A94" s="17" t="s">
        <v>119</v>
      </c>
      <c r="B94" s="21" t="s">
        <v>120</v>
      </c>
      <c r="C94" s="19">
        <v>357538055</v>
      </c>
      <c r="D94" s="20">
        <f t="shared" si="3"/>
        <v>19331200</v>
      </c>
      <c r="E94" s="19">
        <v>376869255</v>
      </c>
      <c r="F94" s="6"/>
    </row>
    <row r="95" spans="1:6" s="5" customFormat="1" ht="15.6" customHeight="1">
      <c r="A95" s="17" t="s">
        <v>121</v>
      </c>
      <c r="B95" s="22" t="s">
        <v>116</v>
      </c>
      <c r="C95" s="19">
        <v>320987764</v>
      </c>
      <c r="D95" s="20">
        <f t="shared" si="3"/>
        <v>18851916</v>
      </c>
      <c r="E95" s="19">
        <v>339839680</v>
      </c>
      <c r="F95" s="6"/>
    </row>
    <row r="96" spans="1:6" s="5" customFormat="1" ht="36.75" customHeight="1">
      <c r="A96" s="17" t="s">
        <v>122</v>
      </c>
      <c r="B96" s="18" t="s">
        <v>123</v>
      </c>
      <c r="C96" s="19">
        <v>190387433</v>
      </c>
      <c r="D96" s="20">
        <f t="shared" si="3"/>
        <v>36243845</v>
      </c>
      <c r="E96" s="19">
        <v>226631278</v>
      </c>
      <c r="F96" s="6"/>
    </row>
    <row r="97" spans="1:6" s="5" customFormat="1" ht="58.5" customHeight="1">
      <c r="A97" s="17" t="s">
        <v>124</v>
      </c>
      <c r="B97" s="21" t="s">
        <v>125</v>
      </c>
      <c r="C97" s="19">
        <v>190387433</v>
      </c>
      <c r="D97" s="20">
        <f t="shared" si="3"/>
        <v>36243845</v>
      </c>
      <c r="E97" s="19">
        <v>226631278</v>
      </c>
      <c r="F97" s="6"/>
    </row>
    <row r="98" spans="1:6" s="5" customFormat="1" ht="32.25" customHeight="1">
      <c r="A98" s="17" t="s">
        <v>126</v>
      </c>
      <c r="B98" s="22" t="s">
        <v>127</v>
      </c>
      <c r="C98" s="19">
        <v>156567176</v>
      </c>
      <c r="D98" s="20">
        <f>E98-C98</f>
        <v>32849390</v>
      </c>
      <c r="E98" s="19">
        <v>189416566</v>
      </c>
      <c r="F98" s="6"/>
    </row>
    <row r="99" spans="1:6" s="5" customFormat="1" ht="41.25" customHeight="1">
      <c r="A99" s="17" t="s">
        <v>128</v>
      </c>
      <c r="B99" s="18" t="s">
        <v>129</v>
      </c>
      <c r="C99" s="19">
        <v>395586613</v>
      </c>
      <c r="D99" s="20">
        <f t="shared" si="3"/>
        <v>20426852</v>
      </c>
      <c r="E99" s="19">
        <v>416013465</v>
      </c>
      <c r="F99" s="6"/>
    </row>
    <row r="100" spans="1:6" s="5" customFormat="1" ht="59.25" customHeight="1">
      <c r="A100" s="17" t="s">
        <v>130</v>
      </c>
      <c r="B100" s="21" t="s">
        <v>131</v>
      </c>
      <c r="C100" s="19">
        <v>395586613</v>
      </c>
      <c r="D100" s="20">
        <f t="shared" si="3"/>
        <v>20426852</v>
      </c>
      <c r="E100" s="19">
        <v>416013465</v>
      </c>
      <c r="F100" s="6"/>
    </row>
    <row r="101" spans="1:6" s="5" customFormat="1" ht="31.5" customHeight="1">
      <c r="A101" s="17" t="s">
        <v>132</v>
      </c>
      <c r="B101" s="22" t="s">
        <v>127</v>
      </c>
      <c r="C101" s="19">
        <v>320987764</v>
      </c>
      <c r="D101" s="20">
        <f t="shared" si="3"/>
        <v>18851916</v>
      </c>
      <c r="E101" s="19">
        <v>339839680</v>
      </c>
      <c r="F101" s="6"/>
    </row>
    <row r="102" spans="1:6" s="5" customFormat="1" ht="19.5" customHeight="1">
      <c r="A102" s="12">
        <v>10</v>
      </c>
      <c r="B102" s="13" t="s">
        <v>133</v>
      </c>
      <c r="C102" s="30" t="s">
        <v>97</v>
      </c>
      <c r="D102" s="31" t="s">
        <v>97</v>
      </c>
      <c r="E102" s="30" t="s">
        <v>97</v>
      </c>
      <c r="F102" s="6"/>
    </row>
    <row r="103" spans="1:6" s="5" customFormat="1" ht="36.75" customHeight="1">
      <c r="A103" s="17" t="s">
        <v>134</v>
      </c>
      <c r="B103" s="18" t="s">
        <v>135</v>
      </c>
      <c r="C103" s="19">
        <v>1040061599</v>
      </c>
      <c r="D103" s="20">
        <f t="shared" ref="D103:D131" si="4">E103-C103</f>
        <v>66234505</v>
      </c>
      <c r="E103" s="19">
        <v>1106296104</v>
      </c>
      <c r="F103" s="6"/>
    </row>
    <row r="104" spans="1:6" s="5" customFormat="1" ht="15.75" customHeight="1">
      <c r="A104" s="17" t="s">
        <v>136</v>
      </c>
      <c r="B104" s="21" t="s">
        <v>137</v>
      </c>
      <c r="C104" s="19">
        <v>381548169</v>
      </c>
      <c r="D104" s="20">
        <f t="shared" si="4"/>
        <v>36872857</v>
      </c>
      <c r="E104" s="19">
        <v>418421026</v>
      </c>
      <c r="F104" s="6"/>
    </row>
    <row r="105" spans="1:6" s="5" customFormat="1" ht="19.899999999999999" customHeight="1">
      <c r="A105" s="17" t="s">
        <v>138</v>
      </c>
      <c r="B105" s="21" t="s">
        <v>139</v>
      </c>
      <c r="C105" s="19">
        <v>658513430</v>
      </c>
      <c r="D105" s="20">
        <f t="shared" si="4"/>
        <v>29361648</v>
      </c>
      <c r="E105" s="19">
        <v>687875078</v>
      </c>
      <c r="F105" s="6"/>
    </row>
    <row r="106" spans="1:6" s="5" customFormat="1" ht="40.5" customHeight="1">
      <c r="A106" s="17" t="s">
        <v>140</v>
      </c>
      <c r="B106" s="18" t="s">
        <v>141</v>
      </c>
      <c r="C106" s="19">
        <v>2221088</v>
      </c>
      <c r="D106" s="20">
        <f t="shared" si="4"/>
        <v>0</v>
      </c>
      <c r="E106" s="19">
        <v>2221088</v>
      </c>
      <c r="F106" s="6"/>
    </row>
    <row r="107" spans="1:6" s="5" customFormat="1" ht="47.45" customHeight="1">
      <c r="A107" s="17" t="s">
        <v>142</v>
      </c>
      <c r="B107" s="18" t="s">
        <v>143</v>
      </c>
      <c r="C107" s="19">
        <v>0</v>
      </c>
      <c r="D107" s="20">
        <f t="shared" si="4"/>
        <v>0</v>
      </c>
      <c r="E107" s="19">
        <v>0</v>
      </c>
      <c r="F107" s="6"/>
    </row>
    <row r="108" spans="1:6" s="5" customFormat="1" ht="51.75" customHeight="1">
      <c r="A108" s="17" t="s">
        <v>144</v>
      </c>
      <c r="B108" s="18" t="s">
        <v>145</v>
      </c>
      <c r="C108" s="19">
        <v>0</v>
      </c>
      <c r="D108" s="20">
        <f t="shared" si="4"/>
        <v>0</v>
      </c>
      <c r="E108" s="19">
        <v>0</v>
      </c>
      <c r="F108" s="6"/>
    </row>
    <row r="109" spans="1:6" s="5" customFormat="1" ht="54" customHeight="1">
      <c r="A109" s="17" t="s">
        <v>146</v>
      </c>
      <c r="B109" s="18" t="s">
        <v>147</v>
      </c>
      <c r="C109" s="19">
        <v>0</v>
      </c>
      <c r="D109" s="20">
        <f t="shared" si="4"/>
        <v>0</v>
      </c>
      <c r="E109" s="19">
        <v>0</v>
      </c>
      <c r="F109" s="6"/>
    </row>
    <row r="110" spans="1:6" s="8" customFormat="1" ht="18.75" customHeight="1">
      <c r="A110" s="188" t="s">
        <v>6</v>
      </c>
      <c r="B110" s="188" t="s">
        <v>7</v>
      </c>
      <c r="C110" s="188" t="s">
        <v>251</v>
      </c>
      <c r="D110" s="188" t="s">
        <v>8</v>
      </c>
      <c r="E110" s="188" t="s">
        <v>9</v>
      </c>
      <c r="F110" s="7"/>
    </row>
    <row r="111" spans="1:6" s="8" customFormat="1" ht="15.75">
      <c r="A111" s="188"/>
      <c r="B111" s="188"/>
      <c r="C111" s="188"/>
      <c r="D111" s="188"/>
      <c r="E111" s="188"/>
      <c r="F111" s="7"/>
    </row>
    <row r="112" spans="1:6" s="11" customFormat="1" ht="15" customHeight="1">
      <c r="A112" s="9">
        <v>1</v>
      </c>
      <c r="B112" s="9">
        <v>2</v>
      </c>
      <c r="C112" s="9">
        <v>3</v>
      </c>
      <c r="D112" s="9">
        <v>4</v>
      </c>
      <c r="E112" s="9">
        <v>5</v>
      </c>
      <c r="F112" s="10"/>
    </row>
    <row r="113" spans="1:6" s="5" customFormat="1" ht="33" customHeight="1">
      <c r="A113" s="17" t="s">
        <v>148</v>
      </c>
      <c r="B113" s="18" t="s">
        <v>149</v>
      </c>
      <c r="C113" s="19">
        <v>13500000</v>
      </c>
      <c r="D113" s="20">
        <f t="shared" si="4"/>
        <v>0</v>
      </c>
      <c r="E113" s="19">
        <v>13500000</v>
      </c>
      <c r="F113" s="6"/>
    </row>
    <row r="114" spans="1:6" s="5" customFormat="1" ht="15.75">
      <c r="A114" s="17" t="s">
        <v>150</v>
      </c>
      <c r="B114" s="18" t="s">
        <v>151</v>
      </c>
      <c r="C114" s="19">
        <v>1600000</v>
      </c>
      <c r="D114" s="20">
        <f t="shared" si="4"/>
        <v>0</v>
      </c>
      <c r="E114" s="19">
        <v>1600000</v>
      </c>
      <c r="F114" s="6"/>
    </row>
    <row r="115" spans="1:6" s="5" customFormat="1" ht="33.6" customHeight="1">
      <c r="A115" s="17" t="s">
        <v>152</v>
      </c>
      <c r="B115" s="21" t="s">
        <v>153</v>
      </c>
      <c r="C115" s="19">
        <v>0</v>
      </c>
      <c r="D115" s="20">
        <f t="shared" si="4"/>
        <v>0</v>
      </c>
      <c r="E115" s="19">
        <v>0</v>
      </c>
      <c r="F115" s="6"/>
    </row>
    <row r="116" spans="1:6" s="5" customFormat="1" ht="31.5" customHeight="1">
      <c r="A116" s="17" t="s">
        <v>154</v>
      </c>
      <c r="B116" s="21" t="s">
        <v>155</v>
      </c>
      <c r="C116" s="19">
        <v>1600000</v>
      </c>
      <c r="D116" s="20">
        <f t="shared" si="4"/>
        <v>0</v>
      </c>
      <c r="E116" s="19">
        <v>1600000</v>
      </c>
      <c r="F116" s="6"/>
    </row>
    <row r="117" spans="1:6" s="5" customFormat="1" ht="28.15" customHeight="1">
      <c r="A117" s="17" t="s">
        <v>156</v>
      </c>
      <c r="B117" s="22" t="s">
        <v>157</v>
      </c>
      <c r="C117" s="19">
        <v>0</v>
      </c>
      <c r="D117" s="19">
        <f t="shared" si="4"/>
        <v>0</v>
      </c>
      <c r="E117" s="19">
        <v>0</v>
      </c>
      <c r="F117" s="6"/>
    </row>
    <row r="118" spans="1:6" s="5" customFormat="1" ht="15.75">
      <c r="A118" s="17" t="s">
        <v>158</v>
      </c>
      <c r="B118" s="29" t="s">
        <v>159</v>
      </c>
      <c r="C118" s="19">
        <v>0</v>
      </c>
      <c r="D118" s="19">
        <f t="shared" si="4"/>
        <v>0</v>
      </c>
      <c r="E118" s="19">
        <v>0</v>
      </c>
      <c r="F118" s="6"/>
    </row>
    <row r="119" spans="1:6" s="5" customFormat="1" ht="15.75">
      <c r="A119" s="17" t="s">
        <v>160</v>
      </c>
      <c r="B119" s="21" t="s">
        <v>161</v>
      </c>
      <c r="C119" s="19">
        <v>0</v>
      </c>
      <c r="D119" s="19">
        <f t="shared" si="4"/>
        <v>0</v>
      </c>
      <c r="E119" s="19">
        <v>0</v>
      </c>
      <c r="F119" s="6"/>
    </row>
    <row r="120" spans="1:6" s="5" customFormat="1" ht="42" customHeight="1">
      <c r="A120" s="17" t="s">
        <v>162</v>
      </c>
      <c r="B120" s="18" t="s">
        <v>163</v>
      </c>
      <c r="C120" s="19">
        <v>0</v>
      </c>
      <c r="D120" s="19">
        <f t="shared" si="4"/>
        <v>0</v>
      </c>
      <c r="E120" s="19">
        <v>0</v>
      </c>
      <c r="F120" s="6"/>
    </row>
    <row r="121" spans="1:6" s="5" customFormat="1" ht="42" customHeight="1">
      <c r="A121" s="17" t="s">
        <v>164</v>
      </c>
      <c r="B121" s="18" t="s">
        <v>165</v>
      </c>
      <c r="C121" s="19">
        <v>0</v>
      </c>
      <c r="D121" s="19">
        <f t="shared" si="4"/>
        <v>0</v>
      </c>
      <c r="E121" s="19">
        <v>0</v>
      </c>
      <c r="F121" s="6"/>
    </row>
    <row r="122" spans="1:6" s="5" customFormat="1" ht="19.149999999999999" hidden="1" customHeight="1">
      <c r="A122" s="12">
        <v>11</v>
      </c>
      <c r="B122" s="13" t="s">
        <v>166</v>
      </c>
      <c r="C122" s="19"/>
      <c r="D122" s="19">
        <f t="shared" si="4"/>
        <v>0</v>
      </c>
      <c r="E122" s="19">
        <v>0</v>
      </c>
      <c r="F122" s="6"/>
    </row>
    <row r="123" spans="1:6" s="5" customFormat="1" ht="15.75" hidden="1" customHeight="1">
      <c r="A123" s="17" t="s">
        <v>167</v>
      </c>
      <c r="B123" s="18" t="s">
        <v>168</v>
      </c>
      <c r="C123" s="19"/>
      <c r="D123" s="19">
        <f t="shared" si="4"/>
        <v>0</v>
      </c>
      <c r="E123" s="19">
        <v>0</v>
      </c>
      <c r="F123" s="6"/>
    </row>
    <row r="124" spans="1:6" s="5" customFormat="1" ht="15.75" hidden="1" customHeight="1">
      <c r="A124" s="17" t="s">
        <v>169</v>
      </c>
      <c r="B124" s="21" t="s">
        <v>170</v>
      </c>
      <c r="C124" s="19"/>
      <c r="D124" s="19">
        <f t="shared" si="4"/>
        <v>0</v>
      </c>
      <c r="E124" s="19">
        <v>0</v>
      </c>
      <c r="F124" s="6"/>
    </row>
    <row r="125" spans="1:6" s="5" customFormat="1" ht="36" hidden="1" customHeight="1">
      <c r="A125" s="17" t="s">
        <v>171</v>
      </c>
      <c r="B125" s="18" t="s">
        <v>172</v>
      </c>
      <c r="C125" s="19"/>
      <c r="D125" s="19">
        <f t="shared" si="4"/>
        <v>0</v>
      </c>
      <c r="E125" s="19">
        <v>0</v>
      </c>
      <c r="F125" s="6"/>
    </row>
    <row r="126" spans="1:6" s="16" customFormat="1" ht="34.9" hidden="1" customHeight="1">
      <c r="A126" s="12">
        <v>12</v>
      </c>
      <c r="B126" s="13" t="s">
        <v>173</v>
      </c>
      <c r="C126" s="19"/>
      <c r="D126" s="19">
        <f t="shared" si="4"/>
        <v>0</v>
      </c>
      <c r="E126" s="19">
        <v>0</v>
      </c>
      <c r="F126" s="7"/>
    </row>
    <row r="127" spans="1:6" s="16" customFormat="1" ht="31.5" hidden="1" customHeight="1">
      <c r="A127" s="17" t="s">
        <v>174</v>
      </c>
      <c r="B127" s="18" t="s">
        <v>175</v>
      </c>
      <c r="C127" s="19"/>
      <c r="D127" s="19">
        <f t="shared" si="4"/>
        <v>0</v>
      </c>
      <c r="E127" s="19">
        <v>0</v>
      </c>
      <c r="F127" s="7"/>
    </row>
    <row r="128" spans="1:6" s="28" customFormat="1" ht="31.5" hidden="1" customHeight="1">
      <c r="A128" s="17" t="s">
        <v>176</v>
      </c>
      <c r="B128" s="18" t="s">
        <v>177</v>
      </c>
      <c r="C128" s="19"/>
      <c r="D128" s="19">
        <f t="shared" si="4"/>
        <v>0</v>
      </c>
      <c r="E128" s="19">
        <v>0</v>
      </c>
      <c r="F128" s="27"/>
    </row>
    <row r="129" spans="1:6" s="5" customFormat="1" ht="3.6" hidden="1" customHeight="1">
      <c r="A129" s="17" t="s">
        <v>178</v>
      </c>
      <c r="B129" s="18" t="s">
        <v>179</v>
      </c>
      <c r="C129" s="19"/>
      <c r="D129" s="19">
        <f t="shared" si="4"/>
        <v>0</v>
      </c>
      <c r="E129" s="19">
        <v>0</v>
      </c>
      <c r="F129" s="6"/>
    </row>
    <row r="130" spans="1:6" s="5" customFormat="1" ht="83.25" customHeight="1">
      <c r="A130" s="17" t="s">
        <v>180</v>
      </c>
      <c r="B130" s="18" t="s">
        <v>181</v>
      </c>
      <c r="C130" s="19">
        <v>0</v>
      </c>
      <c r="D130" s="19">
        <f t="shared" si="4"/>
        <v>0</v>
      </c>
      <c r="E130" s="19">
        <v>0</v>
      </c>
      <c r="F130" s="6"/>
    </row>
    <row r="131" spans="1:6" s="5" customFormat="1" ht="33" customHeight="1">
      <c r="A131" s="17" t="s">
        <v>182</v>
      </c>
      <c r="B131" s="18" t="s">
        <v>183</v>
      </c>
      <c r="C131" s="19">
        <v>0</v>
      </c>
      <c r="D131" s="20">
        <f t="shared" si="4"/>
        <v>0</v>
      </c>
      <c r="E131" s="19">
        <v>0</v>
      </c>
      <c r="F131" s="6"/>
    </row>
    <row r="132" spans="1:6" s="5" customFormat="1" ht="15.75">
      <c r="A132" s="34"/>
      <c r="B132" s="35"/>
      <c r="C132" s="137"/>
      <c r="D132" s="138"/>
      <c r="E132" s="137"/>
      <c r="F132" s="6"/>
    </row>
    <row r="133" spans="1:6" ht="15.75" customHeight="1">
      <c r="A133" s="183" t="s">
        <v>221</v>
      </c>
      <c r="B133" s="183"/>
      <c r="C133" s="183"/>
      <c r="D133" s="183"/>
      <c r="E133" s="183"/>
      <c r="F133" s="5"/>
    </row>
    <row r="134" spans="1:6" ht="15.75" customHeight="1">
      <c r="A134" s="139"/>
      <c r="B134" s="140" t="s">
        <v>222</v>
      </c>
      <c r="C134" s="140"/>
      <c r="D134" s="140"/>
      <c r="E134" s="140"/>
      <c r="F134" s="140"/>
    </row>
    <row r="135" spans="1:6" ht="15.75" customHeight="1">
      <c r="A135" s="139"/>
      <c r="B135" s="140" t="s">
        <v>273</v>
      </c>
      <c r="C135" s="140"/>
      <c r="D135" s="140"/>
      <c r="E135" s="140"/>
      <c r="F135" s="140"/>
    </row>
    <row r="136" spans="1:6" ht="15.75" customHeight="1">
      <c r="A136" s="139"/>
      <c r="B136" s="140" t="s">
        <v>274</v>
      </c>
      <c r="C136" s="140"/>
      <c r="D136" s="140"/>
      <c r="E136" s="140"/>
      <c r="F136" s="140"/>
    </row>
    <row r="137" spans="1:6" ht="15.6" customHeight="1">
      <c r="A137" s="139"/>
      <c r="B137" s="195" t="s">
        <v>244</v>
      </c>
      <c r="C137" s="195"/>
      <c r="D137" s="195"/>
      <c r="E137" s="195"/>
      <c r="F137" s="195"/>
    </row>
    <row r="138" spans="1:6" ht="15.75">
      <c r="A138" s="190" t="s">
        <v>223</v>
      </c>
      <c r="B138" s="190"/>
      <c r="C138" s="190"/>
      <c r="D138" s="190"/>
      <c r="E138" s="190"/>
      <c r="F138" s="190"/>
    </row>
    <row r="139" spans="1:6" ht="15.75">
      <c r="A139" s="141"/>
      <c r="B139" s="141"/>
      <c r="C139" s="141"/>
      <c r="D139" s="141"/>
      <c r="E139" s="141"/>
      <c r="F139" s="141"/>
    </row>
    <row r="140" spans="1:6" ht="18" customHeight="1">
      <c r="A140" s="186" t="s">
        <v>6</v>
      </c>
      <c r="B140" s="186" t="s">
        <v>224</v>
      </c>
      <c r="C140" s="187" t="s">
        <v>225</v>
      </c>
      <c r="D140" s="187"/>
      <c r="E140" s="187"/>
      <c r="F140" s="187"/>
    </row>
    <row r="141" spans="1:6" ht="16.899999999999999" customHeight="1">
      <c r="A141" s="186"/>
      <c r="B141" s="186"/>
      <c r="C141" s="36" t="s">
        <v>226</v>
      </c>
      <c r="D141" s="36" t="s">
        <v>227</v>
      </c>
      <c r="E141" s="36" t="s">
        <v>228</v>
      </c>
      <c r="F141" s="36" t="s">
        <v>229</v>
      </c>
    </row>
    <row r="142" spans="1:6" ht="4.9000000000000004" customHeight="1">
      <c r="A142" s="141"/>
      <c r="B142" s="141"/>
      <c r="C142" s="141"/>
      <c r="D142" s="141"/>
      <c r="E142" s="141"/>
      <c r="F142" s="141"/>
    </row>
    <row r="143" spans="1:6" s="158" customFormat="1" ht="49.9" customHeight="1">
      <c r="A143" s="155" t="s">
        <v>184</v>
      </c>
      <c r="B143" s="156" t="s">
        <v>234</v>
      </c>
      <c r="C143" s="157"/>
      <c r="D143" s="157"/>
      <c r="E143" s="157"/>
      <c r="F143" s="157"/>
    </row>
    <row r="144" spans="1:6" ht="4.9000000000000004" customHeight="1">
      <c r="A144" s="141"/>
      <c r="B144" s="141"/>
      <c r="C144" s="141"/>
      <c r="D144" s="141"/>
      <c r="E144" s="141"/>
      <c r="F144" s="141"/>
    </row>
    <row r="145" spans="1:6" s="161" customFormat="1" ht="15.75" customHeight="1">
      <c r="A145" s="159" t="s">
        <v>11</v>
      </c>
      <c r="B145" s="160" t="s">
        <v>230</v>
      </c>
      <c r="C145" s="160"/>
      <c r="D145" s="160"/>
      <c r="E145" s="160"/>
      <c r="F145" s="160"/>
    </row>
    <row r="146" spans="1:6" ht="4.9000000000000004" customHeight="1">
      <c r="A146" s="141"/>
      <c r="B146" s="141"/>
      <c r="C146" s="141"/>
      <c r="D146" s="141"/>
      <c r="E146" s="141"/>
      <c r="F146" s="141"/>
    </row>
    <row r="147" spans="1:6" s="147" customFormat="1" ht="49.9" customHeight="1">
      <c r="A147" s="145" t="s">
        <v>13</v>
      </c>
      <c r="B147" s="162" t="s">
        <v>281</v>
      </c>
      <c r="C147" s="146">
        <v>9743979</v>
      </c>
      <c r="D147" s="146">
        <v>0</v>
      </c>
      <c r="E147" s="146">
        <v>0</v>
      </c>
      <c r="F147" s="146">
        <f>C147+D147-E147</f>
        <v>9743979</v>
      </c>
    </row>
    <row r="148" spans="1:6" ht="34.9" customHeight="1">
      <c r="A148" s="148"/>
      <c r="B148" s="184" t="s">
        <v>263</v>
      </c>
      <c r="C148" s="184"/>
      <c r="D148" s="184"/>
      <c r="E148" s="184"/>
      <c r="F148" s="184"/>
    </row>
    <row r="149" spans="1:6" ht="4.9000000000000004" customHeight="1">
      <c r="A149" s="141"/>
      <c r="B149" s="141"/>
      <c r="C149" s="141"/>
      <c r="D149" s="141"/>
      <c r="E149" s="141"/>
      <c r="F149" s="141"/>
    </row>
    <row r="150" spans="1:6" s="147" customFormat="1" ht="49.9" customHeight="1">
      <c r="A150" s="145" t="s">
        <v>15</v>
      </c>
      <c r="B150" s="162" t="s">
        <v>280</v>
      </c>
      <c r="C150" s="146">
        <v>49129200</v>
      </c>
      <c r="D150" s="146">
        <v>7233600</v>
      </c>
      <c r="E150" s="146">
        <v>0</v>
      </c>
      <c r="F150" s="146">
        <f>C150+D150-E150</f>
        <v>56362800</v>
      </c>
    </row>
    <row r="151" spans="1:6" ht="34.9" customHeight="1">
      <c r="A151" s="148"/>
      <c r="B151" s="184" t="s">
        <v>334</v>
      </c>
      <c r="C151" s="184"/>
      <c r="D151" s="184"/>
      <c r="E151" s="184"/>
      <c r="F151" s="184"/>
    </row>
    <row r="152" spans="1:6" ht="4.9000000000000004" customHeight="1">
      <c r="A152" s="141"/>
      <c r="B152" s="141"/>
      <c r="C152" s="141"/>
      <c r="D152" s="141"/>
      <c r="E152" s="141"/>
      <c r="F152" s="141"/>
    </row>
    <row r="153" spans="1:6" s="147" customFormat="1" ht="94.5">
      <c r="A153" s="145" t="s">
        <v>17</v>
      </c>
      <c r="B153" s="162" t="s">
        <v>286</v>
      </c>
      <c r="C153" s="146">
        <v>16255040</v>
      </c>
      <c r="D153" s="146">
        <v>0</v>
      </c>
      <c r="E153" s="146">
        <v>0</v>
      </c>
      <c r="F153" s="146">
        <f>C153+D153-E153</f>
        <v>16255040</v>
      </c>
    </row>
    <row r="154" spans="1:6" ht="34.9" customHeight="1">
      <c r="A154" s="148"/>
      <c r="B154" s="184" t="s">
        <v>263</v>
      </c>
      <c r="C154" s="184"/>
      <c r="D154" s="184"/>
      <c r="E154" s="184"/>
      <c r="F154" s="184"/>
    </row>
    <row r="155" spans="1:6" ht="7.9" customHeight="1">
      <c r="A155" s="141"/>
      <c r="B155" s="141"/>
      <c r="C155" s="141"/>
      <c r="D155" s="141"/>
      <c r="E155" s="141"/>
      <c r="F155" s="141"/>
    </row>
    <row r="156" spans="1:6" s="147" customFormat="1" ht="49.9" customHeight="1">
      <c r="A156" s="145" t="s">
        <v>19</v>
      </c>
      <c r="B156" s="162" t="s">
        <v>235</v>
      </c>
      <c r="C156" s="146">
        <v>5171132</v>
      </c>
      <c r="D156" s="146">
        <v>0</v>
      </c>
      <c r="E156" s="146">
        <v>0</v>
      </c>
      <c r="F156" s="146">
        <f>C156+D156-E156</f>
        <v>5171132</v>
      </c>
    </row>
    <row r="157" spans="1:6" ht="34.9" customHeight="1">
      <c r="A157" s="148"/>
      <c r="B157" s="184" t="s">
        <v>263</v>
      </c>
      <c r="C157" s="184"/>
      <c r="D157" s="184"/>
      <c r="E157" s="184"/>
      <c r="F157" s="184"/>
    </row>
    <row r="158" spans="1:6" ht="18" customHeight="1">
      <c r="A158" s="141"/>
      <c r="B158" s="141"/>
      <c r="C158" s="141"/>
      <c r="D158" s="141"/>
      <c r="E158" s="141"/>
      <c r="F158" s="141"/>
    </row>
    <row r="159" spans="1:6" ht="18" customHeight="1">
      <c r="A159" s="141"/>
      <c r="B159" s="141"/>
      <c r="C159" s="141"/>
      <c r="D159" s="141"/>
      <c r="E159" s="141"/>
      <c r="F159" s="141"/>
    </row>
    <row r="160" spans="1:6" ht="18" customHeight="1">
      <c r="A160" s="141"/>
      <c r="B160" s="141"/>
      <c r="C160" s="141"/>
      <c r="D160" s="141"/>
      <c r="E160" s="141"/>
      <c r="F160" s="141"/>
    </row>
    <row r="161" spans="1:6" ht="18" customHeight="1">
      <c r="A161" s="186" t="s">
        <v>6</v>
      </c>
      <c r="B161" s="186" t="s">
        <v>224</v>
      </c>
      <c r="C161" s="187" t="s">
        <v>225</v>
      </c>
      <c r="D161" s="187"/>
      <c r="E161" s="187"/>
      <c r="F161" s="187"/>
    </row>
    <row r="162" spans="1:6" ht="16.899999999999999" customHeight="1">
      <c r="A162" s="186"/>
      <c r="B162" s="186"/>
      <c r="C162" s="36" t="s">
        <v>226</v>
      </c>
      <c r="D162" s="36" t="s">
        <v>227</v>
      </c>
      <c r="E162" s="36" t="s">
        <v>228</v>
      </c>
      <c r="F162" s="36" t="s">
        <v>229</v>
      </c>
    </row>
    <row r="163" spans="1:6" ht="15.75">
      <c r="A163" s="141"/>
      <c r="B163" s="141"/>
      <c r="C163" s="141"/>
      <c r="D163" s="141"/>
      <c r="E163" s="141"/>
      <c r="F163" s="141"/>
    </row>
    <row r="164" spans="1:6" s="147" customFormat="1" ht="48.6" customHeight="1">
      <c r="A164" s="145" t="s">
        <v>21</v>
      </c>
      <c r="B164" s="162" t="s">
        <v>241</v>
      </c>
      <c r="C164" s="146">
        <v>1342593</v>
      </c>
      <c r="D164" s="146">
        <v>0</v>
      </c>
      <c r="E164" s="146">
        <v>0</v>
      </c>
      <c r="F164" s="146">
        <f>C164+D164-E164</f>
        <v>1342593</v>
      </c>
    </row>
    <row r="165" spans="1:6" ht="34.9" customHeight="1">
      <c r="A165" s="148"/>
      <c r="B165" s="184" t="s">
        <v>268</v>
      </c>
      <c r="C165" s="184"/>
      <c r="D165" s="184"/>
      <c r="E165" s="184"/>
      <c r="F165" s="184"/>
    </row>
    <row r="166" spans="1:6" ht="4.9000000000000004" customHeight="1">
      <c r="A166" s="141"/>
      <c r="B166" s="141"/>
      <c r="C166" s="141"/>
      <c r="D166" s="141"/>
      <c r="E166" s="141"/>
      <c r="F166" s="141"/>
    </row>
    <row r="167" spans="1:6" s="147" customFormat="1" ht="47.25">
      <c r="A167" s="145" t="s">
        <v>294</v>
      </c>
      <c r="B167" s="162" t="s">
        <v>276</v>
      </c>
      <c r="C167" s="146">
        <v>7167543</v>
      </c>
      <c r="D167" s="146">
        <v>0</v>
      </c>
      <c r="E167" s="146">
        <v>0</v>
      </c>
      <c r="F167" s="146">
        <f>C167+D167-E167</f>
        <v>7167543</v>
      </c>
    </row>
    <row r="168" spans="1:6" ht="34.9" customHeight="1">
      <c r="A168" s="148"/>
      <c r="B168" s="184" t="s">
        <v>263</v>
      </c>
      <c r="C168" s="184"/>
      <c r="D168" s="184"/>
      <c r="E168" s="184"/>
      <c r="F168" s="184"/>
    </row>
    <row r="169" spans="1:6" ht="4.9000000000000004" customHeight="1">
      <c r="A169" s="141"/>
      <c r="B169" s="141"/>
      <c r="C169" s="141"/>
      <c r="D169" s="141"/>
      <c r="E169" s="141"/>
      <c r="F169" s="141"/>
    </row>
    <row r="170" spans="1:6" s="147" customFormat="1" ht="31.5">
      <c r="A170" s="145" t="s">
        <v>295</v>
      </c>
      <c r="B170" s="162" t="s">
        <v>236</v>
      </c>
      <c r="C170" s="146">
        <v>3112023</v>
      </c>
      <c r="D170" s="146">
        <v>0</v>
      </c>
      <c r="E170" s="146">
        <v>0</v>
      </c>
      <c r="F170" s="146">
        <f>C170+D170-E170</f>
        <v>3112023</v>
      </c>
    </row>
    <row r="171" spans="1:6" ht="34.9" customHeight="1">
      <c r="A171" s="148"/>
      <c r="B171" s="184" t="s">
        <v>268</v>
      </c>
      <c r="C171" s="184"/>
      <c r="D171" s="184"/>
      <c r="E171" s="184"/>
      <c r="F171" s="184"/>
    </row>
    <row r="172" spans="1:6" ht="4.9000000000000004" customHeight="1">
      <c r="A172" s="141"/>
      <c r="B172" s="141"/>
      <c r="C172" s="141"/>
      <c r="D172" s="141"/>
      <c r="E172" s="141"/>
      <c r="F172" s="141"/>
    </row>
    <row r="173" spans="1:6" s="147" customFormat="1" ht="47.25">
      <c r="A173" s="145" t="s">
        <v>296</v>
      </c>
      <c r="B173" s="162" t="s">
        <v>242</v>
      </c>
      <c r="C173" s="146">
        <v>1388227</v>
      </c>
      <c r="D173" s="146">
        <v>659</v>
      </c>
      <c r="E173" s="146">
        <v>0</v>
      </c>
      <c r="F173" s="146">
        <f>C173+D173-E173</f>
        <v>1388886</v>
      </c>
    </row>
    <row r="174" spans="1:6" ht="35.450000000000003" customHeight="1">
      <c r="A174" s="148"/>
      <c r="B174" s="184" t="s">
        <v>255</v>
      </c>
      <c r="C174" s="184"/>
      <c r="D174" s="184"/>
      <c r="E174" s="184"/>
      <c r="F174" s="184"/>
    </row>
    <row r="175" spans="1:6" ht="4.9000000000000004" customHeight="1">
      <c r="A175" s="141"/>
      <c r="B175" s="141"/>
      <c r="C175" s="141"/>
      <c r="D175" s="141"/>
      <c r="E175" s="141"/>
      <c r="F175" s="141"/>
    </row>
    <row r="176" spans="1:6" s="147" customFormat="1" ht="47.25">
      <c r="A176" s="145" t="s">
        <v>297</v>
      </c>
      <c r="B176" s="162" t="s">
        <v>256</v>
      </c>
      <c r="C176" s="146">
        <v>0</v>
      </c>
      <c r="D176" s="146">
        <v>5194005</v>
      </c>
      <c r="E176" s="146">
        <v>0</v>
      </c>
      <c r="F176" s="146">
        <f>C176+D176-E176</f>
        <v>5194005</v>
      </c>
    </row>
    <row r="177" spans="1:6" ht="33" customHeight="1">
      <c r="A177" s="148"/>
      <c r="B177" s="184" t="s">
        <v>335</v>
      </c>
      <c r="C177" s="184"/>
      <c r="D177" s="184"/>
      <c r="E177" s="184"/>
      <c r="F177" s="184"/>
    </row>
    <row r="178" spans="1:6" ht="4.9000000000000004" customHeight="1">
      <c r="A178" s="141"/>
      <c r="B178" s="141"/>
      <c r="C178" s="141"/>
      <c r="D178" s="141"/>
      <c r="E178" s="141"/>
      <c r="F178" s="141"/>
    </row>
    <row r="179" spans="1:6" s="147" customFormat="1" ht="47.25">
      <c r="A179" s="145" t="s">
        <v>298</v>
      </c>
      <c r="B179" s="162" t="s">
        <v>257</v>
      </c>
      <c r="C179" s="146">
        <v>1433929</v>
      </c>
      <c r="D179" s="146">
        <v>0</v>
      </c>
      <c r="E179" s="146">
        <v>8599</v>
      </c>
      <c r="F179" s="146">
        <f>C179+D179-E179</f>
        <v>1425330</v>
      </c>
    </row>
    <row r="180" spans="1:6" ht="49.9" customHeight="1">
      <c r="A180" s="148"/>
      <c r="B180" s="184" t="s">
        <v>259</v>
      </c>
      <c r="C180" s="184"/>
      <c r="D180" s="184"/>
      <c r="E180" s="184"/>
      <c r="F180" s="184"/>
    </row>
    <row r="181" spans="1:6" ht="4.9000000000000004" customHeight="1">
      <c r="A181" s="141"/>
      <c r="B181" s="141"/>
      <c r="C181" s="141"/>
      <c r="D181" s="141"/>
      <c r="E181" s="141"/>
      <c r="F181" s="141"/>
    </row>
    <row r="182" spans="1:6" s="147" customFormat="1" ht="47.25">
      <c r="A182" s="145" t="s">
        <v>299</v>
      </c>
      <c r="B182" s="162" t="s">
        <v>262</v>
      </c>
      <c r="C182" s="146">
        <v>0</v>
      </c>
      <c r="D182" s="146">
        <v>16369673</v>
      </c>
      <c r="E182" s="146">
        <v>0</v>
      </c>
      <c r="F182" s="146">
        <f>C182+D182-E182</f>
        <v>16369673</v>
      </c>
    </row>
    <row r="183" spans="1:6" ht="51" customHeight="1">
      <c r="A183" s="148"/>
      <c r="B183" s="184" t="s">
        <v>347</v>
      </c>
      <c r="C183" s="184"/>
      <c r="D183" s="184"/>
      <c r="E183" s="184"/>
      <c r="F183" s="184"/>
    </row>
    <row r="184" spans="1:6" ht="4.9000000000000004" customHeight="1">
      <c r="A184" s="141"/>
      <c r="B184" s="141"/>
      <c r="C184" s="141"/>
      <c r="D184" s="141"/>
      <c r="E184" s="141"/>
      <c r="F184" s="141"/>
    </row>
    <row r="185" spans="1:6" s="147" customFormat="1" ht="63">
      <c r="A185" s="145" t="s">
        <v>300</v>
      </c>
      <c r="B185" s="162" t="s">
        <v>237</v>
      </c>
      <c r="C185" s="146">
        <v>6649648</v>
      </c>
      <c r="D185" s="146">
        <v>6733</v>
      </c>
      <c r="E185" s="146">
        <v>0</v>
      </c>
      <c r="F185" s="146">
        <f>C185+D185-E185</f>
        <v>6656381</v>
      </c>
    </row>
    <row r="186" spans="1:6" ht="33" customHeight="1">
      <c r="A186" s="148"/>
      <c r="B186" s="184" t="s">
        <v>336</v>
      </c>
      <c r="C186" s="184"/>
      <c r="D186" s="184"/>
      <c r="E186" s="184"/>
      <c r="F186" s="184"/>
    </row>
    <row r="187" spans="1:6" ht="4.9000000000000004" customHeight="1">
      <c r="A187" s="141"/>
      <c r="B187" s="141"/>
      <c r="C187" s="141"/>
      <c r="D187" s="141"/>
      <c r="E187" s="141"/>
      <c r="F187" s="141"/>
    </row>
    <row r="188" spans="1:6" s="147" customFormat="1" ht="63">
      <c r="A188" s="145" t="s">
        <v>301</v>
      </c>
      <c r="B188" s="162" t="s">
        <v>275</v>
      </c>
      <c r="C188" s="146">
        <v>4896434</v>
      </c>
      <c r="D188" s="146">
        <v>0</v>
      </c>
      <c r="E188" s="146">
        <v>0</v>
      </c>
      <c r="F188" s="146">
        <f>C188+D188-E188</f>
        <v>4896434</v>
      </c>
    </row>
    <row r="189" spans="1:6" ht="34.9" customHeight="1">
      <c r="A189" s="148"/>
      <c r="B189" s="184" t="s">
        <v>267</v>
      </c>
      <c r="C189" s="184"/>
      <c r="D189" s="184"/>
      <c r="E189" s="184"/>
      <c r="F189" s="184"/>
    </row>
    <row r="190" spans="1:6" ht="4.9000000000000004" customHeight="1">
      <c r="A190" s="141"/>
      <c r="B190" s="141"/>
      <c r="C190" s="141"/>
      <c r="D190" s="141"/>
      <c r="E190" s="141"/>
      <c r="F190" s="141"/>
    </row>
    <row r="191" spans="1:6" s="147" customFormat="1" ht="63">
      <c r="A191" s="145" t="s">
        <v>302</v>
      </c>
      <c r="B191" s="162" t="s">
        <v>278</v>
      </c>
      <c r="C191" s="146">
        <v>165221</v>
      </c>
      <c r="D191" s="146">
        <v>0</v>
      </c>
      <c r="E191" s="146">
        <v>0</v>
      </c>
      <c r="F191" s="146">
        <f>C191+D191-E191</f>
        <v>165221</v>
      </c>
    </row>
    <row r="192" spans="1:6" ht="34.9" customHeight="1">
      <c r="A192" s="148"/>
      <c r="B192" s="184" t="s">
        <v>279</v>
      </c>
      <c r="C192" s="184"/>
      <c r="D192" s="184"/>
      <c r="E192" s="184"/>
      <c r="F192" s="184"/>
    </row>
    <row r="193" spans="1:6" ht="4.9000000000000004" customHeight="1">
      <c r="A193" s="141"/>
      <c r="B193" s="141"/>
      <c r="C193" s="141"/>
      <c r="D193" s="141"/>
      <c r="E193" s="141"/>
      <c r="F193" s="141"/>
    </row>
    <row r="194" spans="1:6" s="147" customFormat="1" ht="47.25">
      <c r="A194" s="145" t="s">
        <v>303</v>
      </c>
      <c r="B194" s="162" t="s">
        <v>254</v>
      </c>
      <c r="C194" s="146">
        <v>0</v>
      </c>
      <c r="D194" s="146">
        <v>20339000</v>
      </c>
      <c r="E194" s="146">
        <v>0</v>
      </c>
      <c r="F194" s="146">
        <f>C194+D194-E194</f>
        <v>20339000</v>
      </c>
    </row>
    <row r="195" spans="1:6" ht="15.75">
      <c r="A195" s="148"/>
      <c r="B195" s="184" t="s">
        <v>337</v>
      </c>
      <c r="C195" s="184"/>
      <c r="D195" s="184"/>
      <c r="E195" s="184"/>
      <c r="F195" s="184"/>
    </row>
    <row r="196" spans="1:6" ht="15.75">
      <c r="A196" s="148"/>
      <c r="B196" s="182"/>
      <c r="C196" s="182"/>
      <c r="D196" s="182"/>
      <c r="E196" s="182"/>
      <c r="F196" s="182"/>
    </row>
    <row r="197" spans="1:6" ht="15.75">
      <c r="A197" s="148"/>
      <c r="B197" s="182"/>
      <c r="C197" s="182"/>
      <c r="D197" s="182"/>
      <c r="E197" s="182"/>
      <c r="F197" s="182"/>
    </row>
    <row r="198" spans="1:6" ht="39.75" customHeight="1">
      <c r="A198" s="141"/>
      <c r="B198" s="141"/>
      <c r="C198" s="141"/>
      <c r="D198" s="141"/>
      <c r="E198" s="141"/>
      <c r="F198" s="141"/>
    </row>
    <row r="199" spans="1:6" ht="18" customHeight="1">
      <c r="A199" s="186" t="s">
        <v>6</v>
      </c>
      <c r="B199" s="186" t="s">
        <v>224</v>
      </c>
      <c r="C199" s="187" t="s">
        <v>225</v>
      </c>
      <c r="D199" s="187"/>
      <c r="E199" s="187"/>
      <c r="F199" s="187"/>
    </row>
    <row r="200" spans="1:6" ht="16.899999999999999" customHeight="1">
      <c r="A200" s="186"/>
      <c r="B200" s="186"/>
      <c r="C200" s="36" t="s">
        <v>226</v>
      </c>
      <c r="D200" s="36" t="s">
        <v>227</v>
      </c>
      <c r="E200" s="36" t="s">
        <v>228</v>
      </c>
      <c r="F200" s="36" t="s">
        <v>229</v>
      </c>
    </row>
    <row r="201" spans="1:6" ht="4.9000000000000004" customHeight="1">
      <c r="A201" s="141"/>
      <c r="B201" s="141"/>
      <c r="C201" s="141"/>
      <c r="D201" s="141"/>
      <c r="E201" s="141"/>
      <c r="F201" s="141"/>
    </row>
    <row r="202" spans="1:6" s="147" customFormat="1" ht="78.75">
      <c r="A202" s="145" t="s">
        <v>304</v>
      </c>
      <c r="B202" s="162" t="s">
        <v>260</v>
      </c>
      <c r="C202" s="146">
        <v>12861200</v>
      </c>
      <c r="D202" s="146">
        <v>0</v>
      </c>
      <c r="E202" s="146">
        <v>0</v>
      </c>
      <c r="F202" s="146">
        <f>C202+D202-E202</f>
        <v>12861200</v>
      </c>
    </row>
    <row r="203" spans="1:6" ht="34.9" customHeight="1">
      <c r="A203" s="148"/>
      <c r="B203" s="184" t="s">
        <v>267</v>
      </c>
      <c r="C203" s="184"/>
      <c r="D203" s="184"/>
      <c r="E203" s="184"/>
      <c r="F203" s="184"/>
    </row>
    <row r="204" spans="1:6" ht="4.9000000000000004" customHeight="1">
      <c r="A204" s="141"/>
      <c r="B204" s="141"/>
      <c r="C204" s="141"/>
      <c r="D204" s="141"/>
      <c r="E204" s="141"/>
      <c r="F204" s="141"/>
    </row>
    <row r="205" spans="1:6" s="147" customFormat="1" ht="31.5">
      <c r="A205" s="145" t="s">
        <v>305</v>
      </c>
      <c r="B205" s="162" t="s">
        <v>261</v>
      </c>
      <c r="C205" s="146">
        <v>19801420</v>
      </c>
      <c r="D205" s="146">
        <v>0</v>
      </c>
      <c r="E205" s="146">
        <v>0</v>
      </c>
      <c r="F205" s="146">
        <f>C205+D205-E205</f>
        <v>19801420</v>
      </c>
    </row>
    <row r="206" spans="1:6" ht="34.9" customHeight="1">
      <c r="A206" s="148"/>
      <c r="B206" s="184" t="s">
        <v>267</v>
      </c>
      <c r="C206" s="184"/>
      <c r="D206" s="184"/>
      <c r="E206" s="184"/>
      <c r="F206" s="184"/>
    </row>
    <row r="207" spans="1:6" ht="4.9000000000000004" customHeight="1">
      <c r="A207" s="141"/>
      <c r="B207" s="141"/>
      <c r="C207" s="141"/>
      <c r="D207" s="141"/>
      <c r="E207" s="141"/>
      <c r="F207" s="141"/>
    </row>
    <row r="208" spans="1:6" s="147" customFormat="1" ht="78.75">
      <c r="A208" s="145" t="s">
        <v>306</v>
      </c>
      <c r="B208" s="163" t="s">
        <v>266</v>
      </c>
      <c r="C208" s="146">
        <v>37166414</v>
      </c>
      <c r="D208" s="146">
        <v>0</v>
      </c>
      <c r="E208" s="146">
        <v>0</v>
      </c>
      <c r="F208" s="146">
        <f>C208+D208-E208</f>
        <v>37166414</v>
      </c>
    </row>
    <row r="209" spans="1:6" ht="34.9" customHeight="1">
      <c r="A209" s="148"/>
      <c r="B209" s="184" t="s">
        <v>267</v>
      </c>
      <c r="C209" s="184"/>
      <c r="D209" s="184"/>
      <c r="E209" s="184"/>
      <c r="F209" s="184"/>
    </row>
    <row r="210" spans="1:6" ht="4.9000000000000004" customHeight="1">
      <c r="A210" s="141"/>
      <c r="B210" s="141"/>
      <c r="C210" s="141"/>
      <c r="D210" s="141"/>
      <c r="E210" s="141"/>
      <c r="F210" s="141"/>
    </row>
    <row r="211" spans="1:6" s="147" customFormat="1" ht="47.25">
      <c r="A211" s="145" t="s">
        <v>307</v>
      </c>
      <c r="B211" s="162" t="s">
        <v>289</v>
      </c>
      <c r="C211" s="146">
        <v>73228782</v>
      </c>
      <c r="D211" s="146">
        <v>0</v>
      </c>
      <c r="E211" s="146">
        <v>1092949</v>
      </c>
      <c r="F211" s="146">
        <f>C211+D211-E211</f>
        <v>72135833</v>
      </c>
    </row>
    <row r="212" spans="1:6" s="153" customFormat="1" ht="15.75">
      <c r="A212" s="154"/>
      <c r="B212" s="184" t="s">
        <v>290</v>
      </c>
      <c r="C212" s="184"/>
      <c r="D212" s="184"/>
      <c r="E212" s="184"/>
      <c r="F212" s="184"/>
    </row>
    <row r="213" spans="1:6" ht="4.9000000000000004" customHeight="1">
      <c r="A213" s="141"/>
      <c r="B213" s="141"/>
      <c r="C213" s="141"/>
      <c r="D213" s="141"/>
      <c r="E213" s="141"/>
      <c r="F213" s="141"/>
    </row>
    <row r="214" spans="1:6" s="147" customFormat="1" ht="36.6" customHeight="1">
      <c r="A214" s="145" t="s">
        <v>308</v>
      </c>
      <c r="B214" s="149" t="s">
        <v>238</v>
      </c>
      <c r="C214" s="146">
        <v>31604369</v>
      </c>
      <c r="D214" s="146">
        <v>3850000</v>
      </c>
      <c r="E214" s="146">
        <v>0</v>
      </c>
      <c r="F214" s="146">
        <f>C214+D214-E214</f>
        <v>35454369</v>
      </c>
    </row>
    <row r="215" spans="1:6" ht="51.6" customHeight="1">
      <c r="A215" s="148"/>
      <c r="B215" s="184" t="s">
        <v>349</v>
      </c>
      <c r="C215" s="184"/>
      <c r="D215" s="184"/>
      <c r="E215" s="184"/>
      <c r="F215" s="184"/>
    </row>
    <row r="216" spans="1:6" ht="4.9000000000000004" customHeight="1">
      <c r="A216" s="141"/>
      <c r="B216" s="141"/>
      <c r="C216" s="141"/>
      <c r="D216" s="141"/>
      <c r="E216" s="141"/>
      <c r="F216" s="141"/>
    </row>
    <row r="217" spans="1:6" s="147" customFormat="1" ht="63">
      <c r="A217" s="145" t="s">
        <v>309</v>
      </c>
      <c r="B217" s="149" t="s">
        <v>243</v>
      </c>
      <c r="C217" s="146">
        <v>789371</v>
      </c>
      <c r="D217" s="146">
        <v>0</v>
      </c>
      <c r="E217" s="146">
        <v>165</v>
      </c>
      <c r="F217" s="146">
        <f>C217+D217-E217</f>
        <v>789206</v>
      </c>
    </row>
    <row r="218" spans="1:6" ht="15.75">
      <c r="A218" s="148"/>
      <c r="B218" s="184" t="s">
        <v>338</v>
      </c>
      <c r="C218" s="184"/>
      <c r="D218" s="184"/>
      <c r="E218" s="184"/>
      <c r="F218" s="184"/>
    </row>
    <row r="219" spans="1:6" ht="4.9000000000000004" customHeight="1">
      <c r="A219" s="141"/>
      <c r="B219" s="141"/>
      <c r="C219" s="141"/>
      <c r="D219" s="141"/>
      <c r="E219" s="141"/>
      <c r="F219" s="141"/>
    </row>
    <row r="220" spans="1:6" s="167" customFormat="1" ht="15.75" customHeight="1">
      <c r="A220" s="164" t="s">
        <v>25</v>
      </c>
      <c r="B220" s="165" t="s">
        <v>239</v>
      </c>
      <c r="C220" s="166"/>
      <c r="D220" s="166"/>
      <c r="E220" s="166"/>
      <c r="F220" s="166"/>
    </row>
    <row r="221" spans="1:6" s="152" customFormat="1" ht="4.9000000000000004" customHeight="1">
      <c r="A221" s="150"/>
      <c r="B221" s="151"/>
      <c r="C221" s="151"/>
      <c r="D221" s="151"/>
      <c r="E221" s="151"/>
      <c r="F221" s="151"/>
    </row>
    <row r="222" spans="1:6" s="147" customFormat="1" ht="94.5">
      <c r="A222" s="145" t="s">
        <v>27</v>
      </c>
      <c r="B222" s="162" t="s">
        <v>286</v>
      </c>
      <c r="C222" s="146">
        <v>3016512</v>
      </c>
      <c r="D222" s="146">
        <v>0</v>
      </c>
      <c r="E222" s="146">
        <v>0</v>
      </c>
      <c r="F222" s="146">
        <f>C222+D222-E222</f>
        <v>3016512</v>
      </c>
    </row>
    <row r="223" spans="1:6" ht="34.9" customHeight="1">
      <c r="A223" s="148"/>
      <c r="B223" s="184" t="s">
        <v>263</v>
      </c>
      <c r="C223" s="184"/>
      <c r="D223" s="184"/>
      <c r="E223" s="184"/>
      <c r="F223" s="184"/>
    </row>
    <row r="224" spans="1:6" s="152" customFormat="1" ht="4.9000000000000004" customHeight="1">
      <c r="A224" s="150"/>
      <c r="B224" s="151"/>
      <c r="C224" s="151"/>
      <c r="D224" s="151"/>
      <c r="E224" s="151"/>
      <c r="F224" s="151"/>
    </row>
    <row r="225" spans="1:6" s="147" customFormat="1" ht="50.45" customHeight="1">
      <c r="A225" s="145" t="s">
        <v>29</v>
      </c>
      <c r="B225" s="162" t="s">
        <v>235</v>
      </c>
      <c r="C225" s="146">
        <v>87719489</v>
      </c>
      <c r="D225" s="146">
        <v>0</v>
      </c>
      <c r="E225" s="146">
        <v>0</v>
      </c>
      <c r="F225" s="146">
        <f>C225+D225-E225</f>
        <v>87719489</v>
      </c>
    </row>
    <row r="226" spans="1:6" ht="34.9" customHeight="1">
      <c r="A226" s="148"/>
      <c r="B226" s="184" t="s">
        <v>263</v>
      </c>
      <c r="C226" s="184"/>
      <c r="D226" s="184"/>
      <c r="E226" s="184"/>
      <c r="F226" s="184"/>
    </row>
    <row r="227" spans="1:6" s="152" customFormat="1" ht="4.9000000000000004" customHeight="1">
      <c r="A227" s="150"/>
      <c r="B227" s="151"/>
      <c r="C227" s="151"/>
      <c r="D227" s="151"/>
      <c r="E227" s="151"/>
      <c r="F227" s="151"/>
    </row>
    <row r="228" spans="1:6" s="147" customFormat="1" ht="52.15" customHeight="1">
      <c r="A228" s="145" t="s">
        <v>310</v>
      </c>
      <c r="B228" s="162" t="s">
        <v>241</v>
      </c>
      <c r="C228" s="146">
        <v>20226177</v>
      </c>
      <c r="D228" s="146">
        <v>0</v>
      </c>
      <c r="E228" s="146">
        <v>0</v>
      </c>
      <c r="F228" s="146">
        <f>C228+D228-E228</f>
        <v>20226177</v>
      </c>
    </row>
    <row r="229" spans="1:6" ht="34.9" customHeight="1">
      <c r="A229" s="148"/>
      <c r="B229" s="184" t="s">
        <v>263</v>
      </c>
      <c r="C229" s="184"/>
      <c r="D229" s="184"/>
      <c r="E229" s="184"/>
      <c r="F229" s="184"/>
    </row>
    <row r="230" spans="1:6" s="152" customFormat="1" ht="4.9000000000000004" customHeight="1">
      <c r="A230" s="150"/>
      <c r="B230" s="151"/>
      <c r="C230" s="151"/>
      <c r="D230" s="151"/>
      <c r="E230" s="151"/>
      <c r="F230" s="151"/>
    </row>
    <row r="231" spans="1:6" s="147" customFormat="1" ht="47.25">
      <c r="A231" s="145" t="s">
        <v>311</v>
      </c>
      <c r="B231" s="162" t="s">
        <v>276</v>
      </c>
      <c r="C231" s="146">
        <v>109528546</v>
      </c>
      <c r="D231" s="146">
        <v>724034</v>
      </c>
      <c r="E231" s="146">
        <v>0</v>
      </c>
      <c r="F231" s="146">
        <f>C231+D231-E231</f>
        <v>110252580</v>
      </c>
    </row>
    <row r="232" spans="1:6" ht="47.45" customHeight="1">
      <c r="A232" s="148"/>
      <c r="B232" s="184" t="s">
        <v>350</v>
      </c>
      <c r="C232" s="184"/>
      <c r="D232" s="184"/>
      <c r="E232" s="184"/>
      <c r="F232" s="184"/>
    </row>
    <row r="233" spans="1:6" s="152" customFormat="1" ht="8.4499999999999993" customHeight="1">
      <c r="A233" s="150"/>
      <c r="B233" s="151"/>
      <c r="C233" s="151"/>
      <c r="D233" s="151"/>
      <c r="E233" s="151"/>
      <c r="F233" s="151"/>
    </row>
    <row r="234" spans="1:6" s="147" customFormat="1" ht="31.5">
      <c r="A234" s="145" t="s">
        <v>312</v>
      </c>
      <c r="B234" s="162" t="s">
        <v>236</v>
      </c>
      <c r="C234" s="146">
        <v>19882929</v>
      </c>
      <c r="D234" s="146">
        <v>0</v>
      </c>
      <c r="E234" s="146">
        <v>437000</v>
      </c>
      <c r="F234" s="146">
        <f>C234+D234-E234</f>
        <v>19445929</v>
      </c>
    </row>
    <row r="235" spans="1:6" ht="34.9" customHeight="1">
      <c r="A235" s="148"/>
      <c r="B235" s="184" t="s">
        <v>346</v>
      </c>
      <c r="C235" s="184"/>
      <c r="D235" s="184"/>
      <c r="E235" s="184"/>
      <c r="F235" s="184"/>
    </row>
    <row r="236" spans="1:6" ht="25.5" customHeight="1">
      <c r="A236" s="148"/>
      <c r="B236" s="182"/>
      <c r="C236" s="182"/>
      <c r="D236" s="182"/>
      <c r="E236" s="182"/>
      <c r="F236" s="182"/>
    </row>
    <row r="237" spans="1:6" ht="18" customHeight="1">
      <c r="A237" s="186" t="s">
        <v>6</v>
      </c>
      <c r="B237" s="186" t="s">
        <v>224</v>
      </c>
      <c r="C237" s="187" t="s">
        <v>225</v>
      </c>
      <c r="D237" s="187"/>
      <c r="E237" s="187"/>
      <c r="F237" s="187"/>
    </row>
    <row r="238" spans="1:6" ht="16.899999999999999" customHeight="1">
      <c r="A238" s="186"/>
      <c r="B238" s="186"/>
      <c r="C238" s="36" t="s">
        <v>226</v>
      </c>
      <c r="D238" s="36" t="s">
        <v>227</v>
      </c>
      <c r="E238" s="36" t="s">
        <v>228</v>
      </c>
      <c r="F238" s="36" t="s">
        <v>229</v>
      </c>
    </row>
    <row r="239" spans="1:6" s="152" customFormat="1" ht="4.9000000000000004" customHeight="1">
      <c r="A239" s="150"/>
      <c r="B239" s="151"/>
      <c r="C239" s="151"/>
      <c r="D239" s="151"/>
      <c r="E239" s="151"/>
      <c r="F239" s="151"/>
    </row>
    <row r="240" spans="1:6" s="147" customFormat="1" ht="47.25">
      <c r="A240" s="145" t="s">
        <v>313</v>
      </c>
      <c r="B240" s="162" t="s">
        <v>242</v>
      </c>
      <c r="C240" s="146">
        <v>3833580</v>
      </c>
      <c r="D240" s="146">
        <v>0</v>
      </c>
      <c r="E240" s="146">
        <v>0</v>
      </c>
      <c r="F240" s="146">
        <f>C240+D240-E240</f>
        <v>3833580</v>
      </c>
    </row>
    <row r="241" spans="1:6" ht="33" customHeight="1">
      <c r="A241" s="148"/>
      <c r="B241" s="184" t="s">
        <v>339</v>
      </c>
      <c r="C241" s="184"/>
      <c r="D241" s="184"/>
      <c r="E241" s="184"/>
      <c r="F241" s="184"/>
    </row>
    <row r="242" spans="1:6" s="152" customFormat="1" ht="4.9000000000000004" customHeight="1">
      <c r="A242" s="150"/>
      <c r="B242" s="151"/>
      <c r="C242" s="151"/>
      <c r="D242" s="151"/>
      <c r="E242" s="151"/>
      <c r="F242" s="151"/>
    </row>
    <row r="243" spans="1:6" s="147" customFormat="1" ht="63">
      <c r="A243" s="145" t="s">
        <v>314</v>
      </c>
      <c r="B243" s="162" t="s">
        <v>237</v>
      </c>
      <c r="C243" s="146">
        <v>69238964</v>
      </c>
      <c r="D243" s="146">
        <v>0</v>
      </c>
      <c r="E243" s="146">
        <v>6733</v>
      </c>
      <c r="F243" s="146">
        <f>C243+D243-E243</f>
        <v>69232231</v>
      </c>
    </row>
    <row r="244" spans="1:6" ht="36.6" customHeight="1">
      <c r="A244" s="148"/>
      <c r="B244" s="184" t="s">
        <v>340</v>
      </c>
      <c r="C244" s="184"/>
      <c r="D244" s="184"/>
      <c r="E244" s="184"/>
      <c r="F244" s="184"/>
    </row>
    <row r="245" spans="1:6" s="152" customFormat="1" ht="4.9000000000000004" customHeight="1">
      <c r="A245" s="150"/>
      <c r="B245" s="151"/>
      <c r="C245" s="151"/>
      <c r="D245" s="151"/>
      <c r="E245" s="151"/>
      <c r="F245" s="151"/>
    </row>
    <row r="246" spans="1:6" s="147" customFormat="1" ht="63">
      <c r="A246" s="145" t="s">
        <v>315</v>
      </c>
      <c r="B246" s="162" t="s">
        <v>275</v>
      </c>
      <c r="C246" s="146">
        <v>55231357</v>
      </c>
      <c r="D246" s="146">
        <v>0</v>
      </c>
      <c r="E246" s="146">
        <v>0</v>
      </c>
      <c r="F246" s="146">
        <f>C246+D246-E246</f>
        <v>55231357</v>
      </c>
    </row>
    <row r="247" spans="1:6" ht="34.9" customHeight="1">
      <c r="A247" s="148"/>
      <c r="B247" s="184" t="s">
        <v>267</v>
      </c>
      <c r="C247" s="184"/>
      <c r="D247" s="184"/>
      <c r="E247" s="184"/>
      <c r="F247" s="184"/>
    </row>
    <row r="248" spans="1:6" s="152" customFormat="1" ht="4.9000000000000004" customHeight="1">
      <c r="A248" s="150"/>
      <c r="B248" s="151"/>
      <c r="C248" s="151"/>
      <c r="D248" s="151"/>
      <c r="E248" s="151"/>
      <c r="F248" s="151"/>
    </row>
    <row r="249" spans="1:6" s="147" customFormat="1" ht="63">
      <c r="A249" s="145" t="s">
        <v>316</v>
      </c>
      <c r="B249" s="162" t="s">
        <v>278</v>
      </c>
      <c r="C249" s="146">
        <v>6136160</v>
      </c>
      <c r="D249" s="146">
        <v>39000</v>
      </c>
      <c r="E249" s="146">
        <v>0</v>
      </c>
      <c r="F249" s="146">
        <f>C249+D249-E249</f>
        <v>6175160</v>
      </c>
    </row>
    <row r="250" spans="1:6" ht="63" customHeight="1">
      <c r="A250" s="148"/>
      <c r="B250" s="184" t="s">
        <v>293</v>
      </c>
      <c r="C250" s="184"/>
      <c r="D250" s="184"/>
      <c r="E250" s="184"/>
      <c r="F250" s="184"/>
    </row>
    <row r="251" spans="1:6" s="152" customFormat="1" ht="4.9000000000000004" customHeight="1">
      <c r="A251" s="150"/>
      <c r="B251" s="151"/>
      <c r="C251" s="151"/>
      <c r="D251" s="151"/>
      <c r="E251" s="151"/>
      <c r="F251" s="151"/>
    </row>
    <row r="252" spans="1:6" s="147" customFormat="1" ht="50.45" customHeight="1">
      <c r="A252" s="145" t="s">
        <v>317</v>
      </c>
      <c r="B252" s="162" t="s">
        <v>287</v>
      </c>
      <c r="C252" s="146">
        <v>29292089</v>
      </c>
      <c r="D252" s="146">
        <v>3025690</v>
      </c>
      <c r="E252" s="146">
        <v>0</v>
      </c>
      <c r="F252" s="146">
        <f>C252+D252-E252</f>
        <v>32317779</v>
      </c>
    </row>
    <row r="253" spans="1:6" ht="63" customHeight="1">
      <c r="A253" s="148"/>
      <c r="B253" s="184" t="s">
        <v>348</v>
      </c>
      <c r="C253" s="184"/>
      <c r="D253" s="184"/>
      <c r="E253" s="184"/>
      <c r="F253" s="184"/>
    </row>
    <row r="254" spans="1:6" s="152" customFormat="1" ht="4.9000000000000004" customHeight="1">
      <c r="A254" s="150"/>
      <c r="B254" s="151"/>
      <c r="C254" s="151"/>
      <c r="D254" s="151"/>
      <c r="E254" s="151"/>
      <c r="F254" s="151"/>
    </row>
    <row r="255" spans="1:6" s="147" customFormat="1" ht="64.900000000000006" customHeight="1">
      <c r="A255" s="145" t="s">
        <v>318</v>
      </c>
      <c r="B255" s="162" t="s">
        <v>282</v>
      </c>
      <c r="C255" s="146">
        <v>13053718</v>
      </c>
      <c r="D255" s="146">
        <v>0</v>
      </c>
      <c r="E255" s="146">
        <v>0</v>
      </c>
      <c r="F255" s="146">
        <f>C255+D255-E255</f>
        <v>13053718</v>
      </c>
    </row>
    <row r="256" spans="1:6" ht="34.9" customHeight="1">
      <c r="A256" s="148"/>
      <c r="B256" s="184" t="s">
        <v>283</v>
      </c>
      <c r="C256" s="184"/>
      <c r="D256" s="184"/>
      <c r="E256" s="184"/>
      <c r="F256" s="184"/>
    </row>
    <row r="257" spans="1:6" s="152" customFormat="1" ht="4.9000000000000004" customHeight="1">
      <c r="A257" s="150"/>
      <c r="B257" s="151"/>
      <c r="C257" s="151"/>
      <c r="D257" s="151"/>
      <c r="E257" s="151"/>
      <c r="F257" s="151"/>
    </row>
    <row r="258" spans="1:6" s="147" customFormat="1" ht="47.25">
      <c r="A258" s="145" t="s">
        <v>319</v>
      </c>
      <c r="B258" s="162" t="s">
        <v>291</v>
      </c>
      <c r="C258" s="146">
        <v>80559330</v>
      </c>
      <c r="D258" s="146">
        <v>0</v>
      </c>
      <c r="E258" s="146">
        <v>727073</v>
      </c>
      <c r="F258" s="146">
        <f>C258+D258-E258</f>
        <v>79832257</v>
      </c>
    </row>
    <row r="259" spans="1:6" s="153" customFormat="1" ht="15.75">
      <c r="A259" s="154"/>
      <c r="B259" s="184" t="s">
        <v>292</v>
      </c>
      <c r="C259" s="184"/>
      <c r="D259" s="184"/>
      <c r="E259" s="184"/>
      <c r="F259" s="184"/>
    </row>
    <row r="260" spans="1:6" s="152" customFormat="1" ht="4.9000000000000004" customHeight="1">
      <c r="A260" s="150"/>
      <c r="B260" s="151"/>
      <c r="C260" s="151"/>
      <c r="D260" s="151"/>
      <c r="E260" s="151"/>
      <c r="F260" s="151"/>
    </row>
    <row r="261" spans="1:6" s="147" customFormat="1" ht="63">
      <c r="A261" s="145" t="s">
        <v>320</v>
      </c>
      <c r="B261" s="149" t="s">
        <v>243</v>
      </c>
      <c r="C261" s="146">
        <v>32336726</v>
      </c>
      <c r="D261" s="146">
        <v>0</v>
      </c>
      <c r="E261" s="146">
        <v>0</v>
      </c>
      <c r="F261" s="146">
        <f>C261+D261-E261</f>
        <v>32336726</v>
      </c>
    </row>
    <row r="262" spans="1:6" ht="33.6" customHeight="1">
      <c r="A262" s="148"/>
      <c r="B262" s="184" t="s">
        <v>258</v>
      </c>
      <c r="C262" s="184"/>
      <c r="D262" s="184"/>
      <c r="E262" s="184"/>
      <c r="F262" s="184"/>
    </row>
    <row r="263" spans="1:6" s="152" customFormat="1" ht="4.9000000000000004" customHeight="1">
      <c r="A263" s="150"/>
      <c r="B263" s="151"/>
      <c r="C263" s="151"/>
      <c r="D263" s="151"/>
      <c r="E263" s="151"/>
      <c r="F263" s="151"/>
    </row>
    <row r="264" spans="1:6" s="167" customFormat="1" ht="15.75" customHeight="1">
      <c r="A264" s="168">
        <v>2</v>
      </c>
      <c r="B264" s="169" t="s">
        <v>231</v>
      </c>
      <c r="C264" s="169"/>
      <c r="D264" s="169"/>
      <c r="E264" s="169"/>
      <c r="F264" s="169"/>
    </row>
    <row r="265" spans="1:6" s="152" customFormat="1" ht="4.9000000000000004" customHeight="1">
      <c r="A265" s="150"/>
      <c r="B265" s="151"/>
      <c r="C265" s="151"/>
      <c r="D265" s="151"/>
      <c r="E265" s="151"/>
      <c r="F265" s="151"/>
    </row>
    <row r="266" spans="1:6" s="167" customFormat="1" ht="15.75" customHeight="1">
      <c r="A266" s="164" t="s">
        <v>32</v>
      </c>
      <c r="B266" s="165" t="s">
        <v>230</v>
      </c>
      <c r="C266" s="166"/>
      <c r="D266" s="166"/>
      <c r="E266" s="166"/>
      <c r="F266" s="166"/>
    </row>
    <row r="267" spans="1:6" s="152" customFormat="1" ht="4.9000000000000004" customHeight="1">
      <c r="A267" s="150"/>
      <c r="B267" s="151"/>
      <c r="C267" s="151"/>
      <c r="D267" s="151"/>
      <c r="E267" s="151"/>
      <c r="F267" s="151"/>
    </row>
    <row r="268" spans="1:6" s="153" customFormat="1" ht="31.5">
      <c r="A268" s="145" t="s">
        <v>34</v>
      </c>
      <c r="B268" s="149" t="s">
        <v>270</v>
      </c>
      <c r="C268" s="146">
        <v>890250</v>
      </c>
      <c r="D268" s="146">
        <v>0</v>
      </c>
      <c r="E268" s="146">
        <v>0</v>
      </c>
      <c r="F268" s="146">
        <f>C268+D268-E268</f>
        <v>890250</v>
      </c>
    </row>
    <row r="269" spans="1:6" s="153" customFormat="1" ht="34.9" customHeight="1">
      <c r="A269" s="145"/>
      <c r="B269" s="183" t="s">
        <v>271</v>
      </c>
      <c r="C269" s="183"/>
      <c r="D269" s="183"/>
      <c r="E269" s="183"/>
      <c r="F269" s="183"/>
    </row>
    <row r="270" spans="1:6" s="152" customFormat="1" ht="4.9000000000000004" customHeight="1">
      <c r="A270" s="150"/>
      <c r="B270" s="151"/>
      <c r="C270" s="151"/>
      <c r="D270" s="151"/>
      <c r="E270" s="151"/>
      <c r="F270" s="151"/>
    </row>
    <row r="271" spans="1:6" s="153" customFormat="1" ht="31.5">
      <c r="A271" s="145" t="s">
        <v>36</v>
      </c>
      <c r="B271" s="149" t="s">
        <v>285</v>
      </c>
      <c r="C271" s="146">
        <v>463322</v>
      </c>
      <c r="D271" s="146">
        <v>159276</v>
      </c>
      <c r="E271" s="146">
        <v>0</v>
      </c>
      <c r="F271" s="146">
        <f>C271+D271-E271</f>
        <v>622598</v>
      </c>
    </row>
    <row r="272" spans="1:6" s="153" customFormat="1" ht="15.75">
      <c r="A272" s="145"/>
      <c r="B272" s="183" t="s">
        <v>341</v>
      </c>
      <c r="C272" s="183"/>
      <c r="D272" s="183"/>
      <c r="E272" s="183"/>
      <c r="F272" s="183"/>
    </row>
    <row r="273" spans="1:6" s="152" customFormat="1" ht="4.9000000000000004" customHeight="1">
      <c r="A273" s="150"/>
      <c r="B273" s="151"/>
      <c r="C273" s="151"/>
      <c r="D273" s="151"/>
      <c r="E273" s="151"/>
      <c r="F273" s="151"/>
    </row>
    <row r="274" spans="1:6" s="153" customFormat="1" ht="31.5">
      <c r="A274" s="145" t="s">
        <v>40</v>
      </c>
      <c r="B274" s="149" t="s">
        <v>284</v>
      </c>
      <c r="C274" s="146">
        <v>52979</v>
      </c>
      <c r="D274" s="146">
        <v>15364</v>
      </c>
      <c r="E274" s="146">
        <v>0</v>
      </c>
      <c r="F274" s="146">
        <f>C274+D274-E274</f>
        <v>68343</v>
      </c>
    </row>
    <row r="275" spans="1:6" s="153" customFormat="1" ht="15.75">
      <c r="A275" s="145"/>
      <c r="B275" s="183" t="s">
        <v>341</v>
      </c>
      <c r="C275" s="183"/>
      <c r="D275" s="183"/>
      <c r="E275" s="183"/>
      <c r="F275" s="183"/>
    </row>
    <row r="276" spans="1:6" s="153" customFormat="1" ht="15.75">
      <c r="A276" s="145"/>
      <c r="B276" s="144"/>
      <c r="C276" s="144"/>
      <c r="D276" s="144"/>
      <c r="E276" s="144"/>
      <c r="F276" s="144"/>
    </row>
    <row r="277" spans="1:6" s="152" customFormat="1" ht="31.5" customHeight="1">
      <c r="A277" s="150"/>
      <c r="B277" s="151"/>
      <c r="C277" s="151"/>
      <c r="D277" s="151"/>
      <c r="E277" s="151"/>
      <c r="F277" s="151"/>
    </row>
    <row r="278" spans="1:6" ht="18" customHeight="1">
      <c r="A278" s="186" t="s">
        <v>6</v>
      </c>
      <c r="B278" s="186" t="s">
        <v>224</v>
      </c>
      <c r="C278" s="187" t="s">
        <v>225</v>
      </c>
      <c r="D278" s="187"/>
      <c r="E278" s="187"/>
      <c r="F278" s="187"/>
    </row>
    <row r="279" spans="1:6" ht="16.899999999999999" customHeight="1">
      <c r="A279" s="186"/>
      <c r="B279" s="186"/>
      <c r="C279" s="36" t="s">
        <v>226</v>
      </c>
      <c r="D279" s="36" t="s">
        <v>227</v>
      </c>
      <c r="E279" s="36" t="s">
        <v>228</v>
      </c>
      <c r="F279" s="36" t="s">
        <v>229</v>
      </c>
    </row>
    <row r="280" spans="1:6" s="152" customFormat="1" ht="4.9000000000000004" customHeight="1">
      <c r="A280" s="150"/>
      <c r="B280" s="151"/>
      <c r="C280" s="151"/>
      <c r="D280" s="151"/>
      <c r="E280" s="151"/>
      <c r="F280" s="151"/>
    </row>
    <row r="281" spans="1:6" s="153" customFormat="1" ht="78.75">
      <c r="A281" s="145" t="s">
        <v>321</v>
      </c>
      <c r="B281" s="149" t="s">
        <v>265</v>
      </c>
      <c r="C281" s="146">
        <v>0</v>
      </c>
      <c r="D281" s="146">
        <v>22122</v>
      </c>
      <c r="E281" s="146">
        <v>0</v>
      </c>
      <c r="F281" s="146">
        <f>C281+D281-E281</f>
        <v>22122</v>
      </c>
    </row>
    <row r="282" spans="1:6" s="153" customFormat="1" ht="34.9" customHeight="1">
      <c r="A282" s="145"/>
      <c r="B282" s="183" t="s">
        <v>351</v>
      </c>
      <c r="C282" s="183"/>
      <c r="D282" s="183"/>
      <c r="E282" s="183"/>
      <c r="F282" s="183"/>
    </row>
    <row r="283" spans="1:6" s="152" customFormat="1" ht="4.9000000000000004" customHeight="1">
      <c r="A283" s="150"/>
      <c r="B283" s="151"/>
      <c r="C283" s="151"/>
      <c r="D283" s="151"/>
      <c r="E283" s="151"/>
      <c r="F283" s="151"/>
    </row>
    <row r="284" spans="1:6" s="167" customFormat="1" ht="15.75" customHeight="1">
      <c r="A284" s="164" t="s">
        <v>48</v>
      </c>
      <c r="B284" s="165" t="s">
        <v>240</v>
      </c>
      <c r="C284" s="166"/>
      <c r="D284" s="166"/>
      <c r="E284" s="166"/>
      <c r="F284" s="166"/>
    </row>
    <row r="285" spans="1:6" s="153" customFormat="1" ht="4.9000000000000004" customHeight="1">
      <c r="A285" s="145"/>
      <c r="B285" s="144"/>
      <c r="C285" s="144"/>
      <c r="D285" s="144"/>
      <c r="E285" s="144"/>
      <c r="F285" s="144"/>
    </row>
    <row r="286" spans="1:6" s="153" customFormat="1" ht="47.25">
      <c r="A286" s="145" t="s">
        <v>50</v>
      </c>
      <c r="B286" s="149" t="s">
        <v>269</v>
      </c>
      <c r="C286" s="146">
        <v>793320</v>
      </c>
      <c r="D286" s="146">
        <v>0</v>
      </c>
      <c r="E286" s="146">
        <v>0</v>
      </c>
      <c r="F286" s="146">
        <f>C286+D286-E286</f>
        <v>793320</v>
      </c>
    </row>
    <row r="287" spans="1:6" s="153" customFormat="1" ht="32.450000000000003" customHeight="1">
      <c r="A287" s="145"/>
      <c r="B287" s="183" t="s">
        <v>277</v>
      </c>
      <c r="C287" s="183"/>
      <c r="D287" s="183"/>
      <c r="E287" s="183"/>
      <c r="F287" s="183"/>
    </row>
    <row r="288" spans="1:6" s="153" customFormat="1" ht="4.9000000000000004" customHeight="1">
      <c r="A288" s="145"/>
      <c r="B288" s="144"/>
      <c r="C288" s="144"/>
      <c r="D288" s="144"/>
      <c r="E288" s="144"/>
      <c r="F288" s="144"/>
    </row>
    <row r="289" spans="1:8" s="153" customFormat="1" ht="111.6" customHeight="1">
      <c r="A289" s="145" t="s">
        <v>322</v>
      </c>
      <c r="B289" s="149" t="s">
        <v>264</v>
      </c>
      <c r="C289" s="146">
        <v>444484</v>
      </c>
      <c r="D289" s="146">
        <v>253273</v>
      </c>
      <c r="E289" s="146">
        <v>0</v>
      </c>
      <c r="F289" s="146">
        <f>C289+D289-E289</f>
        <v>697757</v>
      </c>
    </row>
    <row r="290" spans="1:8" s="153" customFormat="1" ht="67.900000000000006" customHeight="1">
      <c r="A290" s="145"/>
      <c r="B290" s="183" t="s">
        <v>352</v>
      </c>
      <c r="C290" s="183"/>
      <c r="D290" s="183"/>
      <c r="E290" s="183"/>
      <c r="F290" s="183"/>
    </row>
    <row r="291" spans="1:8" s="153" customFormat="1" ht="15.75">
      <c r="A291" s="145"/>
      <c r="B291" s="144"/>
      <c r="C291" s="144"/>
      <c r="D291" s="144"/>
      <c r="E291" s="144"/>
      <c r="F291" s="144"/>
    </row>
    <row r="292" spans="1:8" s="167" customFormat="1" ht="15.75" customHeight="1">
      <c r="A292" s="170" t="s">
        <v>220</v>
      </c>
      <c r="C292" s="170"/>
      <c r="D292" s="170"/>
      <c r="E292" s="170"/>
      <c r="F292" s="170"/>
    </row>
    <row r="293" spans="1:8" s="77" customFormat="1" ht="15.75">
      <c r="A293" s="184" t="s">
        <v>353</v>
      </c>
      <c r="B293" s="184"/>
      <c r="C293" s="184"/>
      <c r="D293" s="184"/>
      <c r="E293" s="184"/>
      <c r="F293" s="184"/>
    </row>
    <row r="294" spans="1:8" s="167" customFormat="1" ht="15.75">
      <c r="A294" s="183" t="s">
        <v>245</v>
      </c>
      <c r="B294" s="183"/>
      <c r="C294" s="183"/>
      <c r="D294" s="183"/>
      <c r="E294" s="183"/>
      <c r="F294" s="183"/>
    </row>
    <row r="295" spans="1:8" s="167" customFormat="1" ht="31.9" customHeight="1">
      <c r="A295" s="183" t="s">
        <v>329</v>
      </c>
      <c r="B295" s="183"/>
      <c r="C295" s="183"/>
      <c r="D295" s="183"/>
      <c r="E295" s="183"/>
      <c r="F295" s="183"/>
    </row>
    <row r="296" spans="1:8" s="167" customFormat="1" ht="15.75" customHeight="1">
      <c r="A296" s="144"/>
      <c r="B296" s="144"/>
      <c r="C296" s="144"/>
      <c r="D296" s="144"/>
      <c r="E296" s="144"/>
      <c r="F296" s="144"/>
    </row>
    <row r="297" spans="1:8" s="173" customFormat="1" ht="31.9" customHeight="1">
      <c r="A297" s="196" t="s">
        <v>330</v>
      </c>
      <c r="B297" s="196"/>
      <c r="C297" s="196"/>
      <c r="D297" s="196"/>
      <c r="E297" s="174">
        <f>E299+E301+E302+E300</f>
        <v>170095152.69999999</v>
      </c>
      <c r="F297" s="171"/>
      <c r="G297" s="171"/>
      <c r="H297" s="172"/>
    </row>
    <row r="298" spans="1:8" s="177" customFormat="1" ht="15.75">
      <c r="A298" s="185" t="s">
        <v>323</v>
      </c>
      <c r="B298" s="185"/>
      <c r="C298" s="185"/>
      <c r="D298" s="185"/>
      <c r="E298" s="185"/>
      <c r="F298" s="175"/>
      <c r="G298" s="175"/>
      <c r="H298" s="176"/>
    </row>
    <row r="299" spans="1:8" s="173" customFormat="1" ht="15.75">
      <c r="A299" s="185" t="s">
        <v>324</v>
      </c>
      <c r="B299" s="185"/>
      <c r="C299" s="185"/>
      <c r="D299" s="185"/>
      <c r="E299" s="178">
        <v>10004293.710000001</v>
      </c>
      <c r="F299" s="175"/>
      <c r="G299" s="175"/>
      <c r="H299" s="179"/>
    </row>
    <row r="300" spans="1:8" s="173" customFormat="1" ht="17.25" customHeight="1">
      <c r="A300" s="185" t="s">
        <v>325</v>
      </c>
      <c r="B300" s="185"/>
      <c r="C300" s="185"/>
      <c r="D300" s="185"/>
      <c r="E300" s="178">
        <v>519816.04</v>
      </c>
      <c r="F300" s="175"/>
      <c r="G300" s="175"/>
      <c r="H300" s="179"/>
    </row>
    <row r="301" spans="1:8" s="173" customFormat="1" ht="17.25" customHeight="1">
      <c r="A301" s="185" t="s">
        <v>326</v>
      </c>
      <c r="B301" s="185"/>
      <c r="C301" s="185"/>
      <c r="D301" s="185"/>
      <c r="E301" s="178">
        <v>78084.02</v>
      </c>
      <c r="F301" s="175"/>
      <c r="G301" s="175"/>
      <c r="H301" s="179"/>
    </row>
    <row r="302" spans="1:8" s="173" customFormat="1" ht="17.25" customHeight="1">
      <c r="A302" s="185" t="s">
        <v>327</v>
      </c>
      <c r="B302" s="185"/>
      <c r="C302" s="185"/>
      <c r="D302" s="185"/>
      <c r="E302" s="178">
        <f>E303+E304+E305+E306</f>
        <v>159492958.93000001</v>
      </c>
      <c r="F302" s="175"/>
      <c r="G302" s="175"/>
      <c r="H302" s="179"/>
    </row>
    <row r="303" spans="1:8" s="173" customFormat="1" ht="15.75" customHeight="1">
      <c r="A303" s="185" t="s">
        <v>342</v>
      </c>
      <c r="B303" s="185"/>
      <c r="C303" s="185"/>
      <c r="D303" s="185"/>
      <c r="E303" s="174">
        <v>23816317.039999999</v>
      </c>
      <c r="F303" s="175"/>
      <c r="G303" s="175"/>
      <c r="H303" s="172"/>
    </row>
    <row r="304" spans="1:8" s="173" customFormat="1" ht="15.75" customHeight="1">
      <c r="A304" s="185" t="s">
        <v>343</v>
      </c>
      <c r="B304" s="185"/>
      <c r="C304" s="185"/>
      <c r="D304" s="185"/>
      <c r="E304" s="180">
        <v>23500000</v>
      </c>
      <c r="F304" s="175"/>
      <c r="G304" s="175"/>
      <c r="H304" s="181"/>
    </row>
    <row r="305" spans="1:8" s="173" customFormat="1" ht="15.75" customHeight="1">
      <c r="A305" s="185" t="s">
        <v>331</v>
      </c>
      <c r="B305" s="185"/>
      <c r="C305" s="185"/>
      <c r="D305" s="185"/>
      <c r="E305" s="180">
        <v>83000000</v>
      </c>
      <c r="F305" s="175"/>
      <c r="G305" s="175"/>
      <c r="H305" s="181"/>
    </row>
    <row r="306" spans="1:8" s="173" customFormat="1" ht="15" customHeight="1">
      <c r="A306" s="185" t="s">
        <v>328</v>
      </c>
      <c r="B306" s="185"/>
      <c r="C306" s="185"/>
      <c r="D306" s="185"/>
      <c r="E306" s="180">
        <v>29176641.890000001</v>
      </c>
      <c r="F306" s="175"/>
      <c r="G306" s="175"/>
      <c r="H306" s="181"/>
    </row>
    <row r="307" spans="1:8" s="167" customFormat="1" ht="36" customHeight="1">
      <c r="A307" s="194" t="s">
        <v>344</v>
      </c>
      <c r="B307" s="194"/>
      <c r="C307" s="194"/>
      <c r="D307" s="194"/>
      <c r="E307" s="194"/>
      <c r="F307" s="144"/>
    </row>
    <row r="308" spans="1:8" s="167" customFormat="1" ht="53.45" customHeight="1">
      <c r="A308" s="183" t="s">
        <v>354</v>
      </c>
      <c r="B308" s="183"/>
      <c r="C308" s="183"/>
      <c r="D308" s="183"/>
      <c r="E308" s="183"/>
      <c r="F308" s="183"/>
    </row>
    <row r="309" spans="1:8" s="167" customFormat="1" ht="15.75" customHeight="1">
      <c r="A309" s="144"/>
      <c r="B309" s="144"/>
      <c r="C309" s="144"/>
      <c r="D309" s="144"/>
      <c r="E309" s="144"/>
      <c r="F309" s="144"/>
    </row>
    <row r="310" spans="1:8" s="173" customFormat="1" ht="15.75">
      <c r="A310" s="196" t="s">
        <v>288</v>
      </c>
      <c r="B310" s="196"/>
      <c r="C310" s="196"/>
      <c r="D310" s="196"/>
      <c r="E310" s="196"/>
      <c r="F310" s="171"/>
      <c r="G310" s="171"/>
      <c r="H310" s="172"/>
    </row>
  </sheetData>
  <sheetProtection password="C25B" sheet="1" selectLockedCells="1" selectUnlockedCells="1"/>
  <mergeCells count="112">
    <mergeCell ref="B262:F262"/>
    <mergeCell ref="A299:D299"/>
    <mergeCell ref="A300:D300"/>
    <mergeCell ref="B195:F195"/>
    <mergeCell ref="B226:F226"/>
    <mergeCell ref="B272:F272"/>
    <mergeCell ref="A237:A238"/>
    <mergeCell ref="B256:F256"/>
    <mergeCell ref="B244:F244"/>
    <mergeCell ref="A199:A200"/>
    <mergeCell ref="B253:F253"/>
    <mergeCell ref="B212:F212"/>
    <mergeCell ref="B235:F235"/>
    <mergeCell ref="A306:D306"/>
    <mergeCell ref="B206:F206"/>
    <mergeCell ref="B183:F183"/>
    <mergeCell ref="A297:D297"/>
    <mergeCell ref="A305:D305"/>
    <mergeCell ref="B275:F275"/>
    <mergeCell ref="B218:F218"/>
    <mergeCell ref="A310:E310"/>
    <mergeCell ref="A293:F293"/>
    <mergeCell ref="A294:F294"/>
    <mergeCell ref="A295:F295"/>
    <mergeCell ref="B290:F290"/>
    <mergeCell ref="B282:F282"/>
    <mergeCell ref="B287:F287"/>
    <mergeCell ref="A304:D304"/>
    <mergeCell ref="A303:D303"/>
    <mergeCell ref="A307:E307"/>
    <mergeCell ref="A13:E13"/>
    <mergeCell ref="A15:E15"/>
    <mergeCell ref="A16:E16"/>
    <mergeCell ref="B137:F137"/>
    <mergeCell ref="B83:B84"/>
    <mergeCell ref="C83:C84"/>
    <mergeCell ref="C45:C46"/>
    <mergeCell ref="A14:E14"/>
    <mergeCell ref="A83:A84"/>
    <mergeCell ref="B45:B46"/>
    <mergeCell ref="A9:F9"/>
    <mergeCell ref="A10:F10"/>
    <mergeCell ref="D18:D19"/>
    <mergeCell ref="A11:F11"/>
    <mergeCell ref="A80:A81"/>
    <mergeCell ref="C18:C19"/>
    <mergeCell ref="E18:E19"/>
    <mergeCell ref="B18:B19"/>
    <mergeCell ref="E45:E46"/>
    <mergeCell ref="A17:F17"/>
    <mergeCell ref="A1:F1"/>
    <mergeCell ref="A3:F3"/>
    <mergeCell ref="A4:F4"/>
    <mergeCell ref="A5:F5"/>
    <mergeCell ref="A6:F6"/>
    <mergeCell ref="A8:F8"/>
    <mergeCell ref="A7:F7"/>
    <mergeCell ref="D110:D111"/>
    <mergeCell ref="E110:E111"/>
    <mergeCell ref="A110:A111"/>
    <mergeCell ref="B110:B111"/>
    <mergeCell ref="C110:C111"/>
    <mergeCell ref="D45:D46"/>
    <mergeCell ref="D83:D84"/>
    <mergeCell ref="A12:F12"/>
    <mergeCell ref="A18:A19"/>
    <mergeCell ref="A133:E133"/>
    <mergeCell ref="A140:A141"/>
    <mergeCell ref="B140:B141"/>
    <mergeCell ref="C140:F140"/>
    <mergeCell ref="E83:E84"/>
    <mergeCell ref="A45:A46"/>
    <mergeCell ref="B80:B81"/>
    <mergeCell ref="A138:F138"/>
    <mergeCell ref="B148:F148"/>
    <mergeCell ref="B174:F174"/>
    <mergeCell ref="B241:F241"/>
    <mergeCell ref="B177:F177"/>
    <mergeCell ref="B215:F215"/>
    <mergeCell ref="B180:F180"/>
    <mergeCell ref="B189:F189"/>
    <mergeCell ref="B229:F229"/>
    <mergeCell ref="B157:F157"/>
    <mergeCell ref="B165:F165"/>
    <mergeCell ref="B250:F250"/>
    <mergeCell ref="B171:F171"/>
    <mergeCell ref="B209:F209"/>
    <mergeCell ref="B237:B238"/>
    <mergeCell ref="C237:F237"/>
    <mergeCell ref="B151:F151"/>
    <mergeCell ref="B199:B200"/>
    <mergeCell ref="C199:F199"/>
    <mergeCell ref="B203:F203"/>
    <mergeCell ref="B154:F154"/>
    <mergeCell ref="B223:F223"/>
    <mergeCell ref="B168:F168"/>
    <mergeCell ref="B232:F232"/>
    <mergeCell ref="B192:F192"/>
    <mergeCell ref="A161:A162"/>
    <mergeCell ref="B161:B162"/>
    <mergeCell ref="C161:F161"/>
    <mergeCell ref="B186:F186"/>
    <mergeCell ref="B269:F269"/>
    <mergeCell ref="B259:F259"/>
    <mergeCell ref="B247:F247"/>
    <mergeCell ref="A308:F308"/>
    <mergeCell ref="A301:D301"/>
    <mergeCell ref="A302:D302"/>
    <mergeCell ref="A278:A279"/>
    <mergeCell ref="B278:B279"/>
    <mergeCell ref="C278:F278"/>
    <mergeCell ref="A298:E298"/>
  </mergeCells>
  <conditionalFormatting sqref="E77:E78">
    <cfRule type="expression" dxfId="5" priority="36" stopIfTrue="1">
      <formula>LEFT(E77,3)="Nie"</formula>
    </cfRule>
  </conditionalFormatting>
  <conditionalFormatting sqref="C77:C78">
    <cfRule type="expression" dxfId="4" priority="5" stopIfTrue="1">
      <formula>LEFT(C77,3)="Nie"</formula>
    </cfRule>
  </conditionalFormatting>
  <conditionalFormatting sqref="C87">
    <cfRule type="cellIs" dxfId="3" priority="4" stopIfTrue="1" operator="equal">
      <formula>"Nie spełniona"</formula>
    </cfRule>
  </conditionalFormatting>
  <conditionalFormatting sqref="C88">
    <cfRule type="cellIs" dxfId="2" priority="3" stopIfTrue="1" operator="equal">
      <formula>"Nie spełniona"</formula>
    </cfRule>
  </conditionalFormatting>
  <conditionalFormatting sqref="E87">
    <cfRule type="cellIs" dxfId="1" priority="2" stopIfTrue="1" operator="equal">
      <formula>"Nie spełniona"</formula>
    </cfRule>
  </conditionalFormatting>
  <conditionalFormatting sqref="E88">
    <cfRule type="cellIs" dxfId="0" priority="1" stopIfTrue="1" operator="equal">
      <formula>"Nie spełniona"</formula>
    </cfRule>
  </conditionalFormatting>
  <printOptions horizontalCentered="1"/>
  <pageMargins left="0.59055118110236227" right="0.59055118110236227" top="0.98425196850393704" bottom="1.1811023622047245" header="0.51181102362204722" footer="0.51181102362204722"/>
  <pageSetup paperSize="9" scale="63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BreakPreview" zoomScaleNormal="100" zoomScaleSheetLayoutView="100" workbookViewId="0">
      <selection activeCell="E15" sqref="E15"/>
    </sheetView>
  </sheetViews>
  <sheetFormatPr defaultColWidth="8.875" defaultRowHeight="15"/>
  <cols>
    <col min="1" max="1" width="8.25" style="81" customWidth="1"/>
    <col min="2" max="2" width="14.375" style="37" customWidth="1"/>
    <col min="3" max="3" width="14.25" style="37" customWidth="1"/>
    <col min="4" max="4" width="13.625" style="37" customWidth="1"/>
    <col min="5" max="5" width="14.375" style="37" customWidth="1"/>
    <col min="6" max="7" width="13.875" style="37" customWidth="1"/>
    <col min="8" max="8" width="1" style="82" customWidth="1"/>
    <col min="9" max="9" width="13.125" style="37" customWidth="1"/>
    <col min="10" max="10" width="13.375" style="37" customWidth="1"/>
    <col min="11" max="11" width="13.125" style="37" customWidth="1"/>
    <col min="12" max="16384" width="8.875" style="37"/>
  </cols>
  <sheetData>
    <row r="1" spans="1:11" ht="30" customHeight="1">
      <c r="A1" s="198" t="s">
        <v>252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5.75" thickBot="1"/>
    <row r="3" spans="1:11" s="84" customFormat="1" ht="27.75" customHeight="1" thickBot="1">
      <c r="A3" s="199" t="s">
        <v>186</v>
      </c>
      <c r="B3" s="201" t="s">
        <v>187</v>
      </c>
      <c r="C3" s="202"/>
      <c r="D3" s="203"/>
      <c r="E3" s="204" t="s">
        <v>188</v>
      </c>
      <c r="F3" s="204"/>
      <c r="G3" s="205"/>
      <c r="H3" s="83"/>
      <c r="I3" s="206" t="s">
        <v>189</v>
      </c>
      <c r="J3" s="206"/>
      <c r="K3" s="206"/>
    </row>
    <row r="4" spans="1:11" s="93" customFormat="1" ht="31.5" customHeight="1" thickBot="1">
      <c r="A4" s="200"/>
      <c r="B4" s="85" t="s">
        <v>190</v>
      </c>
      <c r="C4" s="86" t="s">
        <v>191</v>
      </c>
      <c r="D4" s="87" t="s">
        <v>192</v>
      </c>
      <c r="E4" s="88" t="s">
        <v>190</v>
      </c>
      <c r="F4" s="86" t="s">
        <v>191</v>
      </c>
      <c r="G4" s="87" t="s">
        <v>192</v>
      </c>
      <c r="H4" s="89"/>
      <c r="I4" s="90" t="s">
        <v>190</v>
      </c>
      <c r="J4" s="91" t="s">
        <v>191</v>
      </c>
      <c r="K4" s="92" t="s">
        <v>192</v>
      </c>
    </row>
    <row r="5" spans="1:11" s="102" customFormat="1" ht="12" thickBot="1">
      <c r="A5" s="94" t="s">
        <v>184</v>
      </c>
      <c r="B5" s="95" t="s">
        <v>193</v>
      </c>
      <c r="C5" s="96" t="s">
        <v>185</v>
      </c>
      <c r="D5" s="97" t="s">
        <v>194</v>
      </c>
      <c r="E5" s="98" t="s">
        <v>195</v>
      </c>
      <c r="F5" s="96" t="s">
        <v>196</v>
      </c>
      <c r="G5" s="97" t="s">
        <v>197</v>
      </c>
      <c r="H5" s="99"/>
      <c r="I5" s="100" t="s">
        <v>198</v>
      </c>
      <c r="J5" s="96" t="s">
        <v>199</v>
      </c>
      <c r="K5" s="101" t="s">
        <v>200</v>
      </c>
    </row>
    <row r="6" spans="1:11" s="110" customFormat="1" ht="18" customHeight="1">
      <c r="A6" s="103">
        <v>2023</v>
      </c>
      <c r="B6" s="111">
        <v>1789915508</v>
      </c>
      <c r="C6" s="104">
        <f t="shared" ref="C6:C22" si="0">D6-B6</f>
        <v>72630087.400000006</v>
      </c>
      <c r="D6" s="105">
        <v>1862545595.4000001</v>
      </c>
      <c r="E6" s="111">
        <v>1884915508</v>
      </c>
      <c r="F6" s="104">
        <f t="shared" ref="F6:F22" si="1">G6-E6</f>
        <v>92630087.400000006</v>
      </c>
      <c r="G6" s="105">
        <v>1977545595.4000001</v>
      </c>
      <c r="H6" s="106"/>
      <c r="I6" s="107">
        <f t="shared" ref="I6:I22" si="2">B6-E6</f>
        <v>-95000000</v>
      </c>
      <c r="J6" s="108">
        <f t="shared" ref="J6:J22" si="3">K6-I6</f>
        <v>-20000000</v>
      </c>
      <c r="K6" s="109">
        <f t="shared" ref="K6:K22" si="4">D6-G6</f>
        <v>-115000000</v>
      </c>
    </row>
    <row r="7" spans="1:11" s="110" customFormat="1" ht="18" customHeight="1">
      <c r="A7" s="103">
        <f>A6+1</f>
        <v>2024</v>
      </c>
      <c r="B7" s="111">
        <v>1351021002</v>
      </c>
      <c r="C7" s="104">
        <f t="shared" si="0"/>
        <v>0</v>
      </c>
      <c r="D7" s="105">
        <v>1351021002</v>
      </c>
      <c r="E7" s="111">
        <v>1362021002</v>
      </c>
      <c r="F7" s="104">
        <f t="shared" si="1"/>
        <v>0</v>
      </c>
      <c r="G7" s="105">
        <v>1362021002</v>
      </c>
      <c r="H7" s="106"/>
      <c r="I7" s="107">
        <f t="shared" si="2"/>
        <v>-11000000</v>
      </c>
      <c r="J7" s="108">
        <f t="shared" si="3"/>
        <v>0</v>
      </c>
      <c r="K7" s="109">
        <f t="shared" si="4"/>
        <v>-11000000</v>
      </c>
    </row>
    <row r="8" spans="1:11" s="110" customFormat="1" ht="18" customHeight="1">
      <c r="A8" s="103">
        <f>A7+1</f>
        <v>2025</v>
      </c>
      <c r="B8" s="111">
        <v>1235922932</v>
      </c>
      <c r="C8" s="104">
        <f t="shared" si="0"/>
        <v>0</v>
      </c>
      <c r="D8" s="105">
        <v>1235922932</v>
      </c>
      <c r="E8" s="111">
        <v>1286922932</v>
      </c>
      <c r="F8" s="104">
        <f t="shared" si="1"/>
        <v>0</v>
      </c>
      <c r="G8" s="105">
        <v>1286922932</v>
      </c>
      <c r="H8" s="106"/>
      <c r="I8" s="107">
        <f t="shared" si="2"/>
        <v>-51000000</v>
      </c>
      <c r="J8" s="108">
        <f t="shared" si="3"/>
        <v>0</v>
      </c>
      <c r="K8" s="109">
        <f t="shared" si="4"/>
        <v>-51000000</v>
      </c>
    </row>
    <row r="9" spans="1:11" s="110" customFormat="1" ht="18" customHeight="1">
      <c r="A9" s="103">
        <f>A8+1</f>
        <v>2026</v>
      </c>
      <c r="B9" s="111">
        <v>1130115095</v>
      </c>
      <c r="C9" s="104">
        <f t="shared" si="0"/>
        <v>0</v>
      </c>
      <c r="D9" s="105">
        <v>1130115095</v>
      </c>
      <c r="E9" s="111">
        <v>1106815095</v>
      </c>
      <c r="F9" s="104">
        <f t="shared" si="1"/>
        <v>0</v>
      </c>
      <c r="G9" s="105">
        <v>1106815095</v>
      </c>
      <c r="H9" s="106"/>
      <c r="I9" s="107">
        <f t="shared" si="2"/>
        <v>23300000</v>
      </c>
      <c r="J9" s="108">
        <f t="shared" si="3"/>
        <v>0</v>
      </c>
      <c r="K9" s="109">
        <f t="shared" si="4"/>
        <v>23300000</v>
      </c>
    </row>
    <row r="10" spans="1:11" s="110" customFormat="1" ht="18" customHeight="1">
      <c r="A10" s="112">
        <v>2027</v>
      </c>
      <c r="B10" s="113">
        <v>1121918894</v>
      </c>
      <c r="C10" s="104">
        <f t="shared" si="0"/>
        <v>0</v>
      </c>
      <c r="D10" s="114">
        <v>1121918894</v>
      </c>
      <c r="E10" s="113">
        <v>1098250570</v>
      </c>
      <c r="F10" s="104">
        <f t="shared" si="1"/>
        <v>0</v>
      </c>
      <c r="G10" s="114">
        <v>1098250570</v>
      </c>
      <c r="H10" s="106"/>
      <c r="I10" s="107">
        <f t="shared" si="2"/>
        <v>23668324</v>
      </c>
      <c r="J10" s="108">
        <f t="shared" si="3"/>
        <v>0</v>
      </c>
      <c r="K10" s="109">
        <f t="shared" si="4"/>
        <v>23668324</v>
      </c>
    </row>
    <row r="11" spans="1:11" s="110" customFormat="1" ht="18" customHeight="1">
      <c r="A11" s="112">
        <v>2028</v>
      </c>
      <c r="B11" s="113">
        <v>1078772197</v>
      </c>
      <c r="C11" s="104">
        <f t="shared" si="0"/>
        <v>0</v>
      </c>
      <c r="D11" s="114">
        <v>1078772197</v>
      </c>
      <c r="E11" s="113">
        <v>1055935667</v>
      </c>
      <c r="F11" s="104">
        <f t="shared" si="1"/>
        <v>0</v>
      </c>
      <c r="G11" s="114">
        <v>1055935667</v>
      </c>
      <c r="H11" s="106"/>
      <c r="I11" s="107">
        <f t="shared" si="2"/>
        <v>22836530</v>
      </c>
      <c r="J11" s="108">
        <f t="shared" si="3"/>
        <v>0</v>
      </c>
      <c r="K11" s="109">
        <f t="shared" si="4"/>
        <v>22836530</v>
      </c>
    </row>
    <row r="12" spans="1:11" s="110" customFormat="1" ht="18" customHeight="1">
      <c r="A12" s="112">
        <v>2029</v>
      </c>
      <c r="B12" s="113">
        <v>1078772197</v>
      </c>
      <c r="C12" s="104">
        <f t="shared" si="0"/>
        <v>0</v>
      </c>
      <c r="D12" s="114">
        <v>1078772197</v>
      </c>
      <c r="E12" s="113">
        <v>1058272197</v>
      </c>
      <c r="F12" s="104">
        <f t="shared" si="1"/>
        <v>0</v>
      </c>
      <c r="G12" s="114">
        <v>1058272197</v>
      </c>
      <c r="H12" s="106"/>
      <c r="I12" s="107">
        <f t="shared" si="2"/>
        <v>20500000</v>
      </c>
      <c r="J12" s="108">
        <f t="shared" si="3"/>
        <v>0</v>
      </c>
      <c r="K12" s="109">
        <f t="shared" si="4"/>
        <v>20500000</v>
      </c>
    </row>
    <row r="13" spans="1:11" s="110" customFormat="1" ht="18" customHeight="1">
      <c r="A13" s="112">
        <v>2030</v>
      </c>
      <c r="B13" s="113">
        <v>1078772197</v>
      </c>
      <c r="C13" s="104">
        <f t="shared" si="0"/>
        <v>0</v>
      </c>
      <c r="D13" s="114">
        <v>1078772197</v>
      </c>
      <c r="E13" s="113">
        <v>1058272197</v>
      </c>
      <c r="F13" s="104">
        <f t="shared" si="1"/>
        <v>0</v>
      </c>
      <c r="G13" s="114">
        <v>1058272197</v>
      </c>
      <c r="H13" s="106"/>
      <c r="I13" s="107">
        <f t="shared" si="2"/>
        <v>20500000</v>
      </c>
      <c r="J13" s="108">
        <f t="shared" si="3"/>
        <v>0</v>
      </c>
      <c r="K13" s="109">
        <f t="shared" si="4"/>
        <v>20500000</v>
      </c>
    </row>
    <row r="14" spans="1:11" s="110" customFormat="1" ht="18" customHeight="1">
      <c r="A14" s="112">
        <v>2031</v>
      </c>
      <c r="B14" s="113">
        <v>1078772197</v>
      </c>
      <c r="C14" s="104">
        <f t="shared" si="0"/>
        <v>0</v>
      </c>
      <c r="D14" s="114">
        <v>1078772197</v>
      </c>
      <c r="E14" s="113">
        <v>1058272197</v>
      </c>
      <c r="F14" s="104">
        <f t="shared" si="1"/>
        <v>0</v>
      </c>
      <c r="G14" s="114">
        <v>1058272197</v>
      </c>
      <c r="H14" s="106"/>
      <c r="I14" s="107">
        <f t="shared" si="2"/>
        <v>20500000</v>
      </c>
      <c r="J14" s="108">
        <f t="shared" si="3"/>
        <v>0</v>
      </c>
      <c r="K14" s="109">
        <f t="shared" si="4"/>
        <v>20500000</v>
      </c>
    </row>
    <row r="15" spans="1:11" s="110" customFormat="1" ht="18" customHeight="1">
      <c r="A15" s="112">
        <v>2032</v>
      </c>
      <c r="B15" s="113">
        <v>1078772197</v>
      </c>
      <c r="C15" s="104">
        <f t="shared" si="0"/>
        <v>0</v>
      </c>
      <c r="D15" s="114">
        <v>1078772197</v>
      </c>
      <c r="E15" s="113">
        <v>1058272197</v>
      </c>
      <c r="F15" s="104">
        <f t="shared" si="1"/>
        <v>0</v>
      </c>
      <c r="G15" s="114">
        <v>1058272197</v>
      </c>
      <c r="H15" s="106"/>
      <c r="I15" s="107">
        <f t="shared" si="2"/>
        <v>20500000</v>
      </c>
      <c r="J15" s="108">
        <f t="shared" si="3"/>
        <v>0</v>
      </c>
      <c r="K15" s="109">
        <f t="shared" si="4"/>
        <v>20500000</v>
      </c>
    </row>
    <row r="16" spans="1:11" s="110" customFormat="1" ht="18" customHeight="1">
      <c r="A16" s="112">
        <v>2033</v>
      </c>
      <c r="B16" s="113">
        <v>1078772197</v>
      </c>
      <c r="C16" s="104">
        <f t="shared" si="0"/>
        <v>0</v>
      </c>
      <c r="D16" s="114">
        <v>1078772197</v>
      </c>
      <c r="E16" s="113">
        <v>1057272197</v>
      </c>
      <c r="F16" s="104">
        <f t="shared" si="1"/>
        <v>0</v>
      </c>
      <c r="G16" s="114">
        <v>1057272197</v>
      </c>
      <c r="H16" s="106"/>
      <c r="I16" s="107">
        <f t="shared" si="2"/>
        <v>21500000</v>
      </c>
      <c r="J16" s="108">
        <f t="shared" si="3"/>
        <v>0</v>
      </c>
      <c r="K16" s="109">
        <f t="shared" si="4"/>
        <v>21500000</v>
      </c>
    </row>
    <row r="17" spans="1:11" s="110" customFormat="1" ht="18" customHeight="1">
      <c r="A17" s="112">
        <v>2034</v>
      </c>
      <c r="B17" s="113">
        <v>1078772197</v>
      </c>
      <c r="C17" s="104">
        <f t="shared" si="0"/>
        <v>0</v>
      </c>
      <c r="D17" s="114">
        <v>1078772197</v>
      </c>
      <c r="E17" s="113">
        <v>1057772197</v>
      </c>
      <c r="F17" s="104">
        <f t="shared" si="1"/>
        <v>0</v>
      </c>
      <c r="G17" s="114">
        <v>1057772197</v>
      </c>
      <c r="H17" s="106"/>
      <c r="I17" s="107">
        <f t="shared" si="2"/>
        <v>21000000</v>
      </c>
      <c r="J17" s="108">
        <f t="shared" si="3"/>
        <v>0</v>
      </c>
      <c r="K17" s="109">
        <f t="shared" si="4"/>
        <v>21000000</v>
      </c>
    </row>
    <row r="18" spans="1:11" s="110" customFormat="1" ht="18" customHeight="1">
      <c r="A18" s="112">
        <v>2035</v>
      </c>
      <c r="B18" s="113">
        <v>1078772197</v>
      </c>
      <c r="C18" s="104">
        <f t="shared" si="0"/>
        <v>0</v>
      </c>
      <c r="D18" s="114">
        <v>1078772197</v>
      </c>
      <c r="E18" s="113">
        <v>1058481564</v>
      </c>
      <c r="F18" s="104">
        <f t="shared" si="1"/>
        <v>0</v>
      </c>
      <c r="G18" s="114">
        <v>1058481564</v>
      </c>
      <c r="H18" s="106"/>
      <c r="I18" s="107">
        <f t="shared" si="2"/>
        <v>20290633</v>
      </c>
      <c r="J18" s="108">
        <f t="shared" si="3"/>
        <v>0</v>
      </c>
      <c r="K18" s="109">
        <f t="shared" si="4"/>
        <v>20290633</v>
      </c>
    </row>
    <row r="19" spans="1:11" s="110" customFormat="1" ht="18" customHeight="1">
      <c r="A19" s="112">
        <v>2036</v>
      </c>
      <c r="B19" s="113">
        <v>1078772197</v>
      </c>
      <c r="C19" s="104">
        <f t="shared" si="0"/>
        <v>0</v>
      </c>
      <c r="D19" s="114">
        <v>1078772197</v>
      </c>
      <c r="E19" s="113">
        <v>1061272197</v>
      </c>
      <c r="F19" s="104">
        <f t="shared" si="1"/>
        <v>0</v>
      </c>
      <c r="G19" s="114">
        <v>1061272197</v>
      </c>
      <c r="H19" s="106"/>
      <c r="I19" s="107">
        <f t="shared" si="2"/>
        <v>17500000</v>
      </c>
      <c r="J19" s="108">
        <f t="shared" si="3"/>
        <v>0</v>
      </c>
      <c r="K19" s="109">
        <f t="shared" si="4"/>
        <v>17500000</v>
      </c>
    </row>
    <row r="20" spans="1:11" s="110" customFormat="1" ht="18" customHeight="1">
      <c r="A20" s="112">
        <v>2037</v>
      </c>
      <c r="B20" s="113">
        <v>1078772197</v>
      </c>
      <c r="C20" s="104">
        <f t="shared" si="0"/>
        <v>0</v>
      </c>
      <c r="D20" s="114">
        <v>1078772197</v>
      </c>
      <c r="E20" s="113">
        <v>1065772197</v>
      </c>
      <c r="F20" s="104">
        <f t="shared" si="1"/>
        <v>0</v>
      </c>
      <c r="G20" s="114">
        <v>1065772197</v>
      </c>
      <c r="H20" s="106"/>
      <c r="I20" s="107">
        <f t="shared" si="2"/>
        <v>13000000</v>
      </c>
      <c r="J20" s="108">
        <f t="shared" si="3"/>
        <v>0</v>
      </c>
      <c r="K20" s="109">
        <f t="shared" si="4"/>
        <v>13000000</v>
      </c>
    </row>
    <row r="21" spans="1:11" s="110" customFormat="1" ht="18" customHeight="1">
      <c r="A21" s="112">
        <v>2038</v>
      </c>
      <c r="B21" s="113">
        <v>1078772197</v>
      </c>
      <c r="C21" s="104">
        <f t="shared" si="0"/>
        <v>0</v>
      </c>
      <c r="D21" s="114">
        <v>1078772197</v>
      </c>
      <c r="E21" s="113">
        <v>1065309283</v>
      </c>
      <c r="F21" s="104">
        <f t="shared" si="1"/>
        <v>0</v>
      </c>
      <c r="G21" s="114">
        <v>1065309283</v>
      </c>
      <c r="H21" s="106"/>
      <c r="I21" s="107">
        <f t="shared" si="2"/>
        <v>13462914</v>
      </c>
      <c r="J21" s="108">
        <f t="shared" si="3"/>
        <v>0</v>
      </c>
      <c r="K21" s="109">
        <f t="shared" si="4"/>
        <v>13462914</v>
      </c>
    </row>
    <row r="22" spans="1:11" s="110" customFormat="1" ht="18" customHeight="1" thickBot="1">
      <c r="A22" s="115">
        <v>2039</v>
      </c>
      <c r="B22" s="116">
        <v>1078772197</v>
      </c>
      <c r="C22" s="117">
        <f t="shared" si="0"/>
        <v>0</v>
      </c>
      <c r="D22" s="118">
        <v>1078772197</v>
      </c>
      <c r="E22" s="116">
        <v>1066772197</v>
      </c>
      <c r="F22" s="117">
        <f t="shared" si="1"/>
        <v>0</v>
      </c>
      <c r="G22" s="118">
        <v>1066772197</v>
      </c>
      <c r="H22" s="106"/>
      <c r="I22" s="119">
        <f t="shared" si="2"/>
        <v>12000000</v>
      </c>
      <c r="J22" s="120">
        <f t="shared" si="3"/>
        <v>0</v>
      </c>
      <c r="K22" s="121">
        <f t="shared" si="4"/>
        <v>12000000</v>
      </c>
    </row>
    <row r="23" spans="1:11">
      <c r="B23" s="122"/>
      <c r="C23" s="122"/>
      <c r="D23" s="122"/>
      <c r="E23" s="122"/>
      <c r="F23" s="122"/>
      <c r="G23" s="122"/>
      <c r="H23" s="123"/>
      <c r="I23" s="122"/>
      <c r="J23" s="122"/>
      <c r="K23" s="122"/>
    </row>
    <row r="26" spans="1:11" s="84" customFormat="1" ht="27.75" customHeight="1" thickBot="1">
      <c r="A26" s="207" t="s">
        <v>186</v>
      </c>
      <c r="B26" s="206" t="s">
        <v>201</v>
      </c>
      <c r="C26" s="206"/>
      <c r="D26" s="206"/>
      <c r="E26" s="208" t="s">
        <v>202</v>
      </c>
      <c r="F26" s="208"/>
      <c r="G26" s="208"/>
      <c r="H26" s="83"/>
      <c r="I26" s="206" t="s">
        <v>203</v>
      </c>
      <c r="J26" s="206"/>
      <c r="K26" s="206"/>
    </row>
    <row r="27" spans="1:11" s="93" customFormat="1" ht="31.5" customHeight="1" thickBot="1">
      <c r="A27" s="207"/>
      <c r="B27" s="124" t="s">
        <v>190</v>
      </c>
      <c r="C27" s="125" t="s">
        <v>191</v>
      </c>
      <c r="D27" s="126" t="s">
        <v>192</v>
      </c>
      <c r="E27" s="127" t="s">
        <v>190</v>
      </c>
      <c r="F27" s="125" t="s">
        <v>191</v>
      </c>
      <c r="G27" s="126" t="s">
        <v>192</v>
      </c>
      <c r="H27" s="89"/>
      <c r="I27" s="90" t="s">
        <v>190</v>
      </c>
      <c r="J27" s="91" t="s">
        <v>191</v>
      </c>
      <c r="K27" s="92" t="s">
        <v>192</v>
      </c>
    </row>
    <row r="28" spans="1:11" s="102" customFormat="1" ht="12" thickBot="1">
      <c r="A28" s="128" t="s">
        <v>184</v>
      </c>
      <c r="B28" s="100" t="s">
        <v>193</v>
      </c>
      <c r="C28" s="96" t="s">
        <v>185</v>
      </c>
      <c r="D28" s="101" t="s">
        <v>194</v>
      </c>
      <c r="E28" s="98" t="s">
        <v>195</v>
      </c>
      <c r="F28" s="96" t="s">
        <v>196</v>
      </c>
      <c r="G28" s="101" t="s">
        <v>197</v>
      </c>
      <c r="H28" s="99"/>
      <c r="I28" s="100" t="s">
        <v>198</v>
      </c>
      <c r="J28" s="96" t="s">
        <v>199</v>
      </c>
      <c r="K28" s="101" t="s">
        <v>200</v>
      </c>
    </row>
    <row r="29" spans="1:11" s="110" customFormat="1" ht="18" customHeight="1">
      <c r="A29" s="129">
        <v>2023</v>
      </c>
      <c r="B29" s="130">
        <v>108500000</v>
      </c>
      <c r="C29" s="104">
        <f t="shared" ref="C29:C45" si="5">D29-B29</f>
        <v>20000000</v>
      </c>
      <c r="D29" s="109">
        <v>128500000</v>
      </c>
      <c r="E29" s="130">
        <v>13500000</v>
      </c>
      <c r="F29" s="104">
        <f t="shared" ref="F29:F45" si="6">G29-E29</f>
        <v>0</v>
      </c>
      <c r="G29" s="109">
        <v>13500000</v>
      </c>
      <c r="H29" s="106"/>
      <c r="I29" s="107">
        <f t="shared" ref="I29:I45" si="7">B6+B29-E6-E29</f>
        <v>0</v>
      </c>
      <c r="J29" s="108">
        <f t="shared" ref="J29:J45" si="8">K29-I29</f>
        <v>0</v>
      </c>
      <c r="K29" s="109">
        <f t="shared" ref="K29:K45" si="9">D6+D29-G6-G29</f>
        <v>0</v>
      </c>
    </row>
    <row r="30" spans="1:11" s="110" customFormat="1" ht="18" customHeight="1">
      <c r="A30" s="129">
        <v>2024</v>
      </c>
      <c r="B30" s="130">
        <v>30000000</v>
      </c>
      <c r="C30" s="104">
        <f t="shared" si="5"/>
        <v>0</v>
      </c>
      <c r="D30" s="109">
        <v>30000000</v>
      </c>
      <c r="E30" s="130">
        <v>19000000</v>
      </c>
      <c r="F30" s="104">
        <f t="shared" si="6"/>
        <v>0</v>
      </c>
      <c r="G30" s="109">
        <v>19000000</v>
      </c>
      <c r="H30" s="106"/>
      <c r="I30" s="107">
        <f t="shared" si="7"/>
        <v>0</v>
      </c>
      <c r="J30" s="108">
        <f t="shared" si="8"/>
        <v>0</v>
      </c>
      <c r="K30" s="109">
        <f t="shared" si="9"/>
        <v>0</v>
      </c>
    </row>
    <row r="31" spans="1:11" s="110" customFormat="1" ht="18" customHeight="1">
      <c r="A31" s="129">
        <f>A30+1</f>
        <v>2025</v>
      </c>
      <c r="B31" s="130">
        <v>78000000</v>
      </c>
      <c r="C31" s="104">
        <f t="shared" si="5"/>
        <v>0</v>
      </c>
      <c r="D31" s="109">
        <v>78000000</v>
      </c>
      <c r="E31" s="130">
        <v>27000000</v>
      </c>
      <c r="F31" s="104">
        <f t="shared" si="6"/>
        <v>0</v>
      </c>
      <c r="G31" s="109">
        <v>27000000</v>
      </c>
      <c r="H31" s="106"/>
      <c r="I31" s="107">
        <f t="shared" si="7"/>
        <v>0</v>
      </c>
      <c r="J31" s="108">
        <f t="shared" si="8"/>
        <v>0</v>
      </c>
      <c r="K31" s="109">
        <f t="shared" si="9"/>
        <v>0</v>
      </c>
    </row>
    <row r="32" spans="1:11" s="110" customFormat="1" ht="18" customHeight="1">
      <c r="A32" s="129">
        <f>A31+1</f>
        <v>2026</v>
      </c>
      <c r="B32" s="130">
        <v>5000000</v>
      </c>
      <c r="C32" s="104">
        <f t="shared" si="5"/>
        <v>0</v>
      </c>
      <c r="D32" s="109">
        <v>5000000</v>
      </c>
      <c r="E32" s="130">
        <v>28300000</v>
      </c>
      <c r="F32" s="104">
        <f t="shared" si="6"/>
        <v>0</v>
      </c>
      <c r="G32" s="109">
        <v>28300000</v>
      </c>
      <c r="H32" s="106"/>
      <c r="I32" s="107">
        <f t="shared" si="7"/>
        <v>0</v>
      </c>
      <c r="J32" s="108">
        <f t="shared" si="8"/>
        <v>0</v>
      </c>
      <c r="K32" s="109">
        <f t="shared" si="9"/>
        <v>0</v>
      </c>
    </row>
    <row r="33" spans="1:11" s="110" customFormat="1" ht="18" customHeight="1">
      <c r="A33" s="131">
        <v>2027</v>
      </c>
      <c r="B33" s="130">
        <v>0</v>
      </c>
      <c r="C33" s="104">
        <f t="shared" si="5"/>
        <v>0</v>
      </c>
      <c r="D33" s="109">
        <v>0</v>
      </c>
      <c r="E33" s="132">
        <v>23668324</v>
      </c>
      <c r="F33" s="104">
        <f t="shared" si="6"/>
        <v>0</v>
      </c>
      <c r="G33" s="133">
        <v>23668324</v>
      </c>
      <c r="H33" s="106"/>
      <c r="I33" s="107">
        <f t="shared" si="7"/>
        <v>0</v>
      </c>
      <c r="J33" s="108">
        <f t="shared" si="8"/>
        <v>0</v>
      </c>
      <c r="K33" s="109">
        <f t="shared" si="9"/>
        <v>0</v>
      </c>
    </row>
    <row r="34" spans="1:11" s="110" customFormat="1" ht="18" customHeight="1">
      <c r="A34" s="131">
        <v>2028</v>
      </c>
      <c r="B34" s="130">
        <v>0</v>
      </c>
      <c r="C34" s="104">
        <f t="shared" si="5"/>
        <v>0</v>
      </c>
      <c r="D34" s="109">
        <v>0</v>
      </c>
      <c r="E34" s="132">
        <v>22836530</v>
      </c>
      <c r="F34" s="104">
        <f t="shared" si="6"/>
        <v>0</v>
      </c>
      <c r="G34" s="133">
        <v>22836530</v>
      </c>
      <c r="H34" s="106"/>
      <c r="I34" s="107">
        <f t="shared" si="7"/>
        <v>0</v>
      </c>
      <c r="J34" s="108">
        <f t="shared" si="8"/>
        <v>0</v>
      </c>
      <c r="K34" s="109">
        <f t="shared" si="9"/>
        <v>0</v>
      </c>
    </row>
    <row r="35" spans="1:11" s="110" customFormat="1" ht="18" customHeight="1">
      <c r="A35" s="131">
        <v>2029</v>
      </c>
      <c r="B35" s="130">
        <v>0</v>
      </c>
      <c r="C35" s="104">
        <f t="shared" si="5"/>
        <v>0</v>
      </c>
      <c r="D35" s="109">
        <v>0</v>
      </c>
      <c r="E35" s="132">
        <v>20500000</v>
      </c>
      <c r="F35" s="104">
        <f t="shared" si="6"/>
        <v>0</v>
      </c>
      <c r="G35" s="133">
        <v>20500000</v>
      </c>
      <c r="H35" s="106"/>
      <c r="I35" s="107">
        <f t="shared" si="7"/>
        <v>0</v>
      </c>
      <c r="J35" s="108">
        <f t="shared" si="8"/>
        <v>0</v>
      </c>
      <c r="K35" s="109">
        <f t="shared" si="9"/>
        <v>0</v>
      </c>
    </row>
    <row r="36" spans="1:11" s="110" customFormat="1" ht="18" customHeight="1">
      <c r="A36" s="131">
        <v>2030</v>
      </c>
      <c r="B36" s="130">
        <v>0</v>
      </c>
      <c r="C36" s="104">
        <f t="shared" si="5"/>
        <v>0</v>
      </c>
      <c r="D36" s="109">
        <v>0</v>
      </c>
      <c r="E36" s="132">
        <v>20500000</v>
      </c>
      <c r="F36" s="104">
        <f t="shared" si="6"/>
        <v>0</v>
      </c>
      <c r="G36" s="133">
        <v>20500000</v>
      </c>
      <c r="H36" s="106"/>
      <c r="I36" s="107">
        <f t="shared" si="7"/>
        <v>0</v>
      </c>
      <c r="J36" s="108">
        <f t="shared" si="8"/>
        <v>0</v>
      </c>
      <c r="K36" s="109">
        <f t="shared" si="9"/>
        <v>0</v>
      </c>
    </row>
    <row r="37" spans="1:11" s="110" customFormat="1" ht="18" customHeight="1">
      <c r="A37" s="131">
        <v>2031</v>
      </c>
      <c r="B37" s="130">
        <v>0</v>
      </c>
      <c r="C37" s="104">
        <f t="shared" si="5"/>
        <v>0</v>
      </c>
      <c r="D37" s="109">
        <v>0</v>
      </c>
      <c r="E37" s="132">
        <v>20500000</v>
      </c>
      <c r="F37" s="104">
        <f t="shared" si="6"/>
        <v>0</v>
      </c>
      <c r="G37" s="133">
        <v>20500000</v>
      </c>
      <c r="H37" s="106"/>
      <c r="I37" s="107">
        <f t="shared" si="7"/>
        <v>0</v>
      </c>
      <c r="J37" s="108">
        <f t="shared" si="8"/>
        <v>0</v>
      </c>
      <c r="K37" s="109">
        <f t="shared" si="9"/>
        <v>0</v>
      </c>
    </row>
    <row r="38" spans="1:11" s="110" customFormat="1" ht="18" customHeight="1">
      <c r="A38" s="131">
        <v>2032</v>
      </c>
      <c r="B38" s="130">
        <v>0</v>
      </c>
      <c r="C38" s="104">
        <f t="shared" si="5"/>
        <v>0</v>
      </c>
      <c r="D38" s="109">
        <v>0</v>
      </c>
      <c r="E38" s="132">
        <v>20500000</v>
      </c>
      <c r="F38" s="104">
        <f t="shared" si="6"/>
        <v>0</v>
      </c>
      <c r="G38" s="133">
        <v>20500000</v>
      </c>
      <c r="H38" s="106"/>
      <c r="I38" s="107">
        <f t="shared" si="7"/>
        <v>0</v>
      </c>
      <c r="J38" s="108">
        <f t="shared" si="8"/>
        <v>0</v>
      </c>
      <c r="K38" s="109">
        <f t="shared" si="9"/>
        <v>0</v>
      </c>
    </row>
    <row r="39" spans="1:11" s="110" customFormat="1" ht="18" customHeight="1">
      <c r="A39" s="131">
        <v>2033</v>
      </c>
      <c r="B39" s="130">
        <v>0</v>
      </c>
      <c r="C39" s="104">
        <f t="shared" si="5"/>
        <v>0</v>
      </c>
      <c r="D39" s="109">
        <v>0</v>
      </c>
      <c r="E39" s="132">
        <v>21500000</v>
      </c>
      <c r="F39" s="104">
        <f t="shared" si="6"/>
        <v>0</v>
      </c>
      <c r="G39" s="133">
        <v>21500000</v>
      </c>
      <c r="H39" s="106"/>
      <c r="I39" s="107">
        <f t="shared" si="7"/>
        <v>0</v>
      </c>
      <c r="J39" s="108">
        <f t="shared" si="8"/>
        <v>0</v>
      </c>
      <c r="K39" s="109">
        <f t="shared" si="9"/>
        <v>0</v>
      </c>
    </row>
    <row r="40" spans="1:11" s="110" customFormat="1" ht="18" customHeight="1">
      <c r="A40" s="131">
        <v>2034</v>
      </c>
      <c r="B40" s="130">
        <v>0</v>
      </c>
      <c r="C40" s="104">
        <f t="shared" si="5"/>
        <v>0</v>
      </c>
      <c r="D40" s="109">
        <v>0</v>
      </c>
      <c r="E40" s="132">
        <v>21000000</v>
      </c>
      <c r="F40" s="104">
        <f t="shared" si="6"/>
        <v>0</v>
      </c>
      <c r="G40" s="133">
        <v>21000000</v>
      </c>
      <c r="H40" s="106"/>
      <c r="I40" s="107">
        <f t="shared" si="7"/>
        <v>0</v>
      </c>
      <c r="J40" s="108">
        <f t="shared" si="8"/>
        <v>0</v>
      </c>
      <c r="K40" s="109">
        <f t="shared" si="9"/>
        <v>0</v>
      </c>
    </row>
    <row r="41" spans="1:11" s="110" customFormat="1" ht="18" customHeight="1">
      <c r="A41" s="131">
        <v>2035</v>
      </c>
      <c r="B41" s="130">
        <v>0</v>
      </c>
      <c r="C41" s="104">
        <f t="shared" si="5"/>
        <v>0</v>
      </c>
      <c r="D41" s="109">
        <v>0</v>
      </c>
      <c r="E41" s="132">
        <v>20290633</v>
      </c>
      <c r="F41" s="104">
        <f t="shared" si="6"/>
        <v>0</v>
      </c>
      <c r="G41" s="133">
        <v>20290633</v>
      </c>
      <c r="H41" s="106"/>
      <c r="I41" s="107">
        <f t="shared" si="7"/>
        <v>0</v>
      </c>
      <c r="J41" s="108">
        <f t="shared" si="8"/>
        <v>0</v>
      </c>
      <c r="K41" s="109">
        <f t="shared" si="9"/>
        <v>0</v>
      </c>
    </row>
    <row r="42" spans="1:11" s="110" customFormat="1" ht="18" customHeight="1">
      <c r="A42" s="131">
        <v>2036</v>
      </c>
      <c r="B42" s="130">
        <v>0</v>
      </c>
      <c r="C42" s="104">
        <f t="shared" si="5"/>
        <v>0</v>
      </c>
      <c r="D42" s="109">
        <v>0</v>
      </c>
      <c r="E42" s="132">
        <v>17500000</v>
      </c>
      <c r="F42" s="104">
        <f t="shared" si="6"/>
        <v>0</v>
      </c>
      <c r="G42" s="133">
        <v>17500000</v>
      </c>
      <c r="H42" s="106"/>
      <c r="I42" s="107">
        <f t="shared" si="7"/>
        <v>0</v>
      </c>
      <c r="J42" s="108">
        <f t="shared" si="8"/>
        <v>0</v>
      </c>
      <c r="K42" s="109">
        <f t="shared" si="9"/>
        <v>0</v>
      </c>
    </row>
    <row r="43" spans="1:11" s="110" customFormat="1" ht="18" customHeight="1">
      <c r="A43" s="131">
        <v>2037</v>
      </c>
      <c r="B43" s="130">
        <v>0</v>
      </c>
      <c r="C43" s="104">
        <f t="shared" si="5"/>
        <v>0</v>
      </c>
      <c r="D43" s="109">
        <v>0</v>
      </c>
      <c r="E43" s="132">
        <v>13000000</v>
      </c>
      <c r="F43" s="104">
        <f t="shared" si="6"/>
        <v>0</v>
      </c>
      <c r="G43" s="133">
        <v>13000000</v>
      </c>
      <c r="H43" s="106"/>
      <c r="I43" s="107">
        <f t="shared" si="7"/>
        <v>0</v>
      </c>
      <c r="J43" s="108">
        <f t="shared" si="8"/>
        <v>0</v>
      </c>
      <c r="K43" s="109">
        <f t="shared" si="9"/>
        <v>0</v>
      </c>
    </row>
    <row r="44" spans="1:11" s="110" customFormat="1" ht="18" customHeight="1">
      <c r="A44" s="131">
        <v>2038</v>
      </c>
      <c r="B44" s="130">
        <v>0</v>
      </c>
      <c r="C44" s="104">
        <f t="shared" si="5"/>
        <v>0</v>
      </c>
      <c r="D44" s="109">
        <v>0</v>
      </c>
      <c r="E44" s="132">
        <v>13462914</v>
      </c>
      <c r="F44" s="104">
        <f t="shared" si="6"/>
        <v>0</v>
      </c>
      <c r="G44" s="133">
        <v>13462914</v>
      </c>
      <c r="H44" s="106"/>
      <c r="I44" s="107">
        <f t="shared" si="7"/>
        <v>0</v>
      </c>
      <c r="J44" s="108">
        <f t="shared" si="8"/>
        <v>0</v>
      </c>
      <c r="K44" s="109">
        <f t="shared" si="9"/>
        <v>0</v>
      </c>
    </row>
    <row r="45" spans="1:11" s="110" customFormat="1" ht="18" customHeight="1" thickBot="1">
      <c r="A45" s="134">
        <v>2039</v>
      </c>
      <c r="B45" s="135">
        <v>0</v>
      </c>
      <c r="C45" s="136">
        <f t="shared" si="5"/>
        <v>0</v>
      </c>
      <c r="D45" s="121">
        <v>0</v>
      </c>
      <c r="E45" s="135">
        <v>12000000</v>
      </c>
      <c r="F45" s="136">
        <f t="shared" si="6"/>
        <v>0</v>
      </c>
      <c r="G45" s="121">
        <v>12000000</v>
      </c>
      <c r="H45" s="106"/>
      <c r="I45" s="119">
        <f t="shared" si="7"/>
        <v>0</v>
      </c>
      <c r="J45" s="120">
        <f t="shared" si="8"/>
        <v>0</v>
      </c>
      <c r="K45" s="121">
        <f t="shared" si="9"/>
        <v>0</v>
      </c>
    </row>
    <row r="47" spans="1:11" ht="15.75" customHeight="1">
      <c r="A47" s="36" t="s">
        <v>195</v>
      </c>
      <c r="B47" s="197" t="s">
        <v>204</v>
      </c>
      <c r="C47" s="197"/>
      <c r="D47" s="197"/>
      <c r="E47" s="197"/>
      <c r="F47" s="197"/>
      <c r="G47" s="197"/>
      <c r="H47" s="197"/>
      <c r="I47" s="197"/>
      <c r="J47" s="197"/>
      <c r="K47" s="197"/>
    </row>
    <row r="48" spans="1:11" ht="33" customHeight="1">
      <c r="A48" s="183" t="s">
        <v>345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</row>
  </sheetData>
  <sheetProtection password="C25B" sheet="1" selectLockedCells="1" selectUnlockedCells="1"/>
  <mergeCells count="11">
    <mergeCell ref="I26:K26"/>
    <mergeCell ref="B47:K47"/>
    <mergeCell ref="A48:K48"/>
    <mergeCell ref="A1:K1"/>
    <mergeCell ref="A3:A4"/>
    <mergeCell ref="B3:D3"/>
    <mergeCell ref="E3:G3"/>
    <mergeCell ref="I3:K3"/>
    <mergeCell ref="A26:A27"/>
    <mergeCell ref="B26:D26"/>
    <mergeCell ref="E26:G26"/>
  </mergeCells>
  <pageMargins left="0.70866141732283472" right="0.70866141732283472" top="0.74803149606299213" bottom="0.74803149606299213" header="0.51181102362204722" footer="0.51181102362204722"/>
  <pageSetup paperSize="9" scale="5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BreakPreview" workbookViewId="0">
      <selection activeCell="D21" sqref="D21"/>
    </sheetView>
  </sheetViews>
  <sheetFormatPr defaultColWidth="8.875" defaultRowHeight="15"/>
  <cols>
    <col min="1" max="1" width="8.25" style="38" customWidth="1"/>
    <col min="2" max="2" width="11.25" style="39" customWidth="1"/>
    <col min="3" max="3" width="11.125" style="39" customWidth="1"/>
    <col min="4" max="5" width="11.25" style="39" customWidth="1"/>
    <col min="6" max="6" width="11.125" style="39" customWidth="1"/>
    <col min="7" max="7" width="11.25" style="39" customWidth="1"/>
    <col min="8" max="8" width="1.75" style="40" customWidth="1"/>
    <col min="9" max="9" width="11.25" style="39" customWidth="1"/>
    <col min="10" max="10" width="9.75" style="39" customWidth="1"/>
    <col min="11" max="11" width="11.25" style="39" customWidth="1"/>
    <col min="12" max="16384" width="8.875" style="39"/>
  </cols>
  <sheetData>
    <row r="1" spans="1:11" ht="30" customHeight="1">
      <c r="A1" s="209" t="s">
        <v>205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3" spans="1:11" s="42" customFormat="1" ht="27.75" customHeight="1">
      <c r="A3" s="210" t="s">
        <v>186</v>
      </c>
      <c r="B3" s="211" t="s">
        <v>187</v>
      </c>
      <c r="C3" s="211"/>
      <c r="D3" s="211"/>
      <c r="E3" s="211" t="s">
        <v>188</v>
      </c>
      <c r="F3" s="211"/>
      <c r="G3" s="211"/>
      <c r="H3" s="41"/>
      <c r="I3" s="211" t="s">
        <v>189</v>
      </c>
      <c r="J3" s="211"/>
      <c r="K3" s="211"/>
    </row>
    <row r="4" spans="1:11" s="47" customFormat="1" ht="31.5" customHeight="1">
      <c r="A4" s="210"/>
      <c r="B4" s="43" t="s">
        <v>190</v>
      </c>
      <c r="C4" s="44" t="s">
        <v>191</v>
      </c>
      <c r="D4" s="45" t="s">
        <v>192</v>
      </c>
      <c r="E4" s="43" t="s">
        <v>190</v>
      </c>
      <c r="F4" s="44" t="s">
        <v>191</v>
      </c>
      <c r="G4" s="45" t="s">
        <v>192</v>
      </c>
      <c r="H4" s="46"/>
      <c r="I4" s="43" t="s">
        <v>190</v>
      </c>
      <c r="J4" s="44" t="s">
        <v>191</v>
      </c>
      <c r="K4" s="45" t="s">
        <v>192</v>
      </c>
    </row>
    <row r="5" spans="1:11" s="53" customFormat="1" ht="11.25">
      <c r="A5" s="48" t="s">
        <v>184</v>
      </c>
      <c r="B5" s="49" t="s">
        <v>193</v>
      </c>
      <c r="C5" s="50" t="s">
        <v>185</v>
      </c>
      <c r="D5" s="51" t="s">
        <v>194</v>
      </c>
      <c r="E5" s="49" t="s">
        <v>195</v>
      </c>
      <c r="F5" s="50" t="s">
        <v>196</v>
      </c>
      <c r="G5" s="51" t="s">
        <v>197</v>
      </c>
      <c r="H5" s="52"/>
      <c r="I5" s="49" t="s">
        <v>198</v>
      </c>
      <c r="J5" s="50" t="s">
        <v>199</v>
      </c>
      <c r="K5" s="51" t="s">
        <v>200</v>
      </c>
    </row>
    <row r="6" spans="1:11" s="60" customFormat="1" ht="18" customHeight="1">
      <c r="A6" s="54">
        <v>2011</v>
      </c>
      <c r="B6" s="55">
        <v>736629732</v>
      </c>
      <c r="C6" s="56">
        <f t="shared" ref="C6:C21" si="0">D6-B6</f>
        <v>0</v>
      </c>
      <c r="D6" s="55">
        <v>736629732</v>
      </c>
      <c r="E6" s="57">
        <v>774997440</v>
      </c>
      <c r="F6" s="56">
        <f t="shared" ref="F6:F21" si="1">G6-E6</f>
        <v>0</v>
      </c>
      <c r="G6" s="55">
        <v>774997440</v>
      </c>
      <c r="H6" s="58"/>
      <c r="I6" s="59">
        <f t="shared" ref="I6:I21" si="2">B6-E6</f>
        <v>-38367708</v>
      </c>
      <c r="J6" s="56">
        <f t="shared" ref="J6:J21" si="3">K6-I6</f>
        <v>0</v>
      </c>
      <c r="K6" s="55">
        <f t="shared" ref="K6:K21" si="4">D6-G6</f>
        <v>-38367708</v>
      </c>
    </row>
    <row r="7" spans="1:11" s="60" customFormat="1" ht="18" customHeight="1">
      <c r="A7" s="61">
        <f t="shared" ref="A7:A21" si="5">A6+1</f>
        <v>2012</v>
      </c>
      <c r="B7" s="62">
        <v>759814698</v>
      </c>
      <c r="C7" s="63">
        <f t="shared" si="0"/>
        <v>0</v>
      </c>
      <c r="D7" s="62">
        <v>759814698</v>
      </c>
      <c r="E7" s="64">
        <v>766102070</v>
      </c>
      <c r="F7" s="63">
        <f t="shared" si="1"/>
        <v>0</v>
      </c>
      <c r="G7" s="62">
        <v>766102070</v>
      </c>
      <c r="H7" s="58"/>
      <c r="I7" s="65">
        <f t="shared" si="2"/>
        <v>-6287372</v>
      </c>
      <c r="J7" s="63">
        <f t="shared" si="3"/>
        <v>0</v>
      </c>
      <c r="K7" s="62">
        <f t="shared" si="4"/>
        <v>-6287372</v>
      </c>
    </row>
    <row r="8" spans="1:11" s="60" customFormat="1" ht="18" customHeight="1">
      <c r="A8" s="61">
        <f t="shared" si="5"/>
        <v>2013</v>
      </c>
      <c r="B8" s="62">
        <v>828053919</v>
      </c>
      <c r="C8" s="63">
        <f t="shared" si="0"/>
        <v>12897522</v>
      </c>
      <c r="D8" s="62">
        <v>840951441</v>
      </c>
      <c r="E8" s="64">
        <v>868053919</v>
      </c>
      <c r="F8" s="63">
        <f t="shared" si="1"/>
        <v>12897522</v>
      </c>
      <c r="G8" s="62">
        <v>880951441</v>
      </c>
      <c r="H8" s="58"/>
      <c r="I8" s="65">
        <f t="shared" si="2"/>
        <v>-40000000</v>
      </c>
      <c r="J8" s="63">
        <f t="shared" si="3"/>
        <v>0</v>
      </c>
      <c r="K8" s="62">
        <f t="shared" si="4"/>
        <v>-40000000</v>
      </c>
    </row>
    <row r="9" spans="1:11" s="60" customFormat="1" ht="18" customHeight="1">
      <c r="A9" s="61">
        <f t="shared" si="5"/>
        <v>2014</v>
      </c>
      <c r="B9" s="62">
        <v>1008729660</v>
      </c>
      <c r="C9" s="63">
        <f t="shared" si="0"/>
        <v>31874934</v>
      </c>
      <c r="D9" s="62">
        <v>1040604594</v>
      </c>
      <c r="E9" s="64">
        <v>994661336</v>
      </c>
      <c r="F9" s="63">
        <f t="shared" si="1"/>
        <v>31874934</v>
      </c>
      <c r="G9" s="62">
        <v>1026536270</v>
      </c>
      <c r="H9" s="58"/>
      <c r="I9" s="65">
        <f t="shared" si="2"/>
        <v>14068324</v>
      </c>
      <c r="J9" s="63">
        <f t="shared" si="3"/>
        <v>0</v>
      </c>
      <c r="K9" s="62">
        <f t="shared" si="4"/>
        <v>14068324</v>
      </c>
    </row>
    <row r="10" spans="1:11" s="60" customFormat="1" ht="18" customHeight="1">
      <c r="A10" s="61">
        <f t="shared" si="5"/>
        <v>2015</v>
      </c>
      <c r="B10" s="62">
        <v>724373840</v>
      </c>
      <c r="C10" s="63">
        <f t="shared" si="0"/>
        <v>2641871</v>
      </c>
      <c r="D10" s="62">
        <v>727015711</v>
      </c>
      <c r="E10" s="64">
        <v>681792888</v>
      </c>
      <c r="F10" s="63">
        <f t="shared" si="1"/>
        <v>2641871</v>
      </c>
      <c r="G10" s="62">
        <v>684434759</v>
      </c>
      <c r="H10" s="58"/>
      <c r="I10" s="65">
        <f t="shared" si="2"/>
        <v>42580952</v>
      </c>
      <c r="J10" s="63">
        <f t="shared" si="3"/>
        <v>0</v>
      </c>
      <c r="K10" s="62">
        <f t="shared" si="4"/>
        <v>42580952</v>
      </c>
    </row>
    <row r="11" spans="1:11" s="60" customFormat="1" ht="18" customHeight="1">
      <c r="A11" s="61">
        <f t="shared" si="5"/>
        <v>2016</v>
      </c>
      <c r="B11" s="62">
        <v>569097963</v>
      </c>
      <c r="C11" s="63">
        <f t="shared" si="0"/>
        <v>1500000</v>
      </c>
      <c r="D11" s="62">
        <v>570597963</v>
      </c>
      <c r="E11" s="64">
        <v>524817011</v>
      </c>
      <c r="F11" s="63">
        <f t="shared" si="1"/>
        <v>1500000</v>
      </c>
      <c r="G11" s="62">
        <v>526317011</v>
      </c>
      <c r="H11" s="58"/>
      <c r="I11" s="65">
        <f t="shared" si="2"/>
        <v>44280952</v>
      </c>
      <c r="J11" s="63">
        <f t="shared" si="3"/>
        <v>0</v>
      </c>
      <c r="K11" s="62">
        <f t="shared" si="4"/>
        <v>44280952</v>
      </c>
    </row>
    <row r="12" spans="1:11" s="60" customFormat="1" ht="18" customHeight="1">
      <c r="A12" s="61">
        <f t="shared" si="5"/>
        <v>2017</v>
      </c>
      <c r="B12" s="62">
        <v>565060690</v>
      </c>
      <c r="C12" s="63">
        <f t="shared" si="0"/>
        <v>0</v>
      </c>
      <c r="D12" s="62">
        <v>565060690</v>
      </c>
      <c r="E12" s="64">
        <v>521479738</v>
      </c>
      <c r="F12" s="63">
        <f t="shared" si="1"/>
        <v>0</v>
      </c>
      <c r="G12" s="62">
        <v>521479738</v>
      </c>
      <c r="H12" s="58"/>
      <c r="I12" s="65">
        <f t="shared" si="2"/>
        <v>43580952</v>
      </c>
      <c r="J12" s="63">
        <f t="shared" si="3"/>
        <v>0</v>
      </c>
      <c r="K12" s="62">
        <f t="shared" si="4"/>
        <v>43580952</v>
      </c>
    </row>
    <row r="13" spans="1:11" s="60" customFormat="1" ht="18" customHeight="1">
      <c r="A13" s="61">
        <f t="shared" si="5"/>
        <v>2018</v>
      </c>
      <c r="B13" s="62">
        <v>572686089</v>
      </c>
      <c r="C13" s="63">
        <f t="shared" si="0"/>
        <v>0</v>
      </c>
      <c r="D13" s="62">
        <v>572686089</v>
      </c>
      <c r="E13" s="64">
        <v>528105137</v>
      </c>
      <c r="F13" s="63">
        <f t="shared" si="1"/>
        <v>0</v>
      </c>
      <c r="G13" s="62">
        <v>528105137</v>
      </c>
      <c r="H13" s="58"/>
      <c r="I13" s="65">
        <f t="shared" si="2"/>
        <v>44580952</v>
      </c>
      <c r="J13" s="63">
        <f t="shared" si="3"/>
        <v>0</v>
      </c>
      <c r="K13" s="62">
        <f t="shared" si="4"/>
        <v>44580952</v>
      </c>
    </row>
    <row r="14" spans="1:11" s="60" customFormat="1" ht="18" customHeight="1">
      <c r="A14" s="61">
        <f t="shared" si="5"/>
        <v>2019</v>
      </c>
      <c r="B14" s="62">
        <v>580923590</v>
      </c>
      <c r="C14" s="63">
        <f t="shared" si="0"/>
        <v>0</v>
      </c>
      <c r="D14" s="62">
        <v>580923590</v>
      </c>
      <c r="E14" s="64">
        <v>536342638</v>
      </c>
      <c r="F14" s="63">
        <f t="shared" si="1"/>
        <v>0</v>
      </c>
      <c r="G14" s="62">
        <v>536342638</v>
      </c>
      <c r="H14" s="58"/>
      <c r="I14" s="65">
        <f t="shared" si="2"/>
        <v>44580952</v>
      </c>
      <c r="J14" s="63">
        <f t="shared" si="3"/>
        <v>0</v>
      </c>
      <c r="K14" s="62">
        <f t="shared" si="4"/>
        <v>44580952</v>
      </c>
    </row>
    <row r="15" spans="1:11" s="60" customFormat="1" ht="18" customHeight="1">
      <c r="A15" s="61">
        <f t="shared" si="5"/>
        <v>2020</v>
      </c>
      <c r="B15" s="62">
        <v>587098279</v>
      </c>
      <c r="C15" s="63">
        <f t="shared" si="0"/>
        <v>0</v>
      </c>
      <c r="D15" s="62">
        <v>587098279</v>
      </c>
      <c r="E15" s="64">
        <v>549054329</v>
      </c>
      <c r="F15" s="63">
        <f t="shared" si="1"/>
        <v>0</v>
      </c>
      <c r="G15" s="62">
        <v>549054329</v>
      </c>
      <c r="H15" s="58"/>
      <c r="I15" s="65">
        <f t="shared" si="2"/>
        <v>38043950</v>
      </c>
      <c r="J15" s="63">
        <f t="shared" si="3"/>
        <v>0</v>
      </c>
      <c r="K15" s="62">
        <f t="shared" si="4"/>
        <v>38043950</v>
      </c>
    </row>
    <row r="16" spans="1:11" s="60" customFormat="1" ht="18" customHeight="1">
      <c r="A16" s="61">
        <f t="shared" si="5"/>
        <v>2021</v>
      </c>
      <c r="B16" s="62">
        <v>590579723</v>
      </c>
      <c r="C16" s="63">
        <f t="shared" si="0"/>
        <v>0</v>
      </c>
      <c r="D16" s="62">
        <v>590579723</v>
      </c>
      <c r="E16" s="64">
        <v>569579723</v>
      </c>
      <c r="F16" s="63">
        <f t="shared" si="1"/>
        <v>0</v>
      </c>
      <c r="G16" s="62">
        <v>569579723</v>
      </c>
      <c r="H16" s="58"/>
      <c r="I16" s="65">
        <f t="shared" si="2"/>
        <v>21000000</v>
      </c>
      <c r="J16" s="63">
        <f t="shared" si="3"/>
        <v>0</v>
      </c>
      <c r="K16" s="62">
        <f t="shared" si="4"/>
        <v>21000000</v>
      </c>
    </row>
    <row r="17" spans="1:11" s="60" customFormat="1" ht="18" customHeight="1">
      <c r="A17" s="61">
        <f t="shared" si="5"/>
        <v>2022</v>
      </c>
      <c r="B17" s="62">
        <v>597380286</v>
      </c>
      <c r="C17" s="63">
        <f t="shared" si="0"/>
        <v>0</v>
      </c>
      <c r="D17" s="62">
        <v>597380286</v>
      </c>
      <c r="E17" s="64">
        <v>576380286</v>
      </c>
      <c r="F17" s="63">
        <f t="shared" si="1"/>
        <v>0</v>
      </c>
      <c r="G17" s="62">
        <v>576380286</v>
      </c>
      <c r="H17" s="58"/>
      <c r="I17" s="65">
        <f t="shared" si="2"/>
        <v>21000000</v>
      </c>
      <c r="J17" s="63">
        <f t="shared" si="3"/>
        <v>0</v>
      </c>
      <c r="K17" s="62">
        <f t="shared" si="4"/>
        <v>21000000</v>
      </c>
    </row>
    <row r="18" spans="1:11" s="60" customFormat="1" ht="18" customHeight="1">
      <c r="A18" s="61">
        <f t="shared" si="5"/>
        <v>2023</v>
      </c>
      <c r="B18" s="62">
        <v>600752653</v>
      </c>
      <c r="C18" s="63">
        <f t="shared" si="0"/>
        <v>0</v>
      </c>
      <c r="D18" s="62">
        <v>600752653</v>
      </c>
      <c r="E18" s="64">
        <v>580771701</v>
      </c>
      <c r="F18" s="63">
        <f t="shared" si="1"/>
        <v>0</v>
      </c>
      <c r="G18" s="62">
        <v>580771701</v>
      </c>
      <c r="H18" s="58"/>
      <c r="I18" s="65">
        <f t="shared" si="2"/>
        <v>19980952</v>
      </c>
      <c r="J18" s="63">
        <f t="shared" si="3"/>
        <v>0</v>
      </c>
      <c r="K18" s="62">
        <f t="shared" si="4"/>
        <v>19980952</v>
      </c>
    </row>
    <row r="19" spans="1:11" s="60" customFormat="1" ht="18" customHeight="1">
      <c r="A19" s="61">
        <f t="shared" si="5"/>
        <v>2024</v>
      </c>
      <c r="B19" s="62">
        <v>607741610</v>
      </c>
      <c r="C19" s="63">
        <f t="shared" si="0"/>
        <v>0</v>
      </c>
      <c r="D19" s="62">
        <v>607741610</v>
      </c>
      <c r="E19" s="64">
        <v>595741610</v>
      </c>
      <c r="F19" s="63">
        <f t="shared" si="1"/>
        <v>0</v>
      </c>
      <c r="G19" s="62">
        <v>595741610</v>
      </c>
      <c r="H19" s="58"/>
      <c r="I19" s="65">
        <f t="shared" si="2"/>
        <v>12000000</v>
      </c>
      <c r="J19" s="63">
        <f t="shared" si="3"/>
        <v>0</v>
      </c>
      <c r="K19" s="62">
        <f t="shared" si="4"/>
        <v>12000000</v>
      </c>
    </row>
    <row r="20" spans="1:11" s="60" customFormat="1" ht="18" customHeight="1">
      <c r="A20" s="61">
        <f t="shared" si="5"/>
        <v>2025</v>
      </c>
      <c r="B20" s="62">
        <v>614638521</v>
      </c>
      <c r="C20" s="63">
        <f t="shared" si="0"/>
        <v>0</v>
      </c>
      <c r="D20" s="62">
        <v>614638521</v>
      </c>
      <c r="E20" s="64">
        <v>605167705</v>
      </c>
      <c r="F20" s="63">
        <f t="shared" si="1"/>
        <v>0</v>
      </c>
      <c r="G20" s="62">
        <v>605167705</v>
      </c>
      <c r="H20" s="58"/>
      <c r="I20" s="65">
        <f t="shared" si="2"/>
        <v>9470816</v>
      </c>
      <c r="J20" s="63">
        <f t="shared" si="3"/>
        <v>0</v>
      </c>
      <c r="K20" s="62">
        <f t="shared" si="4"/>
        <v>9470816</v>
      </c>
    </row>
    <row r="21" spans="1:11" s="60" customFormat="1" ht="18" customHeight="1">
      <c r="A21" s="66">
        <f t="shared" si="5"/>
        <v>2026</v>
      </c>
      <c r="B21" s="67">
        <v>621858781</v>
      </c>
      <c r="C21" s="68">
        <f t="shared" si="0"/>
        <v>0</v>
      </c>
      <c r="D21" s="67">
        <v>621858781</v>
      </c>
      <c r="E21" s="69">
        <v>621858781</v>
      </c>
      <c r="F21" s="68">
        <f t="shared" si="1"/>
        <v>0</v>
      </c>
      <c r="G21" s="67">
        <v>621858781</v>
      </c>
      <c r="H21" s="58"/>
      <c r="I21" s="70">
        <f t="shared" si="2"/>
        <v>0</v>
      </c>
      <c r="J21" s="68">
        <f t="shared" si="3"/>
        <v>0</v>
      </c>
      <c r="K21" s="67">
        <f t="shared" si="4"/>
        <v>0</v>
      </c>
    </row>
    <row r="25" spans="1:11" s="42" customFormat="1" ht="27.75" customHeight="1">
      <c r="A25" s="210" t="s">
        <v>186</v>
      </c>
      <c r="B25" s="211" t="s">
        <v>201</v>
      </c>
      <c r="C25" s="211"/>
      <c r="D25" s="211"/>
      <c r="E25" s="211" t="s">
        <v>202</v>
      </c>
      <c r="F25" s="211"/>
      <c r="G25" s="211"/>
      <c r="H25" s="41"/>
      <c r="I25" s="211" t="s">
        <v>203</v>
      </c>
      <c r="J25" s="211"/>
      <c r="K25" s="211"/>
    </row>
    <row r="26" spans="1:11" s="47" customFormat="1" ht="31.5" customHeight="1">
      <c r="A26" s="210"/>
      <c r="B26" s="43" t="s">
        <v>190</v>
      </c>
      <c r="C26" s="44" t="s">
        <v>191</v>
      </c>
      <c r="D26" s="45" t="s">
        <v>192</v>
      </c>
      <c r="E26" s="43" t="s">
        <v>190</v>
      </c>
      <c r="F26" s="44" t="s">
        <v>191</v>
      </c>
      <c r="G26" s="45" t="s">
        <v>192</v>
      </c>
      <c r="H26" s="46"/>
      <c r="I26" s="43" t="s">
        <v>190</v>
      </c>
      <c r="J26" s="44" t="s">
        <v>191</v>
      </c>
      <c r="K26" s="45" t="s">
        <v>192</v>
      </c>
    </row>
    <row r="27" spans="1:11" s="53" customFormat="1" ht="11.25">
      <c r="A27" s="48" t="s">
        <v>184</v>
      </c>
      <c r="B27" s="49" t="s">
        <v>198</v>
      </c>
      <c r="C27" s="50" t="s">
        <v>199</v>
      </c>
      <c r="D27" s="51" t="s">
        <v>200</v>
      </c>
      <c r="E27" s="49" t="s">
        <v>206</v>
      </c>
      <c r="F27" s="50" t="s">
        <v>207</v>
      </c>
      <c r="G27" s="51" t="s">
        <v>208</v>
      </c>
      <c r="H27" s="52"/>
      <c r="I27" s="49" t="s">
        <v>198</v>
      </c>
      <c r="J27" s="50" t="s">
        <v>199</v>
      </c>
      <c r="K27" s="51" t="s">
        <v>200</v>
      </c>
    </row>
    <row r="28" spans="1:11" s="60" customFormat="1" ht="18" customHeight="1">
      <c r="A28" s="71">
        <v>2011</v>
      </c>
      <c r="B28" s="59">
        <v>133221710</v>
      </c>
      <c r="C28" s="56">
        <f t="shared" ref="C28:C43" si="6">D28-B28</f>
        <v>0</v>
      </c>
      <c r="D28" s="72">
        <v>133221710</v>
      </c>
      <c r="E28" s="59">
        <v>31462914</v>
      </c>
      <c r="F28" s="56">
        <f t="shared" ref="F28:F43" si="7">G28-E28</f>
        <v>0</v>
      </c>
      <c r="G28" s="55">
        <v>31462914</v>
      </c>
      <c r="H28" s="58"/>
      <c r="I28" s="59">
        <f t="shared" ref="I28:I43" si="8">B6+B28-E6-E28</f>
        <v>63391088</v>
      </c>
      <c r="J28" s="56">
        <f t="shared" ref="J28:J43" si="9">K28-I28</f>
        <v>0</v>
      </c>
      <c r="K28" s="55">
        <f t="shared" ref="K28:K43" si="10">D6+D28-G6-G28</f>
        <v>63391088</v>
      </c>
    </row>
    <row r="29" spans="1:11" s="60" customFormat="1" ht="18" customHeight="1">
      <c r="A29" s="73">
        <f t="shared" ref="A29:A43" si="11">A28+1</f>
        <v>2012</v>
      </c>
      <c r="B29" s="65">
        <v>104972040</v>
      </c>
      <c r="C29" s="63">
        <f t="shared" si="6"/>
        <v>0</v>
      </c>
      <c r="D29" s="74">
        <v>104972040</v>
      </c>
      <c r="E29" s="65">
        <v>31580952</v>
      </c>
      <c r="F29" s="63">
        <f t="shared" si="7"/>
        <v>0</v>
      </c>
      <c r="G29" s="62">
        <v>31580952</v>
      </c>
      <c r="H29" s="58"/>
      <c r="I29" s="65">
        <f t="shared" si="8"/>
        <v>67103716</v>
      </c>
      <c r="J29" s="63">
        <f t="shared" si="9"/>
        <v>0</v>
      </c>
      <c r="K29" s="62">
        <f t="shared" si="10"/>
        <v>67103716</v>
      </c>
    </row>
    <row r="30" spans="1:11" s="60" customFormat="1" ht="18" customHeight="1">
      <c r="A30" s="73">
        <f t="shared" si="11"/>
        <v>2013</v>
      </c>
      <c r="B30" s="65">
        <v>74280952</v>
      </c>
      <c r="C30" s="63">
        <f t="shared" si="6"/>
        <v>0</v>
      </c>
      <c r="D30" s="74">
        <v>74280952</v>
      </c>
      <c r="E30" s="65">
        <v>34280952</v>
      </c>
      <c r="F30" s="63">
        <f t="shared" si="7"/>
        <v>0</v>
      </c>
      <c r="G30" s="62">
        <v>34280952</v>
      </c>
      <c r="H30" s="58"/>
      <c r="I30" s="65">
        <f t="shared" si="8"/>
        <v>0</v>
      </c>
      <c r="J30" s="63">
        <f t="shared" si="9"/>
        <v>0</v>
      </c>
      <c r="K30" s="62">
        <f t="shared" si="10"/>
        <v>0</v>
      </c>
    </row>
    <row r="31" spans="1:11" s="60" customFormat="1" ht="18" customHeight="1">
      <c r="A31" s="73">
        <f t="shared" si="11"/>
        <v>2014</v>
      </c>
      <c r="B31" s="65">
        <v>34280952</v>
      </c>
      <c r="C31" s="63">
        <f t="shared" si="6"/>
        <v>0</v>
      </c>
      <c r="D31" s="74">
        <v>34280952</v>
      </c>
      <c r="E31" s="65">
        <v>34280952</v>
      </c>
      <c r="F31" s="63">
        <f t="shared" si="7"/>
        <v>0</v>
      </c>
      <c r="G31" s="62">
        <v>34280952</v>
      </c>
      <c r="H31" s="58"/>
      <c r="I31" s="65">
        <f t="shared" si="8"/>
        <v>14068324</v>
      </c>
      <c r="J31" s="63">
        <f t="shared" si="9"/>
        <v>0</v>
      </c>
      <c r="K31" s="62">
        <f t="shared" si="10"/>
        <v>14068324</v>
      </c>
    </row>
    <row r="32" spans="1:11" s="60" customFormat="1" ht="18" customHeight="1">
      <c r="A32" s="73">
        <f t="shared" si="11"/>
        <v>2015</v>
      </c>
      <c r="B32" s="65">
        <v>42780952</v>
      </c>
      <c r="C32" s="63">
        <f t="shared" si="6"/>
        <v>0</v>
      </c>
      <c r="D32" s="74">
        <v>42780952</v>
      </c>
      <c r="E32" s="65">
        <v>42780952</v>
      </c>
      <c r="F32" s="63">
        <f t="shared" si="7"/>
        <v>0</v>
      </c>
      <c r="G32" s="62">
        <v>42780952</v>
      </c>
      <c r="H32" s="58"/>
      <c r="I32" s="65">
        <f t="shared" si="8"/>
        <v>42580952</v>
      </c>
      <c r="J32" s="63">
        <f t="shared" si="9"/>
        <v>0</v>
      </c>
      <c r="K32" s="62">
        <f t="shared" si="10"/>
        <v>42580952</v>
      </c>
    </row>
    <row r="33" spans="1:11" s="60" customFormat="1" ht="18" customHeight="1">
      <c r="A33" s="73">
        <f t="shared" si="11"/>
        <v>2016</v>
      </c>
      <c r="B33" s="65">
        <v>42580952</v>
      </c>
      <c r="C33" s="63">
        <f t="shared" si="6"/>
        <v>0</v>
      </c>
      <c r="D33" s="74">
        <v>42580952</v>
      </c>
      <c r="E33" s="65">
        <v>42580952</v>
      </c>
      <c r="F33" s="63">
        <f t="shared" si="7"/>
        <v>0</v>
      </c>
      <c r="G33" s="62">
        <v>42580952</v>
      </c>
      <c r="H33" s="58"/>
      <c r="I33" s="65">
        <f t="shared" si="8"/>
        <v>44280952</v>
      </c>
      <c r="J33" s="63">
        <f t="shared" si="9"/>
        <v>0</v>
      </c>
      <c r="K33" s="62">
        <f t="shared" si="10"/>
        <v>44280952</v>
      </c>
    </row>
    <row r="34" spans="1:11" s="60" customFormat="1" ht="18" customHeight="1">
      <c r="A34" s="73">
        <f t="shared" si="11"/>
        <v>2017</v>
      </c>
      <c r="B34" s="65">
        <v>44280952</v>
      </c>
      <c r="C34" s="63">
        <f t="shared" si="6"/>
        <v>0</v>
      </c>
      <c r="D34" s="74">
        <v>44280952</v>
      </c>
      <c r="E34" s="65">
        <v>44280952</v>
      </c>
      <c r="F34" s="63">
        <f t="shared" si="7"/>
        <v>0</v>
      </c>
      <c r="G34" s="62">
        <v>44280952</v>
      </c>
      <c r="H34" s="58"/>
      <c r="I34" s="65">
        <f t="shared" si="8"/>
        <v>43580952</v>
      </c>
      <c r="J34" s="63">
        <f t="shared" si="9"/>
        <v>0</v>
      </c>
      <c r="K34" s="62">
        <f t="shared" si="10"/>
        <v>43580952</v>
      </c>
    </row>
    <row r="35" spans="1:11" s="60" customFormat="1" ht="18" customHeight="1">
      <c r="A35" s="73">
        <f t="shared" si="11"/>
        <v>2018</v>
      </c>
      <c r="B35" s="65">
        <v>43580952</v>
      </c>
      <c r="C35" s="63">
        <f t="shared" si="6"/>
        <v>0</v>
      </c>
      <c r="D35" s="74">
        <v>43580952</v>
      </c>
      <c r="E35" s="65">
        <v>43580952</v>
      </c>
      <c r="F35" s="63">
        <f t="shared" si="7"/>
        <v>0</v>
      </c>
      <c r="G35" s="62">
        <v>43580952</v>
      </c>
      <c r="H35" s="58"/>
      <c r="I35" s="65">
        <f t="shared" si="8"/>
        <v>44580952</v>
      </c>
      <c r="J35" s="63">
        <f t="shared" si="9"/>
        <v>0</v>
      </c>
      <c r="K35" s="62">
        <f t="shared" si="10"/>
        <v>44580952</v>
      </c>
    </row>
    <row r="36" spans="1:11" s="60" customFormat="1" ht="18" customHeight="1">
      <c r="A36" s="73">
        <f t="shared" si="11"/>
        <v>2019</v>
      </c>
      <c r="B36" s="65">
        <v>44580952</v>
      </c>
      <c r="C36" s="63">
        <f t="shared" si="6"/>
        <v>0</v>
      </c>
      <c r="D36" s="74">
        <v>44580952</v>
      </c>
      <c r="E36" s="65">
        <v>44580952</v>
      </c>
      <c r="F36" s="63">
        <f t="shared" si="7"/>
        <v>0</v>
      </c>
      <c r="G36" s="62">
        <v>44580952</v>
      </c>
      <c r="H36" s="58"/>
      <c r="I36" s="65">
        <f t="shared" si="8"/>
        <v>44580952</v>
      </c>
      <c r="J36" s="63">
        <f t="shared" si="9"/>
        <v>0</v>
      </c>
      <c r="K36" s="62">
        <f t="shared" si="10"/>
        <v>44580952</v>
      </c>
    </row>
    <row r="37" spans="1:11" s="60" customFormat="1" ht="18" customHeight="1">
      <c r="A37" s="73">
        <f t="shared" si="11"/>
        <v>2020</v>
      </c>
      <c r="B37" s="65">
        <v>44580952</v>
      </c>
      <c r="C37" s="63">
        <f t="shared" si="6"/>
        <v>0</v>
      </c>
      <c r="D37" s="74">
        <v>44580952</v>
      </c>
      <c r="E37" s="65">
        <v>44580952</v>
      </c>
      <c r="F37" s="63">
        <f t="shared" si="7"/>
        <v>0</v>
      </c>
      <c r="G37" s="62">
        <v>44580952</v>
      </c>
      <c r="H37" s="58"/>
      <c r="I37" s="65">
        <f t="shared" si="8"/>
        <v>38043950</v>
      </c>
      <c r="J37" s="63">
        <f t="shared" si="9"/>
        <v>0</v>
      </c>
      <c r="K37" s="62">
        <f t="shared" si="10"/>
        <v>38043950</v>
      </c>
    </row>
    <row r="38" spans="1:11" s="60" customFormat="1" ht="18" customHeight="1">
      <c r="A38" s="73">
        <f t="shared" si="11"/>
        <v>2021</v>
      </c>
      <c r="B38" s="65">
        <v>38043950</v>
      </c>
      <c r="C38" s="63">
        <f t="shared" si="6"/>
        <v>0</v>
      </c>
      <c r="D38" s="74">
        <v>38043950</v>
      </c>
      <c r="E38" s="65">
        <v>38043950</v>
      </c>
      <c r="F38" s="63">
        <f t="shared" si="7"/>
        <v>0</v>
      </c>
      <c r="G38" s="62">
        <v>38043950</v>
      </c>
      <c r="H38" s="58"/>
      <c r="I38" s="65">
        <f t="shared" si="8"/>
        <v>21000000</v>
      </c>
      <c r="J38" s="63">
        <f t="shared" si="9"/>
        <v>0</v>
      </c>
      <c r="K38" s="62">
        <f t="shared" si="10"/>
        <v>21000000</v>
      </c>
    </row>
    <row r="39" spans="1:11" s="60" customFormat="1" ht="18" customHeight="1">
      <c r="A39" s="73">
        <f t="shared" si="11"/>
        <v>2022</v>
      </c>
      <c r="B39" s="65">
        <v>21000000</v>
      </c>
      <c r="C39" s="63">
        <f t="shared" si="6"/>
        <v>0</v>
      </c>
      <c r="D39" s="74">
        <v>21000000</v>
      </c>
      <c r="E39" s="65">
        <v>21000000</v>
      </c>
      <c r="F39" s="63">
        <f t="shared" si="7"/>
        <v>0</v>
      </c>
      <c r="G39" s="62">
        <v>21000000</v>
      </c>
      <c r="H39" s="58"/>
      <c r="I39" s="65">
        <f t="shared" si="8"/>
        <v>21000000</v>
      </c>
      <c r="J39" s="63">
        <f t="shared" si="9"/>
        <v>0</v>
      </c>
      <c r="K39" s="62">
        <f t="shared" si="10"/>
        <v>21000000</v>
      </c>
    </row>
    <row r="40" spans="1:11" s="60" customFormat="1" ht="18" customHeight="1">
      <c r="A40" s="73">
        <f t="shared" si="11"/>
        <v>2023</v>
      </c>
      <c r="B40" s="65">
        <v>21000000</v>
      </c>
      <c r="C40" s="63">
        <f t="shared" si="6"/>
        <v>0</v>
      </c>
      <c r="D40" s="74">
        <v>21000000</v>
      </c>
      <c r="E40" s="65">
        <v>21000000</v>
      </c>
      <c r="F40" s="63">
        <f t="shared" si="7"/>
        <v>0</v>
      </c>
      <c r="G40" s="62">
        <v>21000000</v>
      </c>
      <c r="H40" s="58"/>
      <c r="I40" s="65">
        <f t="shared" si="8"/>
        <v>19980952</v>
      </c>
      <c r="J40" s="63">
        <f t="shared" si="9"/>
        <v>0</v>
      </c>
      <c r="K40" s="62">
        <f t="shared" si="10"/>
        <v>19980952</v>
      </c>
    </row>
    <row r="41" spans="1:11" s="60" customFormat="1" ht="18" customHeight="1">
      <c r="A41" s="73">
        <f t="shared" si="11"/>
        <v>2024</v>
      </c>
      <c r="B41" s="65">
        <v>19980952</v>
      </c>
      <c r="C41" s="63">
        <f t="shared" si="6"/>
        <v>0</v>
      </c>
      <c r="D41" s="74">
        <v>19980952</v>
      </c>
      <c r="E41" s="65">
        <v>19980952</v>
      </c>
      <c r="F41" s="63">
        <f t="shared" si="7"/>
        <v>0</v>
      </c>
      <c r="G41" s="62">
        <v>19980952</v>
      </c>
      <c r="H41" s="58"/>
      <c r="I41" s="65">
        <f t="shared" si="8"/>
        <v>12000000</v>
      </c>
      <c r="J41" s="63">
        <f t="shared" si="9"/>
        <v>0</v>
      </c>
      <c r="K41" s="62">
        <f t="shared" si="10"/>
        <v>12000000</v>
      </c>
    </row>
    <row r="42" spans="1:11" s="60" customFormat="1" ht="18" customHeight="1">
      <c r="A42" s="73">
        <f t="shared" si="11"/>
        <v>2025</v>
      </c>
      <c r="B42" s="65">
        <v>12000000</v>
      </c>
      <c r="C42" s="63">
        <f t="shared" si="6"/>
        <v>0</v>
      </c>
      <c r="D42" s="74">
        <v>12000000</v>
      </c>
      <c r="E42" s="65">
        <v>12000000</v>
      </c>
      <c r="F42" s="63">
        <f t="shared" si="7"/>
        <v>0</v>
      </c>
      <c r="G42" s="62">
        <v>12000000</v>
      </c>
      <c r="H42" s="58"/>
      <c r="I42" s="65">
        <f t="shared" si="8"/>
        <v>9470816</v>
      </c>
      <c r="J42" s="63">
        <f t="shared" si="9"/>
        <v>0</v>
      </c>
      <c r="K42" s="62">
        <f t="shared" si="10"/>
        <v>9470816</v>
      </c>
    </row>
    <row r="43" spans="1:11" s="60" customFormat="1" ht="18" customHeight="1">
      <c r="A43" s="75">
        <f t="shared" si="11"/>
        <v>2026</v>
      </c>
      <c r="B43" s="70">
        <v>9470816</v>
      </c>
      <c r="C43" s="68">
        <f t="shared" si="6"/>
        <v>0</v>
      </c>
      <c r="D43" s="76">
        <v>9470816</v>
      </c>
      <c r="E43" s="70">
        <v>9470816</v>
      </c>
      <c r="F43" s="68">
        <f t="shared" si="7"/>
        <v>0</v>
      </c>
      <c r="G43" s="67">
        <v>9470816</v>
      </c>
      <c r="H43" s="58"/>
      <c r="I43" s="70">
        <f t="shared" si="8"/>
        <v>0</v>
      </c>
      <c r="J43" s="68">
        <f t="shared" si="9"/>
        <v>0</v>
      </c>
      <c r="K43" s="67">
        <f t="shared" si="10"/>
        <v>0</v>
      </c>
    </row>
    <row r="46" spans="1:11" ht="15.75" customHeight="1">
      <c r="A46" s="36" t="s">
        <v>194</v>
      </c>
      <c r="B46" s="197" t="s">
        <v>204</v>
      </c>
      <c r="C46" s="197"/>
      <c r="D46" s="197"/>
      <c r="E46" s="197"/>
      <c r="F46" s="197"/>
      <c r="G46" s="197"/>
      <c r="H46" s="197"/>
      <c r="I46" s="197"/>
      <c r="J46" s="197"/>
      <c r="K46" s="197"/>
    </row>
    <row r="47" spans="1:11" ht="33" customHeight="1">
      <c r="A47" s="183" t="s">
        <v>209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83"/>
    </row>
  </sheetData>
  <sheetProtection selectLockedCells="1" selectUnlockedCells="1"/>
  <mergeCells count="11">
    <mergeCell ref="I25:K25"/>
    <mergeCell ref="B46:K46"/>
    <mergeCell ref="A47:K47"/>
    <mergeCell ref="A1:K1"/>
    <mergeCell ref="A3:A4"/>
    <mergeCell ref="B3:D3"/>
    <mergeCell ref="E3:G3"/>
    <mergeCell ref="I3:K3"/>
    <mergeCell ref="A25:A26"/>
    <mergeCell ref="B25:D25"/>
    <mergeCell ref="E25:G25"/>
  </mergeCells>
  <pageMargins left="0.70833333333333337" right="0.70833333333333337" top="0.74791666666666667" bottom="0.74791666666666667" header="0.51180555555555551" footer="0.51180555555555551"/>
  <pageSetup paperSize="9" scale="7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Uzasadnienie</vt:lpstr>
      <vt:lpstr>Tabela do uzasadnienia</vt:lpstr>
      <vt:lpstr>tab.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Violetta Maciejewska</dc:creator>
  <cp:lastModifiedBy>Anna Sobierajska</cp:lastModifiedBy>
  <cp:lastPrinted>2023-02-17T09:33:05Z</cp:lastPrinted>
  <dcterms:created xsi:type="dcterms:W3CDTF">2021-04-20T07:22:12Z</dcterms:created>
  <dcterms:modified xsi:type="dcterms:W3CDTF">2023-02-20T14:37:35Z</dcterms:modified>
</cp:coreProperties>
</file>