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tabRatio="943" firstSheet="7" activeTab="22"/>
  </bookViews>
  <sheets>
    <sheet name="1. SF-Z" sheetId="1" r:id="rId1"/>
    <sheet name="2. SF-WRD" sheetId="2" r:id="rId2"/>
    <sheet name="3. SF-FC" sheetId="3" r:id="rId3"/>
    <sheet name="4. SF-PR-1" sheetId="4" r:id="rId4"/>
    <sheet name="5. SF-PR-2" sheetId="5" r:id="rId5"/>
    <sheet name="6. SF-PR-3" sheetId="6" r:id="rId6"/>
    <sheet name="7. SF-PR-4" sheetId="7" r:id="rId7"/>
    <sheet name="8. SF-PR-5" sheetId="8" r:id="rId8"/>
    <sheet name="9. SF-PR-6" sheetId="9" r:id="rId9"/>
    <sheet name="10. SF-PR-7" sheetId="10" r:id="rId10"/>
    <sheet name="11. SF-PPW" sheetId="11" r:id="rId11"/>
    <sheet name="12. SF-OP" sheetId="12" r:id="rId12"/>
    <sheet name="13. SF-ZOZ" sheetId="13" r:id="rId13"/>
    <sheet name="14. ADz I-ZOZ" sheetId="14" r:id="rId14"/>
    <sheet name="15. ADz II-ZOZ" sheetId="15" r:id="rId15"/>
    <sheet name="16. SF-IK" sheetId="16" r:id="rId16"/>
    <sheet name="17. SF-IK-W" sheetId="17" r:id="rId17"/>
    <sheet name="18. ADz I-IK" sheetId="18" r:id="rId18"/>
    <sheet name="19. ADz II-IK" sheetId="19" r:id="rId19"/>
    <sheet name="20. SF-WORD" sheetId="20" r:id="rId20"/>
    <sheet name="21. ADz I-WORD" sheetId="21" r:id="rId21"/>
    <sheet name="22. ADz II-WORD" sheetId="22" r:id="rId22"/>
    <sheet name="23. SF-IU" sheetId="23" r:id="rId23"/>
  </sheets>
  <definedNames>
    <definedName name="§" localSheetId="12">#REF!</definedName>
    <definedName name="§" localSheetId="13">#REF!</definedName>
    <definedName name="§" localSheetId="14">#REF!</definedName>
    <definedName name="§" localSheetId="15">#REF!</definedName>
    <definedName name="§" localSheetId="16">#REF!</definedName>
    <definedName name="§" localSheetId="17">#REF!</definedName>
    <definedName name="§" localSheetId="18">#REF!</definedName>
    <definedName name="§" localSheetId="19">#REF!</definedName>
    <definedName name="§" localSheetId="20">#REF!</definedName>
    <definedName name="§" localSheetId="21">#REF!</definedName>
    <definedName name="§" localSheetId="4">#REF!</definedName>
    <definedName name="§">#REF!</definedName>
    <definedName name="§d" localSheetId="12">#REF!</definedName>
    <definedName name="§d" localSheetId="13">#REF!</definedName>
    <definedName name="§d" localSheetId="14">#REF!</definedName>
    <definedName name="§d" localSheetId="15">#REF!</definedName>
    <definedName name="§d" localSheetId="16">#REF!</definedName>
    <definedName name="§d" localSheetId="17">#REF!</definedName>
    <definedName name="§d" localSheetId="18">#REF!</definedName>
    <definedName name="§d" localSheetId="19">#REF!</definedName>
    <definedName name="§d" localSheetId="20">#REF!</definedName>
    <definedName name="§d" localSheetId="21">#REF!</definedName>
    <definedName name="§d">#REF!</definedName>
    <definedName name="miesiące" localSheetId="12">#REF!</definedName>
    <definedName name="miesiące" localSheetId="13">#REF!</definedName>
    <definedName name="miesiące" localSheetId="14">#REF!</definedName>
    <definedName name="miesiące" localSheetId="15">#REF!</definedName>
    <definedName name="miesiące" localSheetId="16">#REF!</definedName>
    <definedName name="miesiące" localSheetId="17">#REF!</definedName>
    <definedName name="miesiące" localSheetId="18">#REF!</definedName>
    <definedName name="miesiące" localSheetId="19">#REF!</definedName>
    <definedName name="miesiące" localSheetId="20">#REF!</definedName>
    <definedName name="miesiące" localSheetId="21">#REF!</definedName>
    <definedName name="miesiące">#REF!</definedName>
    <definedName name="nazwa" localSheetId="12">#REF!</definedName>
    <definedName name="nazwa" localSheetId="13">#REF!</definedName>
    <definedName name="nazwa" localSheetId="14">#REF!</definedName>
    <definedName name="nazwa" localSheetId="15">#REF!</definedName>
    <definedName name="nazwa" localSheetId="16">#REF!</definedName>
    <definedName name="nazwa" localSheetId="17">#REF!</definedName>
    <definedName name="nazwa" localSheetId="18">#REF!</definedName>
    <definedName name="nazwa" localSheetId="19">#REF!</definedName>
    <definedName name="nazwa" localSheetId="20">#REF!</definedName>
    <definedName name="nazwa" localSheetId="21">#REF!</definedName>
    <definedName name="nazwa" localSheetId="4">#REF!</definedName>
    <definedName name="nazwa">#REF!</definedName>
    <definedName name="nazwad" localSheetId="12">#REF!</definedName>
    <definedName name="nazwad" localSheetId="13">#REF!</definedName>
    <definedName name="nazwad" localSheetId="14">#REF!</definedName>
    <definedName name="nazwad" localSheetId="15">#REF!</definedName>
    <definedName name="nazwad" localSheetId="16">#REF!</definedName>
    <definedName name="nazwad" localSheetId="17">#REF!</definedName>
    <definedName name="nazwad" localSheetId="18">#REF!</definedName>
    <definedName name="nazwad" localSheetId="19">#REF!</definedName>
    <definedName name="nazwad" localSheetId="20">#REF!</definedName>
    <definedName name="nazwad" localSheetId="21">#REF!</definedName>
    <definedName name="nazwad" localSheetId="4">#REF!</definedName>
    <definedName name="nazwad">#REF!</definedName>
    <definedName name="nazwap" localSheetId="12">#REF!</definedName>
    <definedName name="nazwap" localSheetId="13">#REF!</definedName>
    <definedName name="nazwap" localSheetId="14">#REF!</definedName>
    <definedName name="nazwap" localSheetId="15">#REF!</definedName>
    <definedName name="nazwap" localSheetId="16">#REF!</definedName>
    <definedName name="nazwap" localSheetId="17">#REF!</definedName>
    <definedName name="nazwap" localSheetId="18">#REF!</definedName>
    <definedName name="nazwap" localSheetId="19">#REF!</definedName>
    <definedName name="nazwap" localSheetId="20">#REF!</definedName>
    <definedName name="nazwap" localSheetId="21">#REF!</definedName>
    <definedName name="nazwap" localSheetId="4">#REF!</definedName>
    <definedName name="nazwap">#REF!</definedName>
    <definedName name="_xlnm.Print_Area" localSheetId="9">'10. SF-PR-7'!$A$1:$F$37</definedName>
    <definedName name="_xlnm.Print_Area" localSheetId="10">'11. SF-PPW'!$A$1:$G$71</definedName>
    <definedName name="_xlnm.Print_Area" localSheetId="12">'13. SF-ZOZ'!$A$1:$H$321</definedName>
    <definedName name="_xlnm.Print_Area" localSheetId="13">'14. ADz I-ZOZ'!$A$1:$G$213</definedName>
    <definedName name="_xlnm.Print_Area" localSheetId="17">'18. ADz I-IK'!$A$1:$K$151</definedName>
    <definedName name="_xlnm.Print_Area" localSheetId="22">'23. SF-IU'!$A$1:$E$58</definedName>
    <definedName name="_xlnm.Print_Area" localSheetId="2">'3. SF-FC'!$A$1:$G$61</definedName>
    <definedName name="_xlnm.Print_Area" localSheetId="3">'4. SF-PR-1'!$A$1:$F$44</definedName>
    <definedName name="_xlnm.Print_Area" localSheetId="4">'5. SF-PR-2'!$A$1:$F$35</definedName>
    <definedName name="_xlnm.Print_Area" localSheetId="5">'6. SF-PR-3'!$A$1:$F$37</definedName>
    <definedName name="_xlnm.Print_Area" localSheetId="6">'7. SF-PR-4'!$A$1:$F$44</definedName>
    <definedName name="_xlnm.Print_Area" localSheetId="8">'9. SF-PR-6'!$A$1:$F$34</definedName>
    <definedName name="paragraf" localSheetId="12">#REF!</definedName>
    <definedName name="paragraf" localSheetId="13">#REF!</definedName>
    <definedName name="paragraf" localSheetId="14">#REF!</definedName>
    <definedName name="paragraf" localSheetId="15">#REF!</definedName>
    <definedName name="paragraf" localSheetId="16">#REF!</definedName>
    <definedName name="paragraf" localSheetId="17">#REF!</definedName>
    <definedName name="paragraf" localSheetId="18">#REF!</definedName>
    <definedName name="paragraf" localSheetId="19">#REF!</definedName>
    <definedName name="paragraf" localSheetId="20">#REF!</definedName>
    <definedName name="paragraf" localSheetId="21">#REF!</definedName>
    <definedName name="paragraf" localSheetId="4">#REF!</definedName>
    <definedName name="paragraf">#REF!</definedName>
    <definedName name="paragrafd" localSheetId="12">#REF!</definedName>
    <definedName name="paragrafd" localSheetId="13">#REF!</definedName>
    <definedName name="paragrafd" localSheetId="14">#REF!</definedName>
    <definedName name="paragrafd" localSheetId="15">#REF!</definedName>
    <definedName name="paragrafd" localSheetId="16">#REF!</definedName>
    <definedName name="paragrafd" localSheetId="17">#REF!</definedName>
    <definedName name="paragrafd" localSheetId="18">#REF!</definedName>
    <definedName name="paragrafd" localSheetId="19">#REF!</definedName>
    <definedName name="paragrafd" localSheetId="20">#REF!</definedName>
    <definedName name="paragrafd" localSheetId="21">#REF!</definedName>
    <definedName name="paragrafd" localSheetId="4">#REF!</definedName>
    <definedName name="paragrafd">#REF!</definedName>
    <definedName name="T" localSheetId="12">#REF!</definedName>
    <definedName name="T" localSheetId="13">#REF!</definedName>
    <definedName name="T" localSheetId="14">#REF!</definedName>
    <definedName name="T" localSheetId="15">#REF!</definedName>
    <definedName name="T" localSheetId="16">#REF!</definedName>
    <definedName name="T" localSheetId="17">#REF!</definedName>
    <definedName name="T" localSheetId="18">#REF!</definedName>
    <definedName name="T" localSheetId="19">#REF!</definedName>
    <definedName name="T" localSheetId="20">#REF!</definedName>
    <definedName name="T" localSheetId="21">#REF!</definedName>
    <definedName name="T" localSheetId="4">#REF!</definedName>
    <definedName name="T">#REF!</definedName>
    <definedName name="_xlnm.Print_Titles" localSheetId="0">'1. SF-Z'!$6:$6</definedName>
    <definedName name="_xlnm.Print_Titles" localSheetId="12">'13. SF-ZOZ'!$12:$14</definedName>
    <definedName name="_xlnm.Print_Titles" localSheetId="13">'14. ADz I-ZOZ'!$20:$21</definedName>
    <definedName name="_xlnm.Print_Titles" localSheetId="15">'16. SF-IK'!$13:$15</definedName>
    <definedName name="_xlnm.Print_Titles" localSheetId="17">'18. ADz I-IK'!$12:$13</definedName>
    <definedName name="_xlnm.Print_Titles" localSheetId="18">'19. ADz II-IK'!$10:$12</definedName>
    <definedName name="_xlnm.Print_Titles" localSheetId="19">'20. SF-WORD'!$12:$14</definedName>
    <definedName name="_xlnm.Print_Titles" localSheetId="20">'21. ADz I-WORD'!$39:$42</definedName>
  </definedNames>
  <calcPr fullCalcOnLoad="1"/>
</workbook>
</file>

<file path=xl/sharedStrings.xml><?xml version="1.0" encoding="utf-8"?>
<sst xmlns="http://schemas.openxmlformats.org/spreadsheetml/2006/main" count="3784" uniqueCount="1233">
  <si>
    <t>Wyszczególnienie</t>
  </si>
  <si>
    <t>1.</t>
  </si>
  <si>
    <t>2.</t>
  </si>
  <si>
    <t>Środki pieniężne (w tym środki w kasie)</t>
  </si>
  <si>
    <t>3.</t>
  </si>
  <si>
    <t>Nazwa Jednostki</t>
  </si>
  <si>
    <t>I</t>
  </si>
  <si>
    <t xml:space="preserve"> - wynikające z odrębnych ustaw oraz prawomocnych orzeczeń sądów lub ostatecznych decyzji administracyjnych</t>
  </si>
  <si>
    <t>4.</t>
  </si>
  <si>
    <t>Ogółem</t>
  </si>
  <si>
    <t>Dyrektor Jednostki</t>
  </si>
  <si>
    <t>Lp.</t>
  </si>
  <si>
    <t>SF-IU</t>
  </si>
  <si>
    <t>Zarządu Województwa Kujawsko-Pomorskiego</t>
  </si>
  <si>
    <t>Poz.</t>
  </si>
  <si>
    <t>Należności</t>
  </si>
  <si>
    <t>2.1</t>
  </si>
  <si>
    <t>Należności wymagalne</t>
  </si>
  <si>
    <t>2.2</t>
  </si>
  <si>
    <t>Należności niewymagalne</t>
  </si>
  <si>
    <t xml:space="preserve">Zobowiązania </t>
  </si>
  <si>
    <t>3.1</t>
  </si>
  <si>
    <t xml:space="preserve"> zobowiązania niewymagalne</t>
  </si>
  <si>
    <t>3.2</t>
  </si>
  <si>
    <t xml:space="preserve"> zobowiązania wymagalne:</t>
  </si>
  <si>
    <t>3.2.1</t>
  </si>
  <si>
    <t>3.2.2</t>
  </si>
  <si>
    <t xml:space="preserve"> - uznane za bezsporne przez jednostkę będącą dłużnikiem</t>
  </si>
  <si>
    <t>Pozostałe</t>
  </si>
  <si>
    <t>Razem</t>
  </si>
  <si>
    <t>…………………………….</t>
  </si>
  <si>
    <t xml:space="preserve">SF-Z </t>
  </si>
  <si>
    <t>Departament/Jednostka budżetowa
                  (pieczątka)</t>
  </si>
  <si>
    <t>Nazwa zadania budżetowego:</t>
  </si>
  <si>
    <t>Rozdział</t>
  </si>
  <si>
    <t>1)</t>
  </si>
  <si>
    <t>2)</t>
  </si>
  <si>
    <t>3)</t>
  </si>
  <si>
    <t>ocena stopnia realizacji planu i przyczyn odchyleń:</t>
  </si>
  <si>
    <t>4)</t>
  </si>
  <si>
    <t xml:space="preserve">ocena stopnia realizacji planu i przyczyn odchyleń: </t>
  </si>
  <si>
    <t>sporządził:………………….</t>
  </si>
  <si>
    <t>Dyrektor Jednostki/ Departamentu</t>
  </si>
  <si>
    <t>nr tel.:………………………</t>
  </si>
  <si>
    <t>……………..…………………...…………..</t>
  </si>
  <si>
    <t>data</t>
  </si>
  <si>
    <t>podpis</t>
  </si>
  <si>
    <t>Dyrektor  Departamentu nadzorującego</t>
  </si>
  <si>
    <t>Adnotacje urzędowe</t>
  </si>
  <si>
    <r>
      <t xml:space="preserve">DOCHODY </t>
    </r>
    <r>
      <rPr>
        <b/>
        <sz val="8"/>
        <color indexed="8"/>
        <rFont val="Times New Roman"/>
        <family val="1"/>
      </rPr>
      <t>(opis zgodnie z § 3 ust.1 pkt 1 uchwały)</t>
    </r>
    <r>
      <rPr>
        <b/>
        <sz val="10"/>
        <color indexed="8"/>
        <rFont val="Times New Roman"/>
        <family val="1"/>
      </rPr>
      <t>:</t>
    </r>
  </si>
  <si>
    <r>
      <rPr>
        <u val="single"/>
        <sz val="10"/>
        <color indexed="8"/>
        <rFont val="Times New Roman"/>
        <family val="1"/>
      </rPr>
      <t>opis p</t>
    </r>
    <r>
      <rPr>
        <u val="single"/>
        <sz val="10"/>
        <color indexed="8"/>
        <rFont val="Times New Roman"/>
        <family val="1"/>
      </rPr>
      <t>rzyczyn dokonanych zmian w planie</t>
    </r>
    <r>
      <rPr>
        <sz val="10"/>
        <color indexed="8"/>
        <rFont val="Times New Roman"/>
        <family val="1"/>
      </rPr>
      <t>:</t>
    </r>
  </si>
  <si>
    <r>
      <t xml:space="preserve">WYDATKI </t>
    </r>
    <r>
      <rPr>
        <b/>
        <sz val="8"/>
        <color indexed="8"/>
        <rFont val="Times New Roman"/>
        <family val="1"/>
      </rPr>
      <t>(opis zgodnie z § 3 ust.1 pkt 2 i ust. 2, 3, 4 i 5 uchwały):</t>
    </r>
  </si>
  <si>
    <t>SF-WRD</t>
  </si>
  <si>
    <t>Jednostka budżetowa (pieczątka)</t>
  </si>
  <si>
    <t>DOCHODY:</t>
  </si>
  <si>
    <t>WYDATKI:</t>
  </si>
  <si>
    <r>
      <rPr>
        <u val="single"/>
        <sz val="10"/>
        <color indexed="8"/>
        <rFont val="Times New Roman"/>
        <family val="1"/>
      </rPr>
      <t>opis wydatków</t>
    </r>
    <r>
      <rPr>
        <sz val="10"/>
        <color indexed="8"/>
        <rFont val="Times New Roman"/>
        <family val="1"/>
      </rPr>
      <t>:</t>
    </r>
  </si>
  <si>
    <t>§</t>
  </si>
  <si>
    <t>SF-PP/W</t>
  </si>
  <si>
    <t>Nazwa Departamentu/Jednostki organizacyjnej</t>
  </si>
  <si>
    <t xml:space="preserve">Sprawozdanie z realizacji zadań publicznych samorządu województwa </t>
  </si>
  <si>
    <t xml:space="preserve"> </t>
  </si>
  <si>
    <t>Konkurs Nr ___________________</t>
  </si>
  <si>
    <t>Uchwała Nr ___________________</t>
  </si>
  <si>
    <t>ilość projektów złożonych</t>
  </si>
  <si>
    <t>ilość podmiotów, które złożyły projekty</t>
  </si>
  <si>
    <t>ilość projektów wybranych</t>
  </si>
  <si>
    <t>ilość podmiotów, którym przyznano dofinansowanie</t>
  </si>
  <si>
    <t>ilość zrealizowanych projektów</t>
  </si>
  <si>
    <t>ilość podmiotów, które zrealizowały projekty</t>
  </si>
  <si>
    <t>Dział:______________</t>
  </si>
  <si>
    <t>Rozdział:___________</t>
  </si>
  <si>
    <t>w złotych</t>
  </si>
  <si>
    <t>Podmiot dofinansowany</t>
  </si>
  <si>
    <t>Nazwa projektu</t>
  </si>
  <si>
    <t xml:space="preserve">Dofinansowanie przyznane </t>
  </si>
  <si>
    <t>Jednostki samorządu terytorialnego</t>
  </si>
  <si>
    <t>razem</t>
  </si>
  <si>
    <t>Gminy/Miasta</t>
  </si>
  <si>
    <t>Powiaty</t>
  </si>
  <si>
    <t>II</t>
  </si>
  <si>
    <t>Wojewódzkie jednostki organizacyjne</t>
  </si>
  <si>
    <t>III</t>
  </si>
  <si>
    <t>Pozostałe jednostki sektora finansów publicznych</t>
  </si>
  <si>
    <t>IV</t>
  </si>
  <si>
    <t>Fundacje</t>
  </si>
  <si>
    <t>V</t>
  </si>
  <si>
    <t>Stowarzyszenia</t>
  </si>
  <si>
    <t>VI</t>
  </si>
  <si>
    <t>Pozostałe jednostki niezaliczane do sektora finansów publicznych</t>
  </si>
  <si>
    <t>Sporządził: ………………………</t>
  </si>
  <si>
    <t>tel. ……………………………….</t>
  </si>
  <si>
    <t>…………………………………….</t>
  </si>
  <si>
    <t xml:space="preserve">Pieczątka </t>
  </si>
  <si>
    <t>Główny Księgowy</t>
  </si>
  <si>
    <t>Dyrektor</t>
  </si>
  <si>
    <t>…………………………………..</t>
  </si>
  <si>
    <t>………………………………………</t>
  </si>
  <si>
    <t>data                                 podpis</t>
  </si>
  <si>
    <t>data                                  podpis</t>
  </si>
  <si>
    <t>Dyrektor Departamentu Merytorycznego</t>
  </si>
  <si>
    <t>szare pola zawierają formuły</t>
  </si>
  <si>
    <t>data                        podpis</t>
  </si>
  <si>
    <t>Objaśnienia:</t>
  </si>
  <si>
    <t>*</t>
  </si>
  <si>
    <t>w kolumnie 2 należy wpisać dofinansowane podmioty w kolejności alfabetycznej,</t>
  </si>
  <si>
    <t>w kolumnie 5 jeżeli zachodzi taka konieczność należy wpisać wszystkie wybrane w konkursie zadania                                                  w kolejności alfabetycznej, dotyczące tego samego dofinansowanego podmiotu.</t>
  </si>
  <si>
    <r>
      <t xml:space="preserve">realizowanych </t>
    </r>
    <r>
      <rPr>
        <b/>
        <i/>
        <sz val="10"/>
        <rFont val="Times New Roman"/>
        <family val="1"/>
      </rPr>
      <t>w trybie ustawy o pożytku publicznym</t>
    </r>
    <r>
      <rPr>
        <b/>
        <sz val="10"/>
        <rFont val="Times New Roman"/>
        <family val="1"/>
      </rPr>
      <t>/</t>
    </r>
    <r>
      <rPr>
        <b/>
        <i/>
        <sz val="10"/>
        <rFont val="Times New Roman"/>
        <family val="1"/>
      </rPr>
      <t>współfinansowania zadań,</t>
    </r>
  </si>
  <si>
    <r>
      <t xml:space="preserve">Nazwa zadania </t>
    </r>
    <r>
      <rPr>
        <u val="single"/>
        <sz val="10"/>
        <rFont val="Times New Roman"/>
        <family val="1"/>
      </rPr>
      <t>………………………………………………………….</t>
    </r>
  </si>
  <si>
    <t>SF-OP</t>
  </si>
  <si>
    <t>Sprawozdanie z wykorzystania dotacji z budżetu województwa przez osoby prawne</t>
  </si>
  <si>
    <t>Źródła finansowania zadań dotowanych z budżetu województwa</t>
  </si>
  <si>
    <t>Rozdz.</t>
  </si>
  <si>
    <t>Wartość zadania</t>
  </si>
  <si>
    <t>Dotacja przyznana</t>
  </si>
  <si>
    <t>Środki wykorzystane</t>
  </si>
  <si>
    <t>Inne źródła</t>
  </si>
  <si>
    <t>Środki własne Wojew.</t>
  </si>
  <si>
    <t>Dotacja z budżetu państwa</t>
  </si>
  <si>
    <t>Dotacje od j.s.t.</t>
  </si>
  <si>
    <t>Dotacje od Ministra</t>
  </si>
  <si>
    <t>Środki UE</t>
  </si>
  <si>
    <t>Środki własne</t>
  </si>
  <si>
    <t>Działalność statutowa</t>
  </si>
  <si>
    <t>Zadania remontowe</t>
  </si>
  <si>
    <t>Inne zadania, programy, projekty                                             (wymienić jakie)</t>
  </si>
  <si>
    <t>Zadania inwestycyjne</t>
  </si>
  <si>
    <t>wg zadań</t>
  </si>
  <si>
    <t>Dane uchwały przyznającej dofinansowanie w trybie konkursowym/w trybie uproszczonym/w trybie innym*</t>
  </si>
  <si>
    <t>środki pieniężne odprowadzone na r-k województwa</t>
  </si>
  <si>
    <r>
      <rPr>
        <u val="single"/>
        <sz val="10"/>
        <color indexed="8"/>
        <rFont val="Times New Roman"/>
        <family val="1"/>
      </rPr>
      <t>opis zadania</t>
    </r>
    <r>
      <rPr>
        <sz val="10"/>
        <color indexed="8"/>
        <rFont val="Times New Roman"/>
        <family val="1"/>
      </rPr>
      <t xml:space="preserve">: </t>
    </r>
  </si>
  <si>
    <t>opis dochodów ze wskazaniem kwot z poszczególnych źródeł:</t>
  </si>
  <si>
    <r>
      <t xml:space="preserve">zakres rzeczowo-finansowy (podział na poszczególne przedsięwzięcia ze wskazaniem planowanych i wydatkowanych kwot):
</t>
    </r>
    <r>
      <rPr>
        <b/>
        <sz val="10"/>
        <color indexed="8"/>
        <rFont val="Times New Roman"/>
        <family val="1"/>
      </rPr>
      <t>(PROSZĘ NIE PODAWAĆ WYKONANIA W PARAGRAFACH !)</t>
    </r>
  </si>
  <si>
    <t>graficzny symbol podpisu elektronicznego</t>
  </si>
  <si>
    <t xml:space="preserve">Główny Księgowy Jednostki </t>
  </si>
  <si>
    <t>SF- FC</t>
  </si>
  <si>
    <t>Dział</t>
  </si>
  <si>
    <t>Plan finansowy funduszu celowego</t>
  </si>
  <si>
    <t>.................................................................</t>
  </si>
  <si>
    <t>(nazwa funduszu)</t>
  </si>
  <si>
    <t>Lp</t>
  </si>
  <si>
    <t>%                kol. 6/5</t>
  </si>
  <si>
    <t>Stan środków na początek roku</t>
  </si>
  <si>
    <t>Inne zwiększenia funduszu</t>
  </si>
  <si>
    <t>Przychody ogółem</t>
  </si>
  <si>
    <t>w tym:</t>
  </si>
  <si>
    <t>....</t>
  </si>
  <si>
    <t>.....</t>
  </si>
  <si>
    <t>Koszty ogółem</t>
  </si>
  <si>
    <t>4.1</t>
  </si>
  <si>
    <t>związane z działalnością bieżącą</t>
  </si>
  <si>
    <t>4.1.1</t>
  </si>
  <si>
    <t>dotacje na zadania bieżące</t>
  </si>
  <si>
    <t>4.1.1.1</t>
  </si>
  <si>
    <t>4.1.2</t>
  </si>
  <si>
    <t>koszty bieżące</t>
  </si>
  <si>
    <t>4.1.2.1</t>
  </si>
  <si>
    <t>4.2</t>
  </si>
  <si>
    <t>związane z działalności inwestycyjną</t>
  </si>
  <si>
    <t>4.2.1</t>
  </si>
  <si>
    <t>dotacje na inwestycje</t>
  </si>
  <si>
    <t>4.2.2</t>
  </si>
  <si>
    <t>wydatki na inwestycje</t>
  </si>
  <si>
    <t>Inne zmniejszenie funduszu</t>
  </si>
  <si>
    <t>6.1</t>
  </si>
  <si>
    <t>Środki pieniężne</t>
  </si>
  <si>
    <t>6.2</t>
  </si>
  <si>
    <t>6.3</t>
  </si>
  <si>
    <t>Pozostałe środki obrotowe</t>
  </si>
  <si>
    <t>6.4</t>
  </si>
  <si>
    <t>Zobowiązania</t>
  </si>
  <si>
    <t>pola szare zawierają formuły</t>
  </si>
  <si>
    <t>Sporządził ...................................., tel. ……………………….., data ……………………….</t>
  </si>
  <si>
    <t>...........................................</t>
  </si>
  <si>
    <t>..............................................</t>
  </si>
  <si>
    <t>data, podpis</t>
  </si>
  <si>
    <t xml:space="preserve"> Dyrektor Departamentu</t>
  </si>
  <si>
    <t>SF- PR - 1</t>
  </si>
  <si>
    <r>
      <t>Plan finansowy redystrybucji środków
wynikających z realizacji ustawy z dnia 11 maja 2001 r.</t>
    </r>
    <r>
      <rPr>
        <b/>
        <i/>
        <sz val="12"/>
        <rFont val="Times New Roman"/>
        <family val="1"/>
      </rPr>
      <t xml:space="preserve"> o obowiązkach przedsiębiorców w zakresie gospodarowania niektórymi odpadami oraz o opłacie produktowej</t>
    </r>
    <r>
      <rPr>
        <b/>
        <sz val="12"/>
        <rFont val="Times New Roman"/>
        <family val="1"/>
      </rPr>
      <t xml:space="preserve"> oraz ustawy z dnia 13 czerwca 2013 r.</t>
    </r>
    <r>
      <rPr>
        <b/>
        <i/>
        <sz val="12"/>
        <rFont val="Times New Roman"/>
        <family val="1"/>
      </rPr>
      <t xml:space="preserve"> o gospodarce opakowaniami i odpadami opakowaniowymi </t>
    </r>
  </si>
  <si>
    <t>%                kol. 5/4</t>
  </si>
  <si>
    <t>I.</t>
  </si>
  <si>
    <t>II.</t>
  </si>
  <si>
    <t>Wpływy ogółem</t>
  </si>
  <si>
    <t>II.1.</t>
  </si>
  <si>
    <t>Wpływy z tytułu opłaty produktowej, w tym:</t>
  </si>
  <si>
    <t>II.1.1.</t>
  </si>
  <si>
    <t>II.1.2.</t>
  </si>
  <si>
    <t>II.1.3.</t>
  </si>
  <si>
    <t>II.1.4.</t>
  </si>
  <si>
    <t>II.1.5.</t>
  </si>
  <si>
    <t>II.2.</t>
  </si>
  <si>
    <t>Pozostałe wpływy, w tym:</t>
  </si>
  <si>
    <t>II.2.1.</t>
  </si>
  <si>
    <t>II.2.2.</t>
  </si>
  <si>
    <t>II.2.3.</t>
  </si>
  <si>
    <t xml:space="preserve">SUMA BILANSOWA </t>
  </si>
  <si>
    <t>III.</t>
  </si>
  <si>
    <t>Rozchody ogółem</t>
  </si>
  <si>
    <t>III.1.</t>
  </si>
  <si>
    <t>Ogółem redystrybucja środków, w tym:</t>
  </si>
  <si>
    <t>III.1.1.</t>
  </si>
  <si>
    <t>III.1.2.</t>
  </si>
  <si>
    <t>III.1.3.</t>
  </si>
  <si>
    <t xml:space="preserve"> - za opakowania</t>
  </si>
  <si>
    <t xml:space="preserve"> - za oleje</t>
  </si>
  <si>
    <t>III.2.</t>
  </si>
  <si>
    <t>Zwroty</t>
  </si>
  <si>
    <t>III.3.</t>
  </si>
  <si>
    <t>Koszty egzekucyjne</t>
  </si>
  <si>
    <t>IV.</t>
  </si>
  <si>
    <t>SUMA BILANSOWA</t>
  </si>
  <si>
    <t>SF- PR - 2</t>
  </si>
  <si>
    <r>
      <t xml:space="preserve">Plan finansowy redystrybucji środków
wynikających z realizacji ustawy z dnia </t>
    </r>
    <r>
      <rPr>
        <b/>
        <sz val="12"/>
        <rFont val="Times New Roman"/>
        <family val="1"/>
      </rPr>
      <t>13 czerwca 2013 r.</t>
    </r>
    <r>
      <rPr>
        <b/>
        <i/>
        <sz val="12"/>
        <rFont val="Times New Roman"/>
        <family val="1"/>
      </rPr>
      <t xml:space="preserve"> o gospodarce opakowaniami i odpadami opakowaniowymi </t>
    </r>
  </si>
  <si>
    <t>SF- PR - 3</t>
  </si>
  <si>
    <r>
      <t xml:space="preserve">Plan finansowy redystrybucji środków
 wynikających z realizacji ustawy z dnia 24 kwietnia 2009 r. </t>
    </r>
    <r>
      <rPr>
        <b/>
        <i/>
        <sz val="12"/>
        <rFont val="Times New Roman"/>
        <family val="1"/>
      </rPr>
      <t xml:space="preserve">o bateriach i akumulatorach </t>
    </r>
  </si>
  <si>
    <t>Wpływy z tytułu:</t>
  </si>
  <si>
    <t>SF- PR - 4</t>
  </si>
  <si>
    <r>
      <t xml:space="preserve">Plan finansowy redystrybucji środków
wynikających z realizacji ustawy z dnia  27 kwietnia 2001 r. </t>
    </r>
    <r>
      <rPr>
        <b/>
        <i/>
        <sz val="12"/>
        <rFont val="Times New Roman"/>
        <family val="1"/>
      </rPr>
      <t>Prawo ochrony środowiska</t>
    </r>
    <r>
      <rPr>
        <b/>
        <sz val="12"/>
        <rFont val="Times New Roman"/>
        <family val="1"/>
      </rPr>
      <t xml:space="preserve"> oraz ustawy z dnia 16 kwietnia 2004 r.</t>
    </r>
    <r>
      <rPr>
        <b/>
        <i/>
        <sz val="12"/>
        <rFont val="Times New Roman"/>
        <family val="1"/>
      </rPr>
      <t xml:space="preserve"> o ochronie przyrody </t>
    </r>
  </si>
  <si>
    <t>Wpływy z tytułu opłat za korzystanie ze środowiska oraz za usuwanie drzew i krzewów - należność główna w tym:</t>
  </si>
  <si>
    <t>II.1.6.</t>
  </si>
  <si>
    <t xml:space="preserve">Rozchody ogółem </t>
  </si>
  <si>
    <t>III.1.4.</t>
  </si>
  <si>
    <t>III.1.5.</t>
  </si>
  <si>
    <t>SF- PR - 5</t>
  </si>
  <si>
    <r>
      <t xml:space="preserve">Plan finansowy redystrybucji środków 
wynikających z realizacji ustawy z dnia 11 września 2015 r. </t>
    </r>
    <r>
      <rPr>
        <b/>
        <i/>
        <sz val="12"/>
        <rFont val="Times New Roman"/>
        <family val="1"/>
      </rPr>
      <t xml:space="preserve">o zużytym sprzęcie elektrycznym i elektronicznym </t>
    </r>
  </si>
  <si>
    <t xml:space="preserve">Stan środków na początek roku </t>
  </si>
  <si>
    <t>SF- PR - 6</t>
  </si>
  <si>
    <r>
      <t xml:space="preserve">Plan finansowy redystrybucji środków
 wynikających z realizacji ustawy z dnia 20 stycznia 2005 r. </t>
    </r>
    <r>
      <rPr>
        <b/>
        <i/>
        <sz val="12"/>
        <rFont val="Times New Roman"/>
        <family val="1"/>
      </rPr>
      <t xml:space="preserve">o recyklingu pojazdów wycofanych z eksploatacji </t>
    </r>
  </si>
  <si>
    <t xml:space="preserve">Wpływy z tytułu opłat za nieosiągnięcie wymaganego poziomu odzysku i recyklingu odpadów pochodzących z pojazdów wycofanych z eksploatacji </t>
  </si>
  <si>
    <t>SF- PR - 7</t>
  </si>
  <si>
    <r>
      <t xml:space="preserve">Plan finansowy redystrybucji środków
wynikających z  realizacji ustawy z dnia 14 grudnia 2012 r. </t>
    </r>
    <r>
      <rPr>
        <b/>
        <i/>
        <sz val="12"/>
        <rFont val="Times New Roman"/>
        <family val="1"/>
      </rPr>
      <t xml:space="preserve">o odpadach </t>
    </r>
  </si>
  <si>
    <t>Stan środków na koniec roku</t>
  </si>
  <si>
    <t>Budżet Województwa</t>
  </si>
  <si>
    <t>* W przypadku braku możliwości podpisania wygenerowanego PDF formularza kwalifikowanym podpisem elektronicznym, należy podpisać w oznaczonych 
    miejscach wersję papierową</t>
  </si>
  <si>
    <t>Oznaczenia kwalifikowanego podpisu elektronicznego/podpis (wersja papierowa)*</t>
  </si>
  <si>
    <t xml:space="preserve"> - za opony</t>
  </si>
  <si>
    <t>Wpływy z tytułu opłaty recyklingowej</t>
  </si>
  <si>
    <t>Środki otrzymane poprzez budżet Wojew.</t>
  </si>
  <si>
    <t>Główny Księgowy Jednostki</t>
  </si>
  <si>
    <t>Dział …......................</t>
  </si>
  <si>
    <t>Rozdział …..................</t>
  </si>
  <si>
    <t>…....................</t>
  </si>
  <si>
    <t>….......................</t>
  </si>
  <si>
    <t>…............................</t>
  </si>
  <si>
    <t>…..........................</t>
  </si>
  <si>
    <t>….....................</t>
  </si>
  <si>
    <t>niewłaściwe skreślić</t>
  </si>
  <si>
    <t>Dyrektor Jednostki/Departamentu</t>
  </si>
  <si>
    <t>III.1.2.1</t>
  </si>
  <si>
    <t>III.1.2.2</t>
  </si>
  <si>
    <t>III.1.2.3</t>
  </si>
  <si>
    <t>Dyrektor Departamentu</t>
  </si>
  <si>
    <t xml:space="preserve">Dyrektor Departamentu </t>
  </si>
  <si>
    <t xml:space="preserve"> - odpady</t>
  </si>
  <si>
    <t xml:space="preserve"> - woda</t>
  </si>
  <si>
    <t xml:space="preserve"> - ścieki</t>
  </si>
  <si>
    <t xml:space="preserve"> - uprawnienia do emisji</t>
  </si>
  <si>
    <t xml:space="preserve"> - usuwanie drzew i krzewów  </t>
  </si>
  <si>
    <t xml:space="preserve"> - budżety gmin</t>
  </si>
  <si>
    <t xml:space="preserve"> - budżety powiatów</t>
  </si>
  <si>
    <t xml:space="preserve"> - WFOŚiGW</t>
  </si>
  <si>
    <t xml:space="preserve"> - NFOŚiGW</t>
  </si>
  <si>
    <t xml:space="preserve"> - kampania edukacyjna</t>
  </si>
  <si>
    <t xml:space="preserve"> - opłata produktowa</t>
  </si>
  <si>
    <t xml:space="preserve"> - odsetki od nieterminowych wpłat</t>
  </si>
  <si>
    <t xml:space="preserve"> - odsetki bankowe</t>
  </si>
  <si>
    <t xml:space="preserve"> - opłaty rejestrowej</t>
  </si>
  <si>
    <t xml:space="preserve"> - opłaty rocznej</t>
  </si>
  <si>
    <t xml:space="preserve"> - sumy do wyjaśnienia</t>
  </si>
  <si>
    <t>Stan na 31.12.2021 r.</t>
  </si>
  <si>
    <t>Oświadczam, że wykazane w tabeli dane są zgodne ze sprawozdaniami RB-N i RB -Z za IV kwartał 2021 r.</t>
  </si>
  <si>
    <t xml:space="preserve"> - opakowania</t>
  </si>
  <si>
    <t xml:space="preserve"> - oleje</t>
  </si>
  <si>
    <t xml:space="preserve"> - opony</t>
  </si>
  <si>
    <t xml:space="preserve"> - kampanie edukacyjne</t>
  </si>
  <si>
    <t xml:space="preserve"> - Województwo Kujawsko-Pomorski (odpis)</t>
  </si>
  <si>
    <t xml:space="preserve"> - opłaty depozytowej</t>
  </si>
  <si>
    <t xml:space="preserve"> - kampanii edukacyjnych</t>
  </si>
  <si>
    <t xml:space="preserve"> - opłaty produktowej</t>
  </si>
  <si>
    <t xml:space="preserve"> - Województwo Kujawsko-Pomorskie (odpis)</t>
  </si>
  <si>
    <r>
      <t xml:space="preserve"> - emisja + CO</t>
    </r>
    <r>
      <rPr>
        <vertAlign val="subscript"/>
        <sz val="12"/>
        <color indexed="8"/>
        <rFont val="Times New Roman"/>
        <family val="1"/>
      </rPr>
      <t xml:space="preserve">2 </t>
    </r>
    <r>
      <rPr>
        <sz val="12"/>
        <color indexed="8"/>
        <rFont val="Times New Roman"/>
        <family val="1"/>
      </rPr>
      <t>+ SO</t>
    </r>
    <r>
      <rPr>
        <vertAlign val="subscript"/>
        <sz val="12"/>
        <color indexed="8"/>
        <rFont val="Times New Roman"/>
        <family val="1"/>
      </rPr>
      <t xml:space="preserve">2 </t>
    </r>
    <r>
      <rPr>
        <sz val="12"/>
        <color indexed="8"/>
        <rFont val="Times New Roman"/>
        <family val="1"/>
      </rPr>
      <t>+ NO</t>
    </r>
    <r>
      <rPr>
        <vertAlign val="subscript"/>
        <sz val="12"/>
        <color indexed="8"/>
        <rFont val="Times New Roman"/>
        <family val="1"/>
      </rPr>
      <t>x</t>
    </r>
  </si>
  <si>
    <t xml:space="preserve"> - odsetki bankowe </t>
  </si>
  <si>
    <t xml:space="preserve"> - sumy do wyjaśnienia  </t>
  </si>
  <si>
    <t xml:space="preserve"> - Województwo Kujawsko-Pomorskie (odpis) </t>
  </si>
  <si>
    <t>Wpływy z tytułu nieprzeznaczenia środków na publiczne kampanie edukacyjne i z tytułu nieosiągnięcia wymaganego poziomu zbierania zużytego sprzętu elektrycznego i elektronicznego, w tym:</t>
  </si>
  <si>
    <t>* W przypadku braku możliwości podpisania wygenerowanego PDF formularza kwalifikowanym podpisem elektronicznym, należy podpisać w oznaczonych miejscach wersję papierową</t>
  </si>
  <si>
    <t>Plan na 01.01.2022 r.</t>
  </si>
  <si>
    <t>Plan na 31.12.2022 r.</t>
  </si>
  <si>
    <t>Wykonanie na 31.12.2022 r.</t>
  </si>
  <si>
    <t>Sprawozdanie z wykonania planu finansowego wydzielonego rachunku dochodów za 2022 rok</t>
  </si>
  <si>
    <t>Plan na 
01.01.2022 r.</t>
  </si>
  <si>
    <t>Plan na 
31.12.2022 r.</t>
  </si>
  <si>
    <t>Wykonanie na 
31.12.2022 r.</t>
  </si>
  <si>
    <t>Stan środków pieniężnych na 31.12.2022 r.</t>
  </si>
  <si>
    <t>Stan środków pieniężnych na 1.01.2022 r.</t>
  </si>
  <si>
    <t>Sprawozdanie z wykonania planu finansowego za 2022 rok</t>
  </si>
  <si>
    <t>Sprawozdanie wykonania planu finansowego za 2022 rok</t>
  </si>
  <si>
    <t>Przekazana kwota po uwzględnieniu zwrotów wg stanu na dzień 31.12.2022 r.</t>
  </si>
  <si>
    <t>zlecenia wykonania zadań, dofinansowania zadań realizowanych ze środków unijnych * w 2022 roku</t>
  </si>
  <si>
    <t>za 2022 rok</t>
  </si>
  <si>
    <t>Wykonanie w 2022 roku</t>
  </si>
  <si>
    <t>Informacja uzupełniająca wojewódzkich jednostek organizacyjnych za 2022 rok</t>
  </si>
  <si>
    <t>Stan na 31.12.2022 r.</t>
  </si>
  <si>
    <t>W przypadku rozbieżności pomiędzy danymi uzupełniającymi o stanie należności i zobowiązań oraz środków wykazanymi w sprawozdaniu z wykonania planu finansowego a sprawozdaniami RB-N i RB-Z według stanu na dzień 31 grudnia 2022 r. należy poniżej wskazać wyjaśnienie o wysokościach oraz przyczynach różnic.</t>
  </si>
  <si>
    <t>Sprawozdanie z wykonania planu finansowego zadań budżetowych za 2022 rok</t>
  </si>
  <si>
    <t xml:space="preserve"> - Województwo Kujawsko-Pomorskie w tym odpisy:</t>
  </si>
  <si>
    <t xml:space="preserve"> - Ministerstwo ds. środowiska </t>
  </si>
  <si>
    <t xml:space="preserve"> - Ministerstwo ds. środowiska</t>
  </si>
  <si>
    <t>Załącznik nr 1 do uchwały Nr 3/36/23
Zarządu Województwa Kujawsko-Pomorskiego 
z dnia 18.01.2023 r.</t>
  </si>
  <si>
    <t>Załącznik nr 2 do uchwały Nr 3/36/23
Zarządu Województwa Kujawsko-Pomorskiego 
z dnia 18.01.2023 r.</t>
  </si>
  <si>
    <t>Załącznik nr 3 do uchwały Nr 3/36/23</t>
  </si>
  <si>
    <t>z dnia 18.01.2023 r.</t>
  </si>
  <si>
    <t>Załącznik nr 4 do uchwały Nr 3/36/23</t>
  </si>
  <si>
    <t>Załącznik nr 5 do uchwały Nr  3/36/23</t>
  </si>
  <si>
    <t>Załącznik nr 6 do uchwały Nr 3/36/23</t>
  </si>
  <si>
    <t>Załącznik nr 7 do uchwały Nr 3/36/23</t>
  </si>
  <si>
    <t>Załącznik nr 8 do uchwały Nr  3/36/23</t>
  </si>
  <si>
    <t>Załącznik nr 9 do uchwały Nr 3/36/23</t>
  </si>
  <si>
    <t>Załącznik nr 10 do uchwały Nr  3/36/23</t>
  </si>
  <si>
    <t>Załącznik nr 12 do uchwały Nr 3/36/23
Zarządu Województwa Kujawsko-Pomorskiego 
z dnia 18.01.2023 r.</t>
  </si>
  <si>
    <t>Załącznik nr 23 do uchwały Nr 3/36/23</t>
  </si>
  <si>
    <t>Załącznik nr 11 do uchwały Nr  3/36/23
Zarządu Województwa Kujawsko-Pomorskiego 
z dnia 18.01.2023 r.</t>
  </si>
  <si>
    <t>SF-ZOZ</t>
  </si>
  <si>
    <t xml:space="preserve">Załącznik nr 13 do uchwały Nr  3/36/23 </t>
  </si>
  <si>
    <t xml:space="preserve">z dnia 18.01.2023 r. </t>
  </si>
  <si>
    <t>Sprawozdanie z wykonania planu finansowego zakładu opieki zdrowotnej</t>
  </si>
  <si>
    <t>w złotych ( po przecinku dwa miejsca)</t>
  </si>
  <si>
    <t>Treść</t>
  </si>
  <si>
    <t xml:space="preserve">Wykonanie planu na 31.12.2021 r.       </t>
  </si>
  <si>
    <t xml:space="preserve">Plan na 2022 rok </t>
  </si>
  <si>
    <t xml:space="preserve">Wykonanie planu na 31.12.2022 r.      </t>
  </si>
  <si>
    <t>Wsk. wyk.
 planu w % 
(kol.6/kol.5)</t>
  </si>
  <si>
    <t>% dyn. 
(kol.6/kol.3)</t>
  </si>
  <si>
    <t>Pierwotny na 
01.01.2022 r.</t>
  </si>
  <si>
    <t>Po zmianach na 
31.12.2022 r.</t>
  </si>
  <si>
    <t>5.</t>
  </si>
  <si>
    <t>6.</t>
  </si>
  <si>
    <t>7.</t>
  </si>
  <si>
    <t>8.</t>
  </si>
  <si>
    <t>PRZYCHODY OGÓŁEM</t>
  </si>
  <si>
    <t>Przychody na działalność bieżącą</t>
  </si>
  <si>
    <t>z odpłatnych świadczeń zdrowotnych z NFZ</t>
  </si>
  <si>
    <t>1.1.</t>
  </si>
  <si>
    <t>z tytułu usług medycznych rozliczanych ryczałtem w ramach tzw. sieci szpitali</t>
  </si>
  <si>
    <t>1.2.</t>
  </si>
  <si>
    <t>z tytułu świadczeń limitowanych rozliczanych umową w ramach konkursu ofert/aneksów i rokowań</t>
  </si>
  <si>
    <t>1.3.</t>
  </si>
  <si>
    <t>z tytułu świadczeń nielimitowanych rozliczanych umową w ramach konkursu ofert/aneksów i rokowań</t>
  </si>
  <si>
    <t>1.4.</t>
  </si>
  <si>
    <t>z tytułu umów COVID</t>
  </si>
  <si>
    <t>1.5.</t>
  </si>
  <si>
    <t>z tytułu środków w ramach 3% na środki ochrony z tytułu COVID</t>
  </si>
  <si>
    <r>
      <rPr>
        <b/>
        <sz val="10"/>
        <rFont val="Calibri"/>
        <family val="2"/>
      </rPr>
      <t>2.</t>
    </r>
    <r>
      <rPr>
        <sz val="10"/>
        <rFont val="Calibri"/>
        <family val="2"/>
      </rPr>
      <t xml:space="preserve"> </t>
    </r>
  </si>
  <si>
    <t>z odpłatnych świadczeń zdrowotnych uzyskanych z innych źródeł</t>
  </si>
  <si>
    <t xml:space="preserve">3. </t>
  </si>
  <si>
    <t>na realizację programów zdrowotnych</t>
  </si>
  <si>
    <t>3.1.</t>
  </si>
  <si>
    <t>ze środków własnych Województwa Kujawsko-Pomorskiego</t>
  </si>
  <si>
    <t>3.2.</t>
  </si>
  <si>
    <t>od innych jednostek samorządu terytorialnego</t>
  </si>
  <si>
    <t>3.3.</t>
  </si>
  <si>
    <t>z budżetu państwa</t>
  </si>
  <si>
    <t>3.4.</t>
  </si>
  <si>
    <t>z innych źródeł</t>
  </si>
  <si>
    <t>na realizację programów finansowanych z Funduszu Medycznego*</t>
  </si>
  <si>
    <t>na realizację programów współfinansowanych z UE</t>
  </si>
  <si>
    <t>darowizny, spadki, zapisy</t>
  </si>
  <si>
    <t>środki finansowe otrzymane z tytułu refundacji kosztów</t>
  </si>
  <si>
    <t>pozostałe przychody</t>
  </si>
  <si>
    <t>Przychody finansowe</t>
  </si>
  <si>
    <t xml:space="preserve">Zmiana stanu produktów </t>
  </si>
  <si>
    <t>Koszt wytworzenia produktów na własne potrzeby</t>
  </si>
  <si>
    <t>V.</t>
  </si>
  <si>
    <t>Przychody ze sprzedaży towarów i materiałów</t>
  </si>
  <si>
    <t>VI.</t>
  </si>
  <si>
    <t>Pozostałe przychody operacyjne</t>
  </si>
  <si>
    <t xml:space="preserve"> zysk ze zbycia niefinansowych aktywów trwałych</t>
  </si>
  <si>
    <t xml:space="preserve">dotacje </t>
  </si>
  <si>
    <t>2.1.</t>
  </si>
  <si>
    <t>2.2.</t>
  </si>
  <si>
    <t>2.3.</t>
  </si>
  <si>
    <t>2.4.</t>
  </si>
  <si>
    <t>świadczenia ponadlimitowe z lat ubiegłych uznane przez NFZ i zarachowane do przychodów roku sprawozdawczego</t>
  </si>
  <si>
    <t>VII.</t>
  </si>
  <si>
    <t>Pokrycie amortyzacji</t>
  </si>
  <si>
    <t>środków trwałych finansowanych z otrzymanych dotacji</t>
  </si>
  <si>
    <t>środków trwałych otrzym. nieodpłatnie od organu założyciel.</t>
  </si>
  <si>
    <t xml:space="preserve">środków trwałych pozostałych otrzymanych nieodpłatnie </t>
  </si>
  <si>
    <t>KOSZTY OGÓŁEM</t>
  </si>
  <si>
    <t>VIII.</t>
  </si>
  <si>
    <t>Koszty wg układu</t>
  </si>
  <si>
    <t>VIII.a.</t>
  </si>
  <si>
    <t>Koszty wg ośrodków kosztów</t>
  </si>
  <si>
    <t>ośrodki kosztów działalności podstawowej</t>
  </si>
  <si>
    <t>ośrodki kosztów działalności pomocniczej</t>
  </si>
  <si>
    <t>ośrodki kosztów zarządu</t>
  </si>
  <si>
    <t>VIII.b.</t>
  </si>
  <si>
    <t>Koszty w układzie rodzajowym</t>
  </si>
  <si>
    <t>zużycie materiałów</t>
  </si>
  <si>
    <t>leki, materiały opatrunkowe i inne</t>
  </si>
  <si>
    <t>żywność</t>
  </si>
  <si>
    <t>sprzęt jednorazowego użytku</t>
  </si>
  <si>
    <t>pozostałe</t>
  </si>
  <si>
    <t>zużycie energii</t>
  </si>
  <si>
    <t>usługi obce</t>
  </si>
  <si>
    <t>usługi medyczne zlecone</t>
  </si>
  <si>
    <t>kontrakty, z tego:</t>
  </si>
  <si>
    <t>3.2.1.</t>
  </si>
  <si>
    <t>kontrakty medyczne, w tym:</t>
  </si>
  <si>
    <t>3.2.1.1.</t>
  </si>
  <si>
    <t>kontrakty lekarskie</t>
  </si>
  <si>
    <t>3.2.1.2.</t>
  </si>
  <si>
    <t>kontrakty pielęgniarki i położne</t>
  </si>
  <si>
    <t>3.2.1.3.</t>
  </si>
  <si>
    <t>kontrakty ratownicze</t>
  </si>
  <si>
    <t>3.2.1.4.</t>
  </si>
  <si>
    <t>kontrakty ratownik-kierowca</t>
  </si>
  <si>
    <t>3.2.1.5.</t>
  </si>
  <si>
    <t>kontrakty medyczne pozostałe wyżej nie wymienione</t>
  </si>
  <si>
    <t>3.2.2.</t>
  </si>
  <si>
    <t xml:space="preserve">kontrakty niemedyczne </t>
  </si>
  <si>
    <t>remontów, napraw, konserwacji, przeglądów</t>
  </si>
  <si>
    <t>usługi dostawy posiłków dla pacjentów</t>
  </si>
  <si>
    <t>3.5.</t>
  </si>
  <si>
    <t>podatki i opłaty</t>
  </si>
  <si>
    <t>wynagrodzenia (um.o prace, um. zlecenia)</t>
  </si>
  <si>
    <t>w tym: wynagrodzenia refundowane</t>
  </si>
  <si>
    <t>5.1.</t>
  </si>
  <si>
    <t xml:space="preserve">wynagrodzenia administracji </t>
  </si>
  <si>
    <t>5.2.</t>
  </si>
  <si>
    <t xml:space="preserve">wynagrodzenia lekarzy  </t>
  </si>
  <si>
    <t>5.3.</t>
  </si>
  <si>
    <t>wynagrodzenia lekarzy rezydentów, stażystów</t>
  </si>
  <si>
    <t>5.4.</t>
  </si>
  <si>
    <t>wynagrodzenia pielęgniarek i położnych</t>
  </si>
  <si>
    <t>5.5.</t>
  </si>
  <si>
    <t xml:space="preserve">wynagrodzenia pozostałej obsługi medycznej </t>
  </si>
  <si>
    <t>5.6.</t>
  </si>
  <si>
    <t>wynagrodzenia obsługi niemedycznej</t>
  </si>
  <si>
    <t>5.7.</t>
  </si>
  <si>
    <t>wynagrodzenia pozostałe</t>
  </si>
  <si>
    <t>5.8.</t>
  </si>
  <si>
    <t>wynagrodzenia - um. zlecenia , um. o dzieło</t>
  </si>
  <si>
    <t>wynagrodzenia i inne świadczenia na rzecz pracowników o charakterze jednorazowym, w tym:</t>
  </si>
  <si>
    <t>6.1.</t>
  </si>
  <si>
    <t>nagrody jubileuszowe</t>
  </si>
  <si>
    <t>6.2.</t>
  </si>
  <si>
    <t>odprawy emerytalne i rentowe</t>
  </si>
  <si>
    <t>6.3.</t>
  </si>
  <si>
    <t>inne</t>
  </si>
  <si>
    <t>składki ZUS od wynagrodzeń</t>
  </si>
  <si>
    <t>w tym: składki  refundowane</t>
  </si>
  <si>
    <t>7.1.</t>
  </si>
  <si>
    <t>ubezpieczenia społeczne</t>
  </si>
  <si>
    <t>7.2.</t>
  </si>
  <si>
    <t>fundusz pracy</t>
  </si>
  <si>
    <t>7.3.</t>
  </si>
  <si>
    <t>fundusz gwarant. świadczeń pracowniczych</t>
  </si>
  <si>
    <t>składki na pracownicze programy:</t>
  </si>
  <si>
    <t>8.1.</t>
  </si>
  <si>
    <t>pracownicze programy emerytalne (PPE)</t>
  </si>
  <si>
    <t>8.2.</t>
  </si>
  <si>
    <t>pracownicze plany kapitałowe (PPK)</t>
  </si>
  <si>
    <t>9.</t>
  </si>
  <si>
    <t>świadczenia na rzecz pracowników</t>
  </si>
  <si>
    <t>w tym: świadczenia refundowane</t>
  </si>
  <si>
    <t>9.1.</t>
  </si>
  <si>
    <t>odpisy na ZFŚS</t>
  </si>
  <si>
    <t>9.2.</t>
  </si>
  <si>
    <t>10.</t>
  </si>
  <si>
    <t>amortyzacja</t>
  </si>
  <si>
    <t>10.1.</t>
  </si>
  <si>
    <t>środków trwałych finansowanych ze środkow własnych</t>
  </si>
  <si>
    <t>10.2.</t>
  </si>
  <si>
    <t>10.3.</t>
  </si>
  <si>
    <t>10.4.</t>
  </si>
  <si>
    <t>środków trwałych pozostałych nie wykazanych w poz. 10.1.-10.3.</t>
  </si>
  <si>
    <t>11.</t>
  </si>
  <si>
    <t>pozostałe koszty</t>
  </si>
  <si>
    <t>11.1.</t>
  </si>
  <si>
    <t>podróże służbowe</t>
  </si>
  <si>
    <t>11.2.</t>
  </si>
  <si>
    <t>ubezpieczenia OC i majątkowe</t>
  </si>
  <si>
    <t>11.3.</t>
  </si>
  <si>
    <t>IX.</t>
  </si>
  <si>
    <t>Wartość sprzedanych towarów i materiałów</t>
  </si>
  <si>
    <t>X.</t>
  </si>
  <si>
    <t>Koszty finansowe</t>
  </si>
  <si>
    <t>płatności odsetkowe wynikające z zaciągniętych zobowiązań</t>
  </si>
  <si>
    <t>XI.</t>
  </si>
  <si>
    <t>Pozostałe koszty operacyjne</t>
  </si>
  <si>
    <t>strata ze zbycia niefinansowych aktywów trwałych</t>
  </si>
  <si>
    <t>odpis aktualizujący wartość należności</t>
  </si>
  <si>
    <t>XII.</t>
  </si>
  <si>
    <t>Środki przyznane innym podmiotom</t>
  </si>
  <si>
    <t>XIII.</t>
  </si>
  <si>
    <t>Wynik (przychody - koszty)</t>
  </si>
  <si>
    <t>XIV.</t>
  </si>
  <si>
    <t>Obciążenia wyniku finansowego</t>
  </si>
  <si>
    <t>XV.</t>
  </si>
  <si>
    <t>Wynik netto, w tym:**</t>
  </si>
  <si>
    <t>na działalności medycznej, w tym:</t>
  </si>
  <si>
    <t>wskutek niedoszacowania wartości świadczeń przez NFZ</t>
  </si>
  <si>
    <t>z innych przyczyn</t>
  </si>
  <si>
    <t>na działalności pozostałej</t>
  </si>
  <si>
    <t>XVI.</t>
  </si>
  <si>
    <t>Przychody na inwestycje</t>
  </si>
  <si>
    <t>finans. ze środków własnych Woj. Kujawsko-Pomorskiego</t>
  </si>
  <si>
    <t>finans. ze środków budżetu państwa</t>
  </si>
  <si>
    <t>finans. ze środków unijnych</t>
  </si>
  <si>
    <t>finans. z innych źródeł</t>
  </si>
  <si>
    <t>finans. z Funduszu Medycznego*</t>
  </si>
  <si>
    <t>XVII.</t>
  </si>
  <si>
    <t>Nakłady na inwestycje</t>
  </si>
  <si>
    <t>finans. ze środków własnych</t>
  </si>
  <si>
    <t xml:space="preserve">współfinans. inwestycji realiz. przez KPIM (wkład własny) </t>
  </si>
  <si>
    <t>* Fundusz Medyczny, o którym mowa w ustawie z dnia 7 października 2020 r. o Funduszu Medycznym</t>
  </si>
  <si>
    <t>** dotyczy straty netto, w przypadku braku podziału straty netto zgodnie ze wskazaniem należy wyjaśnić powód w części opisowej do sprawozdania z wykonania planu finansowego</t>
  </si>
  <si>
    <t>Dane uzupełniające o wielkości świadczeń medycznych rozliczanych z NFZ</t>
  </si>
  <si>
    <t>za 2021 rok</t>
  </si>
  <si>
    <t xml:space="preserve"> zmiana (kol.4 -kol.3)</t>
  </si>
  <si>
    <t>Dotyczy umów rozliczanych w ramach tzw. sieci szpitali</t>
  </si>
  <si>
    <t>rozliczenie finansowe*</t>
  </si>
  <si>
    <t>wartość umów z NFZ wg danych z umowy pierwotnej</t>
  </si>
  <si>
    <t xml:space="preserve">wartość umów z NFZ wg ostatniego aneksu </t>
  </si>
  <si>
    <t xml:space="preserve">wartość faktur wystawionych na NFZ, w tym: </t>
  </si>
  <si>
    <t>1.3.1.</t>
  </si>
  <si>
    <t>faktury zakwalifikowane do przychodów danego roku</t>
  </si>
  <si>
    <t>1.3.2.</t>
  </si>
  <si>
    <t>faktury zakwalifikowane do przychodów przyszłych okresów</t>
  </si>
  <si>
    <t>wartość faktur uznanych przez NFZ</t>
  </si>
  <si>
    <t>rozliczenie wykonanych usług medycznych</t>
  </si>
  <si>
    <t>wartość usług medycznych wykonanych w danym roku</t>
  </si>
  <si>
    <t>% realizacji umowy z NFZ z tyt. wykonanych świadczeń</t>
  </si>
  <si>
    <t>Dotyczy umów rozliczanych umową w ramach konkursu ofert -  świadczenia limitowane</t>
  </si>
  <si>
    <t>Dotyczy umów rozliczanych umową w ramach konkursu ofert -  świadczenia nielimitowane</t>
  </si>
  <si>
    <t>Dotyczy umów COVID</t>
  </si>
  <si>
    <t>Dotyczy środków w ramach 3% na środki ochrony z tyt. COVID</t>
  </si>
  <si>
    <t>zafakturowane*</t>
  </si>
  <si>
    <t>faktury wystawione na NFZ do faktur w ramach tzw. sieci szpitali</t>
  </si>
  <si>
    <t>faktury wystawione na NFZ do faktur w ramach tzw. konkrusu ofert - świadczenia limitowane</t>
  </si>
  <si>
    <t>faktury wystawione na NFZ do faktur w ramach tzw. konkrusu ofert świadczenia nielimitowane</t>
  </si>
  <si>
    <t>faktury wystawione na NFZ do faktur z tytułu innych rozliczeń</t>
  </si>
  <si>
    <t>* w części opisowej do sprawozdania z wykonania planu finansowego za 2022 r. należy wyjaśnić wysokość oraz przyczynę różnic pomiędzy rozliczeniem finansowym umów a osiągniętymi przychodami z NFZ za 2022 r.</t>
  </si>
  <si>
    <t>Dane uzupełniające o stanie zatrudnienia</t>
  </si>
  <si>
    <t>Stan na 
31.12.2021 r.</t>
  </si>
  <si>
    <t>Stan na 
01.01.2022 r.</t>
  </si>
  <si>
    <t xml:space="preserve">Planowany stan 
na 31.12.2022 r.          </t>
  </si>
  <si>
    <t>Stan na 
31.12.2022 r.</t>
  </si>
  <si>
    <t>zmiana 
(kol.6-kol.5)</t>
  </si>
  <si>
    <t>zmiana 
(kol.6-kol.3)</t>
  </si>
  <si>
    <t>Zatrudnienie (na podstawie umów o pracę) - etaty</t>
  </si>
  <si>
    <t>administracja</t>
  </si>
  <si>
    <t>lekarze</t>
  </si>
  <si>
    <t>lekarze rezydenci, stażyści</t>
  </si>
  <si>
    <t>pielęgniarki i położne</t>
  </si>
  <si>
    <t>pozostała obsługa medyczna</t>
  </si>
  <si>
    <t>obsługa niemedyczna</t>
  </si>
  <si>
    <t>Zatrudnienie - kontrakty (na podstwie umów cywilno-prawnych) - etaty przeliczeniowe</t>
  </si>
  <si>
    <t>ratownicy</t>
  </si>
  <si>
    <t>ratownicy-kierowcy</t>
  </si>
  <si>
    <t>Dane uzupełniające o stanie należności i zobowiązań, środków i zapasów</t>
  </si>
  <si>
    <t>Planowany stan na 31.12.2022 r.</t>
  </si>
  <si>
    <t xml:space="preserve">Plan pierwotny        </t>
  </si>
  <si>
    <t>Plan po zmianach</t>
  </si>
  <si>
    <t>I.1</t>
  </si>
  <si>
    <r>
      <t xml:space="preserve">Należności krótkoterminowe ogółem (bez ZFŚS) wg wart. księgowej </t>
    </r>
    <r>
      <rPr>
        <b/>
        <sz val="10"/>
        <rFont val="Calibri"/>
        <family val="2"/>
      </rPr>
      <t>(bez odpisów aktualizujących)</t>
    </r>
  </si>
  <si>
    <r>
      <t xml:space="preserve">     </t>
    </r>
    <r>
      <rPr>
        <i/>
        <sz val="10"/>
        <rFont val="Calibri"/>
        <family val="2"/>
      </rPr>
      <t xml:space="preserve"> w tym: wymagalne</t>
    </r>
  </si>
  <si>
    <t>od NFZ:</t>
  </si>
  <si>
    <t>pozostałe z tytułu świadczonych usług medycznych</t>
  </si>
  <si>
    <t>pozostałe z innych tytułów</t>
  </si>
  <si>
    <t>należności odsetkowe</t>
  </si>
  <si>
    <t>dochodzone na drodze sądowej</t>
  </si>
  <si>
    <t>I.1.a</t>
  </si>
  <si>
    <t>Odpisy aktualizujące wartość należności</t>
  </si>
  <si>
    <r>
      <t xml:space="preserve">     </t>
    </r>
    <r>
      <rPr>
        <i/>
        <sz val="10"/>
        <rFont val="Calibri"/>
        <family val="2"/>
      </rPr>
      <t xml:space="preserve"> w tym: odpisy na należności sporne</t>
    </r>
  </si>
  <si>
    <t>I.1.b</t>
  </si>
  <si>
    <t xml:space="preserve">Należności netto (pomniejszone o odpisy) </t>
  </si>
  <si>
    <t>I.2</t>
  </si>
  <si>
    <t>Dane z Rb-N Kwartalne sprawozdanie o stanie należności oraz wybranych aktywów finansowych</t>
  </si>
  <si>
    <t>X</t>
  </si>
  <si>
    <t xml:space="preserve">Należności wymagalne </t>
  </si>
  <si>
    <t>Różnica** poz. I.1 w tym: wymagalne i poz. I.2.1</t>
  </si>
  <si>
    <t xml:space="preserve">2. </t>
  </si>
  <si>
    <t>Pozostałe należności</t>
  </si>
  <si>
    <t xml:space="preserve">Różnica** poz. (I.1 - I.1 w tym: wymagalne) i poz. I.2.2 </t>
  </si>
  <si>
    <t>II.1</t>
  </si>
  <si>
    <t>Zobowiązania ogółem* (bez ZFŚS)</t>
  </si>
  <si>
    <t>II.1.a</t>
  </si>
  <si>
    <t>Zobowiązania krótkoterminowe</t>
  </si>
  <si>
    <t>z tytułu pożyczek, kredytów - krótkoterminowe</t>
  </si>
  <si>
    <t>z tytułu wynagrodzeń</t>
  </si>
  <si>
    <t>z tytułu zakupu leków</t>
  </si>
  <si>
    <t>z tytułu zakupu żywności, usług cateringowych</t>
  </si>
  <si>
    <t>z tytułu podatków</t>
  </si>
  <si>
    <t>z tytułu ZUS</t>
  </si>
  <si>
    <t>II.1.b</t>
  </si>
  <si>
    <t>Zobowiązania długoterminowe</t>
  </si>
  <si>
    <t>z tytułu pożyczek, kredytów - długoterminowe</t>
  </si>
  <si>
    <t>z tytułu pożyczek na restrukturyzacje, pozostałe</t>
  </si>
  <si>
    <t>II.2</t>
  </si>
  <si>
    <t>Dane z Rb-Z Kwartalne sprawozdanie o stanie zobowiązań wg tytułów dłużnych oraz poręczeń i gwarancji</t>
  </si>
  <si>
    <t>Wymagalne zobowiązania</t>
  </si>
  <si>
    <t>Różnica** poz. II.1 w tym: wymagalne i poz. II.2.1</t>
  </si>
  <si>
    <t>Kredyty i pożyczki</t>
  </si>
  <si>
    <t>Różnica** poz. (II.1.a.1 + II.1.b) i poz. II.2.2</t>
  </si>
  <si>
    <t>Środki pieniężne (bez ZFŚS, r-ku wadiów i na inwest.)</t>
  </si>
  <si>
    <t>Środki pieniężne na wyodrębnionych r-kach inwest.</t>
  </si>
  <si>
    <t xml:space="preserve">V. </t>
  </si>
  <si>
    <t>Danez z Rb-N Kwartalne sprawozdanie o stanie należności oraz wybranych aktywów finansowych</t>
  </si>
  <si>
    <t>Gotówka i depozyty</t>
  </si>
  <si>
    <t>Różnica** poz. (III + IV) i poz. V.1</t>
  </si>
  <si>
    <t>Zapasy (w magaz. mat. i towary zakup. nie rozlicz.)</t>
  </si>
  <si>
    <t>* bez rezerw na zobowiązania oraz bez rozliczeń międzyokresowych</t>
  </si>
  <si>
    <t>** zaistniałe rozbieżności należy szczegółowo przedstawić w części opisowej do sprawozdania z wykonania planu finansowego</t>
  </si>
  <si>
    <r>
      <t xml:space="preserve">Analiza wskaźnikowa </t>
    </r>
    <r>
      <rPr>
        <sz val="10"/>
        <rFont val="Calibri"/>
        <family val="2"/>
      </rPr>
      <t xml:space="preserve">(wybrane wskaźniki obliczone na podstawie wielkości pobranych z powyższego sprawozdania)  </t>
    </r>
  </si>
  <si>
    <t xml:space="preserve">Wykonanie planu na 
31.12.2021 r.                </t>
  </si>
  <si>
    <t xml:space="preserve">Wykonanie planu na 
31.12.2022 r.          </t>
  </si>
  <si>
    <t>wielkości bezpieczne</t>
  </si>
  <si>
    <t xml:space="preserve"> Pierwotny          </t>
  </si>
  <si>
    <t xml:space="preserve"> Po zmianach       </t>
  </si>
  <si>
    <t>Wskaźniki płynności finansowej</t>
  </si>
  <si>
    <t>Wsk. bieżącej płynności  finansowej</t>
  </si>
  <si>
    <t>1,2 - 2,0</t>
  </si>
  <si>
    <t>Wsk. pokrycia zobowiązań bieżących należnościami</t>
  </si>
  <si>
    <t>&gt; 1,0</t>
  </si>
  <si>
    <t>Wskaźniki rotacji</t>
  </si>
  <si>
    <t>Wsk. rotacji zapasów w dniach</t>
  </si>
  <si>
    <t>min</t>
  </si>
  <si>
    <t>Wsk. rotacji należności w dniach</t>
  </si>
  <si>
    <t>Wsk. rotacji zobowiązań w dniach</t>
  </si>
  <si>
    <t>Wskaźniki oparte na kosztach</t>
  </si>
  <si>
    <t>Wsk. operacyjności (wsk. poziomu koszt.) (p.VIIIa./I+III+IV+V)</t>
  </si>
  <si>
    <t>50 - 90 %</t>
  </si>
  <si>
    <t>Wsk. kontroli kosztów administr. (p.VIIIa.3./I+III+IV+V)</t>
  </si>
  <si>
    <t>10 - 15 %</t>
  </si>
  <si>
    <t>Wsk. udziału zobowiąz. bieżących w koszcie wł. (d.u.II.1.a/p.VIIIa)</t>
  </si>
  <si>
    <t>Wskaźnik zyskowności netto</t>
  </si>
  <si>
    <t>max</t>
  </si>
  <si>
    <t>Wskaźniki z ustawy o działalności leczniczej</t>
  </si>
  <si>
    <t>Strata netto + koszty amortyzacji</t>
  </si>
  <si>
    <t>&gt; 0</t>
  </si>
  <si>
    <t>Strata netto dotycząca działalności niemedycznej i medycznej w zakresie w jakim nie wynika z niedoszacowania świadczeń przez NFZ</t>
  </si>
  <si>
    <t>art.71 wsk.zadłużenia (zobowiązania-śr.pieniężne/przych. ogółem)</t>
  </si>
  <si>
    <t>&lt; 0,5</t>
  </si>
  <si>
    <t>art.72 ust.1 p.1 zobowiązania do poziomu wsk.zadłużenia = 0,5 (0,5*przych.ogółem+śr.pieniężne)</t>
  </si>
  <si>
    <t>art.72 ust.1 p.1 zobowiązania powyżej poziomu wsk.zadłuż.=0,5 (zobowiązania ogółem-poz.4)</t>
  </si>
  <si>
    <t>art.72 ust.1p.1 zobowiązania do przejęcia przez podmiot tworzący jeżeli wsk. zadłużenia&gt;0,5 (poz.3&gt;0,5)</t>
  </si>
  <si>
    <t xml:space="preserve">Główny Księgowy </t>
  </si>
  <si>
    <t xml:space="preserve">Dyrektor Departamentu Merytorycznego                                       </t>
  </si>
  <si>
    <t>ADz I-ZOZ</t>
  </si>
  <si>
    <t>Załącznik nr 14 do uchwały Nr 3/36/23</t>
  </si>
  <si>
    <t xml:space="preserve">Analiza działalności zakładu opieki zdrowotnej </t>
  </si>
  <si>
    <t>Analiza wyników finansowych wg ośrodków powstawania kosztów</t>
  </si>
  <si>
    <r>
      <rPr>
        <b/>
        <i/>
        <vertAlign val="superscript"/>
        <sz val="9"/>
        <rFont val="Calibri"/>
        <family val="2"/>
      </rPr>
      <t xml:space="preserve"> 1</t>
    </r>
    <r>
      <rPr>
        <b/>
        <i/>
        <sz val="9"/>
        <rFont val="Calibri"/>
        <family val="2"/>
      </rPr>
      <t xml:space="preserve"> Nie wpisujemy danych w miejscach wprowadzonych formuł w części I.1, I.2, I.3, podsumowania. Dane do podsumowań są pobierane automatycznie z podsumowań poszczególnych rodzajów działalności w dalszej części arkusza. </t>
    </r>
  </si>
  <si>
    <r>
      <rPr>
        <b/>
        <i/>
        <vertAlign val="superscript"/>
        <sz val="9"/>
        <rFont val="Calibri"/>
        <family val="2"/>
      </rPr>
      <t>2</t>
    </r>
    <r>
      <rPr>
        <b/>
        <i/>
        <sz val="9"/>
        <rFont val="Calibri"/>
        <family val="2"/>
      </rPr>
      <t xml:space="preserve"> Arkusz analizy zaczynamy wypełniać w zależności rodzaju ZOZ uwzględniając indywidualną strukturę organizacyjną ZOZ i tak: szpitale od p-ktu I.1.1., przychodnie i pozostałe ZOZ-y od p-ktu I.1.2. W przypadku wystąpienia bardziej rozbudowanej struktury organizacyjnej ZOZ-u należy rozszerzyć odpowiedni rodzaj działalności poprzez wstawienie i dopisanie kolejnych oddziałów, poradni, pracowni, itd. zachowując zasadę rozdzielenia obrotów finansowanych z NFZ i pozostałych oraz należy zmienić odpowiadajace zmianom formuły podsumowań. </t>
    </r>
  </si>
  <si>
    <t>Przychody - wykazujemy wg miejsc powstawania przychodów (określonych w zakładowym planie kont), w podziale na oddziały, poradnie, pracownie, laboratoria i inne rodzaje sprzedaży medycznej i niemedycznej. W przypadku dokonywania sprzedaży finansowanej z NFZ i dokonywanej dla pozostałych klientów należy wyodrębnić w poszczególnych grupach (oddziały, poradnie, pracownie laboratoria i inne rodzaje sprzedaży medycznej) przychody ze sprzedaży dla NFZ zgodnie z umowami oraz przychody ze sprzedaży dla pozostałych klientów.</t>
  </si>
  <si>
    <r>
      <rPr>
        <b/>
        <i/>
        <vertAlign val="superscript"/>
        <sz val="9"/>
        <rFont val="Calibri"/>
        <family val="2"/>
      </rPr>
      <t>3</t>
    </r>
    <r>
      <rPr>
        <b/>
        <i/>
        <sz val="9"/>
        <rFont val="Calibri"/>
        <family val="2"/>
      </rPr>
      <t xml:space="preserve"> Koszty - wykazujemy wg miejsc powstawania kosztów (określonych w zakładowym planie kont). ZOZ-y, które mają wyodrębniony koszt własny sprzedaży (składający się z kosztu wytworzenia i narzutu kosztów zarządu) wpisują w poszczególnych oddziałach, poradniach, zakładach itd. w kol.5 koszt własny w jednej pozycji. </t>
    </r>
  </si>
  <si>
    <r>
      <rPr>
        <b/>
        <i/>
        <vertAlign val="superscript"/>
        <sz val="9"/>
        <rFont val="Calibri"/>
        <family val="2"/>
      </rPr>
      <t>4</t>
    </r>
    <r>
      <rPr>
        <b/>
        <i/>
        <sz val="9"/>
        <rFont val="Calibri"/>
        <family val="2"/>
      </rPr>
      <t xml:space="preserve"> ZOZ-y, które nie mają wyodrębnionego kosztu własnego sprzedaży jako całości wpisują  w poszczególnych oddziałach, poradniach, zakładach itd. w kol.5 koszt  w dwóch pozycjach: osobno koszt wytworzenia i osobno narzut kosztów ogólnych i zarządu (koszt własny wyliczy się z podsumowania).</t>
    </r>
  </si>
  <si>
    <r>
      <t xml:space="preserve">5 </t>
    </r>
    <r>
      <rPr>
        <b/>
        <i/>
        <sz val="9"/>
        <rFont val="Calibri"/>
        <family val="2"/>
      </rPr>
      <t>Status oddziału, poradni, zakładu itd.- należy wpisać odpowiednio (R lub M lub P) w kol.3 w poszczególnych oddziałach, poradniach, zakładach itd.: "R" - jeżeli oddział, zakład itd. wykonuje wyłącznie procedury med.ratujące życie; "M" - jeżeli oddział,zakład itd. wykonuje zarówno procedury med. ratujące życie jak i pozostałe procedury med.; "P" - jeżeli oddział,zakład itd. wykonuje pozostałe procedury med.</t>
    </r>
  </si>
  <si>
    <t>w złotych (po przecinku dwa miejsca)</t>
  </si>
  <si>
    <t>Status5 oddziału, poradni, zakładu itd.</t>
  </si>
  <si>
    <t>Przychody</t>
  </si>
  <si>
    <t>Koszty</t>
  </si>
  <si>
    <t>Wynik</t>
  </si>
  <si>
    <t xml:space="preserve">Rentowność % </t>
  </si>
  <si>
    <t xml:space="preserve">I.1. </t>
  </si>
  <si>
    <r>
      <t>Podsumowanie działalności medycznej</t>
    </r>
    <r>
      <rPr>
        <b/>
        <vertAlign val="superscript"/>
        <sz val="10"/>
        <rFont val="Calibri"/>
        <family val="2"/>
      </rPr>
      <t>1</t>
    </r>
  </si>
  <si>
    <t xml:space="preserve"> - oddziały szpitalne</t>
  </si>
  <si>
    <t xml:space="preserve"> - poradnie</t>
  </si>
  <si>
    <t xml:space="preserve"> - zakłady</t>
  </si>
  <si>
    <t xml:space="preserve"> - inna działalność medyczna</t>
  </si>
  <si>
    <t>Razem podstawowa działalność</t>
  </si>
  <si>
    <t>Razem pomocnicza działalność medyczna</t>
  </si>
  <si>
    <t>Razem działalność medyczna, w tym:</t>
  </si>
  <si>
    <t xml:space="preserve">            - przychody ze sprzedaży NFZ (umowy)/ koszty własny</t>
  </si>
  <si>
    <t>% przych.ze sprzedaży NFZ (umowy)/przych. ze sprzedaży/koszt sprzedaży</t>
  </si>
  <si>
    <t xml:space="preserve">I.2. </t>
  </si>
  <si>
    <r>
      <t>Podsumowanie działalności niemedycznej</t>
    </r>
    <r>
      <rPr>
        <b/>
        <vertAlign val="superscript"/>
        <sz val="10"/>
        <rFont val="Calibri"/>
        <family val="2"/>
      </rPr>
      <t>1</t>
    </r>
  </si>
  <si>
    <t xml:space="preserve">            - działalność pomocnicza</t>
  </si>
  <si>
    <t xml:space="preserve">            - działalność bytowa</t>
  </si>
  <si>
    <t>Razem działalność niemedyczna</t>
  </si>
  <si>
    <t xml:space="preserve">I.3. </t>
  </si>
  <si>
    <t>Razem sprzedaż</t>
  </si>
  <si>
    <t>I.1.1.</t>
  </si>
  <si>
    <r>
      <t xml:space="preserve">Oddziały szpitalne </t>
    </r>
    <r>
      <rPr>
        <b/>
        <vertAlign val="superscript"/>
        <sz val="10"/>
        <rFont val="Calibri"/>
        <family val="2"/>
      </rPr>
      <t>2</t>
    </r>
  </si>
  <si>
    <t>Nazwa Oddziału</t>
  </si>
  <si>
    <r>
      <t>przychody z NFZ (umowy) / koszt własny sprzedaży</t>
    </r>
    <r>
      <rPr>
        <vertAlign val="superscript"/>
        <sz val="10"/>
        <rFont val="Calibri"/>
        <family val="2"/>
      </rPr>
      <t>3</t>
    </r>
  </si>
  <si>
    <r>
      <t>przychody z innych źródeł / koszty</t>
    </r>
    <r>
      <rPr>
        <vertAlign val="superscript"/>
        <sz val="10"/>
        <rFont val="Calibri"/>
        <family val="2"/>
      </rPr>
      <t>4</t>
    </r>
  </si>
  <si>
    <t xml:space="preserve">Razem </t>
  </si>
  <si>
    <t>w tym - przychody z NFZ (umowy)/ koszt własny</t>
  </si>
  <si>
    <t xml:space="preserve">I.1.2. </t>
  </si>
  <si>
    <r>
      <t xml:space="preserve"> Poradnie</t>
    </r>
    <r>
      <rPr>
        <b/>
        <vertAlign val="superscript"/>
        <sz val="10"/>
        <rFont val="Calibri"/>
        <family val="2"/>
      </rPr>
      <t>2</t>
    </r>
  </si>
  <si>
    <t>Nazwa Poradni</t>
  </si>
  <si>
    <t>I.1.3.</t>
  </si>
  <si>
    <r>
      <t>Zakłady</t>
    </r>
    <r>
      <rPr>
        <b/>
        <vertAlign val="superscript"/>
        <sz val="10"/>
        <rFont val="Calibri"/>
        <family val="2"/>
      </rPr>
      <t>2</t>
    </r>
  </si>
  <si>
    <t>Nazwa Zakładu</t>
  </si>
  <si>
    <t>I.1.4.</t>
  </si>
  <si>
    <r>
      <t>Podstawowa działalność medyczna - inna</t>
    </r>
    <r>
      <rPr>
        <b/>
        <vertAlign val="superscript"/>
        <sz val="10"/>
        <rFont val="Calibri"/>
        <family val="2"/>
      </rPr>
      <t>2</t>
    </r>
    <r>
      <rPr>
        <b/>
        <sz val="10"/>
        <rFont val="Calibri"/>
        <family val="2"/>
      </rPr>
      <t xml:space="preserve"> (st.pogot.ratunk, , dom. leczenie itp….)</t>
    </r>
  </si>
  <si>
    <t>Nazwa Zespołu</t>
  </si>
  <si>
    <t>I.1.5.</t>
  </si>
  <si>
    <r>
      <t>Pomocnicza działalność medyczna</t>
    </r>
    <r>
      <rPr>
        <b/>
        <vertAlign val="superscript"/>
        <sz val="10"/>
        <rFont val="Calibri"/>
        <family val="2"/>
      </rPr>
      <t>2</t>
    </r>
  </si>
  <si>
    <t xml:space="preserve">Nazwa Pracowni; Laboratorium; Zakładu, </t>
  </si>
  <si>
    <t>I.2.1.</t>
  </si>
  <si>
    <r>
      <t>Pomocnicza działalność niemedyczna</t>
    </r>
    <r>
      <rPr>
        <b/>
        <vertAlign val="superscript"/>
        <sz val="10"/>
        <color indexed="8"/>
        <rFont val="Calibri"/>
        <family val="2"/>
      </rPr>
      <t>2</t>
    </r>
  </si>
  <si>
    <t>Nazwa rodzaju działalności</t>
  </si>
  <si>
    <t xml:space="preserve">I.2.2. </t>
  </si>
  <si>
    <r>
      <t xml:space="preserve"> Działalność bytowa</t>
    </r>
    <r>
      <rPr>
        <b/>
        <vertAlign val="superscript"/>
        <sz val="10"/>
        <color indexed="8"/>
        <rFont val="Calibri"/>
        <family val="2"/>
      </rPr>
      <t>2</t>
    </r>
  </si>
  <si>
    <t xml:space="preserve">Nie wpisujemy danych w miejscach wprowadzonych formuł. Dane do pozycji I.4.1 pobierane są automatycznie z podsumowań, natomiast do pozycji od I.4.2. do I.4.9 wymagają wprowadzenia.                                                                                                                                                                                    Wynik finansowy netto wykazany w analizie ADz I – ZOZ musi być zgodny z wynikiem finansowym wykazanym w sprawozdaniu SF – ZOZ </t>
  </si>
  <si>
    <t>I.4.</t>
  </si>
  <si>
    <t>Rachunek wyników</t>
  </si>
  <si>
    <t>Sprzedaż usług</t>
  </si>
  <si>
    <t>Sprzedaż pozostała</t>
  </si>
  <si>
    <t>Rozliczenia międzyokresowe kosztów/Zmiana stanu produktów</t>
  </si>
  <si>
    <t>Wynik ze sprzedaży</t>
  </si>
  <si>
    <t>Pozostała działalność operacyjna</t>
  </si>
  <si>
    <t>Rozliczenia z lat ubiegłych uznane przez NFZ i zarachowane do przychodów roku sprawozd. (poz.VI.3. z SF-ZOZ)</t>
  </si>
  <si>
    <t>Odpis aktualizujący należności z NFZ (poz.XI.2. z SF-ZOZ)</t>
  </si>
  <si>
    <t>Pokrycie amortyzacji (poz.VII. z SF-ZOZ)</t>
  </si>
  <si>
    <t>Wynik z działalności operacyjnej</t>
  </si>
  <si>
    <t>Działalność finansowa</t>
  </si>
  <si>
    <t>Wynik brutto</t>
  </si>
  <si>
    <t>Obciążenia wyniku</t>
  </si>
  <si>
    <t xml:space="preserve">Wynik netto </t>
  </si>
  <si>
    <t xml:space="preserve">Dyrektor Departamentu Merytorycznego                                      </t>
  </si>
  <si>
    <t>ADz II-ZOZ</t>
  </si>
  <si>
    <t xml:space="preserve">Załącznik nr 15 do uchwały Nr 3/36/23 </t>
  </si>
  <si>
    <t xml:space="preserve">II. </t>
  </si>
  <si>
    <t xml:space="preserve"> Analiza świadczonych usług </t>
  </si>
  <si>
    <r>
      <rPr>
        <b/>
        <i/>
        <vertAlign val="superscript"/>
        <sz val="10"/>
        <rFont val="Calibri"/>
        <family val="2"/>
      </rPr>
      <t xml:space="preserve">1 </t>
    </r>
    <r>
      <rPr>
        <b/>
        <i/>
        <sz val="10"/>
        <rFont val="Calibri"/>
        <family val="2"/>
      </rPr>
      <t xml:space="preserve">Nie wpisujemy danych w miejscach wprowadzonych formuł.
</t>
    </r>
    <r>
      <rPr>
        <b/>
        <i/>
        <vertAlign val="superscript"/>
        <sz val="10"/>
        <rFont val="Calibri"/>
        <family val="2"/>
      </rPr>
      <t xml:space="preserve">2 </t>
    </r>
    <r>
      <rPr>
        <b/>
        <i/>
        <sz val="10"/>
        <rFont val="Calibri"/>
        <family val="2"/>
      </rPr>
      <t xml:space="preserve">Arkusz analizy zaczynamy wypełniać w zależności rodzaju ZOZ uwzględniając indywidualną strukturę organizacyjną ZOZ w podziale na poszczególne oddziały, poradnie, pracownie, laboratoria i inne rodzaje działalności medycznej i niemedycznej i tak: szpitale od p-ktu II.1., przychodnie i pozostałe ZOZ-y od p-ktu II.2. 
W przypadku wystąpienia bardziej rozbudowanej struktury organizacyjnej Zakładu należy rozszerzyć odpowiedni rodzaj działalności poprzez wstawienie wierszy i dopisanie kolejnych oddziałów, poradni, pracowni, itd. oraz należy zmienić odpowiadające zmianom formuły podsumowań.
</t>
    </r>
    <r>
      <rPr>
        <b/>
        <i/>
        <vertAlign val="superscript"/>
        <sz val="10"/>
        <rFont val="Calibri"/>
        <family val="2"/>
      </rPr>
      <t xml:space="preserve">3 </t>
    </r>
    <r>
      <rPr>
        <b/>
        <i/>
        <sz val="10"/>
        <rFont val="Calibri"/>
        <family val="2"/>
      </rPr>
      <t xml:space="preserve">Liczba wykonanych procedur – należy wpisać ilość wykonanych procedur medycznych (diagnostycznych, zabiegowo-terapeutycznych, laboratoryjnych) przy czym porada, wizyta,  traktowana jest jako określona procedura medyczna. 
</t>
    </r>
    <r>
      <rPr>
        <b/>
        <i/>
        <vertAlign val="superscript"/>
        <sz val="10"/>
        <rFont val="Calibri"/>
        <family val="2"/>
      </rPr>
      <t>4</t>
    </r>
    <r>
      <rPr>
        <b/>
        <i/>
        <sz val="10"/>
        <rFont val="Calibri"/>
        <family val="2"/>
      </rPr>
      <t xml:space="preserve"> W przypadku braku wykazu wykonanych procedur ilość świadczonych usług (porad, wizyt, zbiegów itd.) należy wykazać w poz. liczba wykonanych badań.
</t>
    </r>
    <r>
      <rPr>
        <b/>
        <i/>
        <vertAlign val="superscript"/>
        <sz val="10"/>
        <rFont val="Calibri"/>
        <family val="2"/>
      </rPr>
      <t>5</t>
    </r>
    <r>
      <rPr>
        <b/>
        <i/>
        <sz val="10"/>
        <rFont val="Calibri"/>
        <family val="2"/>
      </rPr>
      <t xml:space="preserve">Szpitale i pozostałe ZOZ-y wypełniają stosowny zakres od kol.1 do kol.8 oraz kol.14 i kol.15. W zakresie kosztów (kol.14) dane oddziałów szpitalnych, poradni itd.należy należy skopiować z analizy ADz I-ZOZ, natomiast w zakresie przychodów (kol.15) należy wpisać dane wykazane w analizie ADz I-ZOZ. 
</t>
    </r>
  </si>
  <si>
    <r>
      <t>Oddziały szpitalne</t>
    </r>
    <r>
      <rPr>
        <b/>
        <vertAlign val="superscript"/>
        <sz val="10"/>
        <rFont val="Calibri"/>
        <family val="2"/>
      </rPr>
      <t>2</t>
    </r>
  </si>
  <si>
    <t>Wskaźniki medyczne</t>
  </si>
  <si>
    <t>Średnie zatrudnienie - umowy o pracę (et.) i kontrakty (et. przelicz.)</t>
  </si>
  <si>
    <r>
      <t>Wskaźniki efektywności działalności medycznej</t>
    </r>
    <r>
      <rPr>
        <b/>
        <vertAlign val="superscript"/>
        <sz val="10"/>
        <rFont val="Calibri"/>
        <family val="2"/>
      </rPr>
      <t>1</t>
    </r>
  </si>
  <si>
    <r>
      <t>Pielęgniarki /lekarze</t>
    </r>
    <r>
      <rPr>
        <b/>
        <vertAlign val="superscript"/>
        <sz val="9"/>
        <rFont val="Calibri"/>
        <family val="2"/>
      </rPr>
      <t>1</t>
    </r>
  </si>
  <si>
    <r>
      <t>Pozostały personel          /lekarze</t>
    </r>
    <r>
      <rPr>
        <b/>
        <vertAlign val="superscript"/>
        <sz val="9"/>
        <rFont val="Calibri"/>
        <family val="2"/>
      </rPr>
      <t>1</t>
    </r>
  </si>
  <si>
    <r>
      <t>Koszty oddz. szpitalnych</t>
    </r>
    <r>
      <rPr>
        <b/>
        <vertAlign val="superscript"/>
        <sz val="9"/>
        <rFont val="Calibri"/>
        <family val="2"/>
      </rPr>
      <t>5</t>
    </r>
    <r>
      <rPr>
        <b/>
        <sz val="9"/>
        <rFont val="Calibri"/>
        <family val="2"/>
      </rPr>
      <t xml:space="preserve"> (zł) </t>
    </r>
  </si>
  <si>
    <r>
      <t>Przychody ze sprzedaży</t>
    </r>
    <r>
      <rPr>
        <b/>
        <vertAlign val="superscript"/>
        <sz val="9"/>
        <rFont val="Calibri"/>
        <family val="2"/>
      </rPr>
      <t xml:space="preserve">5 </t>
    </r>
    <r>
      <rPr>
        <b/>
        <sz val="9"/>
        <rFont val="Calibri"/>
        <family val="2"/>
      </rPr>
      <t>(zł)</t>
    </r>
  </si>
  <si>
    <r>
      <t>Wskaźniki efektywności działalności</t>
    </r>
    <r>
      <rPr>
        <b/>
        <vertAlign val="superscript"/>
        <sz val="9"/>
        <rFont val="Calibri"/>
        <family val="2"/>
      </rPr>
      <t>1</t>
    </r>
    <r>
      <rPr>
        <b/>
        <sz val="9"/>
        <rFont val="Calibri"/>
        <family val="2"/>
      </rPr>
      <t xml:space="preserve"> (zł)</t>
    </r>
  </si>
  <si>
    <t xml:space="preserve">    Średnia liczba łóżek</t>
  </si>
  <si>
    <t xml:space="preserve">Liczba leczonych chorych </t>
  </si>
  <si>
    <t>Liczba osobodni pobytu (łóżkodni)</t>
  </si>
  <si>
    <t xml:space="preserve"> Lekarze</t>
  </si>
  <si>
    <t>Pielęgniarki i położne</t>
  </si>
  <si>
    <t>Pozostały personel med.i niemed.</t>
  </si>
  <si>
    <t>Wskaźnik wykorzyst. łóżek                 w dniach</t>
  </si>
  <si>
    <t>Wsk.średniego okresu pobytu chorego w szpitalu (dn.)</t>
  </si>
  <si>
    <t>Wskaźnik przelotowości łóżek</t>
  </si>
  <si>
    <t xml:space="preserve">Koszt na osobodzień </t>
  </si>
  <si>
    <t>Koszt na  łóżko</t>
  </si>
  <si>
    <t>Sprzedaż na łóżko</t>
  </si>
  <si>
    <t>Koszt na leczonego</t>
  </si>
  <si>
    <t>Sprzedaż na leczonego</t>
  </si>
  <si>
    <t xml:space="preserve">Średnia sprzedaż na pracownika 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</si>
  <si>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</si>
  <si>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</si>
  <si>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</si>
  <si>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</si>
  <si>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</si>
  <si>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</si>
  <si>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</si>
  <si>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</si>
  <si>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</si>
  <si>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</si>
  <si>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r>
      <t>Poradnie</t>
    </r>
    <r>
      <rPr>
        <b/>
        <vertAlign val="superscript"/>
        <sz val="10"/>
        <rFont val="Calibri"/>
        <family val="2"/>
      </rPr>
      <t>2</t>
    </r>
  </si>
  <si>
    <r>
      <t>Liczba wyk. procedur med.</t>
    </r>
    <r>
      <rPr>
        <b/>
        <vertAlign val="superscript"/>
        <sz val="9"/>
        <rFont val="Calibri"/>
        <family val="2"/>
      </rPr>
      <t>3</t>
    </r>
  </si>
  <si>
    <r>
      <t>Liczba wyk.porad, badań, wizyt</t>
    </r>
    <r>
      <rPr>
        <b/>
        <vertAlign val="superscript"/>
        <sz val="9"/>
        <rFont val="Calibri"/>
        <family val="2"/>
      </rPr>
      <t>4</t>
    </r>
  </si>
  <si>
    <t>Liczba wyk. punktów</t>
  </si>
  <si>
    <t>Pielęgniarki /lekarze</t>
  </si>
  <si>
    <t>Pozostały personel          /lekarze</t>
  </si>
  <si>
    <r>
      <t>Koszty poradni</t>
    </r>
    <r>
      <rPr>
        <b/>
        <vertAlign val="superscript"/>
        <sz val="9"/>
        <rFont val="Calibri"/>
        <family val="2"/>
      </rPr>
      <t xml:space="preserve">5                   </t>
    </r>
    <r>
      <rPr>
        <b/>
        <sz val="9"/>
        <rFont val="Calibri"/>
        <family val="2"/>
      </rPr>
      <t>(zł)</t>
    </r>
  </si>
  <si>
    <r>
      <t>Przychody</t>
    </r>
    <r>
      <rPr>
        <b/>
        <vertAlign val="superscript"/>
        <sz val="9"/>
        <rFont val="Calibri"/>
        <family val="2"/>
      </rPr>
      <t xml:space="preserve"> </t>
    </r>
    <r>
      <rPr>
        <b/>
        <sz val="9"/>
        <rFont val="Calibri"/>
        <family val="2"/>
      </rPr>
      <t>ze sprzedaży</t>
    </r>
    <r>
      <rPr>
        <b/>
        <vertAlign val="superscript"/>
        <sz val="9"/>
        <rFont val="Calibri"/>
        <family val="2"/>
      </rPr>
      <t>5</t>
    </r>
    <r>
      <rPr>
        <b/>
        <sz val="9"/>
        <rFont val="Calibri"/>
        <family val="2"/>
      </rPr>
      <t>(zł)</t>
    </r>
  </si>
  <si>
    <t xml:space="preserve">Koszt na procedurę </t>
  </si>
  <si>
    <t xml:space="preserve">Sprzedaż na procedurę  </t>
  </si>
  <si>
    <t>Koszt na poradę/badanie</t>
  </si>
  <si>
    <t xml:space="preserve">Sprzedaż na poradę/badanie </t>
  </si>
  <si>
    <t>Koszt na punkt</t>
  </si>
  <si>
    <t xml:space="preserve">Sprzedaż na punkt </t>
  </si>
  <si>
    <t>II.3.</t>
  </si>
  <si>
    <r>
      <t>Liczba wyk.porad, badań,wizyt</t>
    </r>
    <r>
      <rPr>
        <b/>
        <vertAlign val="superscript"/>
        <sz val="9"/>
        <rFont val="Calibri"/>
        <family val="2"/>
      </rPr>
      <t>4</t>
    </r>
    <r>
      <rPr>
        <b/>
        <sz val="9"/>
        <rFont val="Calibri"/>
        <family val="2"/>
      </rPr>
      <t xml:space="preserve"> pacj.szpit.</t>
    </r>
  </si>
  <si>
    <r>
      <t>Liczba wyk.porad, badań,wizyt</t>
    </r>
    <r>
      <rPr>
        <b/>
        <vertAlign val="superscript"/>
        <sz val="9"/>
        <rFont val="Calibri"/>
        <family val="2"/>
      </rPr>
      <t>4</t>
    </r>
    <r>
      <rPr>
        <b/>
        <sz val="9"/>
        <rFont val="Calibri"/>
        <family val="2"/>
      </rPr>
      <t xml:space="preserve"> pacj.ambul.</t>
    </r>
  </si>
  <si>
    <r>
      <t>Koszty zakładów</t>
    </r>
    <r>
      <rPr>
        <b/>
        <vertAlign val="superscript"/>
        <sz val="9"/>
        <rFont val="Calibri"/>
        <family val="2"/>
      </rPr>
      <t>5</t>
    </r>
    <r>
      <rPr>
        <b/>
        <sz val="9"/>
        <rFont val="Calibri"/>
        <family val="2"/>
      </rPr>
      <t xml:space="preserve">       (zł)</t>
    </r>
  </si>
  <si>
    <r>
      <t>Przychody ze sprzedaży</t>
    </r>
    <r>
      <rPr>
        <b/>
        <vertAlign val="superscript"/>
        <sz val="9"/>
        <rFont val="Calibri"/>
        <family val="2"/>
      </rPr>
      <t>5</t>
    </r>
    <r>
      <rPr>
        <b/>
        <sz val="9"/>
        <rFont val="Calibri"/>
        <family val="2"/>
      </rPr>
      <t>(zł)</t>
    </r>
  </si>
  <si>
    <t xml:space="preserve">Razem  </t>
  </si>
  <si>
    <t>II.4.</t>
  </si>
  <si>
    <r>
      <t>Podstawowa  działalność medyczna - inna</t>
    </r>
    <r>
      <rPr>
        <b/>
        <vertAlign val="superscript"/>
        <sz val="10"/>
        <rFont val="Calibri"/>
        <family val="2"/>
      </rPr>
      <t xml:space="preserve">2 </t>
    </r>
    <r>
      <rPr>
        <b/>
        <sz val="10"/>
        <rFont val="Calibri"/>
        <family val="2"/>
      </rPr>
      <t>st.pogot.ratunk, dom. leczenie itp….)</t>
    </r>
  </si>
  <si>
    <t>Liczba wyjazdów,    zgłoszeń</t>
  </si>
  <si>
    <r>
      <t>Ratownicy      /lekarze</t>
    </r>
    <r>
      <rPr>
        <b/>
        <vertAlign val="superscript"/>
        <sz val="9"/>
        <rFont val="Calibri"/>
        <family val="2"/>
      </rPr>
      <t>1</t>
    </r>
  </si>
  <si>
    <r>
      <t>Koszty zespołów</t>
    </r>
    <r>
      <rPr>
        <b/>
        <vertAlign val="superscript"/>
        <sz val="9"/>
        <rFont val="Calibri"/>
        <family val="2"/>
      </rPr>
      <t>5</t>
    </r>
    <r>
      <rPr>
        <b/>
        <sz val="9"/>
        <rFont val="Calibri"/>
        <family val="2"/>
      </rPr>
      <t xml:space="preserve">      (zł)</t>
    </r>
  </si>
  <si>
    <t xml:space="preserve">Ratownicy </t>
  </si>
  <si>
    <t>II.5.</t>
  </si>
  <si>
    <r>
      <t>Liczba wyk. badań</t>
    </r>
    <r>
      <rPr>
        <b/>
        <vertAlign val="superscript"/>
        <sz val="9"/>
        <rFont val="Calibri"/>
        <family val="2"/>
      </rPr>
      <t>4</t>
    </r>
  </si>
  <si>
    <r>
      <t>Koszty pracowni</t>
    </r>
    <r>
      <rPr>
        <b/>
        <vertAlign val="superscript"/>
        <sz val="9"/>
        <rFont val="Calibri"/>
        <family val="2"/>
      </rPr>
      <t>5</t>
    </r>
    <r>
      <rPr>
        <b/>
        <sz val="9"/>
        <rFont val="Calibri"/>
        <family val="2"/>
      </rPr>
      <t xml:space="preserve">        (zł)</t>
    </r>
  </si>
  <si>
    <t xml:space="preserve">Nazwa Pracow.; Laborat. </t>
  </si>
  <si>
    <t>II.6.</t>
  </si>
  <si>
    <r>
      <t>Pomocnicza działalność  niemedyczna</t>
    </r>
    <r>
      <rPr>
        <b/>
        <vertAlign val="superscript"/>
        <sz val="10"/>
        <color indexed="8"/>
        <rFont val="Calibri"/>
        <family val="2"/>
      </rPr>
      <t>2</t>
    </r>
  </si>
  <si>
    <t>Ilość wykon. prac (zależn. od potrzeb)</t>
  </si>
  <si>
    <t>Ilość jednostek rozliczen.</t>
  </si>
  <si>
    <t xml:space="preserve">Średnie zatrudnienie </t>
  </si>
  <si>
    <t>Nazwa rodzaju</t>
  </si>
  <si>
    <t>II.7.</t>
  </si>
  <si>
    <t>Działalność bytowa</t>
  </si>
  <si>
    <t>Analiza zatrudnienia i kosztów zatrudnienia</t>
  </si>
  <si>
    <t>Nie wpisujemy danych w miejscach wprowadzonych formuł.</t>
  </si>
  <si>
    <t xml:space="preserve">Stan zatrudnienia </t>
  </si>
  <si>
    <t>Koszty w (zł)</t>
  </si>
  <si>
    <t xml:space="preserve">Przeciętne wynagrodzenie / m-c </t>
  </si>
  <si>
    <t>Zmiana (wyk.2022 r.-2021 r.)</t>
  </si>
  <si>
    <t xml:space="preserve">umowy o pracę (et.) </t>
  </si>
  <si>
    <t xml:space="preserve">kontrakty (et. przelicz.)    </t>
  </si>
  <si>
    <t xml:space="preserve">wynagrodzenie*                umowy o pracę </t>
  </si>
  <si>
    <t xml:space="preserve">kontrakty     </t>
  </si>
  <si>
    <t xml:space="preserve">umowy o pracę </t>
  </si>
  <si>
    <t>zatrudnienia</t>
  </si>
  <si>
    <t>przeciętnego wynagrodz.</t>
  </si>
  <si>
    <t>31.12.2021 r.</t>
  </si>
  <si>
    <t>31.12.2022 r.</t>
  </si>
  <si>
    <t>wyk. 2021 r.</t>
  </si>
  <si>
    <t>wyk. 2022 r.</t>
  </si>
  <si>
    <t>k.(8+10)-(7+9)</t>
  </si>
  <si>
    <t>k.(16-15)</t>
  </si>
  <si>
    <t>k.(18-17)</t>
  </si>
  <si>
    <t>Lekarze</t>
  </si>
  <si>
    <t>Lekarze - rezydenci, stażyści</t>
  </si>
  <si>
    <t>Pozost. personel med.</t>
  </si>
  <si>
    <t>Pozost. personel (niemed.)</t>
  </si>
  <si>
    <t>Administracja i dyrekcja</t>
  </si>
  <si>
    <t>Firmy zewnętrzne</t>
  </si>
  <si>
    <t>* bez umów zleceń oraz bez wynagrodzeń pozostałych (nagród jubileuszowych, odpraw emerytalnych i rentowych, innych - jednorazowych)</t>
  </si>
  <si>
    <t>SF-IK</t>
  </si>
  <si>
    <t>Załącznik nr 16 do uchwały Nr 3/36/23</t>
  </si>
  <si>
    <t>Sprawozdanie z wykonania planu finansowego instytucji kultury</t>
  </si>
  <si>
    <t xml:space="preserve">Wykonanie planu na 31.12.2021 r.   </t>
  </si>
  <si>
    <t xml:space="preserve">Wykonanie planu na 31.12.2022 r.   </t>
  </si>
  <si>
    <t>Wsk.wyk. planu w % 
(kol.6/kol.5)</t>
  </si>
  <si>
    <t xml:space="preserve"> Pierwotny 
na 01.01.2022 r.</t>
  </si>
  <si>
    <t>Po zmianach 
na 31.12.2022 r.</t>
  </si>
  <si>
    <t>Przychody na działalność podstawową</t>
  </si>
  <si>
    <t>dotacje na działalność statutową</t>
  </si>
  <si>
    <t>ze środków innych jednostek samorządu terytorialnego</t>
  </si>
  <si>
    <t>ze środków budżetu państwa</t>
  </si>
  <si>
    <t>dotacje na wskazane zadania</t>
  </si>
  <si>
    <t>z budżetu Województwa Kujawsko-Pomorskiego</t>
  </si>
  <si>
    <t>2.1.1.</t>
  </si>
  <si>
    <t>finansowane ze środków własnych Woj. Kujawsko-Pomorskiego</t>
  </si>
  <si>
    <t>2.1.2.</t>
  </si>
  <si>
    <t>finansowane z innych źródeł</t>
  </si>
  <si>
    <t>z budżetu innych jednostek samorządu terytorialnego</t>
  </si>
  <si>
    <t>z innych żródeł</t>
  </si>
  <si>
    <t>przychody ze świadczonych usług</t>
  </si>
  <si>
    <t>na rzecz Województwa Kujawsko-Pomorskiego i jego jedn. budżet.</t>
  </si>
  <si>
    <t>na rzecz wojewódzkich osób prawnych</t>
  </si>
  <si>
    <t>na rzecz pozostałych</t>
  </si>
  <si>
    <t>przychody z najmu i dzierżaw, reklam</t>
  </si>
  <si>
    <t>na realizację projektów współfinsowanych z UE</t>
  </si>
  <si>
    <t>pozostałe przychody, w tym:</t>
  </si>
  <si>
    <t>sprzedaż biletów</t>
  </si>
  <si>
    <t>sprzedaż programów i wydawnictw</t>
  </si>
  <si>
    <t>Zmiana stanu produktów</t>
  </si>
  <si>
    <t>zysk ze zbycia niefinansowych aktywów trwałych</t>
  </si>
  <si>
    <t>środków trwałych finans. z otrzymanych dotacji do 31.12.2011 r.</t>
  </si>
  <si>
    <t>środków trwałych finans. z otrzymanych dotacji od 01.01.2012 r.</t>
  </si>
  <si>
    <t>śr.trwałych otrzym. nieodpł. od org. założyciel. do 31.12.2011 r.</t>
  </si>
  <si>
    <t>śr. trwałych otrzym. nieodpł. od org. założyciel. od 01.01.2012 r.</t>
  </si>
  <si>
    <t>śr. trwałych pozostałych otrzym. nieodpłatnie do 31.12.2011 r.</t>
  </si>
  <si>
    <t>śr. trwałych pozostałych otrzym. nieodpłatnie od 01.01.2012 r.</t>
  </si>
  <si>
    <t>VIII.a</t>
  </si>
  <si>
    <t>Koszty w układzie kalkulacyjnym</t>
  </si>
  <si>
    <t>koszty działalności podstawowej</t>
  </si>
  <si>
    <t>koszty działalności pomocniczej</t>
  </si>
  <si>
    <t>koszty ogólnozakładowe i zarządu</t>
  </si>
  <si>
    <t>VIII.b</t>
  </si>
  <si>
    <t>zużycie materiałów i energii</t>
  </si>
  <si>
    <t>zakupy zbiorów bibliotecznych (odpis. w koszty w m. zakupu)</t>
  </si>
  <si>
    <t>remontowe budynków</t>
  </si>
  <si>
    <t>konserwacja zbiorów muzealnych</t>
  </si>
  <si>
    <t xml:space="preserve">ochrona </t>
  </si>
  <si>
    <t>opłaty czynszowe z tytułu wynajmu</t>
  </si>
  <si>
    <t>pozostałe usługi</t>
  </si>
  <si>
    <t>wynagrodzenia (um. o pracę, um. zlecenia)</t>
  </si>
  <si>
    <t>wynagrodzenia administracji</t>
  </si>
  <si>
    <t>wynagrodzenia obsługi</t>
  </si>
  <si>
    <t>wynagrodzenia pracowników merytorycznych</t>
  </si>
  <si>
    <t xml:space="preserve">wynagrodzenia artystów </t>
  </si>
  <si>
    <t>honoraria artystów</t>
  </si>
  <si>
    <t>fundusz gwarantowanych świadczeń pracowniczych</t>
  </si>
  <si>
    <t>środków trwałych finans. ze środków własnych</t>
  </si>
  <si>
    <t>śr. trwałych otrzym. nieodpł. od organu założyciel. do 31.12.2011 r.</t>
  </si>
  <si>
    <t>10.5.</t>
  </si>
  <si>
    <t>śr. trwałych otrzym. nieodpł. od organu założyciel. od 01.01.2012 r.</t>
  </si>
  <si>
    <t>10.6.</t>
  </si>
  <si>
    <t>śr. trwałych pozostałych nie wykaz. w poz. 10.1.-10.5. do 31.12.2011 r.</t>
  </si>
  <si>
    <t>10.7.</t>
  </si>
  <si>
    <t>śr. trwałych pozostałych nie wykaz. w poz. 10.1.-10.5. od 01.01.2012 r.</t>
  </si>
  <si>
    <t>strata ze zbycia  niefinansowych aktywów trwałych</t>
  </si>
  <si>
    <t>Wynik netto</t>
  </si>
  <si>
    <t>XVIII.</t>
  </si>
  <si>
    <r>
      <t xml:space="preserve">Wydatki na zakup muzealiów, zbiorów bibliotecznych </t>
    </r>
    <r>
      <rPr>
        <b/>
        <sz val="9"/>
        <rFont val="Calibri"/>
        <family val="2"/>
      </rPr>
      <t>(ewidenc. w gr. 0 "Majątek Trwały")</t>
    </r>
  </si>
  <si>
    <t>Zatrudnienie  - etaty</t>
  </si>
  <si>
    <t>obsługa</t>
  </si>
  <si>
    <t>pracownicy merytoryczni</t>
  </si>
  <si>
    <t>artyści</t>
  </si>
  <si>
    <t xml:space="preserve">Plan pierwotny          </t>
  </si>
  <si>
    <t xml:space="preserve">Plan po zmianach </t>
  </si>
  <si>
    <t xml:space="preserve">      w tym: wymagalne</t>
  </si>
  <si>
    <t>z tytułu wynajmu, reklam, dzierżaw</t>
  </si>
  <si>
    <t>z tytułu świadczonych usług</t>
  </si>
  <si>
    <t xml:space="preserve">      w tym: odpisy na należności sporne</t>
  </si>
  <si>
    <t>z tyt. pożyczek, kredytów - długoterminowe</t>
  </si>
  <si>
    <t>Różnica** poz. (II.1.a.1 + II.1.b.1) i poz. II.2.2</t>
  </si>
  <si>
    <t>Środki pieniężne (bez ZFŚS, r-ku wadiów i inwest.)</t>
  </si>
  <si>
    <t xml:space="preserve">Analiza wskaźnikowa (wybrane wskaźniki obliczone na podstawie wielkości pobranych z powyższego sprawozdania)  </t>
  </si>
  <si>
    <t xml:space="preserve">Wykonanie planu na 31.12.2021 r.                 </t>
  </si>
  <si>
    <t xml:space="preserve">Wykonanie planu na 31.12.2022 r.        </t>
  </si>
  <si>
    <t xml:space="preserve"> Pierwotny         </t>
  </si>
  <si>
    <t xml:space="preserve"> Po zmianach </t>
  </si>
  <si>
    <t>Wsk. operacyjności (wsk. poziomu koszt.) (p.VIIIa /I+III+IV+V)</t>
  </si>
  <si>
    <t>Wsk. kontroli kosztów administracyjn. (p.VIIIa3./I+III+IV+V)</t>
  </si>
  <si>
    <t>SF-IK-W</t>
  </si>
  <si>
    <t>Załącznik nr 17 do uchwały Nr 3/36/23</t>
  </si>
  <si>
    <t>Analiza wydatków na wynagrodzenia instytucji kultury za 2022 rok</t>
  </si>
  <si>
    <t>w zł i gr</t>
  </si>
  <si>
    <t>wyszczególnienie</t>
  </si>
  <si>
    <t xml:space="preserve">Średnioroczna liczba etatów </t>
  </si>
  <si>
    <t xml:space="preserve">płaca brutto               </t>
  </si>
  <si>
    <t xml:space="preserve">jednorazowe wypłaty  </t>
  </si>
  <si>
    <t xml:space="preserve">odprawy emerytalne </t>
  </si>
  <si>
    <t>nagrody         jubileuszowe</t>
  </si>
  <si>
    <t xml:space="preserve">podwyżki 
%            
(od poz.3)                                              </t>
  </si>
  <si>
    <t>razem osob.f.płac  (3+4+5+6+7)</t>
  </si>
  <si>
    <t xml:space="preserve">honoraria pracowników własnych </t>
  </si>
  <si>
    <t xml:space="preserve">honoraria pracowników obcych </t>
  </si>
  <si>
    <t xml:space="preserve">prace zlecone  b.f.p.  pracowników własnych </t>
  </si>
  <si>
    <t xml:space="preserve">prace zlecone  b.f.p.  pracowników obcych </t>
  </si>
  <si>
    <t>Wykonanie za 2021 r. ogółem, z tego:</t>
  </si>
  <si>
    <t xml:space="preserve"> - dyrekcja</t>
  </si>
  <si>
    <t>x</t>
  </si>
  <si>
    <t xml:space="preserve"> - kierownicy</t>
  </si>
  <si>
    <t xml:space="preserve"> - pracownicy merytoryczni</t>
  </si>
  <si>
    <t xml:space="preserve"> - pracownicy techniczni</t>
  </si>
  <si>
    <t xml:space="preserve"> - pracownicy obsługi </t>
  </si>
  <si>
    <t xml:space="preserve"> - pracownicy administracji</t>
  </si>
  <si>
    <t>Koszty utworzenia rezerwy na świadczenia emerytalne i podobne:</t>
  </si>
  <si>
    <t>Plan na 2022 r. ogółem, z tego:</t>
  </si>
  <si>
    <t>Wykonanie za 2022 r. ogółem, z tego:</t>
  </si>
  <si>
    <t>Informacje dodatkowe:</t>
  </si>
  <si>
    <t>Wykonanie planu za 2021 r.</t>
  </si>
  <si>
    <t>Plan na                       2022 r.</t>
  </si>
  <si>
    <t>Wykonanie planu za 2022 r.</t>
  </si>
  <si>
    <t>Odprawy emerytalne - liczba pracowników:</t>
  </si>
  <si>
    <t>Nagrody jubileuszowe - liczba pracowników:</t>
  </si>
  <si>
    <t>Średnia płaca brutto</t>
  </si>
  <si>
    <t>Plan na 2022 r.</t>
  </si>
  <si>
    <t xml:space="preserve">Wsk. wyk. planu za 2022 r. w % </t>
  </si>
  <si>
    <t>% dynamika</t>
  </si>
  <si>
    <t xml:space="preserve"> o.f.p. *)</t>
  </si>
  <si>
    <t xml:space="preserve">o.f.p.  + honoraria +  b.f.p. **) </t>
  </si>
  <si>
    <t xml:space="preserve"> - na 1 etat bez dyrekcji</t>
  </si>
  <si>
    <t>*) osobowy fundusz płac</t>
  </si>
  <si>
    <t>**) bezosobowy fundusz płac</t>
  </si>
  <si>
    <t>ADz I-IK</t>
  </si>
  <si>
    <t>Załącznik nr 18 do uchwały Nr 3/36/23</t>
  </si>
  <si>
    <t>Analiza działalności instytucji kultury</t>
  </si>
  <si>
    <t>Nazwa Instytucji</t>
  </si>
  <si>
    <t>Analiza przychodów i kosztów wg rodzajów działalności</t>
  </si>
  <si>
    <r>
      <rPr>
        <b/>
        <i/>
        <vertAlign val="superscript"/>
        <sz val="9"/>
        <rFont val="Calibri"/>
        <family val="2"/>
      </rPr>
      <t>1</t>
    </r>
    <r>
      <rPr>
        <b/>
        <i/>
        <sz val="9"/>
        <rFont val="Calibri"/>
        <family val="2"/>
      </rPr>
      <t xml:space="preserve"> Nie wpisujemy danych w miejscach wprowadzonych formuł w części I.1, I.2,  podsumowania. Dane do podsumowań są pobierane automatycznie z podsumowań poszczególnych rodzajów działalności w dalszej części arkusza. </t>
    </r>
  </si>
  <si>
    <r>
      <t xml:space="preserve">2 </t>
    </r>
    <r>
      <rPr>
        <b/>
        <i/>
        <sz val="9"/>
        <rFont val="Calibri"/>
        <family val="2"/>
      </rPr>
      <t xml:space="preserve">Arkusz analizy zaczynamy wypełniać  od p-ktu I.1.1. w zależności rodzaju IK uwzględniając indywidualną strukturę organizacyjną  W przypadku wystąpienia bardziej  rozbudowanej działalności statutowej Instytucji Kultury należy rozszerzyć odpowiedni rodzaj działalności poprzez wstawienie i dopisanie  kolejnych przedstawień, koncertów, wystaw, imprez itd.  zachowując zasadę przypisania odpowiednio przychodów i kosztów oraz należy zmienić odpowiadajace zmianom formuły podsumowań. </t>
    </r>
  </si>
  <si>
    <r>
      <rPr>
        <b/>
        <i/>
        <vertAlign val="superscript"/>
        <sz val="9"/>
        <rFont val="Calibri"/>
        <family val="2"/>
      </rPr>
      <t xml:space="preserve">3 </t>
    </r>
    <r>
      <rPr>
        <b/>
        <i/>
        <sz val="9"/>
        <rFont val="Calibri"/>
        <family val="2"/>
      </rPr>
      <t xml:space="preserve">Instytucje Kultury, które nie rozliczają  dotacji i kosztów zarządu na  poszczególne  rodzaje prowadzonej działalności (wiersze od I.1.1. do I.1.10. przedstawienia, koncerty, wystawy, imprezy itd....) wpisują je tylko w jednej pozycji w wierszu I.3. odpowiednio: dotacje w kol.3, koszty zarzadu w kol.4. natomiast  koszty bezpośrednie wpisują osobno dla każdego rodzaju prowadzonej działalności/przedsięwzięcia (w wierszach od I.1.1. do I.1.10.). </t>
    </r>
  </si>
  <si>
    <t>I.1.</t>
  </si>
  <si>
    <r>
      <t xml:space="preserve">Podsumowanie działalności statutowej </t>
    </r>
    <r>
      <rPr>
        <b/>
        <vertAlign val="superscript"/>
        <sz val="10"/>
        <rFont val="Calibri"/>
        <family val="2"/>
      </rPr>
      <t>1</t>
    </r>
  </si>
  <si>
    <t>przedstawienia</t>
  </si>
  <si>
    <t>koncerty</t>
  </si>
  <si>
    <t>wystawy</t>
  </si>
  <si>
    <t xml:space="preserve">imprezy plenerowe i inne </t>
  </si>
  <si>
    <t xml:space="preserve">Razem działalność kulturalna </t>
  </si>
  <si>
    <t>działalność oświatowa</t>
  </si>
  <si>
    <t>działalność naukowa</t>
  </si>
  <si>
    <t>działalność biblioteczna</t>
  </si>
  <si>
    <t>działalność badawcza</t>
  </si>
  <si>
    <t>działalność konserwatorska</t>
  </si>
  <si>
    <t>I.2.</t>
  </si>
  <si>
    <r>
      <t xml:space="preserve">Razem działalność hotelarska, gastronomiczna i inna </t>
    </r>
    <r>
      <rPr>
        <b/>
        <vertAlign val="superscript"/>
        <sz val="10"/>
        <rFont val="Calibri"/>
        <family val="2"/>
      </rPr>
      <t>1</t>
    </r>
  </si>
  <si>
    <t>I.3.</t>
  </si>
  <si>
    <r>
      <t xml:space="preserve">Dotacja statutowa / Koszty ogólnozakładowe i zarządu </t>
    </r>
    <r>
      <rPr>
        <b/>
        <vertAlign val="superscript"/>
        <sz val="10"/>
        <rFont val="Calibri"/>
        <family val="2"/>
      </rPr>
      <t>3</t>
    </r>
  </si>
  <si>
    <r>
      <t xml:space="preserve"> Działalność statutowa - przedstawienia </t>
    </r>
    <r>
      <rPr>
        <b/>
        <vertAlign val="superscript"/>
        <sz val="10"/>
        <rFont val="Calibri"/>
        <family val="2"/>
      </rPr>
      <t>2</t>
    </r>
  </si>
  <si>
    <t xml:space="preserve">  Nazwa przedstawienia</t>
  </si>
  <si>
    <t>I.1.2.</t>
  </si>
  <si>
    <r>
      <t xml:space="preserve"> Działalność statutowa - koncerty </t>
    </r>
    <r>
      <rPr>
        <b/>
        <vertAlign val="superscript"/>
        <sz val="10"/>
        <rFont val="Calibri"/>
        <family val="2"/>
      </rPr>
      <t>2</t>
    </r>
  </si>
  <si>
    <t>Nazwa koncertu</t>
  </si>
  <si>
    <r>
      <t xml:space="preserve"> Działalność statutowa - wystawy </t>
    </r>
    <r>
      <rPr>
        <b/>
        <vertAlign val="superscript"/>
        <sz val="10"/>
        <color indexed="8"/>
        <rFont val="Calibri"/>
        <family val="2"/>
      </rPr>
      <t>2</t>
    </r>
  </si>
  <si>
    <t>Nazwa wystawy</t>
  </si>
  <si>
    <r>
      <t xml:space="preserve"> Działalność statutowa - imprezy plenerowe </t>
    </r>
    <r>
      <rPr>
        <b/>
        <vertAlign val="superscript"/>
        <sz val="10"/>
        <rFont val="Calibri"/>
        <family val="2"/>
      </rPr>
      <t>2</t>
    </r>
  </si>
  <si>
    <t>Nazwa imprezy</t>
  </si>
  <si>
    <r>
      <t xml:space="preserve"> Działalność statutowa - imprezy kulturalne inne </t>
    </r>
    <r>
      <rPr>
        <b/>
        <vertAlign val="superscript"/>
        <sz val="10"/>
        <rFont val="Calibri"/>
        <family val="2"/>
      </rPr>
      <t>2</t>
    </r>
  </si>
  <si>
    <t>Inne - nazwa rodzaju</t>
  </si>
  <si>
    <t>I.1.6.</t>
  </si>
  <si>
    <r>
      <t xml:space="preserve"> Działalność oświatowa wg rodzaju </t>
    </r>
    <r>
      <rPr>
        <b/>
        <vertAlign val="superscript"/>
        <sz val="10"/>
        <rFont val="Calibri"/>
        <family val="2"/>
      </rPr>
      <t>2</t>
    </r>
  </si>
  <si>
    <t xml:space="preserve">Sesje, kursy </t>
  </si>
  <si>
    <t>Seminaria</t>
  </si>
  <si>
    <t>Spotkania autorskie</t>
  </si>
  <si>
    <t>Warsztaty</t>
  </si>
  <si>
    <t>Działalność wydawnicza</t>
  </si>
  <si>
    <t>Stałe zajęcia edukacyjne</t>
  </si>
  <si>
    <t>Konferencje naukowe</t>
  </si>
  <si>
    <t>I.1.7.</t>
  </si>
  <si>
    <r>
      <t xml:space="preserve"> Działalność naukowa wg rodzaju </t>
    </r>
    <r>
      <rPr>
        <b/>
        <vertAlign val="superscript"/>
        <sz val="10"/>
        <rFont val="Calibri"/>
        <family val="2"/>
      </rPr>
      <t>2</t>
    </r>
  </si>
  <si>
    <t>Nazwa działalności</t>
  </si>
  <si>
    <t>I.1.8.</t>
  </si>
  <si>
    <t>Działalność biblioteczna</t>
  </si>
  <si>
    <t>I.1.9.</t>
  </si>
  <si>
    <t>Działalność badawcza</t>
  </si>
  <si>
    <t>I.1.10.</t>
  </si>
  <si>
    <t>Działalność konserwatorska</t>
  </si>
  <si>
    <r>
      <t xml:space="preserve">Działalność hotelarska, gastronomiczna i inna </t>
    </r>
    <r>
      <rPr>
        <b/>
        <vertAlign val="superscript"/>
        <sz val="10"/>
        <color indexed="8"/>
        <rFont val="Calibri"/>
        <family val="2"/>
      </rPr>
      <t>2</t>
    </r>
  </si>
  <si>
    <t>Działalność hotelarska</t>
  </si>
  <si>
    <t>Działalność gastronomiczna</t>
  </si>
  <si>
    <t>Wynajem, dzierżawa, reklama</t>
  </si>
  <si>
    <t xml:space="preserve">Nie wpisujemy danych w miejscach wprowadzonych formuł. Dane do pozycji I.4.1 pobierane są automatycznie z podsumowań, natomiast do pozycji od I.4.2. do I.4.7. wymagają wprowadzenia.                                                                                                                                                                                                                                                       Wynik finansowy netto wykazany w analizie ADz I - IK musi być zgodny z wynikiem finansowym wykazanym w sprawozdaniu SF - IK.                                      </t>
  </si>
  <si>
    <t xml:space="preserve">Sprzedaż produktów i usług </t>
  </si>
  <si>
    <t>Pokrycie amortyzacji (poz.VII z SF-IK)</t>
  </si>
  <si>
    <t xml:space="preserve">Dyrektor Departamentu Merytorycznego                             </t>
  </si>
  <si>
    <t>............................................................</t>
  </si>
  <si>
    <t xml:space="preserve">        data                         podpis</t>
  </si>
  <si>
    <t>ADz II-IK</t>
  </si>
  <si>
    <t>Załącznik nr 19 do uchwały Nr 3/36/23</t>
  </si>
  <si>
    <t>Analiza działalności instytucji  kultury</t>
  </si>
  <si>
    <t>Analiza świadczonych usług</t>
  </si>
  <si>
    <t>Rodzaj działalności</t>
  </si>
  <si>
    <t xml:space="preserve"> Działalność kulturalna                                                  (przedstawienia , koncerty)</t>
  </si>
  <si>
    <t xml:space="preserve"> Liczba przedstawień, koncertów, imprez</t>
  </si>
  <si>
    <t xml:space="preserve"> w tym: festiwale, audycje muzyczne</t>
  </si>
  <si>
    <t>Liczba premier</t>
  </si>
  <si>
    <t>L. widzów, słuchaczy, uczestnik. Imprez</t>
  </si>
  <si>
    <t>w tym: l. widzów festiwali, słuch. aud. muzycz.</t>
  </si>
  <si>
    <t>Liczba miejsc na widowni</t>
  </si>
  <si>
    <t xml:space="preserve"> śr. liczba osób/przedstawieniu</t>
  </si>
  <si>
    <t xml:space="preserve"> wskażnik śr. il. osób/ liczba miejsc</t>
  </si>
  <si>
    <t>Teatr im. W. Horzycy w Toruniu</t>
  </si>
  <si>
    <t>Kuj. Pom. Teatr Muzyczny w Toruniu</t>
  </si>
  <si>
    <t>Filharmonia Pomorska w Bydgoszczy</t>
  </si>
  <si>
    <t>Opera NOVA w Bydgoszczy</t>
  </si>
  <si>
    <t>Ośrodek Chopinowski w Szafarni</t>
  </si>
  <si>
    <t>Pałac Lubostroń w Lubostroniu</t>
  </si>
  <si>
    <t xml:space="preserve"> Działalność kulturalna                               (wystawy, imprezy plenerowe)</t>
  </si>
  <si>
    <t xml:space="preserve">Liczba wystaw, ekspozycji </t>
  </si>
  <si>
    <t>Liczba imprez</t>
  </si>
  <si>
    <t>Liczba konkursów</t>
  </si>
  <si>
    <t>Liczba osób  zwiedzających</t>
  </si>
  <si>
    <t>Liczba uczestników imprez</t>
  </si>
  <si>
    <t>Liczba uczestników konkursów</t>
  </si>
  <si>
    <t xml:space="preserve"> śr. liczba osób/ wystawie</t>
  </si>
  <si>
    <t xml:space="preserve"> śr. liczba osób/ imprezie</t>
  </si>
  <si>
    <t>Muzeum Etnograficzne w Toruniu</t>
  </si>
  <si>
    <t>Muzeum Ziemi Kuj. i Dobrz. we Włocławku</t>
  </si>
  <si>
    <t>Muzeum Archeologiczne w Biskupinie</t>
  </si>
  <si>
    <t>Galeria i Oś. Plast. Twór. Dziecka w Toruniu</t>
  </si>
  <si>
    <t>Galeria Sztuki WOZOWNIA w Toruniu</t>
  </si>
  <si>
    <t>Woj. Ośrodek Animacji Kultury w Toruniu</t>
  </si>
  <si>
    <t>Kuj. Pom. Centrum Kultury w Bydgoszczy</t>
  </si>
  <si>
    <t>Kuj. Pom. Centrum Dziedzictwa w Toruniu</t>
  </si>
  <si>
    <t>Wielkość księgozbioru</t>
  </si>
  <si>
    <t>Zbiory specjalne</t>
  </si>
  <si>
    <t>Liczba wypożyczeń</t>
  </si>
  <si>
    <t xml:space="preserve"> Liczba zrejestr. czytelników</t>
  </si>
  <si>
    <t>książki</t>
  </si>
  <si>
    <t>czasopisma</t>
  </si>
  <si>
    <t>zbior.specj.</t>
  </si>
  <si>
    <t>Woj. Bibl. Publ. - Książ. Kopernik. w Toruniu</t>
  </si>
  <si>
    <t>Woj. i Miej. Bibl. Publicz. w Bydgoszczy</t>
  </si>
  <si>
    <t xml:space="preserve"> Działalność wydawnicza</t>
  </si>
  <si>
    <t xml:space="preserve">Liczba tytułów </t>
  </si>
  <si>
    <t>Nakład w egzemplarzach</t>
  </si>
  <si>
    <t>katalogi</t>
  </si>
  <si>
    <t>foldery, plakaty</t>
  </si>
  <si>
    <t>inne wydawn.</t>
  </si>
  <si>
    <t xml:space="preserve"> Działalność oświatowa</t>
  </si>
  <si>
    <t>Liczba  sesji, seminariów, spotk. autor.</t>
  </si>
  <si>
    <t>L. uczestnik. sesji, semin. spotk. autor</t>
  </si>
  <si>
    <t>Liczba uczestnik. zajęć</t>
  </si>
  <si>
    <t xml:space="preserve">Liczba  prowadz. warsztatów </t>
  </si>
  <si>
    <t>Liczba uczestnik. warsztatów</t>
  </si>
  <si>
    <t xml:space="preserve"> śr. l. osób /spotkaniu</t>
  </si>
  <si>
    <t xml:space="preserve"> śr. l. osób /warsztat. i zajęciach</t>
  </si>
  <si>
    <t xml:space="preserve"> Działalność hotelarska</t>
  </si>
  <si>
    <t>Liczba dostępnych miejsc hotelowych</t>
  </si>
  <si>
    <t>Liczba gości hotelow.</t>
  </si>
  <si>
    <t>Liczba wykorzyst. dób hotel.</t>
  </si>
  <si>
    <t xml:space="preserve"> wskażnik wykorzyst. miejsc hotelowych</t>
  </si>
  <si>
    <t>średni czas pobytu</t>
  </si>
  <si>
    <t xml:space="preserve"> Działalność gastronomiczna</t>
  </si>
  <si>
    <t>Liczba dostępnych miejsc</t>
  </si>
  <si>
    <t xml:space="preserve">Liczba gości (bez przyjęć) </t>
  </si>
  <si>
    <t>Liczba zorganizow  przyjęć, imprez</t>
  </si>
  <si>
    <t>Liczba uczestnik. przyjęć, imprez</t>
  </si>
  <si>
    <t xml:space="preserve"> wskażnik wykorzyst. miejsc (bez przyjęć)</t>
  </si>
  <si>
    <t xml:space="preserve"> wskażnik wykorzyst. miejsc (z przyjęciami)</t>
  </si>
  <si>
    <t>Zatrudnienie(et.) - stan na</t>
  </si>
  <si>
    <t>Zatrudnienie średnie(et.)</t>
  </si>
  <si>
    <t>Koszty wynagrodzeń*</t>
  </si>
  <si>
    <t>Przeciętne wynagrodz./m-c</t>
  </si>
  <si>
    <t>Administracja</t>
  </si>
  <si>
    <t>Obsługa</t>
  </si>
  <si>
    <t>Pracownicy merytoryczni</t>
  </si>
  <si>
    <t>Artyści</t>
  </si>
  <si>
    <t>* bez umów zlecenia oraz bez wynagrodzeń pozostałych (nagr.jubil.odpr.em.i rent.,inne - jedn.)</t>
  </si>
  <si>
    <t>SF-WORD</t>
  </si>
  <si>
    <t>Załącznik nr 20 do uchwały Nr 3/36/23</t>
  </si>
  <si>
    <t>Sprawozdanie z wykonania planu finansowego ośrodka ruchu drogowego</t>
  </si>
  <si>
    <t xml:space="preserve">Wykonanie planu na 31.12.2021 r. </t>
  </si>
  <si>
    <t xml:space="preserve">Wykonanie planu na 31.12.2022 r. </t>
  </si>
  <si>
    <t>Wsk. wyk. planu w % 
(kol.6/kol.5)</t>
  </si>
  <si>
    <t xml:space="preserve"> Pierwotny na 
01.01.2022 r.</t>
  </si>
  <si>
    <t>Przychody z działalności podstawowej</t>
  </si>
  <si>
    <t>z opłat za przeprowadzone egzaminy</t>
  </si>
  <si>
    <t>z opłat za szkolenia</t>
  </si>
  <si>
    <t>z usług stacji diagnostycznej</t>
  </si>
  <si>
    <t>z tytułu czynszów, dzierżaw, reklam</t>
  </si>
  <si>
    <t>dotacje</t>
  </si>
  <si>
    <t>z budżetu jedn. sam. teryt.</t>
  </si>
  <si>
    <t>na realizację projektów współfinansowanych z UE</t>
  </si>
  <si>
    <t>środków trwałych finans. z otrzymanych dotacji</t>
  </si>
  <si>
    <t>śr.trwałych otrzymanych nieodpłatnie od organu założyciel.</t>
  </si>
  <si>
    <t>śr. trwałych pozostałych otrzymanych nieodpłatnie</t>
  </si>
  <si>
    <t>paliwo</t>
  </si>
  <si>
    <t>zakupy wyposażenia</t>
  </si>
  <si>
    <t xml:space="preserve">zużycie energii </t>
  </si>
  <si>
    <t>naprawy i remonty samochodów</t>
  </si>
  <si>
    <t>wynajem pomieszczeń</t>
  </si>
  <si>
    <t>ochrona</t>
  </si>
  <si>
    <t xml:space="preserve">pozostałe </t>
  </si>
  <si>
    <t>wynagrodzenia (um.o pracę, um. zlecenia)</t>
  </si>
  <si>
    <t>4.1.</t>
  </si>
  <si>
    <t>4.2.</t>
  </si>
  <si>
    <t xml:space="preserve">wynagrodzenia obsługi </t>
  </si>
  <si>
    <t>4.3.</t>
  </si>
  <si>
    <t>wynagrodzenia egzaminatorów</t>
  </si>
  <si>
    <t>4.4.</t>
  </si>
  <si>
    <t>4.5.</t>
  </si>
  <si>
    <t>9.3.</t>
  </si>
  <si>
    <t>śr. trwałych otrzymanych nieodpłatnie od organu założyciel.</t>
  </si>
  <si>
    <t>9.4.</t>
  </si>
  <si>
    <t>śr.trwałych pozostałych nie wykazanych w poz. 9.1.-9.3.</t>
  </si>
  <si>
    <t>Koszty BRD</t>
  </si>
  <si>
    <t xml:space="preserve">Planowany stan 
na  31.12.2022 r.          </t>
  </si>
  <si>
    <t>Zatrudnienie - etaty</t>
  </si>
  <si>
    <t>egzaminatorzy</t>
  </si>
  <si>
    <t xml:space="preserve">         w tym: wymagalne</t>
  </si>
  <si>
    <t xml:space="preserve">Wykonanie planu 
na 31.12.2021 r.                 </t>
  </si>
  <si>
    <t>Wskaźniki  oparte na kosztach</t>
  </si>
  <si>
    <t>Wsk. operacyjności (wsk.poziomu koszt.) (p.VIIIa /I+III+IV+V)</t>
  </si>
  <si>
    <t>Wsk. kontroli kosztów administracyjnych (p.VIIIa3./I+III+IV+V)</t>
  </si>
  <si>
    <t>Dyrektor Jednoski</t>
  </si>
  <si>
    <t>ADz I-WORD</t>
  </si>
  <si>
    <t>Załącznik nr 21 do uchwały Nr 3/36/23</t>
  </si>
  <si>
    <t>Analiza działalności ośrodka ruchu drogowego</t>
  </si>
  <si>
    <t xml:space="preserve">  </t>
  </si>
  <si>
    <t>I. Analiza przychodów i kosztów wg rodzajów działalności</t>
  </si>
  <si>
    <t>Działalność podstawowa</t>
  </si>
  <si>
    <t>Egzaminy</t>
  </si>
  <si>
    <t>Szkolenia</t>
  </si>
  <si>
    <t>Usługi</t>
  </si>
  <si>
    <t xml:space="preserve">Wynajem </t>
  </si>
  <si>
    <t>Pozostała działalność</t>
  </si>
  <si>
    <t>Koszty ogólnozakładowe i zarządu</t>
  </si>
  <si>
    <t>Razem działalność podstawowa</t>
  </si>
  <si>
    <t>Sprzedaż produktów i usług</t>
  </si>
  <si>
    <t>Wynik z działalności gospodarczej</t>
  </si>
  <si>
    <t>Działalność w zakresie BRD</t>
  </si>
  <si>
    <t>II. Analiza kosztów działalności w zakresie BRD</t>
  </si>
  <si>
    <t>Działania systemowe</t>
  </si>
  <si>
    <t>Edukacja i komunik. ze społeczeństwem</t>
  </si>
  <si>
    <t>Nadzór i kontrola ruchu</t>
  </si>
  <si>
    <t>Infrastruktura drogowa</t>
  </si>
  <si>
    <t>Ratownictwo drogowe</t>
  </si>
  <si>
    <t>Pozostałe działania BRD</t>
  </si>
  <si>
    <t>*  W przypadku braku  danych na poszczególne działania należy wypełnić  kol. 8 koszty ogółem.</t>
  </si>
  <si>
    <t xml:space="preserve">**  W zakresie wydatków inwestycyjnych należy wypełnić od kol.3 do kol.7. </t>
  </si>
  <si>
    <r>
      <t>Koszty w układzie rodzajowym</t>
    </r>
    <r>
      <rPr>
        <sz val="10"/>
        <rFont val="Calibri"/>
        <family val="2"/>
      </rPr>
      <t>*</t>
    </r>
  </si>
  <si>
    <t>materiały</t>
  </si>
  <si>
    <t>energia elektr., c.o.</t>
  </si>
  <si>
    <t>wynagrodzenia (um. o pracę, zlec.)</t>
  </si>
  <si>
    <t>umowy o pracę</t>
  </si>
  <si>
    <t>umowy zlecenia, o dzieło</t>
  </si>
  <si>
    <r>
      <t>Wydatki inwestycyjne</t>
    </r>
    <r>
      <rPr>
        <sz val="10"/>
        <rFont val="Calibri"/>
        <family val="2"/>
      </rPr>
      <t xml:space="preserve"> **</t>
    </r>
  </si>
  <si>
    <t>zakupy nowego sprzętu i wyposażenia</t>
  </si>
  <si>
    <t>ADz II-WORD</t>
  </si>
  <si>
    <t xml:space="preserve">Załącznik nr 22 do uchwały Nr 3/36/23 </t>
  </si>
  <si>
    <t>Analiza porównawcza działalności ośrodka ruchu drogowego</t>
  </si>
  <si>
    <t>Wykonanie na 31.12.2021 r.</t>
  </si>
  <si>
    <t>Różnica</t>
  </si>
  <si>
    <t xml:space="preserve"> Działalność egzaminacyjna</t>
  </si>
  <si>
    <t xml:space="preserve"> Liczba egzaminów </t>
  </si>
  <si>
    <t>Liczba osób egzaminow.</t>
  </si>
  <si>
    <t>Zdawalność egzaminów</t>
  </si>
  <si>
    <t xml:space="preserve"> Liczby egzaminów  (kol.6-kol.3)</t>
  </si>
  <si>
    <t>Liczby osób egzaminow. (kol.7-kol.4)</t>
  </si>
  <si>
    <t xml:space="preserve">Egzamin teoretyczny </t>
  </si>
  <si>
    <t>Kategoria A</t>
  </si>
  <si>
    <t>Kategoria B</t>
  </si>
  <si>
    <t>Kategoria C</t>
  </si>
  <si>
    <t>Kategoria D</t>
  </si>
  <si>
    <t>Kategoria T</t>
  </si>
  <si>
    <t>Kategoria B+E</t>
  </si>
  <si>
    <t>Kategoria C+E</t>
  </si>
  <si>
    <t>Kategoria A1</t>
  </si>
  <si>
    <t>Kategoria B1</t>
  </si>
  <si>
    <t>Liczba egzaminatorów</t>
  </si>
  <si>
    <t>śr. liczba osób egzamin. /egzaminat.</t>
  </si>
  <si>
    <t>Egzamin praktyczny</t>
  </si>
  <si>
    <t xml:space="preserve"> Działalność szkoleniowa</t>
  </si>
  <si>
    <t>Liczba wykon. szkoleń</t>
  </si>
  <si>
    <t>Liczba osób  szkolonych</t>
  </si>
  <si>
    <t>śr. liczba osób na szkoleniu</t>
  </si>
  <si>
    <t>Liczby wyk.szkol. (kol.6-kol.3)</t>
  </si>
  <si>
    <t>Liczby osób szkolonych      (kol.7-kol.4)</t>
  </si>
  <si>
    <t>Dla kier. narusz.przepisy ruch.drog.</t>
  </si>
  <si>
    <t>Szkol. w zakresie kierow.ruch.drog.</t>
  </si>
  <si>
    <t>Kurs kwalif.- kand. na egzaminator.</t>
  </si>
  <si>
    <t xml:space="preserve">K.doksz. kier.wykon. transp.drog. </t>
  </si>
  <si>
    <t>Kurs kwalif.- instr. nauki jazdy</t>
  </si>
  <si>
    <t xml:space="preserve">K.doksz. kier.poj. przew.tow. nieb. </t>
  </si>
  <si>
    <t>Kurs kand. na diagnostów sam.</t>
  </si>
  <si>
    <t>Szkolenia z BRD</t>
  </si>
  <si>
    <t>Szkolenie  pozostałe</t>
  </si>
  <si>
    <t>Działalność usługowa</t>
  </si>
  <si>
    <t>Liczba wykon.usług</t>
  </si>
  <si>
    <t>Stacja diagnostyczna</t>
  </si>
  <si>
    <t>Pozostałe usługi</t>
  </si>
  <si>
    <t>Zatrudnienie(et.) średnie</t>
  </si>
  <si>
    <t>Koszty wynagrodzeń.*(zł)</t>
  </si>
  <si>
    <t xml:space="preserve"> Przeciętne wynagrodz./m-c</t>
  </si>
  <si>
    <t>Egzaminatorzy</t>
  </si>
  <si>
    <t>* bez umów zlecenia oraz bez wynagrodzeń pozostałych (nagród jubileusz., odpraw emerytalno-rentowych, inne - jednorazowe.)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</si>
</sst>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;[Red]\-#,##0.0"/>
    <numFmt numFmtId="165" formatCode="#,##0&quot;,-&quot;;[Red]&quot;-&quot;#,##0&quot;,-&quot;"/>
    <numFmt numFmtId="166" formatCode="#,##0.00&quot;,-&quot;;[Red]&quot;-&quot;#,##0.00&quot;,-&quot;"/>
    <numFmt numFmtId="167" formatCode="_-* #,##0.00_-;\-* #,##0.00_-;_-* &quot;-&quot;??_-;_-@_-"/>
    <numFmt numFmtId="168" formatCode="#,##0.00_ ;\-#,##0.00\ "/>
  </numFmts>
  <fonts count="134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Arial CE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 CE"/>
      <family val="1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 CE"/>
      <family val="1"/>
    </font>
    <font>
      <sz val="10"/>
      <name val="MS Sans Serif"/>
      <family val="2"/>
    </font>
    <font>
      <sz val="10"/>
      <name val="Arial PL"/>
      <family val="0"/>
    </font>
    <font>
      <sz val="9"/>
      <name val="Arial CE"/>
      <family val="2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u val="single"/>
      <sz val="10"/>
      <name val="Times New Roman"/>
      <family val="1"/>
    </font>
    <font>
      <b/>
      <sz val="6"/>
      <name val="Times New Roman CE"/>
      <family val="1"/>
    </font>
    <font>
      <i/>
      <sz val="10"/>
      <name val="Times New Roman CE"/>
      <family val="0"/>
    </font>
    <font>
      <b/>
      <vertAlign val="superscript"/>
      <sz val="12"/>
      <name val="Times New Roman CE"/>
      <family val="1"/>
    </font>
    <font>
      <b/>
      <sz val="14"/>
      <name val="Times New Roman CE"/>
      <family val="1"/>
    </font>
    <font>
      <b/>
      <i/>
      <sz val="11"/>
      <name val="Times New Roman CE"/>
      <family val="1"/>
    </font>
    <font>
      <b/>
      <i/>
      <sz val="11"/>
      <name val="Times New Roman"/>
      <family val="1"/>
    </font>
    <font>
      <b/>
      <sz val="14"/>
      <name val="Arial CE"/>
      <family val="0"/>
    </font>
    <font>
      <b/>
      <sz val="14"/>
      <name val="Times New Roman"/>
      <family val="1"/>
    </font>
    <font>
      <sz val="11"/>
      <name val="Times New Roman CE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i/>
      <sz val="11"/>
      <name val="Times New Roman"/>
      <family val="1"/>
    </font>
    <font>
      <i/>
      <sz val="11"/>
      <name val="Times New Roman CE"/>
      <family val="1"/>
    </font>
    <font>
      <i/>
      <sz val="11"/>
      <color indexed="8"/>
      <name val="Calibri"/>
      <family val="2"/>
    </font>
    <font>
      <vertAlign val="subscript"/>
      <sz val="12"/>
      <color indexed="8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0"/>
      <name val="Calibri"/>
      <family val="2"/>
    </font>
    <font>
      <b/>
      <sz val="9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sz val="14"/>
      <name val="Calibri"/>
      <family val="2"/>
    </font>
    <font>
      <sz val="9"/>
      <color indexed="8"/>
      <name val="Calibri"/>
      <family val="2"/>
    </font>
    <font>
      <b/>
      <i/>
      <vertAlign val="superscript"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vertAlign val="superscript"/>
      <sz val="10"/>
      <name val="Calibri"/>
      <family val="2"/>
    </font>
    <font>
      <sz val="10"/>
      <color indexed="8"/>
      <name val="Calibri"/>
      <family val="2"/>
    </font>
    <font>
      <vertAlign val="superscript"/>
      <sz val="10"/>
      <name val="Calibri"/>
      <family val="2"/>
    </font>
    <font>
      <sz val="10"/>
      <color indexed="9"/>
      <name val="Calibri"/>
      <family val="2"/>
    </font>
    <font>
      <b/>
      <vertAlign val="superscript"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2"/>
      <color indexed="10"/>
      <name val="Calibri"/>
      <family val="2"/>
    </font>
    <font>
      <b/>
      <sz val="14"/>
      <color indexed="8"/>
      <name val="Calibri"/>
      <family val="2"/>
    </font>
    <font>
      <b/>
      <i/>
      <vertAlign val="superscript"/>
      <sz val="10"/>
      <name val="Calibri"/>
      <family val="2"/>
    </font>
    <font>
      <b/>
      <vertAlign val="superscript"/>
      <sz val="9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sz val="8"/>
      <color indexed="8"/>
      <name val="Calibri"/>
      <family val="2"/>
    </font>
    <font>
      <i/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/>
      <top/>
      <bottom style="thin"/>
    </border>
    <border>
      <left style="dashed"/>
      <right style="dashed"/>
      <top style="dashed"/>
      <bottom style="dashed"/>
    </border>
    <border>
      <left/>
      <right/>
      <top/>
      <bottom style="dashed"/>
    </border>
    <border>
      <left style="dashed"/>
      <right/>
      <top style="dashed"/>
      <bottom/>
    </border>
    <border>
      <left/>
      <right/>
      <top style="dashed"/>
      <bottom/>
    </border>
    <border>
      <left/>
      <right style="dashed"/>
      <top style="dashed"/>
      <bottom/>
    </border>
    <border>
      <left style="dashed"/>
      <right/>
      <top/>
      <bottom/>
    </border>
    <border>
      <left/>
      <right style="dashed"/>
      <top/>
      <bottom/>
    </border>
    <border>
      <left style="dashed"/>
      <right/>
      <top/>
      <bottom style="dashed"/>
    </border>
    <border>
      <left/>
      <right style="dashed"/>
      <top/>
      <bottom style="dashed"/>
    </border>
    <border>
      <left style="dashed"/>
      <right/>
      <top style="dashed"/>
      <bottom style="dashed"/>
    </border>
    <border>
      <left/>
      <right/>
      <top style="dashed"/>
      <bottom style="dashed"/>
    </border>
    <border>
      <left/>
      <right style="dashed"/>
      <top style="dashed"/>
      <bottom style="dashed"/>
    </border>
    <border>
      <left style="dashed"/>
      <right style="thin"/>
      <top style="dashed"/>
      <bottom style="dashed"/>
    </border>
    <border>
      <left/>
      <right style="thin"/>
      <top style="dashed"/>
      <bottom/>
    </border>
    <border>
      <left/>
      <right/>
      <top style="thin"/>
      <bottom style="dashed"/>
    </border>
    <border>
      <left style="dashed"/>
      <right style="dashed"/>
      <top style="dashed"/>
      <bottom/>
    </border>
    <border>
      <left style="dashed"/>
      <right style="dashed"/>
      <top/>
      <bottom/>
    </border>
    <border>
      <left style="dashed"/>
      <right style="dashed"/>
      <top/>
      <bottom style="dashed"/>
    </border>
  </borders>
  <cellStyleXfs count="1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2" fillId="2" borderId="0" applyNumberFormat="0" applyBorder="0" applyAlignment="0" applyProtection="0"/>
    <xf numFmtId="0" fontId="112" fillId="3" borderId="0" applyNumberFormat="0" applyBorder="0" applyAlignment="0" applyProtection="0"/>
    <xf numFmtId="0" fontId="112" fillId="4" borderId="0" applyNumberFormat="0" applyBorder="0" applyAlignment="0" applyProtection="0"/>
    <xf numFmtId="0" fontId="112" fillId="5" borderId="0" applyNumberFormat="0" applyBorder="0" applyAlignment="0" applyProtection="0"/>
    <xf numFmtId="0" fontId="112" fillId="6" borderId="0" applyNumberFormat="0" applyBorder="0" applyAlignment="0" applyProtection="0"/>
    <xf numFmtId="0" fontId="112" fillId="7" borderId="0" applyNumberFormat="0" applyBorder="0" applyAlignment="0" applyProtection="0"/>
    <xf numFmtId="0" fontId="112" fillId="8" borderId="0" applyNumberFormat="0" applyBorder="0" applyAlignment="0" applyProtection="0"/>
    <xf numFmtId="0" fontId="112" fillId="9" borderId="0" applyNumberFormat="0" applyBorder="0" applyAlignment="0" applyProtection="0"/>
    <xf numFmtId="0" fontId="112" fillId="10" borderId="0" applyNumberFormat="0" applyBorder="0" applyAlignment="0" applyProtection="0"/>
    <xf numFmtId="0" fontId="112" fillId="11" borderId="0" applyNumberFormat="0" applyBorder="0" applyAlignment="0" applyProtection="0"/>
    <xf numFmtId="0" fontId="112" fillId="12" borderId="0" applyNumberFormat="0" applyBorder="0" applyAlignment="0" applyProtection="0"/>
    <xf numFmtId="0" fontId="112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113" fillId="22" borderId="0" applyNumberFormat="0" applyBorder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164" fontId="16" fillId="0" borderId="0">
      <alignment/>
      <protection/>
    </xf>
    <xf numFmtId="43" fontId="0" fillId="0" borderId="0" applyFont="0" applyFill="0" applyBorder="0" applyAlignment="0" applyProtection="0"/>
    <xf numFmtId="165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114" fillId="26" borderId="1" applyNumberFormat="0" applyAlignment="0" applyProtection="0"/>
    <xf numFmtId="0" fontId="115" fillId="27" borderId="2" applyNumberFormat="0" applyAlignment="0" applyProtection="0"/>
    <xf numFmtId="14" fontId="29" fillId="0" borderId="0">
      <alignment/>
      <protection/>
    </xf>
    <xf numFmtId="0" fontId="11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17" fillId="0" borderId="3" applyNumberFormat="0" applyFill="0" applyAlignment="0" applyProtection="0"/>
    <xf numFmtId="0" fontId="118" fillId="29" borderId="4" applyNumberFormat="0" applyAlignment="0" applyProtection="0"/>
    <xf numFmtId="0" fontId="119" fillId="0" borderId="5" applyNumberFormat="0" applyFill="0" applyAlignment="0" applyProtection="0"/>
    <xf numFmtId="0" fontId="120" fillId="0" borderId="6" applyNumberFormat="0" applyFill="0" applyAlignment="0" applyProtection="0"/>
    <xf numFmtId="0" fontId="121" fillId="0" borderId="7" applyNumberFormat="0" applyFill="0" applyAlignment="0" applyProtection="0"/>
    <xf numFmtId="0" fontId="121" fillId="0" borderId="0" applyNumberFormat="0" applyFill="0" applyBorder="0" applyAlignment="0" applyProtection="0"/>
    <xf numFmtId="0" fontId="122" fillId="30" borderId="0" applyNumberFormat="0" applyBorder="0" applyAlignment="0" applyProtection="0"/>
    <xf numFmtId="0" fontId="0" fillId="0" borderId="0">
      <alignment/>
      <protection/>
    </xf>
    <xf numFmtId="0" fontId="1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11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3" fontId="29" fillId="0" borderId="0">
      <alignment/>
      <protection/>
    </xf>
    <xf numFmtId="0" fontId="124" fillId="27" borderId="1" applyNumberFormat="0" applyAlignment="0" applyProtection="0"/>
    <xf numFmtId="10" fontId="30" fillId="31" borderId="8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3" fontId="0" fillId="32" borderId="9">
      <alignment/>
      <protection/>
    </xf>
    <xf numFmtId="3" fontId="0" fillId="32" borderId="9">
      <alignment/>
      <protection/>
    </xf>
    <xf numFmtId="3" fontId="0" fillId="32" borderId="9">
      <alignment/>
      <protection/>
    </xf>
    <xf numFmtId="0" fontId="125" fillId="0" borderId="10" applyNumberFormat="0" applyFill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0" fillId="33" borderId="1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9" fillId="34" borderId="0" applyNumberFormat="0" applyBorder="0" applyAlignment="0" applyProtection="0"/>
  </cellStyleXfs>
  <cellXfs count="178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top"/>
    </xf>
    <xf numFmtId="0" fontId="5" fillId="0" borderId="9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9" fillId="0" borderId="0" xfId="137" applyFont="1" applyAlignment="1">
      <alignment horizontal="center"/>
      <protection/>
    </xf>
    <xf numFmtId="0" fontId="8" fillId="0" borderId="9" xfId="137" applyFont="1" applyBorder="1" applyAlignment="1">
      <alignment horizontal="left" vertical="center"/>
      <protection/>
    </xf>
    <xf numFmtId="0" fontId="8" fillId="0" borderId="0" xfId="137" applyFont="1" applyAlignment="1">
      <alignment horizontal="center"/>
      <protection/>
    </xf>
    <xf numFmtId="0" fontId="17" fillId="0" borderId="0" xfId="114" applyFont="1" applyAlignment="1">
      <alignment horizontal="center"/>
      <protection/>
    </xf>
    <xf numFmtId="0" fontId="17" fillId="0" borderId="0" xfId="114" applyFont="1">
      <alignment/>
      <protection/>
    </xf>
    <xf numFmtId="0" fontId="18" fillId="0" borderId="0" xfId="114" applyFont="1">
      <alignment/>
      <protection/>
    </xf>
    <xf numFmtId="0" fontId="31" fillId="0" borderId="0" xfId="114" applyFont="1" applyAlignment="1">
      <alignment wrapText="1"/>
      <protection/>
    </xf>
    <xf numFmtId="0" fontId="18" fillId="0" borderId="0" xfId="114" applyFont="1" applyAlignment="1">
      <alignment horizontal="center" wrapText="1"/>
      <protection/>
    </xf>
    <xf numFmtId="0" fontId="18" fillId="0" borderId="0" xfId="114" applyFont="1" applyAlignment="1">
      <alignment horizontal="center"/>
      <protection/>
    </xf>
    <xf numFmtId="0" fontId="17" fillId="0" borderId="0" xfId="114" applyFont="1" applyAlignment="1">
      <alignment vertical="center"/>
      <protection/>
    </xf>
    <xf numFmtId="0" fontId="19" fillId="0" borderId="9" xfId="114" applyFont="1" applyBorder="1" applyAlignment="1">
      <alignment horizontal="center" vertical="center" wrapText="1"/>
      <protection/>
    </xf>
    <xf numFmtId="0" fontId="19" fillId="0" borderId="0" xfId="114" applyFont="1" applyAlignment="1">
      <alignment horizontal="center" vertical="center" wrapText="1"/>
      <protection/>
    </xf>
    <xf numFmtId="0" fontId="21" fillId="0" borderId="12" xfId="114" applyFont="1" applyBorder="1" applyAlignment="1">
      <alignment horizontal="center" vertical="center"/>
      <protection/>
    </xf>
    <xf numFmtId="0" fontId="21" fillId="0" borderId="9" xfId="114" applyFont="1" applyBorder="1" applyAlignment="1">
      <alignment vertical="center"/>
      <protection/>
    </xf>
    <xf numFmtId="0" fontId="21" fillId="0" borderId="13" xfId="114" applyFont="1" applyBorder="1" applyAlignment="1">
      <alignment vertical="center"/>
      <protection/>
    </xf>
    <xf numFmtId="3" fontId="21" fillId="0" borderId="9" xfId="114" applyNumberFormat="1" applyFont="1" applyBorder="1" applyAlignment="1">
      <alignment vertical="center"/>
      <protection/>
    </xf>
    <xf numFmtId="4" fontId="21" fillId="0" borderId="9" xfId="114" applyNumberFormat="1" applyFont="1" applyBorder="1" applyAlignment="1">
      <alignment vertical="center"/>
      <protection/>
    </xf>
    <xf numFmtId="0" fontId="21" fillId="0" borderId="0" xfId="114" applyFont="1" applyAlignment="1">
      <alignment vertical="center"/>
      <protection/>
    </xf>
    <xf numFmtId="0" fontId="21" fillId="0" borderId="0" xfId="114" applyFont="1">
      <alignment/>
      <protection/>
    </xf>
    <xf numFmtId="0" fontId="20" fillId="0" borderId="0" xfId="114" applyFont="1">
      <alignment/>
      <protection/>
    </xf>
    <xf numFmtId="0" fontId="20" fillId="0" borderId="12" xfId="114" applyFont="1" applyBorder="1" applyAlignment="1">
      <alignment horizontal="right" vertical="top"/>
      <protection/>
    </xf>
    <xf numFmtId="0" fontId="21" fillId="0" borderId="9" xfId="114" applyFont="1" applyBorder="1" applyAlignment="1">
      <alignment horizontal="left" vertical="center"/>
      <protection/>
    </xf>
    <xf numFmtId="0" fontId="20" fillId="0" borderId="9" xfId="114" applyFont="1" applyBorder="1" applyAlignment="1">
      <alignment horizontal="right" vertical="top"/>
      <protection/>
    </xf>
    <xf numFmtId="0" fontId="20" fillId="0" borderId="0" xfId="114" applyFont="1" applyAlignment="1">
      <alignment wrapText="1"/>
      <protection/>
    </xf>
    <xf numFmtId="0" fontId="20" fillId="0" borderId="9" xfId="114" applyFont="1" applyBorder="1" applyAlignment="1">
      <alignment horizontal="right" vertical="top" wrapText="1"/>
      <protection/>
    </xf>
    <xf numFmtId="0" fontId="20" fillId="0" borderId="0" xfId="114" applyFont="1" applyBorder="1" applyAlignment="1">
      <alignment horizontal="right" vertical="top"/>
      <protection/>
    </xf>
    <xf numFmtId="0" fontId="20" fillId="0" borderId="0" xfId="114" applyFont="1" applyBorder="1" applyAlignment="1">
      <alignment horizontal="left" vertical="top" wrapText="1"/>
      <protection/>
    </xf>
    <xf numFmtId="0" fontId="22" fillId="0" borderId="0" xfId="114" applyFont="1">
      <alignment/>
      <protection/>
    </xf>
    <xf numFmtId="0" fontId="22" fillId="0" borderId="0" xfId="114" applyFont="1" applyAlignment="1">
      <alignment horizontal="left"/>
      <protection/>
    </xf>
    <xf numFmtId="0" fontId="4" fillId="0" borderId="14" xfId="0" applyFont="1" applyBorder="1" applyAlignment="1">
      <alignment/>
    </xf>
    <xf numFmtId="0" fontId="17" fillId="0" borderId="14" xfId="114" applyFont="1" applyBorder="1">
      <alignment/>
      <protection/>
    </xf>
    <xf numFmtId="0" fontId="31" fillId="0" borderId="0" xfId="114" applyFont="1">
      <alignment/>
      <protection/>
    </xf>
    <xf numFmtId="0" fontId="9" fillId="0" borderId="9" xfId="0" applyFont="1" applyBorder="1" applyAlignment="1">
      <alignment vertical="center" wrapText="1"/>
    </xf>
    <xf numFmtId="4" fontId="20" fillId="0" borderId="9" xfId="114" applyNumberFormat="1" applyFont="1" applyBorder="1" applyAlignment="1">
      <alignment vertical="top" wrapText="1"/>
      <protection/>
    </xf>
    <xf numFmtId="0" fontId="21" fillId="0" borderId="0" xfId="114" applyFont="1" applyBorder="1" applyAlignment="1">
      <alignment horizontal="center" vertical="center"/>
      <protection/>
    </xf>
    <xf numFmtId="0" fontId="21" fillId="0" borderId="0" xfId="114" applyFont="1" applyBorder="1" applyAlignment="1">
      <alignment horizontal="left" vertical="center"/>
      <protection/>
    </xf>
    <xf numFmtId="0" fontId="9" fillId="0" borderId="0" xfId="0" applyFont="1" applyBorder="1" applyAlignment="1">
      <alignment vertical="center" wrapText="1"/>
    </xf>
    <xf numFmtId="3" fontId="21" fillId="0" borderId="0" xfId="114" applyNumberFormat="1" applyFont="1" applyBorder="1" applyAlignment="1">
      <alignment vertical="center"/>
      <protection/>
    </xf>
    <xf numFmtId="4" fontId="21" fillId="0" borderId="0" xfId="114" applyNumberFormat="1" applyFont="1" applyBorder="1" applyAlignment="1">
      <alignment vertical="center"/>
      <protection/>
    </xf>
    <xf numFmtId="0" fontId="22" fillId="0" borderId="0" xfId="114" applyFont="1" applyAlignment="1">
      <alignment horizontal="right"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137" applyFont="1">
      <alignment/>
      <protection/>
    </xf>
    <xf numFmtId="0" fontId="9" fillId="0" borderId="0" xfId="137" applyFont="1" applyFill="1">
      <alignment/>
      <protection/>
    </xf>
    <xf numFmtId="0" fontId="8" fillId="0" borderId="0" xfId="137" applyFont="1" applyFill="1">
      <alignment/>
      <protection/>
    </xf>
    <xf numFmtId="0" fontId="8" fillId="0" borderId="0" xfId="137" applyFont="1" applyAlignment="1">
      <alignment vertical="center"/>
      <protection/>
    </xf>
    <xf numFmtId="0" fontId="8" fillId="0" borderId="0" xfId="137" applyFont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8" fillId="0" borderId="0" xfId="137" applyFont="1" applyAlignment="1">
      <alignment horizontal="center" vertical="center"/>
      <protection/>
    </xf>
    <xf numFmtId="0" fontId="9" fillId="0" borderId="9" xfId="137" applyFont="1" applyBorder="1" applyAlignment="1">
      <alignment horizontal="center" vertical="top"/>
      <protection/>
    </xf>
    <xf numFmtId="0" fontId="10" fillId="0" borderId="9" xfId="137" applyFont="1" applyBorder="1" applyAlignment="1">
      <alignment horizontal="center" vertical="center"/>
      <protection/>
    </xf>
    <xf numFmtId="0" fontId="11" fillId="0" borderId="9" xfId="137" applyFont="1" applyBorder="1" applyAlignment="1">
      <alignment horizontal="center" vertical="top"/>
      <protection/>
    </xf>
    <xf numFmtId="0" fontId="9" fillId="0" borderId="9" xfId="137" applyFont="1" applyBorder="1" applyAlignment="1">
      <alignment horizontal="left" vertical="top" wrapText="1"/>
      <protection/>
    </xf>
    <xf numFmtId="4" fontId="11" fillId="31" borderId="9" xfId="137" applyNumberFormat="1" applyFont="1" applyFill="1" applyBorder="1" applyAlignment="1">
      <alignment horizontal="right" vertical="top"/>
      <protection/>
    </xf>
    <xf numFmtId="0" fontId="8" fillId="0" borderId="9" xfId="137" applyFont="1" applyBorder="1" applyAlignment="1">
      <alignment horizontal="center"/>
      <protection/>
    </xf>
    <xf numFmtId="0" fontId="8" fillId="0" borderId="9" xfId="137" applyFont="1" applyBorder="1" applyAlignment="1">
      <alignment wrapText="1"/>
      <protection/>
    </xf>
    <xf numFmtId="4" fontId="8" fillId="31" borderId="9" xfId="137" applyNumberFormat="1" applyFont="1" applyFill="1" applyBorder="1" applyAlignment="1">
      <alignment horizontal="right"/>
      <protection/>
    </xf>
    <xf numFmtId="4" fontId="8" fillId="0" borderId="9" xfId="137" applyNumberFormat="1" applyFont="1" applyBorder="1" applyAlignment="1">
      <alignment horizontal="right"/>
      <protection/>
    </xf>
    <xf numFmtId="0" fontId="9" fillId="0" borderId="9" xfId="137" applyFont="1" applyBorder="1" applyAlignment="1">
      <alignment wrapText="1"/>
      <protection/>
    </xf>
    <xf numFmtId="0" fontId="9" fillId="0" borderId="9" xfId="137" applyFont="1" applyBorder="1" applyAlignment="1">
      <alignment vertical="top" wrapText="1"/>
      <protection/>
    </xf>
    <xf numFmtId="4" fontId="9" fillId="31" borderId="9" xfId="137" applyNumberFormat="1" applyFont="1" applyFill="1" applyBorder="1" applyAlignment="1">
      <alignment horizontal="right" vertical="top"/>
      <protection/>
    </xf>
    <xf numFmtId="0" fontId="8" fillId="0" borderId="9" xfId="137" applyFont="1" applyBorder="1" applyAlignment="1">
      <alignment horizontal="center" vertical="top"/>
      <protection/>
    </xf>
    <xf numFmtId="0" fontId="8" fillId="0" borderId="9" xfId="137" applyFont="1" applyBorder="1" applyAlignment="1">
      <alignment vertical="top" wrapText="1"/>
      <protection/>
    </xf>
    <xf numFmtId="4" fontId="8" fillId="0" borderId="9" xfId="137" applyNumberFormat="1" applyFont="1" applyBorder="1" applyAlignment="1">
      <alignment horizontal="right" vertical="top"/>
      <protection/>
    </xf>
    <xf numFmtId="0" fontId="9" fillId="0" borderId="9" xfId="137" applyFont="1" applyBorder="1" applyAlignment="1">
      <alignment horizontal="center"/>
      <protection/>
    </xf>
    <xf numFmtId="4" fontId="9" fillId="31" borderId="9" xfId="137" applyNumberFormat="1" applyFont="1" applyFill="1" applyBorder="1" applyAlignment="1">
      <alignment horizontal="right"/>
      <protection/>
    </xf>
    <xf numFmtId="0" fontId="9" fillId="0" borderId="15" xfId="137" applyFont="1" applyBorder="1" applyAlignment="1">
      <alignment vertical="center" wrapText="1"/>
      <protection/>
    </xf>
    <xf numFmtId="0" fontId="9" fillId="0" borderId="15" xfId="137" applyFont="1" applyBorder="1" applyAlignment="1">
      <alignment horizontal="center" vertical="center"/>
      <protection/>
    </xf>
    <xf numFmtId="4" fontId="9" fillId="31" borderId="15" xfId="137" applyNumberFormat="1" applyFont="1" applyFill="1" applyBorder="1" applyAlignment="1">
      <alignment horizontal="right" vertical="center"/>
      <protection/>
    </xf>
    <xf numFmtId="0" fontId="9" fillId="0" borderId="0" xfId="137" applyFont="1" applyAlignment="1">
      <alignment vertical="center"/>
      <protection/>
    </xf>
    <xf numFmtId="0" fontId="14" fillId="0" borderId="9" xfId="137" applyFont="1" applyBorder="1" applyAlignment="1">
      <alignment vertical="center" wrapText="1"/>
      <protection/>
    </xf>
    <xf numFmtId="0" fontId="14" fillId="0" borderId="9" xfId="137" applyFont="1" applyBorder="1" applyAlignment="1">
      <alignment horizontal="center" vertical="center"/>
      <protection/>
    </xf>
    <xf numFmtId="4" fontId="14" fillId="0" borderId="9" xfId="137" applyNumberFormat="1" applyFont="1" applyBorder="1" applyAlignment="1">
      <alignment horizontal="right" vertical="center"/>
      <protection/>
    </xf>
    <xf numFmtId="0" fontId="14" fillId="0" borderId="0" xfId="137" applyFont="1" applyAlignment="1">
      <alignment vertical="center"/>
      <protection/>
    </xf>
    <xf numFmtId="0" fontId="12" fillId="0" borderId="0" xfId="137" applyFont="1" applyAlignment="1">
      <alignment horizontal="center"/>
      <protection/>
    </xf>
    <xf numFmtId="0" fontId="13" fillId="0" borderId="0" xfId="137" applyFont="1">
      <alignment/>
      <protection/>
    </xf>
    <xf numFmtId="0" fontId="8" fillId="31" borderId="0" xfId="137" applyFont="1" applyFill="1">
      <alignment/>
      <protection/>
    </xf>
    <xf numFmtId="0" fontId="8" fillId="0" borderId="0" xfId="137" applyFont="1" applyAlignment="1">
      <alignment horizontal="right"/>
      <protection/>
    </xf>
    <xf numFmtId="0" fontId="8" fillId="0" borderId="0" xfId="137" applyFont="1" applyAlignment="1">
      <alignment horizontal="right" vertical="center"/>
      <protection/>
    </xf>
    <xf numFmtId="0" fontId="8" fillId="0" borderId="0" xfId="137" applyFont="1" applyAlignment="1">
      <alignment horizontal="right" vertical="top"/>
      <protection/>
    </xf>
    <xf numFmtId="0" fontId="3" fillId="0" borderId="0" xfId="0" applyFont="1" applyAlignment="1">
      <alignment/>
    </xf>
    <xf numFmtId="0" fontId="37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9" fillId="0" borderId="9" xfId="137" applyFont="1" applyBorder="1" applyAlignment="1">
      <alignment horizontal="center" vertical="center"/>
      <protection/>
    </xf>
    <xf numFmtId="0" fontId="9" fillId="0" borderId="9" xfId="137" applyFont="1" applyBorder="1" applyAlignment="1">
      <alignment horizontal="center" vertical="center" wrapText="1"/>
      <protection/>
    </xf>
    <xf numFmtId="0" fontId="38" fillId="0" borderId="9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4" fillId="0" borderId="9" xfId="0" applyFont="1" applyBorder="1" applyAlignment="1">
      <alignment vertical="center" wrapText="1"/>
    </xf>
    <xf numFmtId="4" fontId="4" fillId="0" borderId="9" xfId="0" applyNumberFormat="1" applyFont="1" applyBorder="1" applyAlignment="1">
      <alignment vertical="center" wrapText="1"/>
    </xf>
    <xf numFmtId="4" fontId="4" fillId="0" borderId="9" xfId="0" applyNumberFormat="1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4" fontId="3" fillId="0" borderId="9" xfId="0" applyNumberFormat="1" applyFont="1" applyBorder="1" applyAlignment="1">
      <alignment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4" fontId="2" fillId="0" borderId="9" xfId="0" applyNumberFormat="1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0" fontId="8" fillId="0" borderId="0" xfId="137" applyFont="1" applyAlignment="1">
      <alignment vertical="top"/>
      <protection/>
    </xf>
    <xf numFmtId="4" fontId="21" fillId="0" borderId="9" xfId="114" applyNumberFormat="1" applyFont="1" applyBorder="1" applyAlignment="1">
      <alignment horizontal="right" vertical="center"/>
      <protection/>
    </xf>
    <xf numFmtId="4" fontId="19" fillId="0" borderId="9" xfId="114" applyNumberFormat="1" applyFont="1" applyBorder="1" applyAlignment="1">
      <alignment horizontal="right" vertical="center" wrapText="1"/>
      <protection/>
    </xf>
    <xf numFmtId="4" fontId="20" fillId="0" borderId="9" xfId="114" applyNumberFormat="1" applyFont="1" applyBorder="1" applyAlignment="1">
      <alignment vertical="center"/>
      <protection/>
    </xf>
    <xf numFmtId="4" fontId="20" fillId="0" borderId="9" xfId="114" applyNumberFormat="1" applyFont="1" applyBorder="1" applyAlignment="1">
      <alignment horizontal="right" vertical="top"/>
      <protection/>
    </xf>
    <xf numFmtId="4" fontId="20" fillId="0" borderId="9" xfId="114" applyNumberFormat="1" applyFont="1" applyBorder="1" applyAlignment="1">
      <alignment horizontal="right" vertical="top" wrapText="1"/>
      <protection/>
    </xf>
    <xf numFmtId="4" fontId="20" fillId="0" borderId="16" xfId="114" applyNumberFormat="1" applyFont="1" applyBorder="1" applyAlignment="1">
      <alignment horizontal="right" vertical="top" wrapText="1"/>
      <protection/>
    </xf>
    <xf numFmtId="0" fontId="3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41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3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40" fillId="0" borderId="0" xfId="116" applyFont="1" applyAlignment="1" applyProtection="1">
      <alignment horizontal="center" vertical="center"/>
      <protection/>
    </xf>
    <xf numFmtId="0" fontId="43" fillId="0" borderId="0" xfId="116" applyFont="1" applyAlignment="1" applyProtection="1">
      <alignment horizontal="center" vertical="center"/>
      <protection/>
    </xf>
    <xf numFmtId="0" fontId="4" fillId="0" borderId="0" xfId="116" applyFont="1">
      <alignment/>
      <protection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wrapText="1"/>
    </xf>
    <xf numFmtId="4" fontId="3" fillId="0" borderId="9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31" borderId="9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31" borderId="22" xfId="0" applyNumberFormat="1" applyFont="1" applyFill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/>
    </xf>
    <xf numFmtId="4" fontId="3" fillId="31" borderId="22" xfId="0" applyNumberFormat="1" applyFont="1" applyFill="1" applyBorder="1" applyAlignment="1">
      <alignment/>
    </xf>
    <xf numFmtId="0" fontId="4" fillId="0" borderId="22" xfId="0" applyFont="1" applyBorder="1" applyAlignment="1">
      <alignment wrapText="1"/>
    </xf>
    <xf numFmtId="4" fontId="3" fillId="31" borderId="9" xfId="0" applyNumberFormat="1" applyFont="1" applyFill="1" applyBorder="1" applyAlignment="1">
      <alignment wrapText="1"/>
    </xf>
    <xf numFmtId="0" fontId="3" fillId="0" borderId="15" xfId="0" applyFont="1" applyBorder="1" applyAlignment="1">
      <alignment horizontal="center"/>
    </xf>
    <xf numFmtId="0" fontId="4" fillId="0" borderId="15" xfId="0" applyFont="1" applyBorder="1" applyAlignment="1">
      <alignment wrapText="1"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31" borderId="18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31" borderId="20" xfId="0" applyNumberFormat="1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4" fontId="3" fillId="0" borderId="12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31" borderId="24" xfId="0" applyNumberFormat="1" applyFont="1" applyFill="1" applyBorder="1" applyAlignment="1">
      <alignment/>
    </xf>
    <xf numFmtId="0" fontId="45" fillId="31" borderId="0" xfId="0" applyFont="1" applyFill="1" applyAlignment="1">
      <alignment/>
    </xf>
    <xf numFmtId="0" fontId="4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116" applyFont="1" applyProtection="1">
      <alignment/>
      <protection/>
    </xf>
    <xf numFmtId="0" fontId="23" fillId="0" borderId="0" xfId="116" applyFont="1" applyAlignment="1" applyProtection="1">
      <alignment wrapText="1"/>
      <protection/>
    </xf>
    <xf numFmtId="0" fontId="7" fillId="0" borderId="0" xfId="116" applyFont="1" applyAlignment="1" applyProtection="1">
      <alignment horizontal="left"/>
      <protection/>
    </xf>
    <xf numFmtId="0" fontId="4" fillId="0" borderId="0" xfId="116" applyFont="1" applyAlignment="1" applyProtection="1">
      <alignment wrapText="1"/>
      <protection/>
    </xf>
    <xf numFmtId="49" fontId="9" fillId="0" borderId="0" xfId="116" applyNumberFormat="1" applyFont="1" applyAlignment="1" applyProtection="1">
      <alignment/>
      <protection locked="0"/>
    </xf>
    <xf numFmtId="0" fontId="4" fillId="0" borderId="0" xfId="116" applyFont="1" applyAlignment="1" applyProtection="1">
      <alignment/>
      <protection/>
    </xf>
    <xf numFmtId="0" fontId="7" fillId="0" borderId="0" xfId="116" applyFont="1" applyAlignment="1" applyProtection="1">
      <alignment/>
      <protection/>
    </xf>
    <xf numFmtId="0" fontId="25" fillId="0" borderId="0" xfId="116" applyFont="1" applyFill="1" applyAlignment="1">
      <alignment vertical="center"/>
      <protection/>
    </xf>
    <xf numFmtId="41" fontId="25" fillId="0" borderId="0" xfId="116" applyNumberFormat="1" applyFont="1" applyFill="1" applyAlignment="1">
      <alignment vertical="center"/>
      <protection/>
    </xf>
    <xf numFmtId="0" fontId="25" fillId="0" borderId="0" xfId="116" applyFont="1" applyFill="1" applyAlignment="1">
      <alignment horizontal="center" vertical="center"/>
      <protection/>
    </xf>
    <xf numFmtId="0" fontId="47" fillId="0" borderId="0" xfId="116" applyNumberFormat="1" applyFont="1" applyFill="1" applyBorder="1" applyAlignment="1">
      <alignment vertical="center"/>
      <protection/>
    </xf>
    <xf numFmtId="41" fontId="47" fillId="0" borderId="0" xfId="116" applyNumberFormat="1" applyFont="1" applyFill="1" applyBorder="1" applyAlignment="1">
      <alignment vertical="center"/>
      <protection/>
    </xf>
    <xf numFmtId="0" fontId="48" fillId="0" borderId="9" xfId="99" applyFont="1" applyBorder="1" applyAlignment="1">
      <alignment horizontal="left" vertical="center"/>
      <protection/>
    </xf>
    <xf numFmtId="0" fontId="49" fillId="0" borderId="25" xfId="99" applyNumberFormat="1" applyFont="1" applyFill="1" applyBorder="1" applyAlignment="1">
      <alignment horizontal="center" vertical="center" wrapText="1"/>
      <protection/>
    </xf>
    <xf numFmtId="0" fontId="7" fillId="0" borderId="0" xfId="116">
      <alignment/>
      <protection/>
    </xf>
    <xf numFmtId="0" fontId="51" fillId="0" borderId="0" xfId="116" applyFont="1">
      <alignment/>
      <protection/>
    </xf>
    <xf numFmtId="0" fontId="25" fillId="0" borderId="9" xfId="116" applyFont="1" applyFill="1" applyBorder="1" applyAlignment="1">
      <alignment vertical="center" wrapText="1"/>
      <protection/>
    </xf>
    <xf numFmtId="0" fontId="32" fillId="0" borderId="26" xfId="116" applyNumberFormat="1" applyFont="1" applyFill="1" applyBorder="1" applyAlignment="1">
      <alignment vertical="center" wrapText="1"/>
      <protection/>
    </xf>
    <xf numFmtId="4" fontId="32" fillId="0" borderId="9" xfId="116" applyNumberFormat="1" applyFont="1" applyFill="1" applyBorder="1" applyAlignment="1">
      <alignment horizontal="right" vertical="center"/>
      <protection/>
    </xf>
    <xf numFmtId="4" fontId="25" fillId="0" borderId="9" xfId="116" applyNumberFormat="1" applyFont="1" applyFill="1" applyBorder="1" applyAlignment="1">
      <alignment horizontal="center" vertical="center"/>
      <protection/>
    </xf>
    <xf numFmtId="4" fontId="26" fillId="35" borderId="9" xfId="116" applyNumberFormat="1" applyFont="1" applyFill="1" applyBorder="1" applyAlignment="1">
      <alignment horizontal="right" vertical="center"/>
      <protection/>
    </xf>
    <xf numFmtId="4" fontId="26" fillId="35" borderId="9" xfId="116" applyNumberFormat="1" applyFont="1" applyFill="1" applyBorder="1" applyAlignment="1">
      <alignment horizontal="center" vertical="center"/>
      <protection/>
    </xf>
    <xf numFmtId="0" fontId="47" fillId="0" borderId="26" xfId="116" applyNumberFormat="1" applyFont="1" applyFill="1" applyBorder="1" applyAlignment="1">
      <alignment vertical="center" wrapText="1"/>
      <protection/>
    </xf>
    <xf numFmtId="4" fontId="47" fillId="35" borderId="9" xfId="116" applyNumberFormat="1" applyFont="1" applyFill="1" applyBorder="1" applyAlignment="1">
      <alignment horizontal="right" vertical="center"/>
      <protection/>
    </xf>
    <xf numFmtId="4" fontId="25" fillId="35" borderId="9" xfId="116" applyNumberFormat="1" applyFont="1" applyFill="1" applyBorder="1" applyAlignment="1">
      <alignment horizontal="center" vertical="center"/>
      <protection/>
    </xf>
    <xf numFmtId="4" fontId="32" fillId="35" borderId="9" xfId="116" applyNumberFormat="1" applyFont="1" applyFill="1" applyBorder="1" applyAlignment="1">
      <alignment horizontal="right" vertical="center"/>
      <protection/>
    </xf>
    <xf numFmtId="4" fontId="47" fillId="0" borderId="9" xfId="116" applyNumberFormat="1" applyFont="1" applyFill="1" applyBorder="1" applyAlignment="1">
      <alignment horizontal="right" vertical="center"/>
      <protection/>
    </xf>
    <xf numFmtId="0" fontId="25" fillId="0" borderId="9" xfId="116" applyFont="1" applyFill="1" applyBorder="1" applyAlignment="1">
      <alignment vertical="center"/>
      <protection/>
    </xf>
    <xf numFmtId="4" fontId="25" fillId="35" borderId="9" xfId="116" applyNumberFormat="1" applyFont="1" applyFill="1" applyBorder="1" applyAlignment="1">
      <alignment vertical="center"/>
      <protection/>
    </xf>
    <xf numFmtId="4" fontId="50" fillId="0" borderId="9" xfId="116" applyNumberFormat="1" applyFont="1" applyFill="1" applyBorder="1" applyAlignment="1">
      <alignment vertical="center"/>
      <protection/>
    </xf>
    <xf numFmtId="4" fontId="25" fillId="0" borderId="9" xfId="116" applyNumberFormat="1" applyFont="1" applyFill="1" applyBorder="1" applyAlignment="1">
      <alignment vertical="center"/>
      <protection/>
    </xf>
    <xf numFmtId="0" fontId="32" fillId="0" borderId="27" xfId="116" applyNumberFormat="1" applyFont="1" applyFill="1" applyBorder="1" applyAlignment="1">
      <alignment vertical="center" wrapText="1"/>
      <protection/>
    </xf>
    <xf numFmtId="0" fontId="45" fillId="31" borderId="0" xfId="116" applyFont="1" applyFill="1">
      <alignment/>
      <protection/>
    </xf>
    <xf numFmtId="0" fontId="45" fillId="0" borderId="0" xfId="116" applyFont="1">
      <alignment/>
      <protection/>
    </xf>
    <xf numFmtId="0" fontId="5" fillId="0" borderId="0" xfId="116" applyFont="1">
      <alignment/>
      <protection/>
    </xf>
    <xf numFmtId="0" fontId="5" fillId="0" borderId="0" xfId="116" applyFont="1" applyBorder="1" applyAlignment="1">
      <alignment/>
      <protection/>
    </xf>
    <xf numFmtId="0" fontId="7" fillId="0" borderId="0" xfId="116" applyBorder="1" applyAlignment="1">
      <alignment/>
      <protection/>
    </xf>
    <xf numFmtId="0" fontId="4" fillId="0" borderId="0" xfId="116" applyFont="1" applyAlignment="1">
      <alignment horizontal="left"/>
      <protection/>
    </xf>
    <xf numFmtId="0" fontId="5" fillId="0" borderId="0" xfId="116" applyFont="1" applyAlignment="1">
      <alignment horizontal="center"/>
      <protection/>
    </xf>
    <xf numFmtId="0" fontId="4" fillId="0" borderId="0" xfId="116" applyFont="1" applyAlignment="1">
      <alignment horizontal="center"/>
      <protection/>
    </xf>
    <xf numFmtId="0" fontId="5" fillId="0" borderId="23" xfId="116" applyFont="1" applyBorder="1" applyAlignment="1">
      <alignment horizontal="center"/>
      <protection/>
    </xf>
    <xf numFmtId="0" fontId="25" fillId="0" borderId="0" xfId="99" applyFont="1" applyAlignment="1">
      <alignment vertical="center"/>
      <protection/>
    </xf>
    <xf numFmtId="0" fontId="25" fillId="0" borderId="0" xfId="99" applyFont="1" applyFill="1" applyAlignment="1">
      <alignment vertical="center"/>
      <protection/>
    </xf>
    <xf numFmtId="41" fontId="25" fillId="0" borderId="0" xfId="99" applyNumberFormat="1" applyFont="1" applyFill="1" applyAlignment="1">
      <alignment vertical="center"/>
      <protection/>
    </xf>
    <xf numFmtId="0" fontId="25" fillId="0" borderId="0" xfId="99" applyFont="1" applyAlignment="1">
      <alignment horizontal="center" vertical="center"/>
      <protection/>
    </xf>
    <xf numFmtId="0" fontId="47" fillId="0" borderId="0" xfId="99" applyNumberFormat="1" applyFont="1" applyFill="1" applyBorder="1" applyAlignment="1">
      <alignment vertical="center"/>
      <protection/>
    </xf>
    <xf numFmtId="41" fontId="47" fillId="0" borderId="0" xfId="99" applyNumberFormat="1" applyFont="1" applyFill="1" applyBorder="1" applyAlignment="1">
      <alignment vertical="center"/>
      <protection/>
    </xf>
    <xf numFmtId="0" fontId="47" fillId="0" borderId="0" xfId="99" applyNumberFormat="1" applyFont="1" applyFill="1" applyBorder="1" applyAlignment="1">
      <alignment horizontal="right" vertical="center"/>
      <protection/>
    </xf>
    <xf numFmtId="0" fontId="26" fillId="0" borderId="9" xfId="99" applyFont="1" applyBorder="1" applyAlignment="1">
      <alignment horizontal="left" vertical="center"/>
      <protection/>
    </xf>
    <xf numFmtId="0" fontId="32" fillId="0" borderId="25" xfId="99" applyNumberFormat="1" applyFont="1" applyFill="1" applyBorder="1" applyAlignment="1">
      <alignment horizontal="center" vertical="center" wrapText="1"/>
      <protection/>
    </xf>
    <xf numFmtId="0" fontId="130" fillId="0" borderId="0" xfId="99" applyFont="1">
      <alignment/>
      <protection/>
    </xf>
    <xf numFmtId="0" fontId="25" fillId="0" borderId="9" xfId="99" applyFont="1" applyBorder="1" applyAlignment="1">
      <alignment vertical="center" wrapText="1"/>
      <protection/>
    </xf>
    <xf numFmtId="0" fontId="32" fillId="0" borderId="26" xfId="99" applyNumberFormat="1" applyFont="1" applyFill="1" applyBorder="1" applyAlignment="1">
      <alignment vertical="center" wrapText="1"/>
      <protection/>
    </xf>
    <xf numFmtId="4" fontId="32" fillId="0" borderId="9" xfId="99" applyNumberFormat="1" applyFont="1" applyFill="1" applyBorder="1" applyAlignment="1">
      <alignment horizontal="right" vertical="center"/>
      <protection/>
    </xf>
    <xf numFmtId="4" fontId="26" fillId="0" borderId="9" xfId="99" applyNumberFormat="1" applyFont="1" applyFill="1" applyBorder="1" applyAlignment="1">
      <alignment vertical="center"/>
      <protection/>
    </xf>
    <xf numFmtId="4" fontId="25" fillId="35" borderId="9" xfId="99" applyNumberFormat="1" applyFont="1" applyFill="1" applyBorder="1" applyAlignment="1">
      <alignment horizontal="center" vertical="center"/>
      <protection/>
    </xf>
    <xf numFmtId="4" fontId="26" fillId="35" borderId="9" xfId="99" applyNumberFormat="1" applyFont="1" applyFill="1" applyBorder="1" applyAlignment="1">
      <alignment vertical="center"/>
      <protection/>
    </xf>
    <xf numFmtId="4" fontId="26" fillId="35" borderId="9" xfId="99" applyNumberFormat="1" applyFont="1" applyFill="1" applyBorder="1" applyAlignment="1">
      <alignment horizontal="center" vertical="center"/>
      <protection/>
    </xf>
    <xf numFmtId="0" fontId="47" fillId="0" borderId="26" xfId="99" applyNumberFormat="1" applyFont="1" applyFill="1" applyBorder="1" applyAlignment="1">
      <alignment vertical="center" wrapText="1"/>
      <protection/>
    </xf>
    <xf numFmtId="4" fontId="25" fillId="35" borderId="9" xfId="99" applyNumberFormat="1" applyFont="1" applyFill="1" applyBorder="1" applyAlignment="1">
      <alignment vertical="center"/>
      <protection/>
    </xf>
    <xf numFmtId="4" fontId="25" fillId="0" borderId="9" xfId="99" applyNumberFormat="1" applyFont="1" applyFill="1" applyBorder="1" applyAlignment="1">
      <alignment vertical="center"/>
      <protection/>
    </xf>
    <xf numFmtId="4" fontId="47" fillId="0" borderId="9" xfId="99" applyNumberFormat="1" applyFont="1" applyFill="1" applyBorder="1" applyAlignment="1">
      <alignment horizontal="right" vertical="center"/>
      <protection/>
    </xf>
    <xf numFmtId="0" fontId="25" fillId="0" borderId="9" xfId="99" applyFont="1" applyBorder="1" applyAlignment="1">
      <alignment vertical="center"/>
      <protection/>
    </xf>
    <xf numFmtId="4" fontId="47" fillId="35" borderId="9" xfId="99" applyNumberFormat="1" applyFont="1" applyFill="1" applyBorder="1" applyAlignment="1">
      <alignment horizontal="right" vertical="center"/>
      <protection/>
    </xf>
    <xf numFmtId="0" fontId="25" fillId="0" borderId="12" xfId="99" applyFont="1" applyBorder="1" applyAlignment="1">
      <alignment vertical="center"/>
      <protection/>
    </xf>
    <xf numFmtId="0" fontId="32" fillId="0" borderId="27" xfId="99" applyNumberFormat="1" applyFont="1" applyFill="1" applyBorder="1" applyAlignment="1">
      <alignment vertical="center" wrapText="1"/>
      <protection/>
    </xf>
    <xf numFmtId="0" fontId="45" fillId="31" borderId="0" xfId="99" applyFont="1" applyFill="1">
      <alignment/>
      <protection/>
    </xf>
    <xf numFmtId="0" fontId="45" fillId="0" borderId="0" xfId="99" applyFont="1">
      <alignment/>
      <protection/>
    </xf>
    <xf numFmtId="0" fontId="5" fillId="0" borderId="0" xfId="99" applyFont="1">
      <alignment/>
      <protection/>
    </xf>
    <xf numFmtId="0" fontId="5" fillId="0" borderId="0" xfId="99" applyFont="1" applyBorder="1" applyAlignment="1">
      <alignment/>
      <protection/>
    </xf>
    <xf numFmtId="0" fontId="7" fillId="0" borderId="0" xfId="99" applyBorder="1" applyAlignment="1">
      <alignment/>
      <protection/>
    </xf>
    <xf numFmtId="0" fontId="4" fillId="0" borderId="0" xfId="99" applyFont="1" applyAlignment="1">
      <alignment horizontal="left"/>
      <protection/>
    </xf>
    <xf numFmtId="0" fontId="5" fillId="0" borderId="0" xfId="99" applyFont="1" applyAlignment="1">
      <alignment horizontal="center"/>
      <protection/>
    </xf>
    <xf numFmtId="0" fontId="4" fillId="0" borderId="0" xfId="99" applyFont="1" applyAlignment="1">
      <alignment horizontal="center"/>
      <protection/>
    </xf>
    <xf numFmtId="0" fontId="5" fillId="0" borderId="23" xfId="99" applyFont="1" applyBorder="1" applyAlignment="1">
      <alignment horizontal="center"/>
      <protection/>
    </xf>
    <xf numFmtId="0" fontId="5" fillId="0" borderId="0" xfId="99" applyFont="1" applyAlignment="1">
      <alignment horizontal="center" vertical="top"/>
      <protection/>
    </xf>
    <xf numFmtId="0" fontId="4" fillId="0" borderId="0" xfId="99" applyFont="1">
      <alignment/>
      <protection/>
    </xf>
    <xf numFmtId="0" fontId="25" fillId="0" borderId="0" xfId="99" applyFont="1" applyFill="1" applyAlignment="1">
      <alignment horizontal="center" vertical="center"/>
      <protection/>
    </xf>
    <xf numFmtId="0" fontId="130" fillId="0" borderId="0" xfId="134" applyFont="1" applyAlignment="1">
      <alignment horizontal="left"/>
      <protection/>
    </xf>
    <xf numFmtId="0" fontId="130" fillId="0" borderId="0" xfId="134" applyFont="1">
      <alignment/>
      <protection/>
    </xf>
    <xf numFmtId="0" fontId="25" fillId="0" borderId="0" xfId="134" applyFont="1" applyFill="1" applyAlignment="1">
      <alignment vertical="center"/>
      <protection/>
    </xf>
    <xf numFmtId="41" fontId="25" fillId="0" borderId="0" xfId="134" applyNumberFormat="1" applyFont="1" applyFill="1" applyAlignment="1">
      <alignment vertical="center"/>
      <protection/>
    </xf>
    <xf numFmtId="0" fontId="25" fillId="0" borderId="0" xfId="134" applyFont="1" applyFill="1" applyAlignment="1">
      <alignment horizontal="center" vertical="center"/>
      <protection/>
    </xf>
    <xf numFmtId="0" fontId="52" fillId="0" borderId="0" xfId="99" applyFont="1" applyAlignment="1">
      <alignment horizontal="left"/>
      <protection/>
    </xf>
    <xf numFmtId="0" fontId="52" fillId="0" borderId="0" xfId="99" applyFont="1">
      <alignment/>
      <protection/>
    </xf>
    <xf numFmtId="0" fontId="47" fillId="0" borderId="0" xfId="99" applyNumberFormat="1" applyFont="1" applyFill="1" applyBorder="1" applyAlignment="1">
      <alignment horizontal="left" vertical="center"/>
      <protection/>
    </xf>
    <xf numFmtId="0" fontId="25" fillId="0" borderId="9" xfId="99" applyFont="1" applyBorder="1" applyAlignment="1">
      <alignment horizontal="left" vertical="center" wrapText="1"/>
      <protection/>
    </xf>
    <xf numFmtId="4" fontId="32" fillId="0" borderId="9" xfId="99" applyNumberFormat="1" applyFont="1" applyFill="1" applyBorder="1" applyAlignment="1">
      <alignment vertical="center"/>
      <protection/>
    </xf>
    <xf numFmtId="0" fontId="25" fillId="0" borderId="9" xfId="99" applyFont="1" applyFill="1" applyBorder="1" applyAlignment="1">
      <alignment horizontal="left" vertical="center" wrapText="1"/>
      <protection/>
    </xf>
    <xf numFmtId="0" fontId="130" fillId="0" borderId="0" xfId="134" applyFont="1" applyFill="1">
      <alignment/>
      <protection/>
    </xf>
    <xf numFmtId="4" fontId="47" fillId="0" borderId="9" xfId="99" applyNumberFormat="1" applyFont="1" applyFill="1" applyBorder="1" applyAlignment="1">
      <alignment vertical="center"/>
      <protection/>
    </xf>
    <xf numFmtId="4" fontId="25" fillId="0" borderId="9" xfId="99" applyNumberFormat="1" applyFont="1" applyBorder="1" applyAlignment="1">
      <alignment vertical="center"/>
      <protection/>
    </xf>
    <xf numFmtId="4" fontId="25" fillId="36" borderId="9" xfId="99" applyNumberFormat="1" applyFont="1" applyFill="1" applyBorder="1" applyAlignment="1">
      <alignment vertical="center"/>
      <protection/>
    </xf>
    <xf numFmtId="0" fontId="25" fillId="0" borderId="9" xfId="99" applyFont="1" applyBorder="1" applyAlignment="1">
      <alignment horizontal="left" vertical="center"/>
      <protection/>
    </xf>
    <xf numFmtId="0" fontId="25" fillId="0" borderId="19" xfId="99" applyFont="1" applyBorder="1" applyAlignment="1">
      <alignment vertical="center"/>
      <protection/>
    </xf>
    <xf numFmtId="4" fontId="50" fillId="0" borderId="19" xfId="99" applyNumberFormat="1" applyFont="1" applyBorder="1" applyAlignment="1">
      <alignment vertical="center"/>
      <protection/>
    </xf>
    <xf numFmtId="4" fontId="25" fillId="36" borderId="0" xfId="99" applyNumberFormat="1" applyFont="1" applyFill="1" applyBorder="1" applyAlignment="1">
      <alignment vertical="center"/>
      <protection/>
    </xf>
    <xf numFmtId="0" fontId="25" fillId="0" borderId="28" xfId="99" applyFont="1" applyBorder="1" applyAlignment="1">
      <alignment vertical="center"/>
      <protection/>
    </xf>
    <xf numFmtId="0" fontId="45" fillId="31" borderId="0" xfId="134" applyFont="1" applyFill="1">
      <alignment/>
      <protection/>
    </xf>
    <xf numFmtId="0" fontId="45" fillId="0" borderId="0" xfId="134" applyFont="1">
      <alignment/>
      <protection/>
    </xf>
    <xf numFmtId="0" fontId="5" fillId="0" borderId="0" xfId="134" applyFont="1">
      <alignment/>
      <protection/>
    </xf>
    <xf numFmtId="0" fontId="5" fillId="0" borderId="0" xfId="134" applyFont="1" applyBorder="1" applyAlignment="1">
      <alignment/>
      <protection/>
    </xf>
    <xf numFmtId="0" fontId="112" fillId="0" borderId="0" xfId="134" applyBorder="1" applyAlignment="1">
      <alignment/>
      <protection/>
    </xf>
    <xf numFmtId="0" fontId="4" fillId="0" borderId="0" xfId="134" applyFont="1" applyAlignment="1">
      <alignment horizontal="left"/>
      <protection/>
    </xf>
    <xf numFmtId="0" fontId="5" fillId="0" borderId="0" xfId="134" applyFont="1" applyAlignment="1">
      <alignment horizontal="center"/>
      <protection/>
    </xf>
    <xf numFmtId="0" fontId="4" fillId="0" borderId="0" xfId="134" applyFont="1" applyAlignment="1">
      <alignment horizontal="center"/>
      <protection/>
    </xf>
    <xf numFmtId="0" fontId="5" fillId="0" borderId="23" xfId="134" applyFont="1" applyBorder="1" applyAlignment="1">
      <alignment horizontal="center"/>
      <protection/>
    </xf>
    <xf numFmtId="0" fontId="5" fillId="0" borderId="0" xfId="134" applyFont="1" applyAlignment="1">
      <alignment horizontal="center" vertical="top"/>
      <protection/>
    </xf>
    <xf numFmtId="0" fontId="47" fillId="0" borderId="0" xfId="99" applyNumberFormat="1" applyFont="1" applyFill="1" applyBorder="1" applyAlignment="1">
      <alignment horizontal="center" vertical="center"/>
      <protection/>
    </xf>
    <xf numFmtId="4" fontId="47" fillId="35" borderId="9" xfId="99" applyNumberFormat="1" applyFont="1" applyFill="1" applyBorder="1" applyAlignment="1">
      <alignment vertical="center"/>
      <protection/>
    </xf>
    <xf numFmtId="4" fontId="26" fillId="35" borderId="9" xfId="99" applyNumberFormat="1" applyFont="1" applyFill="1" applyBorder="1" applyAlignment="1">
      <alignment horizontal="right" vertical="center"/>
      <protection/>
    </xf>
    <xf numFmtId="0" fontId="4" fillId="0" borderId="0" xfId="99" applyFont="1" applyProtection="1">
      <alignment/>
      <protection/>
    </xf>
    <xf numFmtId="0" fontId="4" fillId="0" borderId="0" xfId="99" applyFont="1" applyAlignment="1" applyProtection="1">
      <alignment wrapText="1"/>
      <protection/>
    </xf>
    <xf numFmtId="41" fontId="25" fillId="0" borderId="0" xfId="99" applyNumberFormat="1" applyFont="1" applyAlignment="1">
      <alignment vertical="center"/>
      <protection/>
    </xf>
    <xf numFmtId="0" fontId="7" fillId="0" borderId="0" xfId="99">
      <alignment/>
      <protection/>
    </xf>
    <xf numFmtId="4" fontId="32" fillId="35" borderId="9" xfId="99" applyNumberFormat="1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5" fillId="0" borderId="0" xfId="116" applyFont="1" applyBorder="1" applyAlignment="1">
      <alignment horizontal="center"/>
      <protection/>
    </xf>
    <xf numFmtId="0" fontId="5" fillId="0" borderId="0" xfId="116" applyFont="1" applyBorder="1">
      <alignment/>
      <protection/>
    </xf>
    <xf numFmtId="0" fontId="4" fillId="0" borderId="0" xfId="116" applyFont="1" applyBorder="1" applyAlignment="1">
      <alignment horizontal="center"/>
      <protection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14" fillId="0" borderId="9" xfId="99" applyFont="1" applyBorder="1" applyAlignment="1">
      <alignment horizontal="center" vertical="center"/>
      <protection/>
    </xf>
    <xf numFmtId="0" fontId="38" fillId="0" borderId="16" xfId="0" applyFont="1" applyBorder="1" applyAlignment="1">
      <alignment horizontal="center"/>
    </xf>
    <xf numFmtId="0" fontId="38" fillId="0" borderId="9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131" fillId="0" borderId="0" xfId="99" applyFont="1">
      <alignment/>
      <protection/>
    </xf>
    <xf numFmtId="0" fontId="55" fillId="0" borderId="9" xfId="99" applyFont="1" applyBorder="1" applyAlignment="1">
      <alignment horizontal="center" vertical="center"/>
      <protection/>
    </xf>
    <xf numFmtId="0" fontId="56" fillId="0" borderId="16" xfId="0" applyFont="1" applyBorder="1" applyAlignment="1">
      <alignment horizontal="center"/>
    </xf>
    <xf numFmtId="0" fontId="56" fillId="0" borderId="9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132" fillId="0" borderId="0" xfId="134" applyFont="1">
      <alignment/>
      <protection/>
    </xf>
    <xf numFmtId="0" fontId="131" fillId="0" borderId="0" xfId="134" applyFont="1">
      <alignment/>
      <protection/>
    </xf>
    <xf numFmtId="0" fontId="14" fillId="0" borderId="0" xfId="99" applyFont="1" applyAlignment="1">
      <alignment horizontal="center" vertical="center"/>
      <protection/>
    </xf>
    <xf numFmtId="49" fontId="47" fillId="0" borderId="9" xfId="116" applyNumberFormat="1" applyFont="1" applyFill="1" applyBorder="1" applyAlignment="1">
      <alignment horizontal="left" vertical="center" wrapText="1"/>
      <protection/>
    </xf>
    <xf numFmtId="0" fontId="47" fillId="0" borderId="9" xfId="116" applyNumberFormat="1" applyFont="1" applyFill="1" applyBorder="1" applyAlignment="1">
      <alignment vertical="center" wrapText="1"/>
      <protection/>
    </xf>
    <xf numFmtId="0" fontId="47" fillId="36" borderId="26" xfId="99" applyNumberFormat="1" applyFont="1" applyFill="1" applyBorder="1" applyAlignment="1">
      <alignment vertical="center" wrapText="1"/>
      <protection/>
    </xf>
    <xf numFmtId="0" fontId="5" fillId="0" borderId="0" xfId="99" applyFont="1" applyBorder="1" applyAlignment="1">
      <alignment horizontal="center"/>
      <protection/>
    </xf>
    <xf numFmtId="0" fontId="25" fillId="0" borderId="0" xfId="99" applyFont="1" applyBorder="1" applyAlignment="1">
      <alignment vertical="center"/>
      <protection/>
    </xf>
    <xf numFmtId="0" fontId="25" fillId="0" borderId="0" xfId="99" applyFont="1" applyFill="1" applyBorder="1" applyAlignment="1">
      <alignment vertical="center"/>
      <protection/>
    </xf>
    <xf numFmtId="41" fontId="25" fillId="0" borderId="0" xfId="99" applyNumberFormat="1" applyFont="1" applyFill="1" applyBorder="1" applyAlignment="1">
      <alignment vertical="center"/>
      <protection/>
    </xf>
    <xf numFmtId="0" fontId="25" fillId="0" borderId="0" xfId="99" applyFont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9" fillId="0" borderId="0" xfId="111" applyFont="1" applyFill="1" applyAlignment="1" applyProtection="1">
      <alignment horizontal="center"/>
      <protection/>
    </xf>
    <xf numFmtId="0" fontId="59" fillId="0" borderId="0" xfId="111" applyFont="1" applyFill="1" applyProtection="1">
      <alignment/>
      <protection/>
    </xf>
    <xf numFmtId="0" fontId="60" fillId="0" borderId="0" xfId="111" applyFont="1" applyFill="1" applyProtection="1">
      <alignment/>
      <protection/>
    </xf>
    <xf numFmtId="0" fontId="61" fillId="0" borderId="0" xfId="111" applyFont="1" applyFill="1" applyProtection="1">
      <alignment/>
      <protection/>
    </xf>
    <xf numFmtId="0" fontId="61" fillId="0" borderId="0" xfId="111" applyFont="1" applyFill="1" applyAlignment="1" applyProtection="1">
      <alignment/>
      <protection/>
    </xf>
    <xf numFmtId="0" fontId="63" fillId="0" borderId="0" xfId="111" applyFont="1" applyFill="1" applyAlignment="1" applyProtection="1">
      <alignment/>
      <protection/>
    </xf>
    <xf numFmtId="0" fontId="64" fillId="0" borderId="0" xfId="111" applyFont="1" applyFill="1" applyProtection="1">
      <alignment/>
      <protection/>
    </xf>
    <xf numFmtId="0" fontId="59" fillId="0" borderId="0" xfId="0" applyFont="1" applyAlignment="1">
      <alignment/>
    </xf>
    <xf numFmtId="0" fontId="65" fillId="0" borderId="0" xfId="111" applyFont="1" applyFill="1" applyAlignment="1" applyProtection="1">
      <alignment horizontal="center" vertical="center"/>
      <protection/>
    </xf>
    <xf numFmtId="0" fontId="59" fillId="0" borderId="0" xfId="0" applyFont="1" applyAlignment="1">
      <alignment vertical="center"/>
    </xf>
    <xf numFmtId="0" fontId="63" fillId="0" borderId="0" xfId="111" applyFont="1" applyFill="1" applyProtection="1">
      <alignment/>
      <protection/>
    </xf>
    <xf numFmtId="0" fontId="66" fillId="0" borderId="9" xfId="111" applyFont="1" applyFill="1" applyBorder="1" applyAlignment="1" applyProtection="1">
      <alignment horizontal="center" vertical="center" wrapText="1"/>
      <protection/>
    </xf>
    <xf numFmtId="0" fontId="67" fillId="0" borderId="9" xfId="111" applyFont="1" applyFill="1" applyBorder="1" applyAlignment="1" applyProtection="1">
      <alignment horizontal="center"/>
      <protection/>
    </xf>
    <xf numFmtId="0" fontId="59" fillId="0" borderId="13" xfId="111" applyFont="1" applyFill="1" applyBorder="1" applyAlignment="1" applyProtection="1">
      <alignment/>
      <protection/>
    </xf>
    <xf numFmtId="0" fontId="59" fillId="0" borderId="17" xfId="111" applyFont="1" applyFill="1" applyBorder="1" applyAlignment="1" applyProtection="1">
      <alignment/>
      <protection/>
    </xf>
    <xf numFmtId="0" fontId="59" fillId="0" borderId="16" xfId="111" applyFont="1" applyFill="1" applyBorder="1" applyAlignment="1" applyProtection="1">
      <alignment/>
      <protection/>
    </xf>
    <xf numFmtId="0" fontId="68" fillId="0" borderId="9" xfId="111" applyFont="1" applyFill="1" applyBorder="1" applyAlignment="1" applyProtection="1">
      <alignment horizontal="center"/>
      <protection/>
    </xf>
    <xf numFmtId="0" fontId="68" fillId="0" borderId="16" xfId="111" applyFont="1" applyFill="1" applyBorder="1" applyAlignment="1" applyProtection="1">
      <alignment horizontal="left"/>
      <protection/>
    </xf>
    <xf numFmtId="4" fontId="60" fillId="0" borderId="9" xfId="111" applyNumberFormat="1" applyFont="1" applyFill="1" applyBorder="1" applyAlignment="1" applyProtection="1">
      <alignment horizontal="right"/>
      <protection/>
    </xf>
    <xf numFmtId="0" fontId="68" fillId="0" borderId="16" xfId="111" applyFont="1" applyFill="1" applyBorder="1" applyProtection="1">
      <alignment/>
      <protection/>
    </xf>
    <xf numFmtId="4" fontId="60" fillId="0" borderId="9" xfId="52" applyNumberFormat="1" applyFont="1" applyFill="1" applyBorder="1" applyAlignment="1" applyProtection="1">
      <alignment horizontal="right"/>
      <protection/>
    </xf>
    <xf numFmtId="0" fontId="68" fillId="0" borderId="0" xfId="111" applyFont="1" applyFill="1" applyProtection="1">
      <alignment/>
      <protection/>
    </xf>
    <xf numFmtId="0" fontId="60" fillId="0" borderId="9" xfId="94" applyFont="1" applyFill="1" applyBorder="1" applyAlignment="1">
      <alignment horizontal="center"/>
      <protection/>
    </xf>
    <xf numFmtId="0" fontId="60" fillId="0" borderId="9" xfId="94" applyFont="1" applyFill="1" applyBorder="1">
      <alignment/>
      <protection/>
    </xf>
    <xf numFmtId="0" fontId="59" fillId="0" borderId="9" xfId="94" applyFont="1" applyFill="1" applyBorder="1" applyAlignment="1">
      <alignment horizontal="center" wrapText="1"/>
      <protection/>
    </xf>
    <xf numFmtId="0" fontId="59" fillId="0" borderId="9" xfId="94" applyFont="1" applyFill="1" applyBorder="1" applyAlignment="1" applyProtection="1">
      <alignment vertical="center" wrapText="1"/>
      <protection/>
    </xf>
    <xf numFmtId="4" fontId="59" fillId="0" borderId="9" xfId="111" applyNumberFormat="1" applyFont="1" applyFill="1" applyBorder="1" applyAlignment="1" applyProtection="1">
      <alignment horizontal="right"/>
      <protection locked="0"/>
    </xf>
    <xf numFmtId="4" fontId="59" fillId="0" borderId="9" xfId="111" applyNumberFormat="1" applyFont="1" applyFill="1" applyBorder="1" applyAlignment="1" applyProtection="1">
      <alignment horizontal="right"/>
      <protection/>
    </xf>
    <xf numFmtId="0" fontId="59" fillId="0" borderId="9" xfId="94" applyFont="1" applyFill="1" applyBorder="1" applyAlignment="1">
      <alignment horizontal="center"/>
      <protection/>
    </xf>
    <xf numFmtId="0" fontId="59" fillId="0" borderId="9" xfId="96" applyFont="1" applyFill="1" applyBorder="1" applyAlignment="1" applyProtection="1">
      <alignment vertical="center" wrapText="1"/>
      <protection/>
    </xf>
    <xf numFmtId="0" fontId="60" fillId="0" borderId="9" xfId="94" applyFont="1" applyFill="1" applyBorder="1" applyAlignment="1">
      <alignment wrapText="1"/>
      <protection/>
    </xf>
    <xf numFmtId="4" fontId="60" fillId="0" borderId="9" xfId="111" applyNumberFormat="1" applyFont="1" applyFill="1" applyBorder="1" applyAlignment="1" applyProtection="1">
      <alignment horizontal="right"/>
      <protection locked="0"/>
    </xf>
    <xf numFmtId="0" fontId="60" fillId="0" borderId="9" xfId="94" applyFont="1" applyFill="1" applyBorder="1" applyAlignment="1">
      <alignment/>
      <protection/>
    </xf>
    <xf numFmtId="0" fontId="59" fillId="0" borderId="9" xfId="94" applyFont="1" applyFill="1" applyBorder="1" applyAlignment="1">
      <alignment wrapText="1"/>
      <protection/>
    </xf>
    <xf numFmtId="4" fontId="59" fillId="0" borderId="9" xfId="52" applyNumberFormat="1" applyFont="1" applyFill="1" applyBorder="1" applyAlignment="1" applyProtection="1">
      <alignment horizontal="right"/>
      <protection locked="0"/>
    </xf>
    <xf numFmtId="4" fontId="59" fillId="0" borderId="9" xfId="52" applyNumberFormat="1" applyFont="1" applyFill="1" applyBorder="1" applyAlignment="1" applyProtection="1">
      <alignment horizontal="right"/>
      <protection/>
    </xf>
    <xf numFmtId="0" fontId="60" fillId="0" borderId="9" xfId="139" applyFont="1" applyFill="1" applyBorder="1" applyAlignment="1">
      <alignment wrapText="1"/>
      <protection/>
    </xf>
    <xf numFmtId="4" fontId="60" fillId="0" borderId="9" xfId="52" applyNumberFormat="1" applyFont="1" applyFill="1" applyBorder="1" applyAlignment="1" applyProtection="1">
      <alignment horizontal="right"/>
      <protection locked="0"/>
    </xf>
    <xf numFmtId="0" fontId="60" fillId="0" borderId="9" xfId="139" applyFont="1" applyFill="1" applyBorder="1" applyAlignment="1">
      <alignment/>
      <protection/>
    </xf>
    <xf numFmtId="0" fontId="68" fillId="0" borderId="9" xfId="94" applyFont="1" applyFill="1" applyBorder="1" applyAlignment="1">
      <alignment horizontal="center"/>
      <protection/>
    </xf>
    <xf numFmtId="0" fontId="68" fillId="0" borderId="9" xfId="139" applyFont="1" applyFill="1" applyBorder="1" applyAlignment="1">
      <alignment/>
      <protection/>
    </xf>
    <xf numFmtId="4" fontId="60" fillId="0" borderId="9" xfId="130" applyNumberFormat="1" applyFont="1" applyFill="1" applyBorder="1" applyAlignment="1" applyProtection="1">
      <alignment horizontal="right"/>
      <protection locked="0"/>
    </xf>
    <xf numFmtId="0" fontId="69" fillId="0" borderId="0" xfId="111" applyFont="1" applyFill="1" applyProtection="1">
      <alignment/>
      <protection/>
    </xf>
    <xf numFmtId="4" fontId="60" fillId="0" borderId="9" xfId="130" applyNumberFormat="1" applyFont="1" applyFill="1" applyBorder="1" applyAlignment="1" applyProtection="1">
      <alignment horizontal="right"/>
      <protection/>
    </xf>
    <xf numFmtId="4" fontId="60" fillId="0" borderId="9" xfId="56" applyNumberFormat="1" applyFont="1" applyFill="1" applyBorder="1" applyAlignment="1" applyProtection="1">
      <alignment horizontal="right"/>
      <protection/>
    </xf>
    <xf numFmtId="0" fontId="60" fillId="0" borderId="9" xfId="121" applyFont="1" applyFill="1" applyBorder="1" applyAlignment="1">
      <alignment horizontal="center"/>
      <protection/>
    </xf>
    <xf numFmtId="4" fontId="60" fillId="0" borderId="9" xfId="67" applyNumberFormat="1" applyFont="1" applyFill="1" applyBorder="1" applyAlignment="1" applyProtection="1">
      <alignment horizontal="right"/>
      <protection/>
    </xf>
    <xf numFmtId="0" fontId="59" fillId="0" borderId="9" xfId="121" applyFont="1" applyFill="1" applyBorder="1" applyAlignment="1">
      <alignment horizontal="center"/>
      <protection/>
    </xf>
    <xf numFmtId="0" fontId="59" fillId="0" borderId="9" xfId="94" applyFont="1" applyFill="1" applyBorder="1" applyAlignment="1">
      <alignment/>
      <protection/>
    </xf>
    <xf numFmtId="0" fontId="60" fillId="0" borderId="9" xfId="94" applyFont="1" applyFill="1" applyBorder="1" applyAlignment="1">
      <alignment horizontal="left"/>
      <protection/>
    </xf>
    <xf numFmtId="4" fontId="60" fillId="0" borderId="9" xfId="139" applyNumberFormat="1" applyFont="1" applyFill="1" applyBorder="1" applyAlignment="1" applyProtection="1">
      <alignment horizontal="right"/>
      <protection/>
    </xf>
    <xf numFmtId="0" fontId="68" fillId="0" borderId="9" xfId="111" applyFont="1" applyFill="1" applyBorder="1" applyAlignment="1" applyProtection="1">
      <alignment horizontal="right"/>
      <protection/>
    </xf>
    <xf numFmtId="0" fontId="59" fillId="0" borderId="9" xfId="111" applyFont="1" applyFill="1" applyBorder="1" applyAlignment="1" applyProtection="1">
      <alignment horizontal="center"/>
      <protection/>
    </xf>
    <xf numFmtId="0" fontId="59" fillId="0" borderId="16" xfId="111" applyFont="1" applyFill="1" applyBorder="1" applyProtection="1">
      <alignment/>
      <protection/>
    </xf>
    <xf numFmtId="4" fontId="59" fillId="0" borderId="9" xfId="56" applyNumberFormat="1" applyFont="1" applyFill="1" applyBorder="1" applyAlignment="1" applyProtection="1">
      <alignment horizontal="right"/>
      <protection locked="0"/>
    </xf>
    <xf numFmtId="0" fontId="60" fillId="0" borderId="0" xfId="111" applyFont="1" applyFill="1" applyAlignment="1" applyProtection="1">
      <alignment horizontal="right"/>
      <protection/>
    </xf>
    <xf numFmtId="0" fontId="60" fillId="0" borderId="9" xfId="111" applyFont="1" applyFill="1" applyBorder="1" applyAlignment="1" applyProtection="1">
      <alignment horizontal="center"/>
      <protection/>
    </xf>
    <xf numFmtId="0" fontId="60" fillId="0" borderId="16" xfId="111" applyFont="1" applyFill="1" applyBorder="1" applyProtection="1">
      <alignment/>
      <protection/>
    </xf>
    <xf numFmtId="0" fontId="59" fillId="0" borderId="9" xfId="94" applyFont="1" applyFill="1" applyBorder="1">
      <alignment/>
      <protection/>
    </xf>
    <xf numFmtId="4" fontId="60" fillId="0" borderId="9" xfId="56" applyNumberFormat="1" applyFont="1" applyFill="1" applyBorder="1" applyAlignment="1" applyProtection="1">
      <alignment horizontal="right"/>
      <protection locked="0"/>
    </xf>
    <xf numFmtId="4" fontId="59" fillId="0" borderId="9" xfId="56" applyNumberFormat="1" applyFont="1" applyFill="1" applyBorder="1" applyAlignment="1" applyProtection="1">
      <alignment horizontal="right"/>
      <protection/>
    </xf>
    <xf numFmtId="0" fontId="59" fillId="0" borderId="9" xfId="111" applyFont="1" applyFill="1" applyBorder="1">
      <alignment/>
      <protection/>
    </xf>
    <xf numFmtId="0" fontId="59" fillId="0" borderId="9" xfId="139" applyFont="1" applyFill="1" applyBorder="1" applyAlignment="1">
      <alignment horizontal="left"/>
      <protection/>
    </xf>
    <xf numFmtId="0" fontId="60" fillId="0" borderId="9" xfId="111" applyFont="1" applyFill="1" applyBorder="1" applyAlignment="1" applyProtection="1">
      <alignment horizontal="center" wrapText="1"/>
      <protection/>
    </xf>
    <xf numFmtId="0" fontId="60" fillId="0" borderId="16" xfId="139" applyFont="1" applyFill="1" applyBorder="1" applyAlignment="1" applyProtection="1">
      <alignment horizontal="left"/>
      <protection/>
    </xf>
    <xf numFmtId="0" fontId="59" fillId="0" borderId="9" xfId="111" applyFont="1" applyFill="1" applyBorder="1" applyAlignment="1" applyProtection="1">
      <alignment horizontal="left" vertical="center" wrapText="1"/>
      <protection/>
    </xf>
    <xf numFmtId="0" fontId="67" fillId="0" borderId="16" xfId="139" applyFont="1" applyFill="1" applyBorder="1" applyAlignment="1" applyProtection="1">
      <alignment horizontal="left"/>
      <protection/>
    </xf>
    <xf numFmtId="4" fontId="67" fillId="0" borderId="9" xfId="56" applyNumberFormat="1" applyFont="1" applyFill="1" applyBorder="1" applyAlignment="1" applyProtection="1">
      <alignment horizontal="right"/>
      <protection locked="0"/>
    </xf>
    <xf numFmtId="4" fontId="67" fillId="0" borderId="9" xfId="52" applyNumberFormat="1" applyFont="1" applyFill="1" applyBorder="1" applyAlignment="1" applyProtection="1">
      <alignment horizontal="right"/>
      <protection/>
    </xf>
    <xf numFmtId="4" fontId="59" fillId="0" borderId="9" xfId="139" applyNumberFormat="1" applyFont="1" applyFill="1" applyBorder="1" applyAlignment="1" applyProtection="1">
      <alignment horizontal="right"/>
      <protection locked="0"/>
    </xf>
    <xf numFmtId="0" fontId="59" fillId="0" borderId="9" xfId="139" applyFont="1" applyFill="1" applyBorder="1" applyAlignment="1">
      <alignment/>
      <protection/>
    </xf>
    <xf numFmtId="0" fontId="60" fillId="0" borderId="16" xfId="111" applyFont="1" applyFill="1" applyBorder="1" applyAlignment="1" applyProtection="1">
      <alignment wrapText="1"/>
      <protection/>
    </xf>
    <xf numFmtId="0" fontId="59" fillId="0" borderId="9" xfId="139" applyFont="1" applyFill="1" applyBorder="1" applyAlignment="1">
      <alignment horizontal="center"/>
      <protection/>
    </xf>
    <xf numFmtId="4" fontId="59" fillId="0" borderId="9" xfId="139" applyNumberFormat="1" applyFont="1" applyFill="1" applyBorder="1" applyAlignment="1" applyProtection="1">
      <alignment horizontal="right"/>
      <protection/>
    </xf>
    <xf numFmtId="0" fontId="60" fillId="0" borderId="9" xfId="139" applyFont="1" applyFill="1" applyBorder="1" applyAlignment="1" applyProtection="1">
      <alignment horizontal="center"/>
      <protection/>
    </xf>
    <xf numFmtId="0" fontId="60" fillId="0" borderId="16" xfId="139" applyFont="1" applyFill="1" applyBorder="1" applyAlignment="1" applyProtection="1">
      <alignment/>
      <protection/>
    </xf>
    <xf numFmtId="0" fontId="59" fillId="0" borderId="9" xfId="139" applyFont="1" applyFill="1" applyBorder="1" applyAlignment="1">
      <alignment wrapText="1"/>
      <protection/>
    </xf>
    <xf numFmtId="0" fontId="68" fillId="0" borderId="9" xfId="139" applyFont="1" applyFill="1" applyBorder="1" applyAlignment="1" applyProtection="1">
      <alignment horizontal="center"/>
      <protection/>
    </xf>
    <xf numFmtId="4" fontId="60" fillId="0" borderId="9" xfId="139" applyNumberFormat="1" applyFont="1" applyFill="1" applyBorder="1" applyAlignment="1" applyProtection="1">
      <alignment horizontal="right"/>
      <protection locked="0"/>
    </xf>
    <xf numFmtId="0" fontId="68" fillId="0" borderId="16" xfId="139" applyFont="1" applyFill="1" applyBorder="1" applyAlignment="1" applyProtection="1">
      <alignment/>
      <protection/>
    </xf>
    <xf numFmtId="0" fontId="59" fillId="0" borderId="22" xfId="139" applyFont="1" applyFill="1" applyBorder="1" applyAlignment="1" applyProtection="1">
      <alignment horizontal="center"/>
      <protection/>
    </xf>
    <xf numFmtId="0" fontId="59" fillId="0" borderId="0" xfId="139" applyFont="1" applyFill="1" applyBorder="1" applyAlignment="1" applyProtection="1">
      <alignment/>
      <protection/>
    </xf>
    <xf numFmtId="0" fontId="59" fillId="0" borderId="9" xfId="139" applyFont="1" applyFill="1" applyBorder="1" applyAlignment="1" applyProtection="1">
      <alignment horizontal="center"/>
      <protection/>
    </xf>
    <xf numFmtId="0" fontId="59" fillId="0" borderId="16" xfId="139" applyFont="1" applyFill="1" applyBorder="1" applyAlignment="1" applyProtection="1">
      <alignment/>
      <protection/>
    </xf>
    <xf numFmtId="0" fontId="59" fillId="0" borderId="12" xfId="139" applyFont="1" applyFill="1" applyBorder="1" applyAlignment="1" applyProtection="1">
      <alignment horizontal="center"/>
      <protection/>
    </xf>
    <xf numFmtId="0" fontId="59" fillId="0" borderId="23" xfId="111" applyFont="1" applyFill="1" applyBorder="1" applyProtection="1">
      <alignment/>
      <protection/>
    </xf>
    <xf numFmtId="4" fontId="59" fillId="0" borderId="9" xfId="130" applyNumberFormat="1" applyFont="1" applyFill="1" applyBorder="1" applyAlignment="1" applyProtection="1">
      <alignment horizontal="right"/>
      <protection locked="0"/>
    </xf>
    <xf numFmtId="4" fontId="59" fillId="0" borderId="9" xfId="130" applyNumberFormat="1" applyFont="1" applyFill="1" applyBorder="1" applyAlignment="1" applyProtection="1">
      <alignment horizontal="right"/>
      <protection/>
    </xf>
    <xf numFmtId="0" fontId="59" fillId="0" borderId="0" xfId="130" applyFont="1" applyFill="1" applyBorder="1" applyAlignment="1" applyProtection="1">
      <alignment/>
      <protection/>
    </xf>
    <xf numFmtId="0" fontId="59" fillId="0" borderId="15" xfId="139" applyFont="1" applyFill="1" applyBorder="1" applyAlignment="1" applyProtection="1">
      <alignment horizontal="center"/>
      <protection/>
    </xf>
    <xf numFmtId="0" fontId="59" fillId="0" borderId="14" xfId="130" applyFont="1" applyFill="1" applyBorder="1" applyAlignment="1" applyProtection="1">
      <alignment/>
      <protection/>
    </xf>
    <xf numFmtId="0" fontId="68" fillId="0" borderId="16" xfId="111" applyFont="1" applyFill="1" applyBorder="1" applyAlignment="1" applyProtection="1">
      <alignment/>
      <protection/>
    </xf>
    <xf numFmtId="0" fontId="68" fillId="0" borderId="17" xfId="111" applyFont="1" applyFill="1" applyBorder="1" applyAlignment="1" applyProtection="1">
      <alignment horizontal="center"/>
      <protection/>
    </xf>
    <xf numFmtId="0" fontId="68" fillId="0" borderId="29" xfId="111" applyFont="1" applyFill="1" applyBorder="1" applyAlignment="1" applyProtection="1">
      <alignment horizontal="center"/>
      <protection/>
    </xf>
    <xf numFmtId="0" fontId="68" fillId="0" borderId="9" xfId="111" applyFont="1" applyFill="1" applyBorder="1" applyProtection="1">
      <alignment/>
      <protection/>
    </xf>
    <xf numFmtId="4" fontId="60" fillId="0" borderId="9" xfId="52" applyNumberFormat="1" applyFont="1" applyFill="1" applyBorder="1" applyAlignment="1" applyProtection="1">
      <alignment/>
      <protection/>
    </xf>
    <xf numFmtId="4" fontId="60" fillId="0" borderId="24" xfId="52" applyNumberFormat="1" applyFont="1" applyFill="1" applyBorder="1" applyAlignment="1" applyProtection="1">
      <alignment horizontal="right"/>
      <protection/>
    </xf>
    <xf numFmtId="0" fontId="68" fillId="0" borderId="13" xfId="111" applyFont="1" applyFill="1" applyBorder="1" applyAlignment="1" applyProtection="1">
      <alignment horizontal="center"/>
      <protection/>
    </xf>
    <xf numFmtId="4" fontId="60" fillId="0" borderId="16" xfId="52" applyNumberFormat="1" applyFont="1" applyFill="1" applyBorder="1" applyAlignment="1" applyProtection="1">
      <alignment horizontal="right"/>
      <protection/>
    </xf>
    <xf numFmtId="0" fontId="68" fillId="0" borderId="9" xfId="0" applyFont="1" applyFill="1" applyBorder="1" applyAlignment="1">
      <alignment/>
    </xf>
    <xf numFmtId="0" fontId="60" fillId="0" borderId="9" xfId="0" applyFont="1" applyFill="1" applyBorder="1" applyAlignment="1">
      <alignment horizontal="center"/>
    </xf>
    <xf numFmtId="0" fontId="68" fillId="0" borderId="9" xfId="0" applyFont="1" applyFill="1" applyBorder="1" applyAlignment="1">
      <alignment horizontal="left"/>
    </xf>
    <xf numFmtId="4" fontId="60" fillId="0" borderId="9" xfId="0" applyNumberFormat="1" applyFont="1" applyFill="1" applyBorder="1" applyAlignment="1">
      <alignment/>
    </xf>
    <xf numFmtId="4" fontId="60" fillId="0" borderId="9" xfId="56" applyNumberFormat="1" applyFont="1" applyFill="1" applyBorder="1" applyAlignment="1">
      <alignment horizontal="right"/>
    </xf>
    <xf numFmtId="0" fontId="59" fillId="0" borderId="9" xfId="0" applyFont="1" applyFill="1" applyBorder="1" applyAlignment="1">
      <alignment horizontal="center"/>
    </xf>
    <xf numFmtId="0" fontId="59" fillId="0" borderId="9" xfId="0" applyFont="1" applyFill="1" applyBorder="1" applyAlignment="1">
      <alignment horizontal="left"/>
    </xf>
    <xf numFmtId="4" fontId="59" fillId="0" borderId="9" xfId="0" applyNumberFormat="1" applyFont="1" applyFill="1" applyBorder="1" applyAlignment="1">
      <alignment horizontal="right"/>
    </xf>
    <xf numFmtId="4" fontId="59" fillId="0" borderId="9" xfId="56" applyNumberFormat="1" applyFont="1" applyFill="1" applyBorder="1" applyAlignment="1">
      <alignment horizontal="right"/>
    </xf>
    <xf numFmtId="4" fontId="59" fillId="0" borderId="16" xfId="52" applyNumberFormat="1" applyFont="1" applyFill="1" applyBorder="1" applyAlignment="1" applyProtection="1">
      <alignment horizontal="right"/>
      <protection/>
    </xf>
    <xf numFmtId="4" fontId="60" fillId="0" borderId="9" xfId="0" applyNumberFormat="1" applyFont="1" applyFill="1" applyBorder="1" applyAlignment="1">
      <alignment horizontal="right"/>
    </xf>
    <xf numFmtId="0" fontId="69" fillId="0" borderId="16" xfId="111" applyFont="1" applyFill="1" applyBorder="1" applyProtection="1">
      <alignment/>
      <protection/>
    </xf>
    <xf numFmtId="0" fontId="68" fillId="0" borderId="9" xfId="94" applyFont="1" applyFill="1" applyBorder="1">
      <alignment/>
      <protection/>
    </xf>
    <xf numFmtId="43" fontId="59" fillId="0" borderId="9" xfId="53" applyFont="1" applyFill="1" applyBorder="1" applyAlignment="1">
      <alignment horizontal="center"/>
    </xf>
    <xf numFmtId="0" fontId="59" fillId="0" borderId="9" xfId="111" applyFont="1" applyFill="1" applyBorder="1" applyAlignment="1">
      <alignment/>
      <protection/>
    </xf>
    <xf numFmtId="0" fontId="59" fillId="0" borderId="14" xfId="111" applyFont="1" applyFill="1" applyBorder="1" applyAlignment="1" applyProtection="1">
      <alignment horizontal="center"/>
      <protection/>
    </xf>
    <xf numFmtId="0" fontId="68" fillId="0" borderId="18" xfId="111" applyFont="1" applyFill="1" applyBorder="1" applyProtection="1">
      <alignment/>
      <protection/>
    </xf>
    <xf numFmtId="43" fontId="68" fillId="0" borderId="9" xfId="53" applyFont="1" applyFill="1" applyBorder="1" applyAlignment="1">
      <alignment/>
    </xf>
    <xf numFmtId="43" fontId="59" fillId="0" borderId="0" xfId="52" applyFont="1" applyFill="1" applyAlignment="1" applyProtection="1">
      <alignment/>
      <protection/>
    </xf>
    <xf numFmtId="43" fontId="59" fillId="0" borderId="0" xfId="52" applyFont="1" applyFill="1" applyAlignment="1" applyProtection="1">
      <alignment horizontal="center"/>
      <protection/>
    </xf>
    <xf numFmtId="0" fontId="68" fillId="0" borderId="0" xfId="111" applyFont="1" applyFill="1" applyAlignment="1" applyProtection="1">
      <alignment/>
      <protection/>
    </xf>
    <xf numFmtId="43" fontId="59" fillId="0" borderId="0" xfId="56" applyFont="1" applyFill="1" applyAlignment="1" applyProtection="1">
      <alignment/>
      <protection/>
    </xf>
    <xf numFmtId="0" fontId="60" fillId="0" borderId="9" xfId="0" applyFont="1" applyBorder="1" applyAlignment="1">
      <alignment horizontal="center" vertical="center"/>
    </xf>
    <xf numFmtId="0" fontId="60" fillId="0" borderId="9" xfId="0" applyFont="1" applyBorder="1" applyAlignment="1">
      <alignment horizontal="center"/>
    </xf>
    <xf numFmtId="0" fontId="71" fillId="0" borderId="9" xfId="0" applyFont="1" applyBorder="1" applyAlignment="1">
      <alignment horizontal="center" vertical="center"/>
    </xf>
    <xf numFmtId="0" fontId="133" fillId="0" borderId="9" xfId="0" applyFont="1" applyFill="1" applyBorder="1" applyAlignment="1">
      <alignment horizontal="center" vertical="center"/>
    </xf>
    <xf numFmtId="0" fontId="133" fillId="0" borderId="9" xfId="0" applyFont="1" applyFill="1" applyBorder="1" applyAlignment="1">
      <alignment horizontal="left" vertical="center"/>
    </xf>
    <xf numFmtId="0" fontId="59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vertical="center" wrapText="1"/>
    </xf>
    <xf numFmtId="0" fontId="59" fillId="0" borderId="9" xfId="0" applyFont="1" applyFill="1" applyBorder="1" applyAlignment="1">
      <alignment vertical="center"/>
    </xf>
    <xf numFmtId="14" fontId="59" fillId="0" borderId="9" xfId="0" applyNumberFormat="1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vertical="center"/>
    </xf>
    <xf numFmtId="0" fontId="133" fillId="0" borderId="9" xfId="0" applyFont="1" applyFill="1" applyBorder="1" applyAlignment="1">
      <alignment vertical="center"/>
    </xf>
    <xf numFmtId="16" fontId="59" fillId="0" borderId="9" xfId="0" applyNumberFormat="1" applyFont="1" applyFill="1" applyBorder="1" applyAlignment="1">
      <alignment horizontal="center" vertical="center"/>
    </xf>
    <xf numFmtId="0" fontId="133" fillId="0" borderId="9" xfId="0" applyFont="1" applyFill="1" applyBorder="1" applyAlignment="1">
      <alignment horizontal="left" vertical="center" wrapText="1"/>
    </xf>
    <xf numFmtId="0" fontId="60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vertical="center"/>
    </xf>
    <xf numFmtId="0" fontId="60" fillId="0" borderId="9" xfId="0" applyFont="1" applyFill="1" applyBorder="1" applyAlignment="1">
      <alignment vertical="center" wrapText="1"/>
    </xf>
    <xf numFmtId="1" fontId="68" fillId="0" borderId="0" xfId="111" applyNumberFormat="1" applyFont="1" applyFill="1" applyBorder="1" applyAlignment="1" applyProtection="1">
      <alignment horizontal="center"/>
      <protection/>
    </xf>
    <xf numFmtId="4" fontId="60" fillId="0" borderId="0" xfId="52" applyNumberFormat="1" applyFont="1" applyFill="1" applyBorder="1" applyAlignment="1" applyProtection="1">
      <alignment/>
      <protection/>
    </xf>
    <xf numFmtId="0" fontId="59" fillId="0" borderId="0" xfId="111" applyFont="1" applyFill="1" applyBorder="1" applyAlignment="1" applyProtection="1">
      <alignment horizontal="center"/>
      <protection/>
    </xf>
    <xf numFmtId="0" fontId="59" fillId="0" borderId="0" xfId="111" applyFont="1" applyFill="1" applyBorder="1" applyProtection="1">
      <alignment/>
      <protection/>
    </xf>
    <xf numFmtId="43" fontId="59" fillId="0" borderId="0" xfId="52" applyFont="1" applyFill="1" applyBorder="1" applyAlignment="1" applyProtection="1">
      <alignment/>
      <protection/>
    </xf>
    <xf numFmtId="1" fontId="71" fillId="0" borderId="9" xfId="111" applyNumberFormat="1" applyFont="1" applyFill="1" applyBorder="1" applyAlignment="1" applyProtection="1">
      <alignment horizontal="center"/>
      <protection/>
    </xf>
    <xf numFmtId="0" fontId="68" fillId="0" borderId="9" xfId="0" applyFont="1" applyFill="1" applyBorder="1" applyAlignment="1" applyProtection="1">
      <alignment horizontal="center"/>
      <protection/>
    </xf>
    <xf numFmtId="0" fontId="68" fillId="0" borderId="9" xfId="0" applyFont="1" applyFill="1" applyBorder="1" applyAlignment="1" applyProtection="1">
      <alignment/>
      <protection/>
    </xf>
    <xf numFmtId="4" fontId="68" fillId="0" borderId="9" xfId="139" applyNumberFormat="1" applyFont="1" applyFill="1" applyBorder="1" applyAlignment="1" applyProtection="1">
      <alignment horizontal="right"/>
      <protection/>
    </xf>
    <xf numFmtId="43" fontId="59" fillId="0" borderId="9" xfId="56" applyFont="1" applyFill="1" applyBorder="1" applyAlignment="1" applyProtection="1">
      <alignment horizontal="center"/>
      <protection/>
    </xf>
    <xf numFmtId="4" fontId="59" fillId="0" borderId="9" xfId="0" applyNumberFormat="1" applyFont="1" applyFill="1" applyBorder="1" applyAlignment="1" applyProtection="1">
      <alignment horizontal="left"/>
      <protection/>
    </xf>
    <xf numFmtId="4" fontId="59" fillId="0" borderId="9" xfId="56" applyNumberFormat="1" applyFont="1" applyFill="1" applyBorder="1" applyAlignment="1" applyProtection="1">
      <alignment horizontal="left"/>
      <protection/>
    </xf>
    <xf numFmtId="0" fontId="68" fillId="0" borderId="9" xfId="0" applyFont="1" applyFill="1" applyBorder="1" applyAlignment="1" applyProtection="1">
      <alignment wrapText="1"/>
      <protection/>
    </xf>
    <xf numFmtId="4" fontId="59" fillId="0" borderId="9" xfId="93" applyNumberFormat="1" applyFont="1" applyFill="1" applyBorder="1" applyAlignment="1" applyProtection="1">
      <alignment horizontal="right"/>
      <protection locked="0"/>
    </xf>
    <xf numFmtId="4" fontId="59" fillId="0" borderId="9" xfId="93" applyNumberFormat="1" applyFont="1" applyFill="1" applyBorder="1" applyAlignment="1" applyProtection="1">
      <alignment horizontal="right"/>
      <protection/>
    </xf>
    <xf numFmtId="0" fontId="59" fillId="0" borderId="0" xfId="139" applyFont="1" applyFill="1" applyBorder="1" applyProtection="1">
      <alignment/>
      <protection/>
    </xf>
    <xf numFmtId="4" fontId="59" fillId="0" borderId="0" xfId="52" applyNumberFormat="1" applyFont="1" applyFill="1" applyBorder="1" applyAlignment="1" applyProtection="1">
      <alignment/>
      <protection/>
    </xf>
    <xf numFmtId="0" fontId="59" fillId="0" borderId="0" xfId="130" applyFont="1" applyFill="1" applyBorder="1" applyAlignment="1" applyProtection="1">
      <alignment horizontal="left"/>
      <protection/>
    </xf>
    <xf numFmtId="0" fontId="59" fillId="0" borderId="0" xfId="111" applyFont="1" applyFill="1" applyAlignment="1" applyProtection="1">
      <alignment vertical="center"/>
      <protection/>
    </xf>
    <xf numFmtId="0" fontId="59" fillId="0" borderId="0" xfId="111" applyFont="1" applyFill="1" applyAlignment="1" applyProtection="1">
      <alignment horizontal="center" vertical="center"/>
      <protection/>
    </xf>
    <xf numFmtId="1" fontId="67" fillId="0" borderId="0" xfId="111" applyNumberFormat="1" applyFont="1" applyFill="1" applyAlignment="1" applyProtection="1">
      <alignment horizontal="center"/>
      <protection/>
    </xf>
    <xf numFmtId="0" fontId="68" fillId="0" borderId="9" xfId="111" applyFont="1" applyFill="1" applyBorder="1" applyAlignment="1" applyProtection="1">
      <alignment horizontal="center" vertical="center"/>
      <protection/>
    </xf>
    <xf numFmtId="0" fontId="68" fillId="0" borderId="9" xfId="130" applyFont="1" applyFill="1" applyBorder="1" applyAlignment="1" applyProtection="1">
      <alignment wrapText="1"/>
      <protection/>
    </xf>
    <xf numFmtId="4" fontId="66" fillId="0" borderId="9" xfId="52" applyNumberFormat="1" applyFont="1" applyFill="1" applyBorder="1" applyAlignment="1" applyProtection="1">
      <alignment horizontal="right"/>
      <protection/>
    </xf>
    <xf numFmtId="0" fontId="67" fillId="0" borderId="0" xfId="111" applyFont="1" applyFill="1" applyProtection="1">
      <alignment/>
      <protection/>
    </xf>
    <xf numFmtId="0" fontId="65" fillId="0" borderId="9" xfId="111" applyFont="1" applyFill="1" applyBorder="1" applyProtection="1">
      <alignment/>
      <protection/>
    </xf>
    <xf numFmtId="4" fontId="67" fillId="0" borderId="9" xfId="111" applyNumberFormat="1" applyFont="1" applyFill="1" applyBorder="1" applyAlignment="1" applyProtection="1">
      <alignment horizontal="right"/>
      <protection locked="0"/>
    </xf>
    <xf numFmtId="4" fontId="71" fillId="0" borderId="9" xfId="111" applyNumberFormat="1" applyFont="1" applyFill="1" applyBorder="1" applyAlignment="1" applyProtection="1">
      <alignment horizontal="right"/>
      <protection/>
    </xf>
    <xf numFmtId="4" fontId="67" fillId="0" borderId="9" xfId="111" applyNumberFormat="1" applyFont="1" applyFill="1" applyBorder="1" applyAlignment="1" applyProtection="1">
      <alignment horizontal="right"/>
      <protection/>
    </xf>
    <xf numFmtId="0" fontId="59" fillId="0" borderId="9" xfId="111" applyFont="1" applyFill="1" applyBorder="1" applyAlignment="1" applyProtection="1">
      <alignment horizontal="center" vertical="center"/>
      <protection/>
    </xf>
    <xf numFmtId="0" fontId="59" fillId="0" borderId="9" xfId="111" applyFont="1" applyFill="1" applyBorder="1" applyAlignment="1" applyProtection="1">
      <alignment vertical="center"/>
      <protection/>
    </xf>
    <xf numFmtId="4" fontId="61" fillId="0" borderId="9" xfId="111" applyNumberFormat="1" applyFont="1" applyFill="1" applyBorder="1" applyAlignment="1" applyProtection="1">
      <alignment horizontal="right"/>
      <protection/>
    </xf>
    <xf numFmtId="0" fontId="59" fillId="0" borderId="9" xfId="93" applyFont="1" applyFill="1" applyBorder="1" applyAlignment="1" applyProtection="1">
      <alignment vertical="center" wrapText="1"/>
      <protection/>
    </xf>
    <xf numFmtId="0" fontId="59" fillId="0" borderId="9" xfId="96" applyFont="1" applyFill="1" applyBorder="1" applyAlignment="1" applyProtection="1">
      <alignment vertical="center"/>
      <protection/>
    </xf>
    <xf numFmtId="0" fontId="60" fillId="0" borderId="9" xfId="111" applyFont="1" applyFill="1" applyBorder="1" applyAlignment="1" applyProtection="1">
      <alignment horizontal="center" vertical="center"/>
      <protection/>
    </xf>
    <xf numFmtId="0" fontId="60" fillId="0" borderId="9" xfId="130" applyFont="1" applyFill="1" applyBorder="1" applyAlignment="1" applyProtection="1">
      <alignment vertical="center" wrapText="1"/>
      <protection/>
    </xf>
    <xf numFmtId="0" fontId="67" fillId="0" borderId="9" xfId="111" applyFont="1" applyFill="1" applyBorder="1" applyAlignment="1" applyProtection="1">
      <alignment horizontal="center" vertical="center"/>
      <protection/>
    </xf>
    <xf numFmtId="0" fontId="65" fillId="0" borderId="9" xfId="111" applyFont="1" applyFill="1" applyBorder="1" applyAlignment="1" applyProtection="1">
      <alignment vertical="center"/>
      <protection/>
    </xf>
    <xf numFmtId="0" fontId="60" fillId="0" borderId="9" xfId="112" applyFont="1" applyFill="1" applyBorder="1" applyAlignment="1" applyProtection="1">
      <alignment horizontal="center" vertical="center"/>
      <protection/>
    </xf>
    <xf numFmtId="0" fontId="60" fillId="0" borderId="9" xfId="130" applyFont="1" applyFill="1" applyBorder="1" applyAlignment="1" applyProtection="1">
      <alignment wrapText="1"/>
      <protection/>
    </xf>
    <xf numFmtId="4" fontId="66" fillId="0" borderId="9" xfId="130" applyNumberFormat="1" applyFont="1" applyFill="1" applyBorder="1" applyAlignment="1" applyProtection="1">
      <alignment horizontal="right"/>
      <protection/>
    </xf>
    <xf numFmtId="0" fontId="60" fillId="0" borderId="9" xfId="112" applyFont="1" applyFill="1" applyBorder="1" applyAlignment="1" applyProtection="1">
      <alignment horizontal="center"/>
      <protection/>
    </xf>
    <xf numFmtId="0" fontId="59" fillId="0" borderId="9" xfId="130" applyFont="1" applyFill="1" applyBorder="1" applyAlignment="1" applyProtection="1">
      <alignment horizontal="left" vertical="center" wrapText="1"/>
      <protection/>
    </xf>
    <xf numFmtId="4" fontId="61" fillId="0" borderId="9" xfId="0" applyNumberFormat="1" applyFont="1" applyBorder="1" applyAlignment="1">
      <alignment horizontal="right" wrapText="1"/>
    </xf>
    <xf numFmtId="4" fontId="60" fillId="0" borderId="17" xfId="0" applyNumberFormat="1" applyFont="1" applyBorder="1" applyAlignment="1">
      <alignment horizontal="right"/>
    </xf>
    <xf numFmtId="0" fontId="68" fillId="0" borderId="9" xfId="130" applyFont="1" applyFill="1" applyBorder="1" applyProtection="1">
      <alignment/>
      <protection/>
    </xf>
    <xf numFmtId="4" fontId="67" fillId="0" borderId="9" xfId="52" applyNumberFormat="1" applyFont="1" applyFill="1" applyBorder="1" applyAlignment="1" applyProtection="1">
      <alignment horizontal="right"/>
      <protection locked="0"/>
    </xf>
    <xf numFmtId="4" fontId="71" fillId="0" borderId="9" xfId="52" applyNumberFormat="1" applyFont="1" applyFill="1" applyBorder="1" applyAlignment="1" applyProtection="1">
      <alignment horizontal="right"/>
      <protection/>
    </xf>
    <xf numFmtId="0" fontId="60" fillId="0" borderId="9" xfId="111" applyFont="1" applyFill="1" applyBorder="1" applyProtection="1">
      <alignment/>
      <protection/>
    </xf>
    <xf numFmtId="0" fontId="59" fillId="0" borderId="9" xfId="96" applyFont="1" applyFill="1" applyBorder="1" applyProtection="1">
      <alignment/>
      <protection/>
    </xf>
    <xf numFmtId="4" fontId="61" fillId="0" borderId="9" xfId="56" applyNumberFormat="1" applyFont="1" applyFill="1" applyBorder="1" applyAlignment="1" applyProtection="1">
      <alignment horizontal="right"/>
      <protection/>
    </xf>
    <xf numFmtId="1" fontId="59" fillId="0" borderId="9" xfId="0" applyNumberFormat="1" applyFont="1" applyFill="1" applyBorder="1" applyAlignment="1" applyProtection="1">
      <alignment/>
      <protection/>
    </xf>
    <xf numFmtId="4" fontId="66" fillId="0" borderId="9" xfId="56" applyNumberFormat="1" applyFont="1" applyFill="1" applyBorder="1" applyAlignment="1" applyProtection="1">
      <alignment horizontal="right"/>
      <protection/>
    </xf>
    <xf numFmtId="43" fontId="68" fillId="0" borderId="9" xfId="52" applyFont="1" applyFill="1" applyBorder="1" applyAlignment="1" applyProtection="1">
      <alignment horizontal="center"/>
      <protection/>
    </xf>
    <xf numFmtId="0" fontId="68" fillId="0" borderId="9" xfId="56" applyNumberFormat="1" applyFont="1" applyFill="1" applyBorder="1" applyAlignment="1" applyProtection="1">
      <alignment horizontal="left"/>
      <protection/>
    </xf>
    <xf numFmtId="1" fontId="68" fillId="0" borderId="9" xfId="111" applyNumberFormat="1" applyFont="1" applyFill="1" applyBorder="1" applyAlignment="1" applyProtection="1">
      <alignment horizontal="center"/>
      <protection/>
    </xf>
    <xf numFmtId="0" fontId="68" fillId="0" borderId="9" xfId="96" applyFont="1" applyFill="1" applyBorder="1" applyAlignment="1" applyProtection="1">
      <alignment/>
      <protection/>
    </xf>
    <xf numFmtId="1" fontId="68" fillId="0" borderId="13" xfId="112" applyNumberFormat="1" applyFont="1" applyFill="1" applyBorder="1" applyAlignment="1" applyProtection="1">
      <alignment horizontal="center"/>
      <protection/>
    </xf>
    <xf numFmtId="1" fontId="68" fillId="0" borderId="9" xfId="112" applyNumberFormat="1" applyFont="1" applyFill="1" applyBorder="1" applyAlignment="1" applyProtection="1">
      <alignment horizontal="center"/>
      <protection/>
    </xf>
    <xf numFmtId="0" fontId="60" fillId="0" borderId="17" xfId="130" applyFont="1" applyFill="1" applyBorder="1" applyAlignment="1" applyProtection="1">
      <alignment wrapText="1"/>
      <protection/>
    </xf>
    <xf numFmtId="1" fontId="68" fillId="0" borderId="13" xfId="112" applyNumberFormat="1" applyFont="1" applyFill="1" applyBorder="1" applyAlignment="1" applyProtection="1">
      <alignment horizontal="left"/>
      <protection/>
    </xf>
    <xf numFmtId="0" fontId="68" fillId="0" borderId="9" xfId="96" applyFont="1" applyFill="1" applyBorder="1" applyProtection="1">
      <alignment/>
      <protection/>
    </xf>
    <xf numFmtId="0" fontId="70" fillId="0" borderId="0" xfId="96" applyFont="1" applyFill="1" applyBorder="1" applyAlignment="1" applyProtection="1">
      <alignment horizontal="left" vertical="center"/>
      <protection/>
    </xf>
    <xf numFmtId="4" fontId="60" fillId="0" borderId="0" xfId="56" applyNumberFormat="1" applyFont="1" applyFill="1" applyBorder="1" applyAlignment="1" applyProtection="1">
      <alignment horizontal="right"/>
      <protection/>
    </xf>
    <xf numFmtId="4" fontId="60" fillId="0" borderId="0" xfId="52" applyNumberFormat="1" applyFont="1" applyFill="1" applyBorder="1" applyAlignment="1" applyProtection="1">
      <alignment horizontal="right"/>
      <protection/>
    </xf>
    <xf numFmtId="0" fontId="68" fillId="0" borderId="0" xfId="119" applyFont="1" applyFill="1" applyBorder="1" applyAlignment="1" applyProtection="1">
      <alignment/>
      <protection/>
    </xf>
    <xf numFmtId="0" fontId="65" fillId="0" borderId="0" xfId="96" applyFont="1" applyFill="1" applyBorder="1" applyAlignment="1" applyProtection="1">
      <alignment horizontal="left" vertical="center"/>
      <protection/>
    </xf>
    <xf numFmtId="0" fontId="68" fillId="0" borderId="0" xfId="130" applyFont="1" applyFill="1" applyBorder="1" applyAlignment="1" applyProtection="1">
      <alignment horizontal="left"/>
      <protection/>
    </xf>
    <xf numFmtId="0" fontId="68" fillId="0" borderId="0" xfId="111" applyFont="1" applyFill="1" applyBorder="1" applyAlignment="1" applyProtection="1">
      <alignment horizontal="left"/>
      <protection/>
    </xf>
    <xf numFmtId="1" fontId="71" fillId="0" borderId="16" xfId="111" applyNumberFormat="1" applyFont="1" applyFill="1" applyBorder="1" applyAlignment="1" applyProtection="1">
      <alignment horizontal="center"/>
      <protection/>
    </xf>
    <xf numFmtId="0" fontId="68" fillId="0" borderId="15" xfId="119" applyFont="1" applyFill="1" applyBorder="1" applyAlignment="1" applyProtection="1">
      <alignment horizontal="center"/>
      <protection/>
    </xf>
    <xf numFmtId="0" fontId="68" fillId="0" borderId="14" xfId="119" applyFont="1" applyFill="1" applyBorder="1" applyAlignment="1" applyProtection="1">
      <alignment/>
      <protection/>
    </xf>
    <xf numFmtId="0" fontId="59" fillId="0" borderId="14" xfId="111" applyFont="1" applyFill="1" applyBorder="1" applyProtection="1">
      <alignment/>
      <protection/>
    </xf>
    <xf numFmtId="0" fontId="68" fillId="0" borderId="18" xfId="119" applyFont="1" applyFill="1" applyBorder="1" applyAlignment="1" applyProtection="1">
      <alignment/>
      <protection/>
    </xf>
    <xf numFmtId="0" fontId="59" fillId="0" borderId="9" xfId="119" applyFont="1" applyFill="1" applyBorder="1" applyAlignment="1" applyProtection="1">
      <alignment horizontal="center"/>
      <protection/>
    </xf>
    <xf numFmtId="168" fontId="59" fillId="0" borderId="9" xfId="67" applyNumberFormat="1" applyFont="1" applyFill="1" applyBorder="1" applyAlignment="1" applyProtection="1">
      <alignment horizontal="right"/>
      <protection/>
    </xf>
    <xf numFmtId="0" fontId="73" fillId="0" borderId="22" xfId="119" applyFont="1" applyFill="1" applyBorder="1" applyAlignment="1" applyProtection="1">
      <alignment horizontal="center"/>
      <protection/>
    </xf>
    <xf numFmtId="0" fontId="68" fillId="0" borderId="0" xfId="111" applyFont="1" applyFill="1" applyBorder="1" applyAlignment="1" applyProtection="1">
      <alignment/>
      <protection/>
    </xf>
    <xf numFmtId="0" fontId="68" fillId="0" borderId="20" xfId="111" applyFont="1" applyFill="1" applyBorder="1" applyAlignment="1" applyProtection="1">
      <alignment/>
      <protection/>
    </xf>
    <xf numFmtId="0" fontId="68" fillId="0" borderId="14" xfId="111" applyFont="1" applyFill="1" applyBorder="1" applyAlignment="1" applyProtection="1">
      <alignment/>
      <protection/>
    </xf>
    <xf numFmtId="0" fontId="68" fillId="0" borderId="18" xfId="111" applyFont="1" applyFill="1" applyBorder="1" applyAlignment="1" applyProtection="1">
      <alignment/>
      <protection/>
    </xf>
    <xf numFmtId="4" fontId="59" fillId="0" borderId="9" xfId="67" applyNumberFormat="1" applyFont="1" applyFill="1" applyBorder="1" applyAlignment="1" applyProtection="1">
      <alignment horizontal="right"/>
      <protection/>
    </xf>
    <xf numFmtId="0" fontId="59" fillId="0" borderId="16" xfId="111" applyFont="1" applyFill="1" applyBorder="1" applyAlignment="1" applyProtection="1">
      <alignment horizontal="left" wrapText="1"/>
      <protection/>
    </xf>
    <xf numFmtId="0" fontId="68" fillId="0" borderId="9" xfId="119" applyFont="1" applyFill="1" applyBorder="1" applyAlignment="1" applyProtection="1">
      <alignment horizontal="center"/>
      <protection/>
    </xf>
    <xf numFmtId="4" fontId="59" fillId="0" borderId="9" xfId="119" applyNumberFormat="1" applyFont="1" applyFill="1" applyBorder="1" applyAlignment="1" applyProtection="1">
      <alignment horizontal="right"/>
      <protection/>
    </xf>
    <xf numFmtId="0" fontId="68" fillId="0" borderId="15" xfId="111" applyFont="1" applyFill="1" applyBorder="1" applyAlignment="1" applyProtection="1">
      <alignment horizontal="center"/>
      <protection/>
    </xf>
    <xf numFmtId="0" fontId="59" fillId="0" borderId="16" xfId="111" applyFont="1" applyFill="1" applyBorder="1" applyAlignment="1" applyProtection="1">
      <alignment wrapText="1"/>
      <protection/>
    </xf>
    <xf numFmtId="4" fontId="61" fillId="0" borderId="9" xfId="111" applyNumberFormat="1" applyFont="1" applyFill="1" applyBorder="1" applyAlignment="1" applyProtection="1">
      <alignment horizontal="center"/>
      <protection/>
    </xf>
    <xf numFmtId="4" fontId="61" fillId="0" borderId="9" xfId="56" applyNumberFormat="1" applyFont="1" applyFill="1" applyBorder="1" applyAlignment="1" applyProtection="1">
      <alignment horizontal="center"/>
      <protection locked="0"/>
    </xf>
    <xf numFmtId="4" fontId="61" fillId="0" borderId="9" xfId="56" applyNumberFormat="1" applyFont="1" applyFill="1" applyBorder="1" applyAlignment="1" applyProtection="1">
      <alignment horizontal="center"/>
      <protection/>
    </xf>
    <xf numFmtId="4" fontId="61" fillId="0" borderId="9" xfId="56" applyNumberFormat="1" applyFont="1" applyFill="1" applyBorder="1" applyAlignment="1" applyProtection="1">
      <alignment horizontal="right"/>
      <protection locked="0"/>
    </xf>
    <xf numFmtId="0" fontId="70" fillId="0" borderId="0" xfId="111" applyFont="1" applyFill="1" applyBorder="1" applyProtection="1">
      <alignment/>
      <protection/>
    </xf>
    <xf numFmtId="0" fontId="63" fillId="0" borderId="0" xfId="111" applyFont="1" applyFill="1" applyBorder="1" applyAlignment="1" applyProtection="1">
      <alignment horizontal="center" vertical="center"/>
      <protection locked="0"/>
    </xf>
    <xf numFmtId="0" fontId="62" fillId="0" borderId="21" xfId="111" applyFont="1" applyFill="1" applyBorder="1" applyAlignment="1" applyProtection="1">
      <alignment horizontal="center" vertical="center"/>
      <protection locked="0"/>
    </xf>
    <xf numFmtId="0" fontId="63" fillId="0" borderId="14" xfId="111" applyFont="1" applyFill="1" applyBorder="1" applyAlignment="1" applyProtection="1">
      <alignment horizontal="center" vertical="center" wrapText="1"/>
      <protection locked="0"/>
    </xf>
    <xf numFmtId="0" fontId="63" fillId="0" borderId="14" xfId="111" applyFont="1" applyFill="1" applyBorder="1" applyAlignment="1" applyProtection="1">
      <alignment vertical="center"/>
      <protection locked="0"/>
    </xf>
    <xf numFmtId="0" fontId="64" fillId="0" borderId="14" xfId="111" applyFont="1" applyFill="1" applyBorder="1" applyAlignment="1" applyProtection="1">
      <alignment vertical="center"/>
      <protection locked="0"/>
    </xf>
    <xf numFmtId="0" fontId="68" fillId="0" borderId="18" xfId="111" applyFont="1" applyFill="1" applyBorder="1" applyAlignment="1" applyProtection="1">
      <alignment horizontal="center" vertical="center"/>
      <protection locked="0"/>
    </xf>
    <xf numFmtId="0" fontId="62" fillId="0" borderId="19" xfId="111" applyFont="1" applyFill="1" applyBorder="1" applyAlignment="1" applyProtection="1">
      <alignment horizontal="center"/>
      <protection locked="0"/>
    </xf>
    <xf numFmtId="0" fontId="63" fillId="0" borderId="30" xfId="111" applyFont="1" applyFill="1" applyBorder="1" applyAlignment="1" applyProtection="1">
      <alignment horizontal="center" wrapText="1"/>
      <protection locked="0"/>
    </xf>
    <xf numFmtId="0" fontId="63" fillId="0" borderId="0" xfId="111" applyFont="1" applyFill="1" applyBorder="1" applyProtection="1">
      <alignment/>
      <protection locked="0"/>
    </xf>
    <xf numFmtId="0" fontId="64" fillId="0" borderId="0" xfId="111" applyFont="1" applyFill="1" applyBorder="1" applyProtection="1">
      <alignment/>
      <protection locked="0"/>
    </xf>
    <xf numFmtId="0" fontId="69" fillId="0" borderId="20" xfId="111" applyFont="1" applyFill="1" applyBorder="1" applyProtection="1">
      <alignment/>
      <protection locked="0"/>
    </xf>
    <xf numFmtId="0" fontId="62" fillId="0" borderId="19" xfId="111" applyFont="1" applyFill="1" applyBorder="1" applyAlignment="1" applyProtection="1">
      <alignment horizontal="center" vertical="center"/>
      <protection locked="0"/>
    </xf>
    <xf numFmtId="0" fontId="74" fillId="0" borderId="0" xfId="111" applyFont="1" applyFill="1" applyBorder="1" applyAlignment="1" applyProtection="1">
      <alignment horizontal="center" vertical="center"/>
      <protection locked="0"/>
    </xf>
    <xf numFmtId="0" fontId="63" fillId="0" borderId="0" xfId="111" applyFont="1" applyFill="1" applyBorder="1" applyAlignment="1" applyProtection="1">
      <alignment vertical="center"/>
      <protection locked="0"/>
    </xf>
    <xf numFmtId="0" fontId="64" fillId="0" borderId="0" xfId="111" applyFont="1" applyFill="1" applyBorder="1" applyAlignment="1" applyProtection="1">
      <alignment vertical="center"/>
      <protection locked="0"/>
    </xf>
    <xf numFmtId="0" fontId="68" fillId="0" borderId="20" xfId="111" applyFont="1" applyFill="1" applyBorder="1" applyAlignment="1" applyProtection="1">
      <alignment horizontal="center" vertical="center"/>
      <protection locked="0"/>
    </xf>
    <xf numFmtId="0" fontId="76" fillId="0" borderId="19" xfId="111" applyFont="1" applyFill="1" applyBorder="1" applyAlignment="1" applyProtection="1">
      <alignment horizontal="center"/>
      <protection locked="0"/>
    </xf>
    <xf numFmtId="0" fontId="59" fillId="0" borderId="0" xfId="111" applyFont="1" applyFill="1" applyBorder="1" applyAlignment="1" applyProtection="1">
      <alignment horizontal="center"/>
      <protection locked="0"/>
    </xf>
    <xf numFmtId="0" fontId="59" fillId="0" borderId="20" xfId="111" applyFont="1" applyFill="1" applyBorder="1" applyAlignment="1" applyProtection="1">
      <alignment horizontal="center"/>
      <protection locked="0"/>
    </xf>
    <xf numFmtId="0" fontId="76" fillId="0" borderId="19" xfId="111" applyFont="1" applyFill="1" applyBorder="1" applyAlignment="1" applyProtection="1">
      <alignment horizontal="center" vertical="center"/>
      <protection locked="0"/>
    </xf>
    <xf numFmtId="0" fontId="63" fillId="0" borderId="0" xfId="130" applyFont="1" applyFill="1" applyBorder="1" applyAlignment="1" applyProtection="1">
      <alignment horizontal="center" vertical="center" wrapText="1"/>
      <protection locked="0"/>
    </xf>
    <xf numFmtId="0" fontId="64" fillId="0" borderId="0" xfId="130" applyFont="1" applyFill="1" applyBorder="1" applyAlignment="1" applyProtection="1">
      <alignment vertical="center"/>
      <protection locked="0"/>
    </xf>
    <xf numFmtId="0" fontId="68" fillId="0" borderId="0" xfId="111" applyFont="1" applyFill="1" applyBorder="1" applyAlignment="1" applyProtection="1">
      <alignment horizontal="center" vertical="center"/>
      <protection locked="0"/>
    </xf>
    <xf numFmtId="0" fontId="69" fillId="0" borderId="0" xfId="111" applyFont="1" applyFill="1" applyBorder="1" applyProtection="1">
      <alignment/>
      <protection locked="0"/>
    </xf>
    <xf numFmtId="0" fontId="76" fillId="0" borderId="0" xfId="111" applyFont="1" applyFill="1" applyAlignment="1" applyProtection="1">
      <alignment horizontal="center"/>
      <protection locked="0"/>
    </xf>
    <xf numFmtId="0" fontId="63" fillId="0" borderId="0" xfId="111" applyFont="1" applyFill="1" applyAlignment="1" applyProtection="1">
      <alignment horizontal="center"/>
      <protection locked="0"/>
    </xf>
    <xf numFmtId="0" fontId="63" fillId="0" borderId="0" xfId="130" applyFont="1" applyFill="1" applyAlignment="1" applyProtection="1">
      <alignment/>
      <protection locked="0"/>
    </xf>
    <xf numFmtId="0" fontId="68" fillId="0" borderId="0" xfId="111" applyFont="1" applyFill="1" applyAlignment="1" applyProtection="1">
      <alignment horizontal="center"/>
      <protection locked="0"/>
    </xf>
    <xf numFmtId="0" fontId="59" fillId="0" borderId="0" xfId="130" applyFont="1" applyFill="1" applyAlignment="1" applyProtection="1">
      <alignment horizontal="center"/>
      <protection locked="0"/>
    </xf>
    <xf numFmtId="0" fontId="64" fillId="0" borderId="0" xfId="130" applyFont="1" applyFill="1" applyAlignment="1" applyProtection="1">
      <alignment/>
      <protection locked="0"/>
    </xf>
    <xf numFmtId="0" fontId="59" fillId="0" borderId="0" xfId="111" applyFont="1" applyFill="1" applyAlignment="1" applyProtection="1">
      <alignment horizontal="center"/>
      <protection locked="0"/>
    </xf>
    <xf numFmtId="0" fontId="76" fillId="0" borderId="0" xfId="111" applyFont="1" applyFill="1" applyAlignment="1" applyProtection="1">
      <alignment horizontal="center"/>
      <protection/>
    </xf>
    <xf numFmtId="43" fontId="64" fillId="0" borderId="0" xfId="52" applyFont="1" applyFill="1" applyAlignment="1" applyProtection="1">
      <alignment/>
      <protection/>
    </xf>
    <xf numFmtId="0" fontId="1" fillId="0" borderId="0" xfId="96" applyFont="1" applyFill="1" applyProtection="1">
      <alignment/>
      <protection/>
    </xf>
    <xf numFmtId="0" fontId="60" fillId="0" borderId="0" xfId="96" applyFont="1" applyFill="1" applyAlignment="1" applyProtection="1">
      <alignment/>
      <protection/>
    </xf>
    <xf numFmtId="0" fontId="77" fillId="0" borderId="0" xfId="96" applyFont="1" applyFill="1" applyProtection="1">
      <alignment/>
      <protection/>
    </xf>
    <xf numFmtId="0" fontId="66" fillId="0" borderId="0" xfId="96" applyFont="1" applyFill="1" applyAlignment="1" applyProtection="1">
      <alignment/>
      <protection/>
    </xf>
    <xf numFmtId="0" fontId="61" fillId="0" borderId="0" xfId="96" applyFont="1" applyFill="1" applyProtection="1">
      <alignment/>
      <protection/>
    </xf>
    <xf numFmtId="0" fontId="61" fillId="0" borderId="0" xfId="96" applyFont="1" applyFill="1" applyAlignment="1" applyProtection="1">
      <alignment horizontal="right"/>
      <protection/>
    </xf>
    <xf numFmtId="0" fontId="73" fillId="0" borderId="0" xfId="96" applyFont="1" applyFill="1" applyAlignment="1" applyProtection="1">
      <alignment horizontal="center"/>
      <protection/>
    </xf>
    <xf numFmtId="0" fontId="73" fillId="0" borderId="0" xfId="96" applyFont="1" applyFill="1" applyBorder="1" applyAlignment="1" applyProtection="1">
      <alignment horizontal="left"/>
      <protection/>
    </xf>
    <xf numFmtId="3" fontId="60" fillId="0" borderId="9" xfId="141" applyFont="1" applyFill="1" applyBorder="1" applyAlignment="1" applyProtection="1">
      <alignment horizontal="center" vertical="center"/>
      <protection/>
    </xf>
    <xf numFmtId="0" fontId="60" fillId="0" borderId="9" xfId="96" applyFont="1" applyFill="1" applyBorder="1" applyAlignment="1" applyProtection="1">
      <alignment horizontal="center" vertical="center"/>
      <protection/>
    </xf>
    <xf numFmtId="0" fontId="80" fillId="0" borderId="9" xfId="96" applyFont="1" applyFill="1" applyBorder="1" applyAlignment="1" applyProtection="1">
      <alignment horizontal="center" vertical="center" wrapText="1"/>
      <protection/>
    </xf>
    <xf numFmtId="0" fontId="66" fillId="0" borderId="9" xfId="96" applyFont="1" applyFill="1" applyBorder="1" applyAlignment="1" applyProtection="1">
      <alignment horizontal="center" vertical="center" wrapText="1"/>
      <protection/>
    </xf>
    <xf numFmtId="2" fontId="60" fillId="0" borderId="9" xfId="96" applyNumberFormat="1" applyFont="1" applyFill="1" applyBorder="1" applyAlignment="1" applyProtection="1">
      <alignment horizontal="center" vertical="center"/>
      <protection/>
    </xf>
    <xf numFmtId="4" fontId="60" fillId="0" borderId="9" xfId="96" applyNumberFormat="1" applyFont="1" applyFill="1" applyBorder="1" applyAlignment="1" applyProtection="1">
      <alignment horizontal="center" vertical="center" wrapText="1"/>
      <protection/>
    </xf>
    <xf numFmtId="0" fontId="67" fillId="0" borderId="9" xfId="141" applyNumberFormat="1" applyFont="1" applyFill="1" applyBorder="1" applyAlignment="1" applyProtection="1">
      <alignment horizontal="center" vertical="center"/>
      <protection/>
    </xf>
    <xf numFmtId="3" fontId="60" fillId="0" borderId="9" xfId="141" applyFont="1" applyFill="1" applyBorder="1" applyAlignment="1" applyProtection="1">
      <alignment horizontal="center"/>
      <protection/>
    </xf>
    <xf numFmtId="0" fontId="82" fillId="0" borderId="9" xfId="96" applyFont="1" applyFill="1" applyBorder="1" applyAlignment="1" applyProtection="1">
      <alignment horizontal="center"/>
      <protection/>
    </xf>
    <xf numFmtId="3" fontId="60" fillId="0" borderId="9" xfId="96" applyNumberFormat="1" applyFont="1" applyFill="1" applyBorder="1" applyAlignment="1" applyProtection="1">
      <alignment/>
      <protection/>
    </xf>
    <xf numFmtId="3" fontId="59" fillId="0" borderId="9" xfId="96" applyNumberFormat="1" applyFont="1" applyFill="1" applyBorder="1" applyProtection="1">
      <alignment/>
      <protection/>
    </xf>
    <xf numFmtId="4" fontId="60" fillId="0" borderId="9" xfId="96" applyNumberFormat="1" applyFont="1" applyFill="1" applyBorder="1" applyAlignment="1" applyProtection="1">
      <alignment horizontal="right"/>
      <protection/>
    </xf>
    <xf numFmtId="3" fontId="60" fillId="0" borderId="9" xfId="96" applyNumberFormat="1" applyFont="1" applyFill="1" applyBorder="1" applyProtection="1">
      <alignment/>
      <protection/>
    </xf>
    <xf numFmtId="4" fontId="72" fillId="0" borderId="9" xfId="96" applyNumberFormat="1" applyFont="1" applyFill="1" applyBorder="1" applyAlignment="1" applyProtection="1">
      <alignment horizontal="right"/>
      <protection/>
    </xf>
    <xf numFmtId="0" fontId="60" fillId="0" borderId="9" xfId="96" applyFont="1" applyFill="1" applyBorder="1" applyAlignment="1" applyProtection="1">
      <alignment horizontal="center"/>
      <protection/>
    </xf>
    <xf numFmtId="0" fontId="60" fillId="0" borderId="9" xfId="96" applyFont="1" applyFill="1" applyBorder="1" applyProtection="1">
      <alignment/>
      <protection/>
    </xf>
    <xf numFmtId="0" fontId="60" fillId="0" borderId="13" xfId="96" applyFont="1" applyFill="1" applyBorder="1" applyProtection="1">
      <alignment/>
      <protection/>
    </xf>
    <xf numFmtId="4" fontId="60" fillId="0" borderId="9" xfId="160" applyNumberFormat="1" applyFont="1" applyFill="1" applyBorder="1" applyAlignment="1" applyProtection="1">
      <alignment horizontal="right"/>
      <protection/>
    </xf>
    <xf numFmtId="0" fontId="60" fillId="0" borderId="15" xfId="96" applyFont="1" applyFill="1" applyBorder="1" applyAlignment="1" applyProtection="1">
      <alignment horizontal="center"/>
      <protection/>
    </xf>
    <xf numFmtId="0" fontId="80" fillId="0" borderId="14" xfId="96" applyFont="1" applyFill="1" applyBorder="1" applyProtection="1">
      <alignment/>
      <protection/>
    </xf>
    <xf numFmtId="3" fontId="60" fillId="0" borderId="15" xfId="141" applyFont="1" applyFill="1" applyBorder="1" applyAlignment="1" applyProtection="1">
      <alignment horizontal="center"/>
      <protection/>
    </xf>
    <xf numFmtId="4" fontId="59" fillId="0" borderId="9" xfId="96" applyNumberFormat="1" applyFont="1" applyFill="1" applyBorder="1" applyAlignment="1" applyProtection="1">
      <alignment horizontal="right"/>
      <protection/>
    </xf>
    <xf numFmtId="0" fontId="60" fillId="0" borderId="0" xfId="96" applyFont="1" applyFill="1" applyBorder="1" applyProtection="1">
      <alignment/>
      <protection/>
    </xf>
    <xf numFmtId="4" fontId="60" fillId="0" borderId="0" xfId="96" applyNumberFormat="1" applyFont="1" applyFill="1" applyBorder="1" applyAlignment="1" applyProtection="1">
      <alignment horizontal="right"/>
      <protection/>
    </xf>
    <xf numFmtId="4" fontId="60" fillId="0" borderId="16" xfId="96" applyNumberFormat="1" applyFont="1" applyFill="1" applyBorder="1" applyAlignment="1" applyProtection="1">
      <alignment horizontal="right"/>
      <protection/>
    </xf>
    <xf numFmtId="0" fontId="72" fillId="0" borderId="9" xfId="96" applyFont="1" applyFill="1" applyBorder="1" applyProtection="1">
      <alignment/>
      <protection/>
    </xf>
    <xf numFmtId="0" fontId="82" fillId="0" borderId="9" xfId="96" applyFont="1" applyFill="1" applyBorder="1" applyProtection="1">
      <alignment/>
      <protection/>
    </xf>
    <xf numFmtId="4" fontId="59" fillId="0" borderId="9" xfId="96" applyNumberFormat="1" applyFont="1" applyFill="1" applyBorder="1" applyProtection="1">
      <alignment/>
      <protection/>
    </xf>
    <xf numFmtId="3" fontId="65" fillId="0" borderId="9" xfId="141" applyFont="1" applyFill="1" applyBorder="1" applyAlignment="1" applyProtection="1">
      <alignment/>
      <protection/>
    </xf>
    <xf numFmtId="4" fontId="60" fillId="0" borderId="9" xfId="141" applyNumberFormat="1" applyFont="1" applyFill="1" applyBorder="1" applyAlignment="1" applyProtection="1">
      <alignment horizontal="right"/>
      <protection/>
    </xf>
    <xf numFmtId="0" fontId="59" fillId="0" borderId="9" xfId="96" applyFont="1" applyFill="1" applyBorder="1" applyAlignment="1" applyProtection="1">
      <alignment horizontal="center"/>
      <protection/>
    </xf>
    <xf numFmtId="4" fontId="59" fillId="0" borderId="9" xfId="141" applyNumberFormat="1" applyFont="1" applyFill="1" applyBorder="1" applyAlignment="1" applyProtection="1">
      <alignment horizontal="right"/>
      <protection/>
    </xf>
    <xf numFmtId="0" fontId="84" fillId="0" borderId="9" xfId="96" applyFont="1" applyFill="1" applyBorder="1" applyProtection="1">
      <alignment/>
      <protection/>
    </xf>
    <xf numFmtId="0" fontId="72" fillId="0" borderId="9" xfId="96" applyFont="1" applyFill="1" applyBorder="1" applyAlignment="1" applyProtection="1">
      <alignment horizontal="center"/>
      <protection/>
    </xf>
    <xf numFmtId="4" fontId="60" fillId="0" borderId="9" xfId="96" applyNumberFormat="1" applyFont="1" applyFill="1" applyBorder="1" applyProtection="1">
      <alignment/>
      <protection/>
    </xf>
    <xf numFmtId="0" fontId="72" fillId="0" borderId="9" xfId="96" applyFont="1" applyFill="1" applyBorder="1" applyAlignment="1" applyProtection="1">
      <alignment horizontal="center" vertical="center"/>
      <protection/>
    </xf>
    <xf numFmtId="0" fontId="1" fillId="0" borderId="0" xfId="96" applyFont="1" applyFill="1" applyAlignment="1" applyProtection="1">
      <alignment vertical="center"/>
      <protection/>
    </xf>
    <xf numFmtId="0" fontId="72" fillId="0" borderId="15" xfId="96" applyFont="1" applyFill="1" applyBorder="1" applyAlignment="1" applyProtection="1">
      <alignment horizontal="center"/>
      <protection/>
    </xf>
    <xf numFmtId="2" fontId="72" fillId="0" borderId="9" xfId="96" applyNumberFormat="1" applyFont="1" applyFill="1" applyBorder="1" applyProtection="1">
      <alignment/>
      <protection/>
    </xf>
    <xf numFmtId="49" fontId="72" fillId="0" borderId="9" xfId="80" applyNumberFormat="1" applyFont="1" applyFill="1" applyBorder="1" applyAlignment="1" applyProtection="1">
      <alignment/>
      <protection/>
    </xf>
    <xf numFmtId="49" fontId="72" fillId="0" borderId="9" xfId="96" applyNumberFormat="1" applyFont="1" applyFill="1" applyBorder="1" applyProtection="1">
      <alignment/>
      <protection/>
    </xf>
    <xf numFmtId="0" fontId="72" fillId="0" borderId="17" xfId="96" applyFont="1" applyFill="1" applyBorder="1" applyAlignment="1" applyProtection="1">
      <alignment/>
      <protection/>
    </xf>
    <xf numFmtId="0" fontId="72" fillId="0" borderId="16" xfId="96" applyFont="1" applyFill="1" applyBorder="1" applyAlignment="1" applyProtection="1">
      <alignment/>
      <protection/>
    </xf>
    <xf numFmtId="4" fontId="82" fillId="0" borderId="9" xfId="96" applyNumberFormat="1" applyFont="1" applyFill="1" applyBorder="1" applyAlignment="1" applyProtection="1">
      <alignment horizontal="right"/>
      <protection/>
    </xf>
    <xf numFmtId="0" fontId="86" fillId="0" borderId="9" xfId="96" applyFont="1" applyFill="1" applyBorder="1" applyProtection="1">
      <alignment/>
      <protection/>
    </xf>
    <xf numFmtId="0" fontId="87" fillId="0" borderId="9" xfId="96" applyFont="1" applyFill="1" applyBorder="1" applyProtection="1">
      <alignment/>
      <protection/>
    </xf>
    <xf numFmtId="0" fontId="60" fillId="0" borderId="21" xfId="93" applyFont="1" applyFill="1" applyBorder="1" applyProtection="1">
      <alignment/>
      <protection/>
    </xf>
    <xf numFmtId="0" fontId="59" fillId="0" borderId="0" xfId="96" applyFont="1" applyFill="1" applyBorder="1" applyAlignment="1" applyProtection="1">
      <alignment vertical="top" wrapText="1"/>
      <protection/>
    </xf>
    <xf numFmtId="0" fontId="60" fillId="0" borderId="29" xfId="93" applyFont="1" applyFill="1" applyBorder="1" applyProtection="1">
      <alignment/>
      <protection/>
    </xf>
    <xf numFmtId="0" fontId="60" fillId="0" borderId="9" xfId="93" applyFont="1" applyFill="1" applyBorder="1" applyAlignment="1" applyProtection="1">
      <alignment horizontal="center" vertical="center"/>
      <protection/>
    </xf>
    <xf numFmtId="0" fontId="60" fillId="0" borderId="9" xfId="93" applyFont="1" applyFill="1" applyBorder="1" applyAlignment="1" applyProtection="1">
      <alignment horizontal="center" vertical="center" wrapText="1"/>
      <protection/>
    </xf>
    <xf numFmtId="0" fontId="60" fillId="0" borderId="9" xfId="93" applyFont="1" applyFill="1" applyBorder="1" applyAlignment="1" applyProtection="1">
      <alignment horizontal="center" wrapText="1"/>
      <protection/>
    </xf>
    <xf numFmtId="2" fontId="60" fillId="0" borderId="9" xfId="96" applyNumberFormat="1" applyFont="1" applyFill="1" applyBorder="1" applyAlignment="1" applyProtection="1">
      <alignment horizontal="center" vertical="center" wrapText="1"/>
      <protection/>
    </xf>
    <xf numFmtId="0" fontId="59" fillId="0" borderId="9" xfId="93" applyFont="1" applyFill="1" applyBorder="1" applyAlignment="1" applyProtection="1">
      <alignment horizontal="center"/>
      <protection/>
    </xf>
    <xf numFmtId="0" fontId="59" fillId="0" borderId="9" xfId="93" applyFont="1" applyFill="1" applyBorder="1" applyProtection="1">
      <alignment/>
      <protection/>
    </xf>
    <xf numFmtId="4" fontId="59" fillId="0" borderId="9" xfId="160" applyNumberFormat="1" applyFont="1" applyFill="1" applyBorder="1" applyAlignment="1" applyProtection="1">
      <alignment horizontal="right"/>
      <protection/>
    </xf>
    <xf numFmtId="0" fontId="60" fillId="0" borderId="9" xfId="93" applyFont="1" applyFill="1" applyBorder="1" applyProtection="1">
      <alignment/>
      <protection/>
    </xf>
    <xf numFmtId="4" fontId="60" fillId="0" borderId="9" xfId="93" applyNumberFormat="1" applyFont="1" applyFill="1" applyBorder="1" applyAlignment="1" applyProtection="1">
      <alignment horizontal="right"/>
      <protection/>
    </xf>
    <xf numFmtId="0" fontId="59" fillId="0" borderId="9" xfId="93" applyFont="1" applyFill="1" applyBorder="1" applyAlignment="1" applyProtection="1">
      <alignment horizontal="center" vertical="center"/>
      <protection/>
    </xf>
    <xf numFmtId="0" fontId="59" fillId="0" borderId="9" xfId="93" applyFont="1" applyFill="1" applyBorder="1" applyAlignment="1" applyProtection="1">
      <alignment wrapText="1"/>
      <protection/>
    </xf>
    <xf numFmtId="0" fontId="1" fillId="0" borderId="9" xfId="96" applyFont="1" applyFill="1" applyBorder="1" applyAlignment="1" applyProtection="1">
      <alignment horizontal="center"/>
      <protection/>
    </xf>
    <xf numFmtId="0" fontId="1" fillId="0" borderId="9" xfId="96" applyFont="1" applyFill="1" applyBorder="1" applyProtection="1">
      <alignment/>
      <protection/>
    </xf>
    <xf numFmtId="0" fontId="1" fillId="0" borderId="21" xfId="96" applyFont="1" applyFill="1" applyBorder="1" applyAlignment="1" applyProtection="1">
      <alignment vertical="center"/>
      <protection/>
    </xf>
    <xf numFmtId="0" fontId="63" fillId="0" borderId="14" xfId="96" applyFont="1" applyFill="1" applyBorder="1" applyAlignment="1" applyProtection="1">
      <alignment horizontal="center" vertical="center" wrapText="1"/>
      <protection/>
    </xf>
    <xf numFmtId="0" fontId="63" fillId="0" borderId="14" xfId="96" applyFont="1" applyFill="1" applyBorder="1" applyAlignment="1" applyProtection="1">
      <alignment horizontal="left" vertical="center" wrapText="1"/>
      <protection/>
    </xf>
    <xf numFmtId="0" fontId="59" fillId="0" borderId="18" xfId="0" applyFont="1" applyBorder="1" applyAlignment="1">
      <alignment horizontal="center" vertical="center"/>
    </xf>
    <xf numFmtId="0" fontId="63" fillId="0" borderId="0" xfId="96" applyFont="1" applyFill="1" applyAlignment="1" applyProtection="1">
      <alignment vertical="center"/>
      <protection/>
    </xf>
    <xf numFmtId="0" fontId="1" fillId="0" borderId="19" xfId="96" applyFont="1" applyFill="1" applyBorder="1" applyProtection="1">
      <alignment/>
      <protection/>
    </xf>
    <xf numFmtId="0" fontId="60" fillId="0" borderId="30" xfId="96" applyFont="1" applyFill="1" applyBorder="1" applyAlignment="1" applyProtection="1">
      <alignment horizontal="center"/>
      <protection/>
    </xf>
    <xf numFmtId="0" fontId="60" fillId="0" borderId="0" xfId="96" applyFont="1" applyFill="1" applyBorder="1" applyAlignment="1" applyProtection="1">
      <alignment horizontal="left"/>
      <protection/>
    </xf>
    <xf numFmtId="0" fontId="60" fillId="0" borderId="20" xfId="96" applyFont="1" applyFill="1" applyBorder="1" applyAlignment="1" applyProtection="1">
      <alignment horizontal="center"/>
      <protection/>
    </xf>
    <xf numFmtId="3" fontId="88" fillId="0" borderId="19" xfId="141" applyFont="1" applyFill="1" applyBorder="1" applyAlignment="1" applyProtection="1">
      <alignment vertical="center"/>
      <protection/>
    </xf>
    <xf numFmtId="0" fontId="74" fillId="0" borderId="0" xfId="96" applyFont="1" applyFill="1" applyBorder="1" applyAlignment="1" applyProtection="1">
      <alignment horizontal="center" vertical="center"/>
      <protection/>
    </xf>
    <xf numFmtId="0" fontId="74" fillId="0" borderId="0" xfId="96" applyFont="1" applyFill="1" applyBorder="1" applyAlignment="1" applyProtection="1">
      <alignment horizontal="left" vertical="center"/>
      <protection/>
    </xf>
    <xf numFmtId="0" fontId="74" fillId="0" borderId="20" xfId="96" applyFont="1" applyFill="1" applyBorder="1" applyAlignment="1" applyProtection="1">
      <alignment horizontal="center" vertical="center"/>
      <protection/>
    </xf>
    <xf numFmtId="0" fontId="87" fillId="0" borderId="0" xfId="96" applyFont="1" applyFill="1" applyAlignment="1" applyProtection="1">
      <alignment vertical="center"/>
      <protection/>
    </xf>
    <xf numFmtId="0" fontId="74" fillId="0" borderId="0" xfId="96" applyFont="1" applyFill="1" applyBorder="1" applyAlignment="1" applyProtection="1">
      <alignment vertical="center"/>
      <protection/>
    </xf>
    <xf numFmtId="0" fontId="74" fillId="0" borderId="0" xfId="0" applyFont="1" applyBorder="1" applyAlignment="1">
      <alignment vertical="center"/>
    </xf>
    <xf numFmtId="0" fontId="1" fillId="0" borderId="19" xfId="96" applyFont="1" applyFill="1" applyBorder="1" applyAlignment="1" applyProtection="1">
      <alignment vertical="center"/>
      <protection/>
    </xf>
    <xf numFmtId="0" fontId="63" fillId="0" borderId="0" xfId="130" applyFont="1" applyFill="1" applyBorder="1" applyAlignment="1" applyProtection="1">
      <alignment horizontal="center" vertical="center" wrapText="1"/>
      <protection/>
    </xf>
    <xf numFmtId="0" fontId="63" fillId="0" borderId="0" xfId="130" applyFont="1" applyFill="1" applyBorder="1" applyAlignment="1" applyProtection="1">
      <alignment horizontal="left" vertical="center" wrapText="1"/>
      <protection/>
    </xf>
    <xf numFmtId="0" fontId="60" fillId="0" borderId="0" xfId="96" applyFont="1" applyFill="1" applyBorder="1" applyAlignment="1" applyProtection="1">
      <alignment vertical="center"/>
      <protection/>
    </xf>
    <xf numFmtId="0" fontId="82" fillId="0" borderId="0" xfId="96" applyFont="1" applyFill="1" applyBorder="1" applyAlignment="1" applyProtection="1">
      <alignment vertical="center"/>
      <protection/>
    </xf>
    <xf numFmtId="0" fontId="82" fillId="0" borderId="20" xfId="96" applyFont="1" applyFill="1" applyBorder="1" applyAlignment="1" applyProtection="1">
      <alignment vertical="center"/>
      <protection/>
    </xf>
    <xf numFmtId="0" fontId="60" fillId="0" borderId="0" xfId="130" applyFont="1" applyFill="1" applyBorder="1" applyAlignment="1" applyProtection="1">
      <alignment/>
      <protection/>
    </xf>
    <xf numFmtId="0" fontId="59" fillId="0" borderId="0" xfId="96" applyFont="1" applyFill="1" applyBorder="1" applyProtection="1">
      <alignment/>
      <protection/>
    </xf>
    <xf numFmtId="0" fontId="82" fillId="0" borderId="0" xfId="96" applyFont="1" applyFill="1" applyBorder="1" applyProtection="1">
      <alignment/>
      <protection/>
    </xf>
    <xf numFmtId="0" fontId="82" fillId="0" borderId="20" xfId="96" applyFont="1" applyFill="1" applyBorder="1" applyProtection="1">
      <alignment/>
      <protection/>
    </xf>
    <xf numFmtId="0" fontId="87" fillId="0" borderId="19" xfId="96" applyFont="1" applyFill="1" applyBorder="1" applyAlignment="1" applyProtection="1">
      <alignment vertical="center"/>
      <protection/>
    </xf>
    <xf numFmtId="0" fontId="74" fillId="0" borderId="0" xfId="130" applyFont="1" applyFill="1" applyBorder="1" applyAlignment="1" applyProtection="1">
      <alignment horizontal="left" vertical="center"/>
      <protection/>
    </xf>
    <xf numFmtId="0" fontId="87" fillId="0" borderId="0" xfId="96" applyFont="1" applyFill="1" applyBorder="1" applyAlignment="1" applyProtection="1">
      <alignment vertical="center"/>
      <protection/>
    </xf>
    <xf numFmtId="0" fontId="87" fillId="0" borderId="20" xfId="96" applyFont="1" applyFill="1" applyBorder="1" applyAlignment="1" applyProtection="1">
      <alignment vertical="center"/>
      <protection/>
    </xf>
    <xf numFmtId="0" fontId="1" fillId="0" borderId="0" xfId="96" applyFont="1" applyFill="1">
      <alignment/>
      <protection/>
    </xf>
    <xf numFmtId="0" fontId="60" fillId="0" borderId="0" xfId="96" applyFont="1" applyFill="1" applyAlignment="1">
      <alignment/>
      <protection/>
    </xf>
    <xf numFmtId="0" fontId="66" fillId="0" borderId="0" xfId="96" applyFont="1" applyFill="1" applyAlignment="1">
      <alignment horizontal="left"/>
      <protection/>
    </xf>
    <xf numFmtId="0" fontId="77" fillId="0" borderId="0" xfId="96" applyFont="1" applyFill="1">
      <alignment/>
      <protection/>
    </xf>
    <xf numFmtId="0" fontId="61" fillId="0" borderId="0" xfId="93" applyFont="1" applyFill="1" applyAlignment="1">
      <alignment horizontal="left"/>
      <protection/>
    </xf>
    <xf numFmtId="0" fontId="61" fillId="0" borderId="0" xfId="96" applyFont="1" applyFill="1" applyAlignment="1">
      <alignment/>
      <protection/>
    </xf>
    <xf numFmtId="0" fontId="66" fillId="0" borderId="0" xfId="96" applyFont="1" applyFill="1" applyAlignment="1">
      <alignment/>
      <protection/>
    </xf>
    <xf numFmtId="0" fontId="61" fillId="0" borderId="0" xfId="96" applyFont="1" applyFill="1">
      <alignment/>
      <protection/>
    </xf>
    <xf numFmtId="0" fontId="1" fillId="0" borderId="0" xfId="96" applyFont="1" applyFill="1" applyBorder="1" applyAlignment="1">
      <alignment/>
      <protection/>
    </xf>
    <xf numFmtId="0" fontId="71" fillId="0" borderId="0" xfId="96" applyFont="1" applyFill="1" applyBorder="1" applyAlignment="1">
      <alignment horizontal="center"/>
      <protection/>
    </xf>
    <xf numFmtId="3" fontId="68" fillId="0" borderId="0" xfId="141" applyFont="1" applyFill="1" applyBorder="1" applyAlignment="1">
      <alignment horizontal="center"/>
      <protection/>
    </xf>
    <xf numFmtId="0" fontId="1" fillId="0" borderId="0" xfId="96" applyFont="1" applyFill="1" applyBorder="1">
      <alignment/>
      <protection/>
    </xf>
    <xf numFmtId="3" fontId="68" fillId="0" borderId="0" xfId="141" applyFont="1" applyFill="1" applyBorder="1" applyAlignment="1">
      <alignment horizontal="left"/>
      <protection/>
    </xf>
    <xf numFmtId="0" fontId="60" fillId="0" borderId="9" xfId="96" applyFont="1" applyFill="1" applyBorder="1" applyAlignment="1">
      <alignment vertical="center" wrapText="1"/>
      <protection/>
    </xf>
    <xf numFmtId="2" fontId="60" fillId="0" borderId="9" xfId="96" applyNumberFormat="1" applyFont="1" applyFill="1" applyBorder="1" applyAlignment="1">
      <alignment horizontal="center" vertical="center" wrapText="1"/>
      <protection/>
    </xf>
    <xf numFmtId="0" fontId="60" fillId="0" borderId="9" xfId="96" applyFont="1" applyFill="1" applyBorder="1" applyAlignment="1">
      <alignment horizontal="center" vertical="center" wrapText="1"/>
      <protection/>
    </xf>
    <xf numFmtId="0" fontId="61" fillId="0" borderId="9" xfId="93" applyFont="1" applyFill="1" applyBorder="1" applyAlignment="1">
      <alignment horizontal="center" vertical="center" wrapText="1"/>
      <protection/>
    </xf>
    <xf numFmtId="0" fontId="59" fillId="0" borderId="9" xfId="93" applyFont="1" applyFill="1" applyBorder="1" applyAlignment="1">
      <alignment horizontal="center" vertical="center" wrapText="1"/>
      <protection/>
    </xf>
    <xf numFmtId="3" fontId="67" fillId="0" borderId="9" xfId="141" applyFont="1" applyFill="1" applyBorder="1" applyAlignment="1">
      <alignment horizontal="center" vertical="center"/>
      <protection/>
    </xf>
    <xf numFmtId="0" fontId="82" fillId="0" borderId="9" xfId="96" applyFont="1" applyFill="1" applyBorder="1">
      <alignment/>
      <protection/>
    </xf>
    <xf numFmtId="0" fontId="59" fillId="0" borderId="9" xfId="96" applyFont="1" applyFill="1" applyBorder="1">
      <alignment/>
      <protection/>
    </xf>
    <xf numFmtId="3" fontId="59" fillId="0" borderId="9" xfId="96" applyNumberFormat="1" applyFont="1" applyFill="1" applyBorder="1" applyAlignment="1">
      <alignment horizontal="right"/>
      <protection/>
    </xf>
    <xf numFmtId="4" fontId="59" fillId="0" borderId="9" xfId="96" applyNumberFormat="1" applyFont="1" applyFill="1" applyBorder="1" applyAlignment="1">
      <alignment horizontal="right"/>
      <protection/>
    </xf>
    <xf numFmtId="4" fontId="82" fillId="0" borderId="9" xfId="96" applyNumberFormat="1" applyFont="1" applyFill="1" applyBorder="1" applyAlignment="1">
      <alignment horizontal="right"/>
      <protection/>
    </xf>
    <xf numFmtId="4" fontId="59" fillId="0" borderId="9" xfId="93" applyNumberFormat="1" applyFont="1" applyFill="1" applyBorder="1" applyAlignment="1">
      <alignment horizontal="right"/>
      <protection/>
    </xf>
    <xf numFmtId="3" fontId="59" fillId="0" borderId="9" xfId="145" applyNumberFormat="1" applyFont="1" applyFill="1" applyBorder="1" applyAlignment="1">
      <alignment horizontal="right"/>
    </xf>
    <xf numFmtId="4" fontId="59" fillId="0" borderId="9" xfId="145" applyNumberFormat="1" applyFont="1" applyFill="1" applyBorder="1" applyAlignment="1">
      <alignment horizontal="right"/>
    </xf>
    <xf numFmtId="4" fontId="61" fillId="0" borderId="9" xfId="93" applyNumberFormat="1" applyFont="1" applyFill="1" applyBorder="1" applyAlignment="1">
      <alignment horizontal="right"/>
      <protection/>
    </xf>
    <xf numFmtId="0" fontId="60" fillId="0" borderId="9" xfId="96" applyFont="1" applyFill="1" applyBorder="1">
      <alignment/>
      <protection/>
    </xf>
    <xf numFmtId="0" fontId="72" fillId="0" borderId="9" xfId="96" applyFont="1" applyFill="1" applyBorder="1">
      <alignment/>
      <protection/>
    </xf>
    <xf numFmtId="3" fontId="60" fillId="0" borderId="9" xfId="96" applyNumberFormat="1" applyFont="1" applyFill="1" applyBorder="1" applyAlignment="1">
      <alignment horizontal="right"/>
      <protection/>
    </xf>
    <xf numFmtId="4" fontId="60" fillId="0" borderId="9" xfId="96" applyNumberFormat="1" applyFont="1" applyFill="1" applyBorder="1" applyAlignment="1">
      <alignment horizontal="right"/>
      <protection/>
    </xf>
    <xf numFmtId="3" fontId="66" fillId="0" borderId="9" xfId="145" applyNumberFormat="1" applyFont="1" applyFill="1" applyBorder="1" applyAlignment="1">
      <alignment horizontal="right"/>
    </xf>
    <xf numFmtId="4" fontId="66" fillId="0" borderId="9" xfId="145" applyNumberFormat="1" applyFont="1" applyFill="1" applyBorder="1" applyAlignment="1">
      <alignment horizontal="right"/>
    </xf>
    <xf numFmtId="4" fontId="66" fillId="0" borderId="9" xfId="96" applyNumberFormat="1" applyFont="1" applyFill="1" applyBorder="1" applyAlignment="1">
      <alignment horizontal="right"/>
      <protection/>
    </xf>
    <xf numFmtId="0" fontId="61" fillId="0" borderId="9" xfId="93" applyFont="1" applyFill="1" applyBorder="1" applyAlignment="1">
      <alignment horizontal="center" vertical="top" wrapText="1"/>
      <protection/>
    </xf>
    <xf numFmtId="3" fontId="59" fillId="0" borderId="9" xfId="141" applyFont="1" applyFill="1" applyBorder="1" applyAlignment="1">
      <alignment/>
      <protection/>
    </xf>
    <xf numFmtId="3" fontId="82" fillId="0" borderId="9" xfId="96" applyNumberFormat="1" applyFont="1" applyFill="1" applyBorder="1" applyAlignment="1">
      <alignment horizontal="right"/>
      <protection/>
    </xf>
    <xf numFmtId="3" fontId="59" fillId="0" borderId="9" xfId="141" applyNumberFormat="1" applyFont="1" applyFill="1" applyBorder="1" applyAlignment="1">
      <alignment horizontal="right"/>
      <protection/>
    </xf>
    <xf numFmtId="4" fontId="59" fillId="0" borderId="9" xfId="141" applyNumberFormat="1" applyFont="1" applyFill="1" applyBorder="1" applyAlignment="1">
      <alignment horizontal="right"/>
      <protection/>
    </xf>
    <xf numFmtId="4" fontId="61" fillId="0" borderId="9" xfId="145" applyNumberFormat="1" applyFont="1" applyFill="1" applyBorder="1" applyAlignment="1">
      <alignment horizontal="right"/>
    </xf>
    <xf numFmtId="4" fontId="77" fillId="0" borderId="9" xfId="96" applyNumberFormat="1" applyFont="1" applyFill="1" applyBorder="1" applyAlignment="1">
      <alignment horizontal="right"/>
      <protection/>
    </xf>
    <xf numFmtId="4" fontId="72" fillId="0" borderId="9" xfId="96" applyNumberFormat="1" applyFont="1" applyFill="1" applyBorder="1" applyAlignment="1">
      <alignment horizontal="right"/>
      <protection/>
    </xf>
    <xf numFmtId="4" fontId="61" fillId="0" borderId="9" xfId="96" applyNumberFormat="1" applyFont="1" applyFill="1" applyBorder="1" applyAlignment="1">
      <alignment horizontal="right"/>
      <protection/>
    </xf>
    <xf numFmtId="49" fontId="82" fillId="0" borderId="9" xfId="96" applyNumberFormat="1" applyFont="1" applyFill="1" applyBorder="1">
      <alignment/>
      <protection/>
    </xf>
    <xf numFmtId="3" fontId="60" fillId="0" borderId="9" xfId="96" applyNumberFormat="1" applyFont="1" applyFill="1" applyBorder="1">
      <alignment/>
      <protection/>
    </xf>
    <xf numFmtId="3" fontId="60" fillId="0" borderId="9" xfId="141" applyFont="1" applyFill="1" applyBorder="1" applyAlignment="1">
      <alignment horizontal="center" vertical="center"/>
      <protection/>
    </xf>
    <xf numFmtId="0" fontId="72" fillId="0" borderId="9" xfId="96" applyFont="1" applyFill="1" applyBorder="1" applyAlignment="1">
      <alignment horizontal="center" vertical="center" wrapText="1"/>
      <protection/>
    </xf>
    <xf numFmtId="0" fontId="77" fillId="0" borderId="9" xfId="96" applyNumberFormat="1" applyFont="1" applyFill="1" applyBorder="1" applyAlignment="1">
      <alignment horizontal="center" vertical="center" wrapText="1"/>
      <protection/>
    </xf>
    <xf numFmtId="0" fontId="77" fillId="0" borderId="9" xfId="96" applyFont="1" applyFill="1" applyBorder="1" applyAlignment="1">
      <alignment/>
      <protection/>
    </xf>
    <xf numFmtId="0" fontId="77" fillId="0" borderId="9" xfId="96" applyFont="1" applyFill="1" applyBorder="1">
      <alignment/>
      <protection/>
    </xf>
    <xf numFmtId="0" fontId="77" fillId="0" borderId="9" xfId="96" applyFont="1" applyFill="1" applyBorder="1" applyAlignment="1">
      <alignment horizontal="center" vertical="center" wrapText="1"/>
      <protection/>
    </xf>
    <xf numFmtId="3" fontId="59" fillId="0" borderId="9" xfId="96" applyNumberFormat="1" applyFont="1" applyFill="1" applyBorder="1">
      <alignment/>
      <protection/>
    </xf>
    <xf numFmtId="4" fontId="59" fillId="0" borderId="9" xfId="96" applyNumberFormat="1" applyFont="1" applyFill="1" applyBorder="1">
      <alignment/>
      <protection/>
    </xf>
    <xf numFmtId="4" fontId="82" fillId="0" borderId="9" xfId="96" applyNumberFormat="1" applyFont="1" applyFill="1" applyBorder="1" applyAlignment="1">
      <alignment horizontal="right" vertical="center"/>
      <protection/>
    </xf>
    <xf numFmtId="4" fontId="60" fillId="0" borderId="9" xfId="96" applyNumberFormat="1" applyFont="1" applyFill="1" applyBorder="1">
      <alignment/>
      <protection/>
    </xf>
    <xf numFmtId="0" fontId="72" fillId="0" borderId="9" xfId="96" applyFont="1" applyFill="1" applyBorder="1" applyAlignment="1">
      <alignment horizontal="center" vertical="center"/>
      <protection/>
    </xf>
    <xf numFmtId="0" fontId="92" fillId="0" borderId="9" xfId="96" applyFont="1" applyFill="1" applyBorder="1" applyAlignment="1">
      <alignment/>
      <protection/>
    </xf>
    <xf numFmtId="0" fontId="92" fillId="0" borderId="9" xfId="96" applyFont="1" applyFill="1" applyBorder="1">
      <alignment/>
      <protection/>
    </xf>
    <xf numFmtId="3" fontId="68" fillId="0" borderId="0" xfId="141" applyFont="1" applyFill="1" applyAlignment="1">
      <alignment/>
      <protection/>
    </xf>
    <xf numFmtId="3" fontId="93" fillId="0" borderId="0" xfId="141" applyFont="1" applyFill="1" applyBorder="1" applyAlignment="1">
      <alignment/>
      <protection/>
    </xf>
    <xf numFmtId="3" fontId="94" fillId="0" borderId="0" xfId="141" applyFont="1" applyFill="1" applyBorder="1" applyAlignment="1">
      <alignment/>
      <protection/>
    </xf>
    <xf numFmtId="0" fontId="73" fillId="0" borderId="0" xfId="96" applyFont="1" applyFill="1">
      <alignment/>
      <protection/>
    </xf>
    <xf numFmtId="0" fontId="65" fillId="0" borderId="0" xfId="93" applyFont="1" applyFill="1" applyBorder="1" applyAlignment="1">
      <alignment/>
      <protection/>
    </xf>
    <xf numFmtId="0" fontId="65" fillId="0" borderId="0" xfId="93" applyFont="1" applyFill="1" applyBorder="1" applyAlignment="1">
      <alignment horizontal="left"/>
      <protection/>
    </xf>
    <xf numFmtId="0" fontId="92" fillId="0" borderId="9" xfId="96" applyFont="1" applyFill="1" applyBorder="1" applyAlignment="1">
      <alignment horizontal="left" vertical="center"/>
      <protection/>
    </xf>
    <xf numFmtId="0" fontId="77" fillId="0" borderId="9" xfId="96" applyFont="1" applyFill="1" applyBorder="1" applyAlignment="1">
      <alignment vertical="center"/>
      <protection/>
    </xf>
    <xf numFmtId="0" fontId="77" fillId="0" borderId="9" xfId="96" applyFont="1" applyFill="1" applyBorder="1" applyAlignment="1">
      <alignment horizontal="center" vertical="center"/>
      <protection/>
    </xf>
    <xf numFmtId="0" fontId="95" fillId="0" borderId="9" xfId="96" applyFont="1" applyFill="1" applyBorder="1" applyAlignment="1">
      <alignment horizontal="left" vertical="center"/>
      <protection/>
    </xf>
    <xf numFmtId="0" fontId="95" fillId="0" borderId="9" xfId="96" applyFont="1" applyFill="1" applyBorder="1" applyAlignment="1">
      <alignment horizontal="center" vertical="center"/>
      <protection/>
    </xf>
    <xf numFmtId="0" fontId="54" fillId="0" borderId="9" xfId="96" applyFont="1" applyFill="1" applyBorder="1" applyAlignment="1">
      <alignment horizontal="center"/>
      <protection/>
    </xf>
    <xf numFmtId="0" fontId="82" fillId="0" borderId="9" xfId="96" applyFont="1" applyFill="1" applyBorder="1" applyAlignment="1">
      <alignment horizontal="center"/>
      <protection/>
    </xf>
    <xf numFmtId="0" fontId="59" fillId="0" borderId="9" xfId="93" applyFont="1" applyFill="1" applyBorder="1" applyAlignment="1">
      <alignment/>
      <protection/>
    </xf>
    <xf numFmtId="0" fontId="60" fillId="0" borderId="9" xfId="93" applyFont="1" applyFill="1" applyBorder="1" applyAlignment="1">
      <alignment/>
      <protection/>
    </xf>
    <xf numFmtId="4" fontId="60" fillId="0" borderId="9" xfId="93" applyNumberFormat="1" applyFont="1" applyFill="1" applyBorder="1" applyAlignment="1">
      <alignment horizontal="right"/>
      <protection/>
    </xf>
    <xf numFmtId="4" fontId="66" fillId="0" borderId="9" xfId="93" applyNumberFormat="1" applyFont="1" applyFill="1" applyBorder="1" applyAlignment="1">
      <alignment horizontal="right"/>
      <protection/>
    </xf>
    <xf numFmtId="0" fontId="82" fillId="0" borderId="0" xfId="96" applyFont="1" applyFill="1" applyBorder="1">
      <alignment/>
      <protection/>
    </xf>
    <xf numFmtId="0" fontId="70" fillId="0" borderId="0" xfId="93" applyFont="1" applyFill="1" applyBorder="1" applyAlignment="1">
      <alignment/>
      <protection/>
    </xf>
    <xf numFmtId="0" fontId="1" fillId="0" borderId="0" xfId="96" applyFont="1" applyFill="1" applyAlignment="1">
      <alignment vertical="center"/>
      <protection/>
    </xf>
    <xf numFmtId="0" fontId="1" fillId="0" borderId="21" xfId="96" applyFont="1" applyFill="1" applyBorder="1">
      <alignment/>
      <protection/>
    </xf>
    <xf numFmtId="0" fontId="65" fillId="0" borderId="14" xfId="93" applyFont="1" applyFill="1" applyBorder="1" applyAlignment="1">
      <alignment/>
      <protection/>
    </xf>
    <xf numFmtId="0" fontId="1" fillId="0" borderId="14" xfId="96" applyFont="1" applyFill="1" applyBorder="1">
      <alignment/>
      <protection/>
    </xf>
    <xf numFmtId="0" fontId="63" fillId="0" borderId="14" xfId="96" applyFont="1" applyFill="1" applyBorder="1" applyAlignment="1">
      <alignment horizontal="center"/>
      <protection/>
    </xf>
    <xf numFmtId="0" fontId="63" fillId="0" borderId="14" xfId="130" applyFont="1" applyFill="1" applyBorder="1" applyAlignment="1">
      <alignment horizontal="center" vertical="center" wrapText="1"/>
      <protection/>
    </xf>
    <xf numFmtId="0" fontId="63" fillId="0" borderId="18" xfId="130" applyFont="1" applyFill="1" applyBorder="1" applyAlignment="1">
      <alignment horizontal="center" vertical="center" wrapText="1"/>
      <protection/>
    </xf>
    <xf numFmtId="0" fontId="63" fillId="0" borderId="19" xfId="96" applyFont="1" applyFill="1" applyBorder="1" applyAlignment="1">
      <alignment horizontal="center" vertical="center" wrapText="1"/>
      <protection/>
    </xf>
    <xf numFmtId="0" fontId="63" fillId="0" borderId="0" xfId="96" applyFont="1" applyFill="1" applyBorder="1" applyAlignment="1">
      <alignment vertical="center"/>
      <protection/>
    </xf>
    <xf numFmtId="0" fontId="63" fillId="0" borderId="0" xfId="96" applyFont="1" applyFill="1" applyBorder="1" applyAlignment="1">
      <alignment horizontal="center" vertical="center"/>
      <protection/>
    </xf>
    <xf numFmtId="0" fontId="63" fillId="0" borderId="20" xfId="96" applyFont="1" applyFill="1" applyBorder="1" applyAlignment="1">
      <alignment horizontal="center" vertical="center"/>
      <protection/>
    </xf>
    <xf numFmtId="0" fontId="63" fillId="0" borderId="19" xfId="96" applyFont="1" applyFill="1" applyBorder="1" applyAlignment="1">
      <alignment horizontal="center"/>
      <protection/>
    </xf>
    <xf numFmtId="0" fontId="63" fillId="0" borderId="0" xfId="96" applyFont="1" applyFill="1" applyBorder="1" applyAlignment="1">
      <alignment horizontal="center"/>
      <protection/>
    </xf>
    <xf numFmtId="0" fontId="63" fillId="0" borderId="0" xfId="96" applyFont="1" applyFill="1" applyBorder="1">
      <alignment/>
      <protection/>
    </xf>
    <xf numFmtId="0" fontId="63" fillId="0" borderId="20" xfId="96" applyFont="1" applyFill="1" applyBorder="1" applyAlignment="1">
      <alignment horizontal="center"/>
      <protection/>
    </xf>
    <xf numFmtId="0" fontId="59" fillId="0" borderId="0" xfId="110" applyFont="1" applyFill="1" applyAlignment="1" applyProtection="1">
      <alignment horizontal="center"/>
      <protection/>
    </xf>
    <xf numFmtId="0" fontId="59" fillId="0" borderId="0" xfId="110" applyFont="1" applyFill="1" applyProtection="1">
      <alignment/>
      <protection/>
    </xf>
    <xf numFmtId="0" fontId="60" fillId="0" borderId="0" xfId="110" applyFont="1" applyFill="1" applyProtection="1">
      <alignment/>
      <protection/>
    </xf>
    <xf numFmtId="0" fontId="61" fillId="0" borderId="0" xfId="110" applyFont="1" applyFill="1" applyProtection="1">
      <alignment/>
      <protection/>
    </xf>
    <xf numFmtId="0" fontId="61" fillId="0" borderId="0" xfId="110" applyFont="1" applyFill="1" applyAlignment="1" applyProtection="1">
      <alignment/>
      <protection/>
    </xf>
    <xf numFmtId="0" fontId="64" fillId="0" borderId="0" xfId="110" applyFont="1" applyFill="1" applyAlignment="1" applyProtection="1">
      <alignment horizontal="center"/>
      <protection/>
    </xf>
    <xf numFmtId="0" fontId="64" fillId="0" borderId="0" xfId="110" applyFont="1" applyFill="1" applyProtection="1">
      <alignment/>
      <protection/>
    </xf>
    <xf numFmtId="0" fontId="63" fillId="0" borderId="0" xfId="110" applyFont="1" applyFill="1" applyAlignment="1" applyProtection="1">
      <alignment horizontal="center"/>
      <protection/>
    </xf>
    <xf numFmtId="0" fontId="64" fillId="0" borderId="0" xfId="110" applyFont="1" applyFill="1" applyBorder="1" applyAlignment="1" applyProtection="1">
      <alignment/>
      <protection/>
    </xf>
    <xf numFmtId="0" fontId="63" fillId="0" borderId="0" xfId="110" applyFont="1" applyFill="1" applyProtection="1">
      <alignment/>
      <protection/>
    </xf>
    <xf numFmtId="0" fontId="59" fillId="0" borderId="0" xfId="110" applyFont="1" applyFill="1" applyAlignment="1" applyProtection="1">
      <alignment horizontal="right"/>
      <protection/>
    </xf>
    <xf numFmtId="0" fontId="66" fillId="0" borderId="9" xfId="110" applyFont="1" applyFill="1" applyBorder="1" applyAlignment="1" applyProtection="1">
      <alignment horizontal="center" vertical="center" wrapText="1"/>
      <protection/>
    </xf>
    <xf numFmtId="0" fontId="71" fillId="0" borderId="9" xfId="110" applyFont="1" applyFill="1" applyBorder="1" applyAlignment="1" applyProtection="1">
      <alignment horizontal="center"/>
      <protection/>
    </xf>
    <xf numFmtId="0" fontId="67" fillId="0" borderId="0" xfId="110" applyFont="1" applyFill="1" applyProtection="1">
      <alignment/>
      <protection/>
    </xf>
    <xf numFmtId="0" fontId="59" fillId="0" borderId="9" xfId="110" applyFont="1" applyFill="1" applyBorder="1" applyAlignment="1" applyProtection="1">
      <alignment horizontal="center"/>
      <protection/>
    </xf>
    <xf numFmtId="0" fontId="68" fillId="0" borderId="9" xfId="130" applyFont="1" applyFill="1" applyBorder="1" applyAlignment="1" applyProtection="1">
      <alignment/>
      <protection/>
    </xf>
    <xf numFmtId="4" fontId="68" fillId="0" borderId="9" xfId="130" applyNumberFormat="1" applyFont="1" applyFill="1" applyBorder="1" applyAlignment="1" applyProtection="1">
      <alignment horizontal="right"/>
      <protection/>
    </xf>
    <xf numFmtId="0" fontId="68" fillId="0" borderId="9" xfId="110" applyFont="1" applyFill="1" applyBorder="1" applyAlignment="1" applyProtection="1">
      <alignment horizontal="center"/>
      <protection/>
    </xf>
    <xf numFmtId="0" fontId="68" fillId="0" borderId="0" xfId="110" applyFont="1" applyFill="1" applyProtection="1">
      <alignment/>
      <protection/>
    </xf>
    <xf numFmtId="0" fontId="60" fillId="0" borderId="9" xfId="110" applyFont="1" applyFill="1" applyBorder="1" applyAlignment="1" applyProtection="1">
      <alignment horizontal="center"/>
      <protection/>
    </xf>
    <xf numFmtId="0" fontId="60" fillId="0" borderId="9" xfId="96" applyFont="1" applyFill="1" applyBorder="1" applyAlignment="1" applyProtection="1">
      <alignment horizontal="left"/>
      <protection/>
    </xf>
    <xf numFmtId="0" fontId="59" fillId="0" borderId="0" xfId="110" applyFont="1" applyFill="1" applyBorder="1" applyProtection="1">
      <alignment/>
      <protection/>
    </xf>
    <xf numFmtId="0" fontId="59" fillId="0" borderId="9" xfId="111" applyFont="1" applyFill="1" applyBorder="1" applyAlignment="1">
      <alignment horizontal="left"/>
      <protection/>
    </xf>
    <xf numFmtId="4" fontId="59" fillId="0" borderId="9" xfId="110" applyNumberFormat="1" applyFont="1" applyFill="1" applyBorder="1" applyAlignment="1" applyProtection="1">
      <alignment horizontal="right"/>
      <protection locked="0"/>
    </xf>
    <xf numFmtId="4" fontId="59" fillId="0" borderId="9" xfId="110" applyNumberFormat="1" applyFont="1" applyFill="1" applyBorder="1" applyAlignment="1" applyProtection="1">
      <alignment horizontal="right"/>
      <protection/>
    </xf>
    <xf numFmtId="0" fontId="59" fillId="0" borderId="17" xfId="110" applyFont="1" applyFill="1" applyBorder="1" applyProtection="1">
      <alignment/>
      <protection/>
    </xf>
    <xf numFmtId="4" fontId="59" fillId="0" borderId="9" xfId="132" applyNumberFormat="1" applyFont="1" applyFill="1" applyBorder="1" applyAlignment="1" applyProtection="1">
      <alignment horizontal="right"/>
      <protection/>
    </xf>
    <xf numFmtId="4" fontId="60" fillId="0" borderId="9" xfId="132" applyNumberFormat="1" applyFont="1" applyFill="1" applyBorder="1" applyAlignment="1" applyProtection="1">
      <alignment horizontal="right"/>
      <protection/>
    </xf>
    <xf numFmtId="4" fontId="60" fillId="0" borderId="9" xfId="110" applyNumberFormat="1" applyFont="1" applyFill="1" applyBorder="1" applyAlignment="1" applyProtection="1">
      <alignment horizontal="right"/>
      <protection/>
    </xf>
    <xf numFmtId="0" fontId="59" fillId="0" borderId="9" xfId="94" applyFont="1" applyFill="1" applyBorder="1" applyAlignment="1">
      <alignment vertical="center"/>
      <protection/>
    </xf>
    <xf numFmtId="4" fontId="60" fillId="0" borderId="9" xfId="110" applyNumberFormat="1" applyFont="1" applyFill="1" applyBorder="1" applyAlignment="1" applyProtection="1">
      <alignment horizontal="right"/>
      <protection locked="0"/>
    </xf>
    <xf numFmtId="4" fontId="68" fillId="0" borderId="9" xfId="110" applyNumberFormat="1" applyFont="1" applyFill="1" applyBorder="1" applyAlignment="1" applyProtection="1">
      <alignment horizontal="right"/>
      <protection locked="0"/>
    </xf>
    <xf numFmtId="4" fontId="68" fillId="0" borderId="9" xfId="110" applyNumberFormat="1" applyFont="1" applyFill="1" applyBorder="1" applyAlignment="1" applyProtection="1">
      <alignment horizontal="right"/>
      <protection/>
    </xf>
    <xf numFmtId="0" fontId="69" fillId="0" borderId="0" xfId="110" applyFont="1" applyFill="1" applyProtection="1">
      <alignment/>
      <protection/>
    </xf>
    <xf numFmtId="0" fontId="68" fillId="0" borderId="9" xfId="135" applyFont="1" applyFill="1" applyBorder="1" applyAlignment="1" applyProtection="1">
      <alignment horizontal="center"/>
      <protection/>
    </xf>
    <xf numFmtId="0" fontId="68" fillId="0" borderId="9" xfId="130" applyFont="1" applyFill="1" applyBorder="1" applyAlignment="1" applyProtection="1">
      <alignment horizontal="left"/>
      <protection/>
    </xf>
    <xf numFmtId="0" fontId="59" fillId="0" borderId="9" xfId="130" applyFont="1" applyFill="1" applyBorder="1" applyAlignment="1" applyProtection="1">
      <alignment horizontal="center"/>
      <protection/>
    </xf>
    <xf numFmtId="0" fontId="59" fillId="0" borderId="9" xfId="130" applyFont="1" applyFill="1" applyBorder="1" applyAlignment="1" applyProtection="1">
      <alignment/>
      <protection/>
    </xf>
    <xf numFmtId="0" fontId="59" fillId="0" borderId="9" xfId="130" applyFont="1" applyFill="1" applyBorder="1" applyAlignment="1" applyProtection="1">
      <alignment horizontal="left"/>
      <protection/>
    </xf>
    <xf numFmtId="0" fontId="68" fillId="0" borderId="9" xfId="130" applyFont="1" applyFill="1" applyBorder="1" applyAlignment="1" applyProtection="1">
      <alignment horizontal="center"/>
      <protection/>
    </xf>
    <xf numFmtId="0" fontId="68" fillId="0" borderId="9" xfId="140" applyFont="1" applyFill="1" applyBorder="1" applyAlignment="1" applyProtection="1">
      <alignment/>
      <protection/>
    </xf>
    <xf numFmtId="4" fontId="68" fillId="0" borderId="9" xfId="140" applyNumberFormat="1" applyFont="1" applyFill="1" applyBorder="1" applyAlignment="1" applyProtection="1">
      <alignment horizontal="right"/>
      <protection/>
    </xf>
    <xf numFmtId="0" fontId="59" fillId="0" borderId="9" xfId="140" applyFont="1" applyFill="1" applyBorder="1" applyAlignment="1" applyProtection="1">
      <alignment/>
      <protection/>
    </xf>
    <xf numFmtId="0" fontId="60" fillId="0" borderId="9" xfId="130" applyFont="1" applyFill="1" applyBorder="1" applyAlignment="1" applyProtection="1">
      <alignment/>
      <protection/>
    </xf>
    <xf numFmtId="3" fontId="59" fillId="0" borderId="9" xfId="121" applyNumberFormat="1" applyFont="1" applyFill="1" applyBorder="1" applyAlignment="1">
      <alignment horizontal="center"/>
      <protection/>
    </xf>
    <xf numFmtId="3" fontId="59" fillId="0" borderId="9" xfId="121" applyNumberFormat="1" applyFont="1" applyFill="1" applyBorder="1" applyAlignment="1">
      <alignment/>
      <protection/>
    </xf>
    <xf numFmtId="0" fontId="60" fillId="0" borderId="9" xfId="138" applyFont="1" applyFill="1" applyBorder="1" applyAlignment="1" applyProtection="1">
      <alignment wrapText="1"/>
      <protection/>
    </xf>
    <xf numFmtId="3" fontId="59" fillId="0" borderId="9" xfId="140" applyNumberFormat="1" applyFont="1" applyFill="1" applyBorder="1" applyAlignment="1">
      <alignment/>
      <protection/>
    </xf>
    <xf numFmtId="0" fontId="60" fillId="0" borderId="9" xfId="140" applyFont="1" applyFill="1" applyBorder="1" applyAlignment="1" applyProtection="1">
      <alignment wrapText="1"/>
      <protection/>
    </xf>
    <xf numFmtId="3" fontId="59" fillId="0" borderId="9" xfId="140" applyNumberFormat="1" applyFont="1" applyFill="1" applyBorder="1" applyAlignment="1">
      <alignment horizontal="center"/>
      <protection/>
    </xf>
    <xf numFmtId="0" fontId="60" fillId="0" borderId="9" xfId="140" applyFont="1" applyFill="1" applyBorder="1" applyAlignment="1" applyProtection="1">
      <alignment/>
      <protection/>
    </xf>
    <xf numFmtId="4" fontId="59" fillId="0" borderId="9" xfId="140" applyNumberFormat="1" applyFont="1" applyFill="1" applyBorder="1" applyAlignment="1" applyProtection="1">
      <alignment horizontal="right"/>
      <protection locked="0"/>
    </xf>
    <xf numFmtId="4" fontId="59" fillId="0" borderId="9" xfId="140" applyNumberFormat="1" applyFont="1" applyFill="1" applyBorder="1" applyAlignment="1" applyProtection="1">
      <alignment horizontal="right"/>
      <protection/>
    </xf>
    <xf numFmtId="3" fontId="59" fillId="0" borderId="9" xfId="94" applyNumberFormat="1" applyFont="1" applyFill="1" applyBorder="1" applyAlignment="1">
      <alignment/>
      <protection/>
    </xf>
    <xf numFmtId="0" fontId="68" fillId="0" borderId="9" xfId="138" applyFont="1" applyFill="1" applyBorder="1" applyProtection="1">
      <alignment/>
      <protection/>
    </xf>
    <xf numFmtId="4" fontId="68" fillId="0" borderId="9" xfId="130" applyNumberFormat="1" applyFont="1" applyFill="1" applyBorder="1" applyAlignment="1" applyProtection="1">
      <alignment horizontal="right"/>
      <protection locked="0"/>
    </xf>
    <xf numFmtId="0" fontId="59" fillId="0" borderId="9" xfId="140" applyFont="1" applyFill="1" applyBorder="1" applyAlignment="1" applyProtection="1">
      <alignment horizontal="center"/>
      <protection/>
    </xf>
    <xf numFmtId="0" fontId="59" fillId="0" borderId="9" xfId="139" applyFont="1" applyFill="1" applyBorder="1" applyAlignment="1" applyProtection="1">
      <alignment/>
      <protection/>
    </xf>
    <xf numFmtId="0" fontId="59" fillId="0" borderId="9" xfId="138" applyFont="1" applyFill="1" applyBorder="1" applyProtection="1">
      <alignment/>
      <protection/>
    </xf>
    <xf numFmtId="0" fontId="68" fillId="0" borderId="9" xfId="110" applyFont="1" applyFill="1" applyBorder="1" applyAlignment="1" applyProtection="1">
      <alignment/>
      <protection/>
    </xf>
    <xf numFmtId="0" fontId="68" fillId="0" borderId="9" xfId="110" applyFont="1" applyFill="1" applyBorder="1" applyProtection="1">
      <alignment/>
      <protection/>
    </xf>
    <xf numFmtId="0" fontId="68" fillId="0" borderId="13" xfId="110" applyFont="1" applyFill="1" applyBorder="1" applyAlignment="1" applyProtection="1">
      <alignment/>
      <protection/>
    </xf>
    <xf numFmtId="0" fontId="68" fillId="0" borderId="17" xfId="110" applyFont="1" applyFill="1" applyBorder="1" applyAlignment="1" applyProtection="1">
      <alignment/>
      <protection/>
    </xf>
    <xf numFmtId="0" fontId="68" fillId="0" borderId="16" xfId="110" applyFont="1" applyFill="1" applyBorder="1" applyAlignment="1" applyProtection="1">
      <alignment/>
      <protection/>
    </xf>
    <xf numFmtId="4" fontId="68" fillId="0" borderId="9" xfId="79" applyNumberFormat="1" applyFont="1" applyFill="1" applyBorder="1" applyAlignment="1" applyProtection="1">
      <alignment horizontal="right"/>
      <protection/>
    </xf>
    <xf numFmtId="0" fontId="59" fillId="0" borderId="9" xfId="111" applyFont="1" applyFill="1" applyBorder="1" applyAlignment="1" applyProtection="1">
      <alignment/>
      <protection/>
    </xf>
    <xf numFmtId="0" fontId="59" fillId="0" borderId="9" xfId="96" applyFont="1" applyFill="1" applyBorder="1" applyAlignment="1" applyProtection="1">
      <alignment/>
      <protection/>
    </xf>
    <xf numFmtId="0" fontId="68" fillId="0" borderId="9" xfId="110" applyFont="1" applyFill="1" applyBorder="1" applyAlignment="1" applyProtection="1">
      <alignment horizontal="center" vertical="center"/>
      <protection/>
    </xf>
    <xf numFmtId="43" fontId="59" fillId="0" borderId="0" xfId="56" applyFont="1" applyFill="1" applyBorder="1" applyAlignment="1" applyProtection="1">
      <alignment/>
      <protection/>
    </xf>
    <xf numFmtId="2" fontId="59" fillId="0" borderId="0" xfId="56" applyNumberFormat="1" applyFont="1" applyFill="1" applyBorder="1" applyAlignment="1" applyProtection="1">
      <alignment/>
      <protection/>
    </xf>
    <xf numFmtId="0" fontId="68" fillId="0" borderId="0" xfId="110" applyFont="1" applyFill="1" applyBorder="1" applyAlignment="1" applyProtection="1">
      <alignment horizontal="center"/>
      <protection/>
    </xf>
    <xf numFmtId="0" fontId="68" fillId="0" borderId="0" xfId="130" applyFont="1" applyFill="1" applyBorder="1" applyProtection="1">
      <alignment/>
      <protection/>
    </xf>
    <xf numFmtId="0" fontId="69" fillId="0" borderId="0" xfId="110" applyFont="1" applyFill="1" applyBorder="1" applyProtection="1">
      <alignment/>
      <protection/>
    </xf>
    <xf numFmtId="0" fontId="68" fillId="0" borderId="0" xfId="110" applyFont="1" applyFill="1" applyBorder="1" applyProtection="1">
      <alignment/>
      <protection/>
    </xf>
    <xf numFmtId="1" fontId="71" fillId="0" borderId="9" xfId="110" applyNumberFormat="1" applyFont="1" applyFill="1" applyBorder="1" applyAlignment="1" applyProtection="1">
      <alignment horizontal="center"/>
      <protection/>
    </xf>
    <xf numFmtId="0" fontId="60" fillId="0" borderId="9" xfId="110" applyFont="1" applyFill="1" applyBorder="1" applyProtection="1">
      <alignment/>
      <protection/>
    </xf>
    <xf numFmtId="0" fontId="59" fillId="0" borderId="9" xfId="110" applyFont="1" applyFill="1" applyBorder="1" applyProtection="1">
      <alignment/>
      <protection/>
    </xf>
    <xf numFmtId="43" fontId="59" fillId="0" borderId="14" xfId="56" applyFont="1" applyFill="1" applyBorder="1" applyAlignment="1" applyProtection="1">
      <alignment/>
      <protection/>
    </xf>
    <xf numFmtId="0" fontId="59" fillId="0" borderId="14" xfId="110" applyFont="1" applyFill="1" applyBorder="1" applyProtection="1">
      <alignment/>
      <protection/>
    </xf>
    <xf numFmtId="0" fontId="59" fillId="0" borderId="0" xfId="110" applyFont="1" applyFill="1" applyBorder="1" applyAlignment="1" applyProtection="1">
      <alignment horizontal="center"/>
      <protection/>
    </xf>
    <xf numFmtId="0" fontId="59" fillId="0" borderId="23" xfId="110" applyFont="1" applyFill="1" applyBorder="1" applyAlignment="1" applyProtection="1">
      <alignment horizontal="center"/>
      <protection/>
    </xf>
    <xf numFmtId="0" fontId="59" fillId="0" borderId="23" xfId="110" applyFont="1" applyFill="1" applyBorder="1" applyProtection="1">
      <alignment/>
      <protection/>
    </xf>
    <xf numFmtId="43" fontId="59" fillId="0" borderId="23" xfId="56" applyFont="1" applyFill="1" applyBorder="1" applyAlignment="1" applyProtection="1">
      <alignment/>
      <protection/>
    </xf>
    <xf numFmtId="0" fontId="67" fillId="0" borderId="9" xfId="110" applyFont="1" applyFill="1" applyBorder="1" applyProtection="1">
      <alignment/>
      <protection/>
    </xf>
    <xf numFmtId="4" fontId="67" fillId="0" borderId="9" xfId="110" applyNumberFormat="1" applyFont="1" applyFill="1" applyBorder="1" applyAlignment="1" applyProtection="1">
      <alignment horizontal="right"/>
      <protection locked="0"/>
    </xf>
    <xf numFmtId="4" fontId="71" fillId="0" borderId="9" xfId="110" applyNumberFormat="1" applyFont="1" applyFill="1" applyBorder="1" applyAlignment="1" applyProtection="1">
      <alignment horizontal="right"/>
      <protection/>
    </xf>
    <xf numFmtId="4" fontId="67" fillId="0" borderId="9" xfId="110" applyNumberFormat="1" applyFont="1" applyFill="1" applyBorder="1" applyAlignment="1" applyProtection="1">
      <alignment horizontal="right"/>
      <protection/>
    </xf>
    <xf numFmtId="4" fontId="61" fillId="0" borderId="9" xfId="110" applyNumberFormat="1" applyFont="1" applyFill="1" applyBorder="1" applyAlignment="1" applyProtection="1">
      <alignment horizontal="right"/>
      <protection/>
    </xf>
    <xf numFmtId="0" fontId="60" fillId="0" borderId="9" xfId="110" applyFont="1" applyFill="1" applyBorder="1" applyAlignment="1" applyProtection="1">
      <alignment horizontal="center" vertical="center"/>
      <protection/>
    </xf>
    <xf numFmtId="0" fontId="65" fillId="0" borderId="9" xfId="110" applyFont="1" applyFill="1" applyBorder="1" applyProtection="1">
      <alignment/>
      <protection/>
    </xf>
    <xf numFmtId="43" fontId="68" fillId="0" borderId="9" xfId="56" applyFont="1" applyFill="1" applyBorder="1" applyAlignment="1" applyProtection="1">
      <alignment horizontal="center"/>
      <protection/>
    </xf>
    <xf numFmtId="1" fontId="68" fillId="0" borderId="9" xfId="110" applyNumberFormat="1" applyFont="1" applyFill="1" applyBorder="1" applyAlignment="1" applyProtection="1">
      <alignment horizontal="center"/>
      <protection/>
    </xf>
    <xf numFmtId="4" fontId="68" fillId="0" borderId="9" xfId="56" applyNumberFormat="1" applyFont="1" applyFill="1" applyBorder="1" applyAlignment="1" applyProtection="1">
      <alignment horizontal="right"/>
      <protection locked="0"/>
    </xf>
    <xf numFmtId="4" fontId="68" fillId="0" borderId="9" xfId="56" applyNumberFormat="1" applyFont="1" applyFill="1" applyBorder="1" applyAlignment="1" applyProtection="1">
      <alignment horizontal="right"/>
      <protection/>
    </xf>
    <xf numFmtId="1" fontId="60" fillId="0" borderId="9" xfId="112" applyNumberFormat="1" applyFont="1" applyFill="1" applyBorder="1" applyAlignment="1" applyProtection="1">
      <alignment horizontal="center"/>
      <protection/>
    </xf>
    <xf numFmtId="1" fontId="68" fillId="0" borderId="14" xfId="110" applyNumberFormat="1" applyFont="1" applyFill="1" applyBorder="1" applyAlignment="1" applyProtection="1">
      <alignment horizontal="center"/>
      <protection/>
    </xf>
    <xf numFmtId="0" fontId="60" fillId="0" borderId="0" xfId="110" applyFont="1" applyFill="1" applyBorder="1" applyAlignment="1" applyProtection="1">
      <alignment horizontal="center"/>
      <protection/>
    </xf>
    <xf numFmtId="0" fontId="60" fillId="0" borderId="0" xfId="110" applyFont="1" applyFill="1" applyBorder="1" applyProtection="1">
      <alignment/>
      <protection/>
    </xf>
    <xf numFmtId="0" fontId="68" fillId="0" borderId="0" xfId="110" applyFont="1" applyFill="1" applyBorder="1" applyAlignment="1" applyProtection="1">
      <alignment horizontal="left"/>
      <protection/>
    </xf>
    <xf numFmtId="168" fontId="68" fillId="0" borderId="0" xfId="56" applyNumberFormat="1" applyFont="1" applyFill="1" applyBorder="1" applyAlignment="1" applyProtection="1">
      <alignment/>
      <protection/>
    </xf>
    <xf numFmtId="0" fontId="70" fillId="0" borderId="0" xfId="110" applyFont="1" applyFill="1" applyBorder="1" applyAlignment="1" applyProtection="1">
      <alignment/>
      <protection/>
    </xf>
    <xf numFmtId="49" fontId="67" fillId="0" borderId="0" xfId="56" applyNumberFormat="1" applyFont="1" applyFill="1" applyBorder="1" applyAlignment="1" applyProtection="1">
      <alignment horizontal="center"/>
      <protection/>
    </xf>
    <xf numFmtId="0" fontId="60" fillId="0" borderId="0" xfId="110" applyFont="1" applyFill="1" applyBorder="1" applyAlignment="1" applyProtection="1">
      <alignment horizontal="left"/>
      <protection/>
    </xf>
    <xf numFmtId="0" fontId="68" fillId="0" borderId="9" xfId="118" applyFont="1" applyFill="1" applyBorder="1" applyAlignment="1" applyProtection="1">
      <alignment/>
      <protection/>
    </xf>
    <xf numFmtId="0" fontId="59" fillId="0" borderId="9" xfId="110" applyFont="1" applyFill="1" applyBorder="1" applyAlignment="1" applyProtection="1">
      <alignment/>
      <protection/>
    </xf>
    <xf numFmtId="168" fontId="59" fillId="0" borderId="9" xfId="56" applyNumberFormat="1" applyFont="1" applyFill="1" applyBorder="1" applyAlignment="1" applyProtection="1">
      <alignment horizontal="right"/>
      <protection/>
    </xf>
    <xf numFmtId="0" fontId="73" fillId="0" borderId="9" xfId="110" applyFont="1" applyFill="1" applyBorder="1" applyAlignment="1" applyProtection="1">
      <alignment horizontal="center"/>
      <protection/>
    </xf>
    <xf numFmtId="4" fontId="59" fillId="0" borderId="9" xfId="110" applyNumberFormat="1" applyFont="1" applyFill="1" applyBorder="1" applyAlignment="1" applyProtection="1">
      <alignment horizontal="left"/>
      <protection/>
    </xf>
    <xf numFmtId="4" fontId="59" fillId="0" borderId="9" xfId="118" applyNumberFormat="1" applyFont="1" applyFill="1" applyBorder="1" applyAlignment="1" applyProtection="1">
      <alignment horizontal="right"/>
      <protection/>
    </xf>
    <xf numFmtId="0" fontId="64" fillId="0" borderId="0" xfId="110" applyFont="1" applyFill="1" applyAlignment="1" applyProtection="1">
      <alignment horizontal="left"/>
      <protection/>
    </xf>
    <xf numFmtId="0" fontId="79" fillId="0" borderId="0" xfId="96" applyFont="1">
      <alignment/>
      <protection/>
    </xf>
    <xf numFmtId="0" fontId="80" fillId="0" borderId="0" xfId="96" applyFont="1">
      <alignment/>
      <protection/>
    </xf>
    <xf numFmtId="0" fontId="80" fillId="0" borderId="0" xfId="96" applyFont="1" applyAlignment="1">
      <alignment horizontal="right"/>
      <protection/>
    </xf>
    <xf numFmtId="0" fontId="79" fillId="0" borderId="0" xfId="96" applyFont="1" applyAlignment="1" quotePrefix="1">
      <alignment horizontal="left"/>
      <protection/>
    </xf>
    <xf numFmtId="0" fontId="79" fillId="0" borderId="9" xfId="96" applyFont="1" applyBorder="1" applyAlignment="1">
      <alignment horizontal="center" vertical="center" wrapText="1"/>
      <protection/>
    </xf>
    <xf numFmtId="0" fontId="80" fillId="0" borderId="9" xfId="96" applyFont="1" applyBorder="1" applyAlignment="1">
      <alignment horizontal="center" vertical="center" wrapText="1"/>
      <protection/>
    </xf>
    <xf numFmtId="0" fontId="79" fillId="0" borderId="0" xfId="96" applyFont="1" applyAlignment="1">
      <alignment horizontal="center" vertical="center" wrapText="1"/>
      <protection/>
    </xf>
    <xf numFmtId="0" fontId="96" fillId="0" borderId="9" xfId="96" applyFont="1" applyBorder="1" applyAlignment="1">
      <alignment horizontal="center" vertical="center"/>
      <protection/>
    </xf>
    <xf numFmtId="0" fontId="96" fillId="0" borderId="0" xfId="96" applyFont="1" applyAlignment="1">
      <alignment horizontal="center"/>
      <protection/>
    </xf>
    <xf numFmtId="0" fontId="80" fillId="0" borderId="9" xfId="96" applyFont="1" applyBorder="1" applyAlignment="1">
      <alignment horizontal="left" wrapText="1"/>
      <protection/>
    </xf>
    <xf numFmtId="4" fontId="80" fillId="37" borderId="9" xfId="96" applyNumberFormat="1" applyFont="1" applyFill="1" applyBorder="1" applyAlignment="1">
      <alignment horizontal="right"/>
      <protection/>
    </xf>
    <xf numFmtId="4" fontId="80" fillId="0" borderId="9" xfId="96" applyNumberFormat="1" applyFont="1" applyBorder="1" applyAlignment="1">
      <alignment horizontal="right"/>
      <protection/>
    </xf>
    <xf numFmtId="0" fontId="79" fillId="0" borderId="9" xfId="96" applyFont="1" applyBorder="1">
      <alignment/>
      <protection/>
    </xf>
    <xf numFmtId="4" fontId="79" fillId="0" borderId="9" xfId="96" applyNumberFormat="1" applyFont="1" applyBorder="1" applyAlignment="1">
      <alignment horizontal="right"/>
      <protection/>
    </xf>
    <xf numFmtId="0" fontId="79" fillId="0" borderId="9" xfId="96" applyFont="1" applyBorder="1" applyAlignment="1">
      <alignment horizontal="center"/>
      <protection/>
    </xf>
    <xf numFmtId="0" fontId="79" fillId="0" borderId="9" xfId="96" applyFont="1" applyBorder="1" applyAlignment="1">
      <alignment horizontal="left"/>
      <protection/>
    </xf>
    <xf numFmtId="0" fontId="80" fillId="0" borderId="0" xfId="96" applyFont="1" applyBorder="1" applyAlignment="1">
      <alignment horizontal="right"/>
      <protection/>
    </xf>
    <xf numFmtId="4" fontId="80" fillId="0" borderId="0" xfId="96" applyNumberFormat="1" applyFont="1" applyBorder="1" applyAlignment="1">
      <alignment horizontal="right"/>
      <protection/>
    </xf>
    <xf numFmtId="3" fontId="79" fillId="0" borderId="0" xfId="96" applyNumberFormat="1" applyFont="1" applyBorder="1" applyAlignment="1">
      <alignment horizontal="right"/>
      <protection/>
    </xf>
    <xf numFmtId="0" fontId="79" fillId="0" borderId="0" xfId="96" applyFont="1" applyBorder="1" applyAlignment="1">
      <alignment horizontal="center"/>
      <protection/>
    </xf>
    <xf numFmtId="0" fontId="79" fillId="0" borderId="0" xfId="96" applyFont="1" applyBorder="1">
      <alignment/>
      <protection/>
    </xf>
    <xf numFmtId="0" fontId="80" fillId="0" borderId="9" xfId="96" applyFont="1" applyBorder="1" applyAlignment="1">
      <alignment wrapText="1"/>
      <protection/>
    </xf>
    <xf numFmtId="4" fontId="80" fillId="37" borderId="9" xfId="96" applyNumberFormat="1" applyFont="1" applyFill="1" applyBorder="1" applyAlignment="1">
      <alignment horizontal="right" wrapText="1"/>
      <protection/>
    </xf>
    <xf numFmtId="4" fontId="80" fillId="0" borderId="9" xfId="96" applyNumberFormat="1" applyFont="1" applyBorder="1" applyAlignment="1">
      <alignment horizontal="right" wrapText="1"/>
      <protection/>
    </xf>
    <xf numFmtId="0" fontId="80" fillId="0" borderId="0" xfId="96" applyFont="1" applyAlignment="1">
      <alignment wrapText="1"/>
      <protection/>
    </xf>
    <xf numFmtId="0" fontId="79" fillId="0" borderId="0" xfId="96" applyFont="1" applyAlignment="1">
      <alignment/>
      <protection/>
    </xf>
    <xf numFmtId="0" fontId="80" fillId="0" borderId="13" xfId="96" applyFont="1" applyBorder="1">
      <alignment/>
      <protection/>
    </xf>
    <xf numFmtId="0" fontId="79" fillId="0" borderId="17" xfId="96" applyFont="1" applyBorder="1">
      <alignment/>
      <protection/>
    </xf>
    <xf numFmtId="0" fontId="79" fillId="0" borderId="16" xfId="96" applyFont="1" applyBorder="1">
      <alignment/>
      <protection/>
    </xf>
    <xf numFmtId="0" fontId="79" fillId="0" borderId="9" xfId="96" applyNumberFormat="1" applyFont="1" applyFill="1" applyBorder="1" applyAlignment="1">
      <alignment horizontal="center" vertical="center"/>
      <protection/>
    </xf>
    <xf numFmtId="0" fontId="79" fillId="0" borderId="0" xfId="96" applyFont="1" applyBorder="1" applyAlignment="1">
      <alignment horizontal="left"/>
      <protection/>
    </xf>
    <xf numFmtId="0" fontId="80" fillId="0" borderId="0" xfId="96" applyFont="1" applyBorder="1" applyAlignment="1">
      <alignment horizontal="center"/>
      <protection/>
    </xf>
    <xf numFmtId="4" fontId="79" fillId="0" borderId="0" xfId="96" applyNumberFormat="1" applyFont="1" applyFill="1" applyBorder="1" applyAlignment="1">
      <alignment horizontal="center" vertical="center"/>
      <protection/>
    </xf>
    <xf numFmtId="0" fontId="79" fillId="0" borderId="13" xfId="96" applyFont="1" applyBorder="1" applyAlignment="1">
      <alignment horizontal="center" vertical="center" wrapText="1"/>
      <protection/>
    </xf>
    <xf numFmtId="4" fontId="79" fillId="0" borderId="13" xfId="96" applyNumberFormat="1" applyFont="1" applyFill="1" applyBorder="1" applyAlignment="1">
      <alignment horizontal="right" vertical="center"/>
      <protection/>
    </xf>
    <xf numFmtId="4" fontId="79" fillId="0" borderId="9" xfId="96" applyNumberFormat="1" applyFont="1" applyFill="1" applyBorder="1" applyAlignment="1">
      <alignment horizontal="right" vertical="center"/>
      <protection/>
    </xf>
    <xf numFmtId="4" fontId="79" fillId="0" borderId="9" xfId="96" applyNumberFormat="1" applyFont="1" applyBorder="1" applyAlignment="1">
      <alignment horizontal="right" vertical="center"/>
      <protection/>
    </xf>
    <xf numFmtId="4" fontId="80" fillId="0" borderId="13" xfId="96" applyNumberFormat="1" applyFont="1" applyFill="1" applyBorder="1" applyAlignment="1">
      <alignment horizontal="right" vertical="center"/>
      <protection/>
    </xf>
    <xf numFmtId="4" fontId="80" fillId="0" borderId="9" xfId="96" applyNumberFormat="1" applyFont="1" applyFill="1" applyBorder="1" applyAlignment="1">
      <alignment horizontal="right" vertical="center"/>
      <protection/>
    </xf>
    <xf numFmtId="4" fontId="80" fillId="0" borderId="9" xfId="96" applyNumberFormat="1" applyFont="1" applyBorder="1" applyAlignment="1">
      <alignment horizontal="right" vertical="center"/>
      <protection/>
    </xf>
    <xf numFmtId="0" fontId="79" fillId="0" borderId="14" xfId="96" applyFont="1" applyBorder="1" applyAlignment="1">
      <alignment vertical="center" wrapText="1"/>
      <protection/>
    </xf>
    <xf numFmtId="0" fontId="80" fillId="0" borderId="0" xfId="96" applyFont="1" applyBorder="1" applyAlignment="1">
      <alignment horizontal="left" vertical="center"/>
      <protection/>
    </xf>
    <xf numFmtId="3" fontId="80" fillId="0" borderId="0" xfId="96" applyNumberFormat="1" applyFont="1" applyBorder="1" applyAlignment="1">
      <alignment vertical="center"/>
      <protection/>
    </xf>
    <xf numFmtId="0" fontId="79" fillId="0" borderId="0" xfId="96" applyFont="1" applyBorder="1" applyAlignment="1">
      <alignment vertical="center" wrapText="1"/>
      <protection/>
    </xf>
    <xf numFmtId="0" fontId="79" fillId="0" borderId="0" xfId="96" applyFont="1" applyAlignment="1">
      <alignment horizontal="center"/>
      <protection/>
    </xf>
    <xf numFmtId="0" fontId="1" fillId="0" borderId="18" xfId="96" applyFont="1" applyFill="1" applyBorder="1">
      <alignment/>
      <protection/>
    </xf>
    <xf numFmtId="0" fontId="63" fillId="0" borderId="0" xfId="130" applyFont="1" applyFill="1" applyBorder="1" applyAlignment="1">
      <alignment horizontal="center" vertical="center" wrapText="1"/>
      <protection/>
    </xf>
    <xf numFmtId="0" fontId="59" fillId="0" borderId="0" xfId="0" applyFont="1" applyBorder="1" applyAlignment="1">
      <alignment vertical="center"/>
    </xf>
    <xf numFmtId="0" fontId="59" fillId="0" borderId="20" xfId="0" applyFont="1" applyBorder="1" applyAlignment="1">
      <alignment vertical="center"/>
    </xf>
    <xf numFmtId="0" fontId="59" fillId="0" borderId="0" xfId="0" applyFont="1" applyBorder="1" applyAlignment="1">
      <alignment horizontal="center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center" vertical="center"/>
    </xf>
    <xf numFmtId="0" fontId="1" fillId="0" borderId="0" xfId="96" applyFont="1" applyFill="1" applyAlignment="1">
      <alignment horizontal="center" vertical="center"/>
      <protection/>
    </xf>
    <xf numFmtId="0" fontId="63" fillId="0" borderId="0" xfId="96" applyFont="1" applyFill="1" applyBorder="1" applyAlignment="1">
      <alignment/>
      <protection/>
    </xf>
    <xf numFmtId="0" fontId="64" fillId="0" borderId="0" xfId="130" applyFont="1" applyFill="1" applyBorder="1" applyAlignment="1">
      <alignment/>
      <protection/>
    </xf>
    <xf numFmtId="0" fontId="79" fillId="0" borderId="0" xfId="96" applyFont="1" applyAlignment="1">
      <alignment horizontal="left"/>
      <protection/>
    </xf>
    <xf numFmtId="0" fontId="79" fillId="0" borderId="0" xfId="96" applyFont="1" applyAlignment="1">
      <alignment vertical="center" wrapText="1"/>
      <protection/>
    </xf>
    <xf numFmtId="0" fontId="61" fillId="0" borderId="0" xfId="93" applyFont="1" applyFill="1" applyProtection="1">
      <alignment/>
      <protection/>
    </xf>
    <xf numFmtId="0" fontId="59" fillId="0" borderId="0" xfId="96" applyFont="1" applyFill="1" applyBorder="1" applyAlignment="1" applyProtection="1">
      <alignment horizontal="center"/>
      <protection/>
    </xf>
    <xf numFmtId="0" fontId="73" fillId="0" borderId="0" xfId="96" applyFont="1" applyFill="1" applyAlignment="1" applyProtection="1">
      <alignment horizontal="center" vertical="center"/>
      <protection/>
    </xf>
    <xf numFmtId="0" fontId="92" fillId="0" borderId="0" xfId="96" applyFont="1" applyFill="1" applyBorder="1" applyAlignment="1" applyProtection="1">
      <alignment horizontal="left"/>
      <protection/>
    </xf>
    <xf numFmtId="0" fontId="71" fillId="0" borderId="9" xfId="141" applyNumberFormat="1" applyFont="1" applyFill="1" applyBorder="1" applyAlignment="1" applyProtection="1">
      <alignment horizontal="center" vertical="center"/>
      <protection/>
    </xf>
    <xf numFmtId="0" fontId="71" fillId="0" borderId="9" xfId="96" applyNumberFormat="1" applyFont="1" applyFill="1" applyBorder="1" applyAlignment="1" applyProtection="1">
      <alignment horizontal="center" vertical="center"/>
      <protection/>
    </xf>
    <xf numFmtId="0" fontId="71" fillId="0" borderId="9" xfId="96" applyNumberFormat="1" applyFont="1" applyFill="1" applyBorder="1" applyProtection="1">
      <alignment/>
      <protection/>
    </xf>
    <xf numFmtId="0" fontId="71" fillId="0" borderId="9" xfId="96" applyNumberFormat="1" applyFont="1" applyFill="1" applyBorder="1" applyAlignment="1" applyProtection="1">
      <alignment vertical="center"/>
      <protection/>
    </xf>
    <xf numFmtId="0" fontId="71" fillId="0" borderId="9" xfId="96" applyNumberFormat="1" applyFont="1" applyFill="1" applyBorder="1" applyAlignment="1" applyProtection="1">
      <alignment horizontal="center" vertical="center" wrapText="1"/>
      <protection/>
    </xf>
    <xf numFmtId="0" fontId="82" fillId="0" borderId="15" xfId="96" applyFont="1" applyFill="1" applyBorder="1" applyAlignment="1" applyProtection="1">
      <alignment horizontal="center"/>
      <protection/>
    </xf>
    <xf numFmtId="0" fontId="1" fillId="0" borderId="0" xfId="96" applyFont="1" applyFill="1" applyAlignment="1" applyProtection="1">
      <alignment vertical="top"/>
      <protection/>
    </xf>
    <xf numFmtId="0" fontId="82" fillId="0" borderId="22" xfId="96" applyFont="1" applyFill="1" applyBorder="1" applyAlignment="1" applyProtection="1">
      <alignment horizontal="center"/>
      <protection/>
    </xf>
    <xf numFmtId="0" fontId="60" fillId="0" borderId="22" xfId="96" applyFont="1" applyFill="1" applyBorder="1" applyAlignment="1" applyProtection="1">
      <alignment horizontal="center"/>
      <protection/>
    </xf>
    <xf numFmtId="4" fontId="59" fillId="0" borderId="9" xfId="160" applyNumberFormat="1" applyFont="1" applyFill="1" applyBorder="1" applyProtection="1">
      <alignment/>
      <protection/>
    </xf>
    <xf numFmtId="0" fontId="82" fillId="0" borderId="12" xfId="96" applyFont="1" applyFill="1" applyBorder="1" applyAlignment="1" applyProtection="1">
      <alignment horizontal="center"/>
      <protection/>
    </xf>
    <xf numFmtId="4" fontId="59" fillId="0" borderId="9" xfId="148" applyNumberFormat="1" applyFont="1" applyFill="1" applyBorder="1" applyAlignment="1" applyProtection="1">
      <alignment/>
      <protection/>
    </xf>
    <xf numFmtId="4" fontId="59" fillId="0" borderId="9" xfId="148" applyNumberFormat="1" applyFont="1" applyFill="1" applyBorder="1" applyAlignment="1" applyProtection="1">
      <alignment horizontal="right"/>
      <protection/>
    </xf>
    <xf numFmtId="0" fontId="72" fillId="0" borderId="15" xfId="96" applyFont="1" applyFill="1" applyBorder="1" applyProtection="1">
      <alignment/>
      <protection/>
    </xf>
    <xf numFmtId="0" fontId="82" fillId="0" borderId="22" xfId="96" applyFont="1" applyFill="1" applyBorder="1" applyProtection="1">
      <alignment/>
      <protection/>
    </xf>
    <xf numFmtId="0" fontId="72" fillId="0" borderId="22" xfId="96" applyFont="1" applyFill="1" applyBorder="1" applyProtection="1">
      <alignment/>
      <protection/>
    </xf>
    <xf numFmtId="0" fontId="82" fillId="0" borderId="12" xfId="96" applyFont="1" applyFill="1" applyBorder="1" applyProtection="1">
      <alignment/>
      <protection/>
    </xf>
    <xf numFmtId="3" fontId="65" fillId="0" borderId="15" xfId="141" applyFont="1" applyFill="1" applyBorder="1" applyAlignment="1" applyProtection="1">
      <alignment/>
      <protection/>
    </xf>
    <xf numFmtId="3" fontId="59" fillId="0" borderId="9" xfId="141" applyFont="1" applyFill="1" applyBorder="1" applyAlignment="1" applyProtection="1">
      <alignment/>
      <protection/>
    </xf>
    <xf numFmtId="3" fontId="65" fillId="0" borderId="22" xfId="141" applyFont="1" applyFill="1" applyBorder="1" applyAlignment="1" applyProtection="1">
      <alignment/>
      <protection/>
    </xf>
    <xf numFmtId="3" fontId="65" fillId="0" borderId="12" xfId="141" applyFont="1" applyFill="1" applyBorder="1" applyAlignment="1" applyProtection="1">
      <alignment/>
      <protection/>
    </xf>
    <xf numFmtId="0" fontId="72" fillId="0" borderId="12" xfId="96" applyFont="1" applyFill="1" applyBorder="1" applyProtection="1">
      <alignment/>
      <protection/>
    </xf>
    <xf numFmtId="2" fontId="72" fillId="0" borderId="22" xfId="96" applyNumberFormat="1" applyFont="1" applyFill="1" applyBorder="1" applyProtection="1">
      <alignment/>
      <protection/>
    </xf>
    <xf numFmtId="49" fontId="72" fillId="0" borderId="22" xfId="58" applyNumberFormat="1" applyFont="1" applyFill="1" applyBorder="1" applyAlignment="1" applyProtection="1">
      <alignment/>
      <protection/>
    </xf>
    <xf numFmtId="49" fontId="72" fillId="0" borderId="22" xfId="96" applyNumberFormat="1" applyFont="1" applyFill="1" applyBorder="1" applyProtection="1">
      <alignment/>
      <protection/>
    </xf>
    <xf numFmtId="49" fontId="72" fillId="0" borderId="12" xfId="96" applyNumberFormat="1" applyFont="1" applyFill="1" applyBorder="1" applyProtection="1">
      <alignment/>
      <protection/>
    </xf>
    <xf numFmtId="49" fontId="72" fillId="0" borderId="15" xfId="96" applyNumberFormat="1" applyFont="1" applyFill="1" applyBorder="1" applyProtection="1">
      <alignment/>
      <protection/>
    </xf>
    <xf numFmtId="4" fontId="59" fillId="0" borderId="9" xfId="96" applyNumberFormat="1" applyFont="1" applyFill="1" applyBorder="1" applyAlignment="1" applyProtection="1">
      <alignment horizontal="left"/>
      <protection/>
    </xf>
    <xf numFmtId="3" fontId="59" fillId="0" borderId="9" xfId="96" applyNumberFormat="1" applyFont="1" applyFill="1" applyBorder="1" applyAlignment="1" applyProtection="1">
      <alignment/>
      <protection/>
    </xf>
    <xf numFmtId="0" fontId="72" fillId="0" borderId="9" xfId="96" applyFont="1" applyFill="1" applyBorder="1" applyAlignment="1" applyProtection="1">
      <alignment/>
      <protection/>
    </xf>
    <xf numFmtId="4" fontId="75" fillId="0" borderId="9" xfId="96" applyNumberFormat="1" applyFont="1" applyFill="1" applyBorder="1" applyProtection="1">
      <alignment/>
      <protection/>
    </xf>
    <xf numFmtId="0" fontId="60" fillId="0" borderId="9" xfId="96" applyFont="1" applyFill="1" applyBorder="1" applyAlignment="1" applyProtection="1">
      <alignment/>
      <protection/>
    </xf>
    <xf numFmtId="0" fontId="73" fillId="0" borderId="0" xfId="96" applyFont="1" applyFill="1" applyProtection="1">
      <alignment/>
      <protection/>
    </xf>
    <xf numFmtId="0" fontId="1" fillId="0" borderId="21" xfId="96" applyFont="1" applyFill="1" applyBorder="1" applyProtection="1">
      <alignment/>
      <protection/>
    </xf>
    <xf numFmtId="0" fontId="63" fillId="0" borderId="14" xfId="96" applyFont="1" applyFill="1" applyBorder="1" applyAlignment="1" applyProtection="1">
      <alignment horizontal="center"/>
      <protection/>
    </xf>
    <xf numFmtId="0" fontId="1" fillId="0" borderId="14" xfId="96" applyFont="1" applyFill="1" applyBorder="1" applyProtection="1">
      <alignment/>
      <protection/>
    </xf>
    <xf numFmtId="0" fontId="1" fillId="0" borderId="18" xfId="96" applyFont="1" applyFill="1" applyBorder="1" applyProtection="1">
      <alignment/>
      <protection/>
    </xf>
    <xf numFmtId="0" fontId="63" fillId="0" borderId="19" xfId="96" applyFont="1" applyFill="1" applyBorder="1" applyAlignment="1" applyProtection="1">
      <alignment horizontal="left" vertical="center" wrapText="1"/>
      <protection/>
    </xf>
    <xf numFmtId="0" fontId="63" fillId="0" borderId="0" xfId="96" applyFont="1" applyFill="1" applyBorder="1" applyAlignment="1" applyProtection="1">
      <alignment horizontal="center" vertical="center" wrapText="1"/>
      <protection/>
    </xf>
    <xf numFmtId="0" fontId="63" fillId="0" borderId="0" xfId="96" applyFont="1" applyFill="1" applyBorder="1" applyAlignment="1" applyProtection="1">
      <alignment vertical="center"/>
      <protection/>
    </xf>
    <xf numFmtId="0" fontId="63" fillId="0" borderId="30" xfId="96" applyFont="1" applyFill="1" applyBorder="1" applyAlignment="1" applyProtection="1">
      <alignment wrapText="1"/>
      <protection/>
    </xf>
    <xf numFmtId="0" fontId="63" fillId="0" borderId="30" xfId="96" applyFont="1" applyFill="1" applyBorder="1" applyProtection="1">
      <alignment/>
      <protection/>
    </xf>
    <xf numFmtId="0" fontId="63" fillId="0" borderId="30" xfId="96" applyFont="1" applyFill="1" applyBorder="1" applyAlignment="1" applyProtection="1">
      <alignment horizontal="center"/>
      <protection/>
    </xf>
    <xf numFmtId="0" fontId="63" fillId="0" borderId="0" xfId="96" applyFont="1" applyFill="1" applyBorder="1" applyAlignment="1" applyProtection="1">
      <alignment horizontal="center" vertical="center"/>
      <protection/>
    </xf>
    <xf numFmtId="0" fontId="63" fillId="0" borderId="0" xfId="96" applyFont="1" applyFill="1" applyBorder="1" applyAlignment="1" applyProtection="1">
      <alignment vertical="center" wrapText="1"/>
      <protection/>
    </xf>
    <xf numFmtId="0" fontId="59" fillId="0" borderId="20" xfId="0" applyFont="1" applyBorder="1" applyAlignment="1">
      <alignment horizontal="center" vertical="center"/>
    </xf>
    <xf numFmtId="0" fontId="63" fillId="0" borderId="19" xfId="130" applyFont="1" applyFill="1" applyBorder="1" applyAlignment="1" applyProtection="1">
      <alignment horizontal="left" wrapText="1"/>
      <protection/>
    </xf>
    <xf numFmtId="0" fontId="63" fillId="0" borderId="0" xfId="130" applyFont="1" applyFill="1" applyBorder="1" applyAlignment="1" applyProtection="1">
      <alignment horizontal="center" wrapText="1"/>
      <protection/>
    </xf>
    <xf numFmtId="0" fontId="63" fillId="0" borderId="0" xfId="130" applyFont="1" applyFill="1" applyBorder="1" applyAlignment="1" applyProtection="1">
      <alignment horizontal="left" wrapText="1"/>
      <protection/>
    </xf>
    <xf numFmtId="0" fontId="63" fillId="0" borderId="0" xfId="96" applyFont="1" applyFill="1" applyBorder="1" applyAlignment="1" applyProtection="1">
      <alignment horizontal="right"/>
      <protection/>
    </xf>
    <xf numFmtId="0" fontId="63" fillId="0" borderId="0" xfId="96" applyFont="1" applyFill="1" applyBorder="1" applyProtection="1">
      <alignment/>
      <protection/>
    </xf>
    <xf numFmtId="0" fontId="1" fillId="0" borderId="0" xfId="96" applyFont="1" applyFill="1" applyBorder="1" applyProtection="1">
      <alignment/>
      <protection/>
    </xf>
    <xf numFmtId="0" fontId="1" fillId="0" borderId="20" xfId="96" applyFont="1" applyFill="1" applyBorder="1" applyProtection="1">
      <alignment/>
      <protection/>
    </xf>
    <xf numFmtId="0" fontId="63" fillId="0" borderId="30" xfId="130" applyFont="1" applyFill="1" applyBorder="1" applyAlignment="1" applyProtection="1">
      <alignment horizontal="center"/>
      <protection/>
    </xf>
    <xf numFmtId="0" fontId="63" fillId="0" borderId="0" xfId="130" applyFont="1" applyFill="1" applyBorder="1" applyProtection="1">
      <alignment/>
      <protection/>
    </xf>
    <xf numFmtId="0" fontId="63" fillId="0" borderId="19" xfId="96" applyFont="1" applyFill="1" applyBorder="1" applyAlignment="1" applyProtection="1">
      <alignment horizontal="left"/>
      <protection/>
    </xf>
    <xf numFmtId="0" fontId="63" fillId="0" borderId="0" xfId="130" applyFont="1" applyFill="1" applyBorder="1" applyAlignment="1" applyProtection="1">
      <alignment vertical="center"/>
      <protection/>
    </xf>
    <xf numFmtId="0" fontId="64" fillId="0" borderId="0" xfId="96" applyFont="1" applyFill="1" applyBorder="1" applyProtection="1">
      <alignment/>
      <protection/>
    </xf>
    <xf numFmtId="0" fontId="64" fillId="0" borderId="0" xfId="96" applyFont="1" applyFill="1" applyBorder="1" applyAlignment="1" applyProtection="1">
      <alignment horizontal="left"/>
      <protection/>
    </xf>
    <xf numFmtId="0" fontId="69" fillId="0" borderId="0" xfId="135" applyFont="1" applyFill="1" applyProtection="1">
      <alignment/>
      <protection/>
    </xf>
    <xf numFmtId="0" fontId="69" fillId="0" borderId="0" xfId="135" applyFont="1" applyFill="1" applyAlignment="1" applyProtection="1">
      <alignment horizontal="right"/>
      <protection/>
    </xf>
    <xf numFmtId="0" fontId="60" fillId="0" borderId="0" xfId="135" applyFont="1" applyFill="1" applyAlignment="1" applyProtection="1">
      <alignment/>
      <protection/>
    </xf>
    <xf numFmtId="0" fontId="1" fillId="0" borderId="0" xfId="135" applyFont="1" applyFill="1" applyProtection="1">
      <alignment/>
      <protection/>
    </xf>
    <xf numFmtId="0" fontId="61" fillId="0" borderId="0" xfId="135" applyFont="1" applyFill="1" applyProtection="1">
      <alignment/>
      <protection/>
    </xf>
    <xf numFmtId="0" fontId="53" fillId="0" borderId="0" xfId="135" applyFont="1" applyFill="1" applyBorder="1" applyAlignment="1" applyProtection="1">
      <alignment/>
      <protection/>
    </xf>
    <xf numFmtId="3" fontId="68" fillId="0" borderId="0" xfId="141" applyFont="1" applyFill="1" applyAlignment="1" applyProtection="1">
      <alignment/>
      <protection/>
    </xf>
    <xf numFmtId="0" fontId="54" fillId="0" borderId="9" xfId="135" applyFont="1" applyFill="1" applyBorder="1" applyAlignment="1" applyProtection="1">
      <alignment horizontal="center"/>
      <protection/>
    </xf>
    <xf numFmtId="0" fontId="82" fillId="0" borderId="9" xfId="135" applyFont="1" applyFill="1" applyBorder="1" applyAlignment="1" applyProtection="1">
      <alignment horizontal="center" vertical="center"/>
      <protection/>
    </xf>
    <xf numFmtId="3" fontId="59" fillId="0" borderId="9" xfId="135" applyNumberFormat="1" applyFont="1" applyFill="1" applyBorder="1" applyAlignment="1" applyProtection="1">
      <alignment horizontal="center" vertical="center" wrapText="1"/>
      <protection/>
    </xf>
    <xf numFmtId="0" fontId="61" fillId="0" borderId="9" xfId="135" applyFont="1" applyFill="1" applyBorder="1" applyAlignment="1" applyProtection="1">
      <alignment horizontal="center" vertical="center" wrapText="1"/>
      <protection/>
    </xf>
    <xf numFmtId="0" fontId="61" fillId="0" borderId="9" xfId="108" applyFont="1" applyFill="1" applyBorder="1" applyAlignment="1" applyProtection="1">
      <alignment horizontal="center" vertical="center" wrapText="1"/>
      <protection/>
    </xf>
    <xf numFmtId="0" fontId="61" fillId="0" borderId="0" xfId="110" applyFont="1" applyFill="1" applyBorder="1" applyAlignment="1" applyProtection="1">
      <alignment horizontal="center" vertical="center" wrapText="1"/>
      <protection/>
    </xf>
    <xf numFmtId="0" fontId="1" fillId="0" borderId="0" xfId="135" applyFont="1" applyFill="1" applyBorder="1" applyProtection="1">
      <alignment/>
      <protection/>
    </xf>
    <xf numFmtId="0" fontId="61" fillId="0" borderId="9" xfId="135" applyNumberFormat="1" applyFont="1" applyFill="1" applyBorder="1" applyProtection="1">
      <alignment/>
      <protection/>
    </xf>
    <xf numFmtId="3" fontId="59" fillId="0" borderId="9" xfId="135" applyNumberFormat="1" applyFont="1" applyFill="1" applyBorder="1" applyAlignment="1" applyProtection="1">
      <alignment horizontal="right"/>
      <protection/>
    </xf>
    <xf numFmtId="4" fontId="59" fillId="0" borderId="9" xfId="135" applyNumberFormat="1" applyFont="1" applyFill="1" applyBorder="1" applyAlignment="1" applyProtection="1">
      <alignment horizontal="right"/>
      <protection/>
    </xf>
    <xf numFmtId="0" fontId="60" fillId="0" borderId="9" xfId="135" applyFont="1" applyFill="1" applyBorder="1" applyProtection="1">
      <alignment/>
      <protection/>
    </xf>
    <xf numFmtId="0" fontId="82" fillId="0" borderId="9" xfId="135" applyFont="1" applyFill="1" applyBorder="1" applyProtection="1">
      <alignment/>
      <protection/>
    </xf>
    <xf numFmtId="3" fontId="59" fillId="0" borderId="9" xfId="141" applyFont="1" applyFill="1" applyBorder="1" applyAlignment="1" applyProtection="1">
      <alignment horizontal="center" vertical="center"/>
      <protection/>
    </xf>
    <xf numFmtId="3" fontId="61" fillId="0" borderId="9" xfId="141" applyFont="1" applyFill="1" applyBorder="1" applyAlignment="1" applyProtection="1">
      <alignment horizontal="center" vertical="center" wrapText="1"/>
      <protection/>
    </xf>
    <xf numFmtId="3" fontId="59" fillId="0" borderId="9" xfId="141" applyFont="1" applyFill="1" applyBorder="1" applyAlignment="1" applyProtection="1">
      <alignment horizontal="center"/>
      <protection/>
    </xf>
    <xf numFmtId="0" fontId="61" fillId="0" borderId="9" xfId="141" applyNumberFormat="1" applyFont="1" applyFill="1" applyBorder="1" applyAlignment="1" applyProtection="1">
      <alignment/>
      <protection/>
    </xf>
    <xf numFmtId="3" fontId="59" fillId="0" borderId="9" xfId="141" applyNumberFormat="1" applyFont="1" applyFill="1" applyBorder="1" applyAlignment="1" applyProtection="1">
      <alignment/>
      <protection/>
    </xf>
    <xf numFmtId="4" fontId="82" fillId="0" borderId="9" xfId="135" applyNumberFormat="1" applyFont="1" applyFill="1" applyBorder="1" applyAlignment="1" applyProtection="1">
      <alignment horizontal="right"/>
      <protection/>
    </xf>
    <xf numFmtId="3" fontId="59" fillId="0" borderId="9" xfId="135" applyNumberFormat="1" applyFont="1" applyFill="1" applyBorder="1" applyProtection="1">
      <alignment/>
      <protection/>
    </xf>
    <xf numFmtId="0" fontId="61" fillId="0" borderId="9" xfId="135" applyNumberFormat="1" applyFont="1" applyFill="1" applyBorder="1" applyAlignment="1" applyProtection="1">
      <alignment vertical="center"/>
      <protection/>
    </xf>
    <xf numFmtId="0" fontId="61" fillId="0" borderId="9" xfId="135" applyNumberFormat="1" applyFont="1" applyFill="1" applyBorder="1" applyAlignment="1" applyProtection="1">
      <alignment horizontal="center" vertical="center"/>
      <protection/>
    </xf>
    <xf numFmtId="0" fontId="61" fillId="0" borderId="9" xfId="108" applyFont="1" applyFill="1" applyBorder="1" applyAlignment="1" applyProtection="1">
      <alignment horizontal="center" vertical="center"/>
      <protection/>
    </xf>
    <xf numFmtId="0" fontId="82" fillId="0" borderId="9" xfId="135" applyFont="1" applyFill="1" applyBorder="1" applyAlignment="1" applyProtection="1">
      <alignment horizontal="center" vertical="center" wrapText="1"/>
      <protection/>
    </xf>
    <xf numFmtId="0" fontId="77" fillId="0" borderId="9" xfId="135" applyFont="1" applyFill="1" applyBorder="1" applyAlignment="1" applyProtection="1">
      <alignment horizontal="left" vertical="center" wrapText="1"/>
      <protection/>
    </xf>
    <xf numFmtId="3" fontId="82" fillId="0" borderId="9" xfId="135" applyNumberFormat="1" applyFont="1" applyFill="1" applyBorder="1" applyAlignment="1" applyProtection="1">
      <alignment horizontal="right" wrapText="1"/>
      <protection/>
    </xf>
    <xf numFmtId="0" fontId="82" fillId="0" borderId="9" xfId="135" applyFont="1" applyFill="1" applyBorder="1" applyAlignment="1" applyProtection="1">
      <alignment horizontal="left" vertical="center" wrapText="1"/>
      <protection/>
    </xf>
    <xf numFmtId="3" fontId="61" fillId="0" borderId="9" xfId="135" applyNumberFormat="1" applyFont="1" applyFill="1" applyBorder="1" applyAlignment="1" applyProtection="1">
      <alignment horizontal="center" vertical="center"/>
      <protection/>
    </xf>
    <xf numFmtId="3" fontId="61" fillId="0" borderId="9" xfId="135" applyNumberFormat="1" applyFont="1" applyFill="1" applyBorder="1" applyAlignment="1" applyProtection="1">
      <alignment horizontal="center" vertical="center" wrapText="1"/>
      <protection/>
    </xf>
    <xf numFmtId="0" fontId="61" fillId="0" borderId="9" xfId="135" applyNumberFormat="1" applyFont="1" applyFill="1" applyBorder="1" applyAlignment="1" applyProtection="1">
      <alignment horizontal="center"/>
      <protection/>
    </xf>
    <xf numFmtId="3" fontId="59" fillId="0" borderId="9" xfId="141" applyNumberFormat="1" applyFont="1" applyFill="1" applyBorder="1" applyAlignment="1" applyProtection="1">
      <alignment horizontal="right"/>
      <protection/>
    </xf>
    <xf numFmtId="0" fontId="77" fillId="0" borderId="9" xfId="135" applyFont="1" applyFill="1" applyBorder="1" applyAlignment="1" applyProtection="1">
      <alignment horizontal="center" vertical="center" wrapText="1"/>
      <protection/>
    </xf>
    <xf numFmtId="0" fontId="79" fillId="0" borderId="9" xfId="141" applyNumberFormat="1" applyFont="1" applyFill="1" applyBorder="1" applyAlignment="1" applyProtection="1">
      <alignment horizontal="center"/>
      <protection/>
    </xf>
    <xf numFmtId="0" fontId="61" fillId="0" borderId="9" xfId="141" applyNumberFormat="1" applyFont="1" applyFill="1" applyBorder="1" applyAlignment="1" applyProtection="1">
      <alignment horizontal="center"/>
      <protection/>
    </xf>
    <xf numFmtId="4" fontId="61" fillId="0" borderId="9" xfId="135" applyNumberFormat="1" applyFont="1" applyFill="1" applyBorder="1" applyAlignment="1" applyProtection="1">
      <alignment horizontal="center" vertical="center" wrapText="1"/>
      <protection/>
    </xf>
    <xf numFmtId="0" fontId="1" fillId="0" borderId="0" xfId="135" applyFont="1" applyFill="1" applyAlignment="1" applyProtection="1">
      <alignment horizontal="center"/>
      <protection/>
    </xf>
    <xf numFmtId="4" fontId="82" fillId="0" borderId="9" xfId="135" applyNumberFormat="1" applyFont="1" applyFill="1" applyBorder="1" applyAlignment="1" applyProtection="1">
      <alignment horizontal="right" wrapText="1"/>
      <protection/>
    </xf>
    <xf numFmtId="3" fontId="61" fillId="0" borderId="9" xfId="141" applyNumberFormat="1" applyFont="1" applyFill="1" applyBorder="1" applyAlignment="1" applyProtection="1">
      <alignment horizontal="right"/>
      <protection/>
    </xf>
    <xf numFmtId="4" fontId="61" fillId="0" borderId="9" xfId="141" applyNumberFormat="1" applyFont="1" applyFill="1" applyBorder="1" applyAlignment="1" applyProtection="1">
      <alignment horizontal="right"/>
      <protection/>
    </xf>
    <xf numFmtId="3" fontId="61" fillId="0" borderId="9" xfId="135" applyNumberFormat="1" applyFont="1" applyFill="1" applyBorder="1" applyAlignment="1" applyProtection="1">
      <alignment horizontal="right"/>
      <protection/>
    </xf>
    <xf numFmtId="4" fontId="61" fillId="0" borderId="9" xfId="135" applyNumberFormat="1" applyFont="1" applyFill="1" applyBorder="1" applyAlignment="1" applyProtection="1">
      <alignment horizontal="right"/>
      <protection/>
    </xf>
    <xf numFmtId="0" fontId="1" fillId="0" borderId="9" xfId="135" applyFont="1" applyFill="1" applyBorder="1" applyProtection="1">
      <alignment/>
      <protection/>
    </xf>
    <xf numFmtId="3" fontId="82" fillId="0" borderId="9" xfId="135" applyNumberFormat="1" applyFont="1" applyFill="1" applyBorder="1" applyProtection="1">
      <alignment/>
      <protection/>
    </xf>
    <xf numFmtId="0" fontId="82" fillId="0" borderId="9" xfId="135" applyFont="1" applyFill="1" applyBorder="1" applyAlignment="1" applyProtection="1">
      <alignment horizontal="center"/>
      <protection/>
    </xf>
    <xf numFmtId="0" fontId="59" fillId="0" borderId="9" xfId="135" applyNumberFormat="1" applyFont="1" applyFill="1" applyBorder="1" applyProtection="1">
      <alignment/>
      <protection/>
    </xf>
    <xf numFmtId="0" fontId="59" fillId="0" borderId="0" xfId="135" applyNumberFormat="1" applyFont="1" applyFill="1" applyBorder="1" applyProtection="1">
      <alignment/>
      <protection/>
    </xf>
    <xf numFmtId="3" fontId="94" fillId="0" borderId="0" xfId="141" applyFont="1" applyFill="1" applyAlignment="1" applyProtection="1">
      <alignment horizontal="left"/>
      <protection/>
    </xf>
    <xf numFmtId="3" fontId="94" fillId="0" borderId="0" xfId="141" applyFont="1" applyFill="1" applyBorder="1" applyAlignment="1" applyProtection="1">
      <alignment/>
      <protection/>
    </xf>
    <xf numFmtId="0" fontId="82" fillId="0" borderId="9" xfId="136" applyFont="1" applyFill="1" applyBorder="1" applyAlignment="1" applyProtection="1">
      <alignment horizontal="center" vertical="center"/>
      <protection/>
    </xf>
    <xf numFmtId="0" fontId="59" fillId="0" borderId="9" xfId="135" applyFont="1" applyFill="1" applyBorder="1" applyProtection="1">
      <alignment/>
      <protection/>
    </xf>
    <xf numFmtId="4" fontId="59" fillId="0" borderId="9" xfId="108" applyNumberFormat="1" applyFont="1" applyFill="1" applyBorder="1" applyAlignment="1" applyProtection="1">
      <alignment horizontal="right"/>
      <protection/>
    </xf>
    <xf numFmtId="0" fontId="82" fillId="0" borderId="0" xfId="135" applyFont="1" applyFill="1" applyBorder="1" applyProtection="1">
      <alignment/>
      <protection/>
    </xf>
    <xf numFmtId="4" fontId="1" fillId="0" borderId="0" xfId="135" applyNumberFormat="1" applyFont="1" applyFill="1" applyBorder="1" applyProtection="1">
      <alignment/>
      <protection/>
    </xf>
    <xf numFmtId="0" fontId="73" fillId="0" borderId="0" xfId="135" applyFont="1" applyFill="1" applyProtection="1">
      <alignment/>
      <protection/>
    </xf>
    <xf numFmtId="0" fontId="63" fillId="0" borderId="14" xfId="96" applyFont="1" applyFill="1" applyBorder="1" applyAlignment="1" applyProtection="1">
      <alignment horizontal="center" vertical="center"/>
      <protection/>
    </xf>
    <xf numFmtId="0" fontId="59" fillId="0" borderId="14" xfId="0" applyFont="1" applyBorder="1" applyAlignment="1">
      <alignment horizontal="center" vertical="center"/>
    </xf>
    <xf numFmtId="0" fontId="1" fillId="0" borderId="18" xfId="96" applyFont="1" applyFill="1" applyBorder="1" applyAlignment="1" applyProtection="1">
      <alignment vertical="center"/>
      <protection/>
    </xf>
    <xf numFmtId="0" fontId="60" fillId="0" borderId="0" xfId="96" applyFont="1" applyFill="1" applyBorder="1" applyAlignment="1" applyProtection="1">
      <alignment/>
      <protection/>
    </xf>
    <xf numFmtId="0" fontId="1" fillId="0" borderId="0" xfId="96" applyFont="1" applyFill="1" applyBorder="1" applyAlignment="1" applyProtection="1">
      <alignment vertical="center"/>
      <protection/>
    </xf>
    <xf numFmtId="0" fontId="1" fillId="0" borderId="20" xfId="96" applyFont="1" applyFill="1" applyBorder="1" applyAlignment="1" applyProtection="1">
      <alignment vertical="center"/>
      <protection/>
    </xf>
    <xf numFmtId="0" fontId="59" fillId="0" borderId="0" xfId="112" applyFont="1" applyFill="1" applyAlignment="1" applyProtection="1">
      <alignment horizontal="center"/>
      <protection/>
    </xf>
    <xf numFmtId="0" fontId="59" fillId="0" borderId="0" xfId="112" applyFont="1" applyFill="1" applyProtection="1">
      <alignment/>
      <protection/>
    </xf>
    <xf numFmtId="0" fontId="60" fillId="0" borderId="0" xfId="112" applyFont="1" applyFill="1" applyProtection="1">
      <alignment/>
      <protection/>
    </xf>
    <xf numFmtId="0" fontId="61" fillId="0" borderId="0" xfId="112" applyFont="1" applyFill="1" applyProtection="1">
      <alignment/>
      <protection/>
    </xf>
    <xf numFmtId="0" fontId="61" fillId="0" borderId="0" xfId="112" applyFont="1" applyFill="1" applyAlignment="1" applyProtection="1">
      <alignment/>
      <protection/>
    </xf>
    <xf numFmtId="0" fontId="63" fillId="0" borderId="0" xfId="112" applyFont="1" applyFill="1" applyAlignment="1" applyProtection="1">
      <alignment horizontal="center"/>
      <protection/>
    </xf>
    <xf numFmtId="0" fontId="63" fillId="0" borderId="0" xfId="112" applyFont="1" applyFill="1" applyBorder="1" applyAlignment="1" applyProtection="1">
      <alignment/>
      <protection/>
    </xf>
    <xf numFmtId="0" fontId="59" fillId="0" borderId="0" xfId="112" applyFont="1" applyFill="1" applyAlignment="1" applyProtection="1">
      <alignment/>
      <protection/>
    </xf>
    <xf numFmtId="0" fontId="63" fillId="0" borderId="0" xfId="112" applyFont="1" applyFill="1" applyProtection="1">
      <alignment/>
      <protection/>
    </xf>
    <xf numFmtId="0" fontId="64" fillId="0" borderId="0" xfId="112" applyFont="1" applyFill="1" applyAlignment="1" applyProtection="1">
      <alignment/>
      <protection/>
    </xf>
    <xf numFmtId="0" fontId="66" fillId="0" borderId="9" xfId="112" applyFont="1" applyFill="1" applyBorder="1" applyAlignment="1" applyProtection="1">
      <alignment horizontal="center" vertical="center" wrapText="1"/>
      <protection/>
    </xf>
    <xf numFmtId="0" fontId="71" fillId="0" borderId="9" xfId="112" applyFont="1" applyFill="1" applyBorder="1" applyAlignment="1" applyProtection="1">
      <alignment horizontal="center"/>
      <protection/>
    </xf>
    <xf numFmtId="0" fontId="67" fillId="0" borderId="0" xfId="112" applyFont="1" applyFill="1" applyProtection="1">
      <alignment/>
      <protection/>
    </xf>
    <xf numFmtId="0" fontId="67" fillId="0" borderId="9" xfId="112" applyFont="1" applyFill="1" applyBorder="1" applyAlignment="1" applyProtection="1">
      <alignment horizontal="center"/>
      <protection/>
    </xf>
    <xf numFmtId="0" fontId="68" fillId="0" borderId="9" xfId="112" applyFont="1" applyFill="1" applyBorder="1" applyAlignment="1" applyProtection="1">
      <alignment horizontal="left"/>
      <protection/>
    </xf>
    <xf numFmtId="4" fontId="60" fillId="0" borderId="9" xfId="140" applyNumberFormat="1" applyFont="1" applyFill="1" applyBorder="1" applyAlignment="1" applyProtection="1">
      <alignment horizontal="right"/>
      <protection/>
    </xf>
    <xf numFmtId="0" fontId="68" fillId="0" borderId="9" xfId="112" applyFont="1" applyFill="1" applyBorder="1" applyAlignment="1" applyProtection="1">
      <alignment horizontal="center"/>
      <protection/>
    </xf>
    <xf numFmtId="0" fontId="68" fillId="0" borderId="9" xfId="112" applyFont="1" applyFill="1" applyBorder="1" applyAlignment="1" applyProtection="1">
      <alignment/>
      <protection/>
    </xf>
    <xf numFmtId="0" fontId="59" fillId="0" borderId="9" xfId="112" applyFont="1" applyFill="1" applyBorder="1" applyAlignment="1" applyProtection="1">
      <alignment horizontal="center"/>
      <protection/>
    </xf>
    <xf numFmtId="0" fontId="59" fillId="0" borderId="9" xfId="112" applyFont="1" applyFill="1" applyBorder="1" applyAlignment="1" applyProtection="1">
      <alignment/>
      <protection/>
    </xf>
    <xf numFmtId="0" fontId="68" fillId="0" borderId="9" xfId="140" applyFont="1" applyFill="1" applyBorder="1" applyAlignment="1" applyProtection="1">
      <alignment horizontal="center"/>
      <protection/>
    </xf>
    <xf numFmtId="4" fontId="68" fillId="0" borderId="9" xfId="140" applyNumberFormat="1" applyFont="1" applyFill="1" applyBorder="1" applyAlignment="1" applyProtection="1">
      <alignment horizontal="right"/>
      <protection locked="0"/>
    </xf>
    <xf numFmtId="0" fontId="68" fillId="0" borderId="9" xfId="136" applyFont="1" applyFill="1" applyBorder="1" applyAlignment="1" applyProtection="1">
      <alignment horizontal="center"/>
      <protection/>
    </xf>
    <xf numFmtId="0" fontId="68" fillId="0" borderId="9" xfId="139" applyFont="1" applyFill="1" applyBorder="1" applyAlignment="1" applyProtection="1">
      <alignment/>
      <protection/>
    </xf>
    <xf numFmtId="0" fontId="59" fillId="0" borderId="9" xfId="136" applyFont="1" applyFill="1" applyBorder="1" applyAlignment="1" applyProtection="1">
      <alignment/>
      <protection/>
    </xf>
    <xf numFmtId="0" fontId="59" fillId="0" borderId="9" xfId="138" applyFont="1" applyFill="1" applyBorder="1" applyAlignment="1" applyProtection="1">
      <alignment/>
      <protection/>
    </xf>
    <xf numFmtId="0" fontId="68" fillId="0" borderId="0" xfId="112" applyFont="1" applyFill="1" applyProtection="1">
      <alignment/>
      <protection/>
    </xf>
    <xf numFmtId="0" fontId="68" fillId="0" borderId="9" xfId="140" applyFont="1" applyFill="1" applyBorder="1" applyProtection="1">
      <alignment/>
      <protection/>
    </xf>
    <xf numFmtId="4" fontId="68" fillId="0" borderId="9" xfId="140" applyNumberFormat="1" applyFont="1" applyFill="1" applyBorder="1" applyProtection="1">
      <alignment/>
      <protection/>
    </xf>
    <xf numFmtId="0" fontId="59" fillId="0" borderId="9" xfId="139" applyNumberFormat="1" applyFont="1" applyFill="1" applyBorder="1" applyAlignment="1" applyProtection="1">
      <alignment horizontal="center"/>
      <protection/>
    </xf>
    <xf numFmtId="4" fontId="59" fillId="0" borderId="9" xfId="140" applyNumberFormat="1" applyFont="1" applyFill="1" applyBorder="1" applyProtection="1">
      <alignment/>
      <protection/>
    </xf>
    <xf numFmtId="4" fontId="59" fillId="0" borderId="9" xfId="140" applyNumberFormat="1" applyFont="1" applyFill="1" applyBorder="1" applyAlignment="1" applyProtection="1">
      <alignment horizontal="left"/>
      <protection/>
    </xf>
    <xf numFmtId="4" fontId="60" fillId="0" borderId="9" xfId="112" applyNumberFormat="1" applyFont="1" applyFill="1" applyBorder="1" applyAlignment="1" applyProtection="1">
      <alignment horizontal="center"/>
      <protection/>
    </xf>
    <xf numFmtId="0" fontId="60" fillId="0" borderId="9" xfId="140" applyFont="1" applyFill="1" applyBorder="1" applyProtection="1">
      <alignment/>
      <protection/>
    </xf>
    <xf numFmtId="4" fontId="59" fillId="0" borderId="9" xfId="112" applyNumberFormat="1" applyFont="1" applyFill="1" applyBorder="1" applyAlignment="1" applyProtection="1">
      <alignment horizontal="center"/>
      <protection/>
    </xf>
    <xf numFmtId="0" fontId="59" fillId="0" borderId="9" xfId="140" applyFont="1" applyFill="1" applyBorder="1" applyProtection="1">
      <alignment/>
      <protection/>
    </xf>
    <xf numFmtId="4" fontId="60" fillId="0" borderId="9" xfId="140" applyNumberFormat="1" applyFont="1" applyFill="1" applyBorder="1" applyAlignment="1" applyProtection="1">
      <alignment horizontal="right"/>
      <protection locked="0"/>
    </xf>
    <xf numFmtId="4" fontId="60" fillId="0" borderId="9" xfId="140" applyNumberFormat="1" applyFont="1" applyFill="1" applyBorder="1" applyAlignment="1" applyProtection="1">
      <alignment horizontal="center"/>
      <protection/>
    </xf>
    <xf numFmtId="0" fontId="69" fillId="0" borderId="0" xfId="112" applyFont="1" applyFill="1" applyProtection="1">
      <alignment/>
      <protection/>
    </xf>
    <xf numFmtId="0" fontId="60" fillId="0" borderId="9" xfId="138" applyFont="1" applyFill="1" applyBorder="1" applyAlignment="1" applyProtection="1">
      <alignment/>
      <protection/>
    </xf>
    <xf numFmtId="4" fontId="68" fillId="0" borderId="9" xfId="112" applyNumberFormat="1" applyFont="1" applyFill="1" applyBorder="1" applyProtection="1">
      <alignment/>
      <protection/>
    </xf>
    <xf numFmtId="0" fontId="68" fillId="0" borderId="9" xfId="112" applyFont="1" applyFill="1" applyBorder="1" applyProtection="1">
      <alignment/>
      <protection/>
    </xf>
    <xf numFmtId="0" fontId="69" fillId="0" borderId="0" xfId="112" applyFont="1" applyFill="1" applyBorder="1" applyProtection="1">
      <alignment/>
      <protection/>
    </xf>
    <xf numFmtId="4" fontId="68" fillId="0" borderId="9" xfId="69" applyNumberFormat="1" applyFont="1" applyFill="1" applyBorder="1" applyAlignment="1" applyProtection="1">
      <alignment horizontal="right"/>
      <protection/>
    </xf>
    <xf numFmtId="4" fontId="60" fillId="0" borderId="9" xfId="69" applyNumberFormat="1" applyFont="1" applyFill="1" applyBorder="1" applyAlignment="1" applyProtection="1">
      <alignment horizontal="right"/>
      <protection/>
    </xf>
    <xf numFmtId="0" fontId="59" fillId="0" borderId="0" xfId="112" applyFont="1" applyFill="1" applyBorder="1" applyAlignment="1" applyProtection="1">
      <alignment horizontal="left"/>
      <protection/>
    </xf>
    <xf numFmtId="4" fontId="59" fillId="0" borderId="0" xfId="56" applyNumberFormat="1" applyFont="1" applyFill="1" applyBorder="1" applyAlignment="1" applyProtection="1">
      <alignment/>
      <protection/>
    </xf>
    <xf numFmtId="0" fontId="68" fillId="0" borderId="0" xfId="112" applyFont="1" applyFill="1" applyBorder="1" applyAlignment="1" applyProtection="1">
      <alignment horizontal="center"/>
      <protection/>
    </xf>
    <xf numFmtId="0" fontId="68" fillId="0" borderId="0" xfId="112" applyFont="1" applyFill="1" applyBorder="1" applyProtection="1">
      <alignment/>
      <protection/>
    </xf>
    <xf numFmtId="1" fontId="71" fillId="0" borderId="9" xfId="112" applyNumberFormat="1" applyFont="1" applyFill="1" applyBorder="1" applyAlignment="1" applyProtection="1">
      <alignment horizontal="center"/>
      <protection/>
    </xf>
    <xf numFmtId="0" fontId="59" fillId="0" borderId="9" xfId="112" applyFont="1" applyFill="1" applyBorder="1" applyProtection="1">
      <alignment/>
      <protection/>
    </xf>
    <xf numFmtId="4" fontId="59" fillId="0" borderId="9" xfId="112" applyNumberFormat="1" applyFont="1" applyFill="1" applyBorder="1" applyAlignment="1" applyProtection="1">
      <alignment horizontal="right"/>
      <protection locked="0"/>
    </xf>
    <xf numFmtId="4" fontId="59" fillId="0" borderId="9" xfId="112" applyNumberFormat="1" applyFont="1" applyFill="1" applyBorder="1" applyAlignment="1" applyProtection="1">
      <alignment horizontal="right"/>
      <protection/>
    </xf>
    <xf numFmtId="0" fontId="59" fillId="0" borderId="0" xfId="112" applyFont="1" applyFill="1" applyBorder="1" applyAlignment="1" applyProtection="1">
      <alignment horizontal="center"/>
      <protection/>
    </xf>
    <xf numFmtId="0" fontId="59" fillId="0" borderId="0" xfId="112" applyFont="1" applyFill="1" applyBorder="1" applyProtection="1">
      <alignment/>
      <protection/>
    </xf>
    <xf numFmtId="4" fontId="59" fillId="0" borderId="0" xfId="112" applyNumberFormat="1" applyFont="1" applyFill="1" applyBorder="1" applyProtection="1">
      <alignment/>
      <protection/>
    </xf>
    <xf numFmtId="0" fontId="68" fillId="0" borderId="9" xfId="112" applyFont="1" applyFill="1" applyBorder="1" applyAlignment="1" applyProtection="1">
      <alignment horizontal="center" vertical="center"/>
      <protection/>
    </xf>
    <xf numFmtId="0" fontId="67" fillId="0" borderId="9" xfId="112" applyFont="1" applyFill="1" applyBorder="1" applyProtection="1">
      <alignment/>
      <protection/>
    </xf>
    <xf numFmtId="4" fontId="67" fillId="0" borderId="9" xfId="130" applyNumberFormat="1" applyFont="1" applyFill="1" applyBorder="1" applyAlignment="1" applyProtection="1">
      <alignment horizontal="right"/>
      <protection locked="0"/>
    </xf>
    <xf numFmtId="4" fontId="67" fillId="0" borderId="9" xfId="130" applyNumberFormat="1" applyFont="1" applyFill="1" applyBorder="1" applyAlignment="1" applyProtection="1">
      <alignment horizontal="right"/>
      <protection/>
    </xf>
    <xf numFmtId="4" fontId="67" fillId="0" borderId="9" xfId="112" applyNumberFormat="1" applyFont="1" applyFill="1" applyBorder="1" applyAlignment="1" applyProtection="1">
      <alignment horizontal="right"/>
      <protection locked="0"/>
    </xf>
    <xf numFmtId="4" fontId="67" fillId="0" borderId="9" xfId="112" applyNumberFormat="1" applyFont="1" applyFill="1" applyBorder="1" applyAlignment="1" applyProtection="1">
      <alignment horizontal="right"/>
      <protection/>
    </xf>
    <xf numFmtId="0" fontId="61" fillId="0" borderId="9" xfId="112" applyFont="1" applyFill="1" applyBorder="1" applyAlignment="1" applyProtection="1">
      <alignment horizontal="center"/>
      <protection/>
    </xf>
    <xf numFmtId="0" fontId="65" fillId="0" borderId="9" xfId="112" applyFont="1" applyFill="1" applyBorder="1" applyProtection="1">
      <alignment/>
      <protection/>
    </xf>
    <xf numFmtId="0" fontId="60" fillId="0" borderId="9" xfId="112" applyFont="1" applyFill="1" applyBorder="1" applyProtection="1">
      <alignment/>
      <protection/>
    </xf>
    <xf numFmtId="0" fontId="59" fillId="0" borderId="9" xfId="130" applyFont="1" applyFill="1" applyBorder="1" applyProtection="1">
      <alignment/>
      <protection/>
    </xf>
    <xf numFmtId="43" fontId="68" fillId="0" borderId="9" xfId="56" applyFont="1" applyFill="1" applyBorder="1" applyAlignment="1" applyProtection="1">
      <alignment horizontal="center" vertical="center"/>
      <protection/>
    </xf>
    <xf numFmtId="4" fontId="68" fillId="0" borderId="9" xfId="112" applyNumberFormat="1" applyFont="1" applyFill="1" applyBorder="1" applyAlignment="1" applyProtection="1">
      <alignment horizontal="right"/>
      <protection locked="0"/>
    </xf>
    <xf numFmtId="4" fontId="60" fillId="0" borderId="9" xfId="112" applyNumberFormat="1" applyFont="1" applyFill="1" applyBorder="1" applyAlignment="1" applyProtection="1">
      <alignment horizontal="right"/>
      <protection/>
    </xf>
    <xf numFmtId="4" fontId="66" fillId="0" borderId="9" xfId="112" applyNumberFormat="1" applyFont="1" applyFill="1" applyBorder="1" applyAlignment="1" applyProtection="1">
      <alignment horizontal="right"/>
      <protection/>
    </xf>
    <xf numFmtId="0" fontId="59" fillId="0" borderId="0" xfId="130" applyFont="1" applyFill="1" applyBorder="1" applyAlignment="1" applyProtection="1">
      <alignment horizontal="center"/>
      <protection/>
    </xf>
    <xf numFmtId="0" fontId="67" fillId="0" borderId="0" xfId="130" applyFont="1" applyFill="1" applyBorder="1" applyProtection="1">
      <alignment/>
      <protection/>
    </xf>
    <xf numFmtId="0" fontId="68" fillId="0" borderId="0" xfId="112" applyFont="1" applyFill="1" applyBorder="1" applyAlignment="1" applyProtection="1">
      <alignment horizontal="left"/>
      <protection/>
    </xf>
    <xf numFmtId="0" fontId="65" fillId="0" borderId="0" xfId="112" applyFont="1" applyFill="1" applyBorder="1" applyAlignment="1" applyProtection="1">
      <alignment horizontal="left"/>
      <protection/>
    </xf>
    <xf numFmtId="0" fontId="60" fillId="0" borderId="0" xfId="112" applyFont="1" applyFill="1" applyBorder="1" applyAlignment="1" applyProtection="1">
      <alignment horizontal="left"/>
      <protection/>
    </xf>
    <xf numFmtId="0" fontId="59" fillId="0" borderId="9" xfId="136" applyFont="1" applyFill="1" applyBorder="1" applyAlignment="1" applyProtection="1">
      <alignment horizontal="center"/>
      <protection/>
    </xf>
    <xf numFmtId="0" fontId="73" fillId="0" borderId="9" xfId="136" applyFont="1" applyFill="1" applyBorder="1" applyAlignment="1" applyProtection="1">
      <alignment horizontal="center"/>
      <protection/>
    </xf>
    <xf numFmtId="4" fontId="59" fillId="0" borderId="9" xfId="112" applyNumberFormat="1" applyFont="1" applyFill="1" applyBorder="1" applyAlignment="1" applyProtection="1">
      <alignment horizontal="left"/>
      <protection/>
    </xf>
    <xf numFmtId="4" fontId="59" fillId="0" borderId="9" xfId="120" applyNumberFormat="1" applyFont="1" applyFill="1" applyBorder="1" applyAlignment="1" applyProtection="1">
      <alignment horizontal="right"/>
      <protection/>
    </xf>
    <xf numFmtId="0" fontId="64" fillId="0" borderId="0" xfId="112" applyFont="1" applyFill="1" applyAlignment="1" applyProtection="1">
      <alignment horizontal="left"/>
      <protection/>
    </xf>
    <xf numFmtId="0" fontId="1" fillId="0" borderId="0" xfId="136" applyNumberFormat="1" applyFont="1" applyFill="1" applyBorder="1" applyAlignment="1" applyProtection="1">
      <alignment/>
      <protection/>
    </xf>
    <xf numFmtId="0" fontId="60" fillId="0" borderId="0" xfId="136" applyFont="1" applyFill="1" applyAlignment="1" applyProtection="1">
      <alignment/>
      <protection/>
    </xf>
    <xf numFmtId="0" fontId="61" fillId="0" borderId="0" xfId="112" applyFont="1" applyFill="1" applyAlignment="1" applyProtection="1">
      <alignment horizontal="center"/>
      <protection/>
    </xf>
    <xf numFmtId="0" fontId="61" fillId="0" borderId="0" xfId="112" applyFont="1" applyFill="1" applyAlignment="1" applyProtection="1">
      <alignment horizontal="left"/>
      <protection/>
    </xf>
    <xf numFmtId="0" fontId="1" fillId="0" borderId="0" xfId="136" applyNumberFormat="1" applyFont="1" applyFill="1" applyBorder="1" applyAlignment="1" applyProtection="1">
      <alignment horizontal="left"/>
      <protection/>
    </xf>
    <xf numFmtId="0" fontId="1" fillId="0" borderId="0" xfId="136" applyFont="1" applyFill="1" applyBorder="1" applyAlignment="1" applyProtection="1">
      <alignment/>
      <protection/>
    </xf>
    <xf numFmtId="0" fontId="73" fillId="0" borderId="0" xfId="136" applyNumberFormat="1" applyFont="1" applyFill="1" applyBorder="1" applyAlignment="1" applyProtection="1">
      <alignment horizontal="left"/>
      <protection/>
    </xf>
    <xf numFmtId="0" fontId="61" fillId="0" borderId="0" xfId="112" applyFont="1" applyFill="1" applyBorder="1" applyAlignment="1" applyProtection="1">
      <alignment/>
      <protection/>
    </xf>
    <xf numFmtId="3" fontId="60" fillId="0" borderId="9" xfId="136" applyNumberFormat="1" applyFont="1" applyFill="1" applyBorder="1" applyAlignment="1" applyProtection="1">
      <alignment horizontal="center" vertical="center"/>
      <protection/>
    </xf>
    <xf numFmtId="2" fontId="60" fillId="0" borderId="9" xfId="136" applyNumberFormat="1" applyFont="1" applyFill="1" applyBorder="1" applyAlignment="1" applyProtection="1">
      <alignment horizontal="center" vertical="center"/>
      <protection/>
    </xf>
    <xf numFmtId="4" fontId="60" fillId="0" borderId="9" xfId="136" applyNumberFormat="1" applyFont="1" applyFill="1" applyBorder="1" applyAlignment="1" applyProtection="1">
      <alignment horizontal="center" vertical="center" wrapText="1"/>
      <protection/>
    </xf>
    <xf numFmtId="0" fontId="67" fillId="0" borderId="9" xfId="136" applyNumberFormat="1" applyFont="1" applyFill="1" applyBorder="1" applyAlignment="1" applyProtection="1">
      <alignment horizontal="center" vertical="center"/>
      <protection/>
    </xf>
    <xf numFmtId="4" fontId="59" fillId="0" borderId="9" xfId="136" applyNumberFormat="1" applyFont="1" applyFill="1" applyBorder="1" applyAlignment="1" applyProtection="1">
      <alignment horizontal="center"/>
      <protection/>
    </xf>
    <xf numFmtId="4" fontId="59" fillId="0" borderId="9" xfId="136" applyNumberFormat="1" applyFont="1" applyFill="1" applyBorder="1" applyAlignment="1" applyProtection="1">
      <alignment horizontal="right"/>
      <protection/>
    </xf>
    <xf numFmtId="4" fontId="60" fillId="0" borderId="9" xfId="136" applyNumberFormat="1" applyFont="1" applyFill="1" applyBorder="1" applyAlignment="1" applyProtection="1">
      <alignment/>
      <protection/>
    </xf>
    <xf numFmtId="4" fontId="60" fillId="0" borderId="9" xfId="136" applyNumberFormat="1" applyFont="1" applyFill="1" applyBorder="1" applyAlignment="1" applyProtection="1">
      <alignment horizontal="right"/>
      <protection/>
    </xf>
    <xf numFmtId="0" fontId="1" fillId="0" borderId="9" xfId="136" applyNumberFormat="1" applyFont="1" applyFill="1" applyBorder="1" applyAlignment="1" applyProtection="1">
      <alignment/>
      <protection/>
    </xf>
    <xf numFmtId="4" fontId="60" fillId="0" borderId="9" xfId="136" applyNumberFormat="1" applyFont="1" applyFill="1" applyBorder="1" applyAlignment="1" applyProtection="1">
      <alignment horizontal="center" vertical="center"/>
      <protection/>
    </xf>
    <xf numFmtId="2" fontId="59" fillId="0" borderId="9" xfId="136" applyNumberFormat="1" applyFont="1" applyFill="1" applyBorder="1" applyAlignment="1" applyProtection="1">
      <alignment horizontal="right"/>
      <protection/>
    </xf>
    <xf numFmtId="4" fontId="82" fillId="0" borderId="9" xfId="136" applyNumberFormat="1" applyFont="1" applyFill="1" applyBorder="1" applyAlignment="1" applyProtection="1">
      <alignment horizontal="right"/>
      <protection/>
    </xf>
    <xf numFmtId="4" fontId="59" fillId="0" borderId="9" xfId="136" applyNumberFormat="1" applyFont="1" applyFill="1" applyBorder="1" applyAlignment="1" applyProtection="1">
      <alignment/>
      <protection/>
    </xf>
    <xf numFmtId="2" fontId="60" fillId="0" borderId="9" xfId="136" applyNumberFormat="1" applyFont="1" applyFill="1" applyBorder="1" applyAlignment="1" applyProtection="1">
      <alignment horizontal="right"/>
      <protection/>
    </xf>
    <xf numFmtId="0" fontId="1" fillId="0" borderId="0" xfId="136" applyNumberFormat="1" applyFont="1" applyFill="1" applyBorder="1" applyAlignment="1" applyProtection="1">
      <alignment horizontal="center"/>
      <protection/>
    </xf>
    <xf numFmtId="0" fontId="59" fillId="0" borderId="0" xfId="136" applyNumberFormat="1" applyFont="1" applyFill="1" applyBorder="1" applyAlignment="1" applyProtection="1">
      <alignment/>
      <protection/>
    </xf>
    <xf numFmtId="4" fontId="59" fillId="0" borderId="0" xfId="136" applyNumberFormat="1" applyFont="1" applyFill="1" applyBorder="1" applyAlignment="1" applyProtection="1">
      <alignment horizontal="right"/>
      <protection/>
    </xf>
    <xf numFmtId="4" fontId="59" fillId="0" borderId="0" xfId="136" applyNumberFormat="1" applyFont="1" applyFill="1" applyBorder="1" applyAlignment="1" applyProtection="1">
      <alignment/>
      <protection/>
    </xf>
    <xf numFmtId="4" fontId="61" fillId="0" borderId="9" xfId="136" applyNumberFormat="1" applyFont="1" applyFill="1" applyBorder="1" applyAlignment="1" applyProtection="1">
      <alignment horizontal="center" vertical="center" wrapText="1"/>
      <protection/>
    </xf>
    <xf numFmtId="0" fontId="60" fillId="0" borderId="9" xfId="140" applyFont="1" applyFill="1" applyBorder="1" applyAlignment="1" applyProtection="1">
      <alignment vertical="center"/>
      <protection/>
    </xf>
    <xf numFmtId="4" fontId="59" fillId="0" borderId="9" xfId="136" applyNumberFormat="1" applyFont="1" applyFill="1" applyBorder="1" applyAlignment="1" applyProtection="1">
      <alignment vertical="center" wrapText="1"/>
      <protection/>
    </xf>
    <xf numFmtId="4" fontId="59" fillId="0" borderId="9" xfId="136" applyNumberFormat="1" applyFont="1" applyFill="1" applyBorder="1" applyAlignment="1" applyProtection="1">
      <alignment wrapText="1"/>
      <protection/>
    </xf>
    <xf numFmtId="0" fontId="82" fillId="0" borderId="9" xfId="136" applyNumberFormat="1" applyFont="1" applyFill="1" applyBorder="1" applyAlignment="1" applyProtection="1">
      <alignment/>
      <protection/>
    </xf>
    <xf numFmtId="0" fontId="67" fillId="0" borderId="9" xfId="136" applyNumberFormat="1" applyFont="1" applyFill="1" applyBorder="1" applyAlignment="1" applyProtection="1">
      <alignment horizontal="center"/>
      <protection/>
    </xf>
    <xf numFmtId="0" fontId="67" fillId="0" borderId="15" xfId="136" applyNumberFormat="1" applyFont="1" applyFill="1" applyBorder="1" applyAlignment="1" applyProtection="1">
      <alignment horizontal="center"/>
      <protection/>
    </xf>
    <xf numFmtId="0" fontId="67" fillId="0" borderId="12" xfId="136" applyNumberFormat="1" applyFont="1" applyFill="1" applyBorder="1" applyAlignment="1" applyProtection="1">
      <alignment horizontal="center"/>
      <protection/>
    </xf>
    <xf numFmtId="0" fontId="59" fillId="0" borderId="23" xfId="112" applyFont="1" applyFill="1" applyBorder="1" applyAlignment="1" applyProtection="1">
      <alignment/>
      <protection/>
    </xf>
    <xf numFmtId="0" fontId="59" fillId="0" borderId="24" xfId="112" applyFont="1" applyFill="1" applyBorder="1" applyAlignment="1" applyProtection="1">
      <alignment/>
      <protection/>
    </xf>
    <xf numFmtId="0" fontId="59" fillId="0" borderId="0" xfId="112" applyFont="1" applyFill="1" applyBorder="1" applyAlignment="1" applyProtection="1">
      <alignment/>
      <protection/>
    </xf>
    <xf numFmtId="0" fontId="60" fillId="0" borderId="9" xfId="136" applyNumberFormat="1" applyFont="1" applyFill="1" applyBorder="1" applyAlignment="1" applyProtection="1">
      <alignment horizontal="center" vertical="center"/>
      <protection/>
    </xf>
    <xf numFmtId="4" fontId="60" fillId="0" borderId="9" xfId="136" applyNumberFormat="1" applyFont="1" applyFill="1" applyBorder="1" applyAlignment="1" applyProtection="1">
      <alignment horizontal="right" vertical="center"/>
      <protection/>
    </xf>
    <xf numFmtId="0" fontId="60" fillId="0" borderId="9" xfId="136" applyNumberFormat="1" applyFont="1" applyFill="1" applyBorder="1" applyAlignment="1" applyProtection="1">
      <alignment horizontal="center"/>
      <protection/>
    </xf>
    <xf numFmtId="4" fontId="72" fillId="0" borderId="9" xfId="136" applyNumberFormat="1" applyFont="1" applyFill="1" applyBorder="1" applyAlignment="1" applyProtection="1">
      <alignment horizontal="right"/>
      <protection/>
    </xf>
    <xf numFmtId="0" fontId="59" fillId="0" borderId="9" xfId="136" applyNumberFormat="1" applyFont="1" applyFill="1" applyBorder="1" applyAlignment="1" applyProtection="1">
      <alignment horizontal="center" vertical="center"/>
      <protection/>
    </xf>
    <xf numFmtId="0" fontId="59" fillId="0" borderId="9" xfId="0" applyFont="1" applyBorder="1" applyAlignment="1">
      <alignment horizontal="center" vertical="center"/>
    </xf>
    <xf numFmtId="0" fontId="1" fillId="0" borderId="0" xfId="136" applyNumberFormat="1" applyFont="1" applyFill="1" applyBorder="1" applyAlignment="1" applyProtection="1">
      <alignment vertical="center"/>
      <protection/>
    </xf>
    <xf numFmtId="0" fontId="72" fillId="0" borderId="9" xfId="136" applyNumberFormat="1" applyFont="1" applyFill="1" applyBorder="1" applyAlignment="1" applyProtection="1">
      <alignment horizontal="center"/>
      <protection/>
    </xf>
    <xf numFmtId="0" fontId="59" fillId="0" borderId="9" xfId="136" applyNumberFormat="1" applyFont="1" applyFill="1" applyBorder="1" applyAlignment="1" applyProtection="1">
      <alignment horizontal="center"/>
      <protection/>
    </xf>
    <xf numFmtId="0" fontId="1" fillId="0" borderId="0" xfId="136" applyFont="1" applyFill="1" applyProtection="1">
      <alignment/>
      <protection/>
    </xf>
    <xf numFmtId="0" fontId="72" fillId="0" borderId="0" xfId="136" applyNumberFormat="1" applyFont="1" applyFill="1" applyBorder="1" applyAlignment="1" applyProtection="1">
      <alignment horizontal="center"/>
      <protection/>
    </xf>
    <xf numFmtId="0" fontId="59" fillId="0" borderId="0" xfId="140" applyFont="1" applyFill="1" applyBorder="1" applyProtection="1">
      <alignment/>
      <protection/>
    </xf>
    <xf numFmtId="0" fontId="82" fillId="0" borderId="0" xfId="136" applyNumberFormat="1" applyFont="1" applyFill="1" applyBorder="1" applyAlignment="1" applyProtection="1">
      <alignment/>
      <protection/>
    </xf>
    <xf numFmtId="0" fontId="63" fillId="0" borderId="18" xfId="96" applyFont="1" applyFill="1" applyBorder="1" applyAlignment="1" applyProtection="1">
      <alignment vertical="center"/>
      <protection/>
    </xf>
    <xf numFmtId="0" fontId="53" fillId="0" borderId="0" xfId="136" applyNumberFormat="1" applyFont="1" applyFill="1" applyBorder="1" applyAlignment="1" applyProtection="1">
      <alignment/>
      <protection/>
    </xf>
    <xf numFmtId="0" fontId="53" fillId="0" borderId="0" xfId="136" applyFont="1" applyFill="1" applyProtection="1">
      <alignment/>
      <protection/>
    </xf>
    <xf numFmtId="0" fontId="1" fillId="0" borderId="0" xfId="136" applyFont="1" applyFill="1" applyAlignment="1" applyProtection="1">
      <alignment horizontal="left"/>
      <protection/>
    </xf>
    <xf numFmtId="0" fontId="61" fillId="0" borderId="0" xfId="136" applyFont="1" applyFill="1" applyProtection="1">
      <alignment/>
      <protection/>
    </xf>
    <xf numFmtId="3" fontId="68" fillId="0" borderId="0" xfId="141" applyFont="1" applyFill="1" applyBorder="1" applyAlignment="1" applyProtection="1">
      <alignment horizontal="center"/>
      <protection/>
    </xf>
    <xf numFmtId="3" fontId="68" fillId="0" borderId="0" xfId="141" applyFont="1" applyFill="1" applyBorder="1" applyAlignment="1" applyProtection="1">
      <alignment horizontal="left"/>
      <protection/>
    </xf>
    <xf numFmtId="3" fontId="60" fillId="0" borderId="9" xfId="136" applyNumberFormat="1" applyFont="1" applyFill="1" applyBorder="1" applyAlignment="1" applyProtection="1">
      <alignment horizontal="center" vertical="center" wrapText="1"/>
      <protection/>
    </xf>
    <xf numFmtId="0" fontId="66" fillId="0" borderId="9" xfId="136" applyFont="1" applyFill="1" applyBorder="1" applyAlignment="1" applyProtection="1">
      <alignment horizontal="center" vertical="center" wrapText="1"/>
      <protection/>
    </xf>
    <xf numFmtId="3" fontId="59" fillId="0" borderId="9" xfId="136" applyNumberFormat="1" applyFont="1" applyFill="1" applyBorder="1" applyProtection="1">
      <alignment/>
      <protection/>
    </xf>
    <xf numFmtId="3" fontId="59" fillId="0" borderId="9" xfId="136" applyNumberFormat="1" applyFont="1" applyFill="1" applyBorder="1" applyAlignment="1" applyProtection="1">
      <alignment horizontal="right"/>
      <protection/>
    </xf>
    <xf numFmtId="3" fontId="82" fillId="0" borderId="9" xfId="136" applyNumberFormat="1" applyFont="1" applyFill="1" applyBorder="1" applyAlignment="1" applyProtection="1">
      <alignment horizontal="right"/>
      <protection/>
    </xf>
    <xf numFmtId="0" fontId="72" fillId="0" borderId="9" xfId="136" applyFont="1" applyFill="1" applyBorder="1" applyProtection="1">
      <alignment/>
      <protection/>
    </xf>
    <xf numFmtId="3" fontId="60" fillId="0" borderId="9" xfId="136" applyNumberFormat="1" applyFont="1" applyFill="1" applyBorder="1" applyAlignment="1" applyProtection="1">
      <alignment horizontal="right"/>
      <protection/>
    </xf>
    <xf numFmtId="3" fontId="72" fillId="0" borderId="9" xfId="136" applyNumberFormat="1" applyFont="1" applyFill="1" applyBorder="1" applyAlignment="1" applyProtection="1">
      <alignment horizontal="right"/>
      <protection/>
    </xf>
    <xf numFmtId="0" fontId="59" fillId="0" borderId="9" xfId="108" applyFont="1" applyFill="1" applyBorder="1" applyAlignment="1" applyProtection="1">
      <alignment horizontal="left" wrapText="1"/>
      <protection/>
    </xf>
    <xf numFmtId="0" fontId="59" fillId="0" borderId="9" xfId="108" applyFont="1" applyFill="1" applyBorder="1" applyAlignment="1" applyProtection="1">
      <alignment horizontal="left" vertical="top" wrapText="1"/>
      <protection/>
    </xf>
    <xf numFmtId="0" fontId="60" fillId="0" borderId="9" xfId="136" applyFont="1" applyFill="1" applyBorder="1" applyAlignment="1" applyProtection="1">
      <alignment horizontal="center"/>
      <protection/>
    </xf>
    <xf numFmtId="3" fontId="60" fillId="0" borderId="9" xfId="141" applyFont="1" applyFill="1" applyBorder="1" applyAlignment="1" applyProtection="1">
      <alignment horizontal="center" vertical="center" wrapText="1"/>
      <protection/>
    </xf>
    <xf numFmtId="3" fontId="66" fillId="0" borderId="9" xfId="141" applyFont="1" applyFill="1" applyBorder="1" applyAlignment="1" applyProtection="1">
      <alignment horizontal="center" vertical="center" wrapText="1"/>
      <protection/>
    </xf>
    <xf numFmtId="4" fontId="66" fillId="0" borderId="9" xfId="136" applyNumberFormat="1" applyFont="1" applyFill="1" applyBorder="1" applyAlignment="1" applyProtection="1">
      <alignment horizontal="center" vertical="center" wrapText="1"/>
      <protection/>
    </xf>
    <xf numFmtId="0" fontId="59" fillId="0" borderId="9" xfId="136" applyFont="1" applyFill="1" applyBorder="1" applyProtection="1">
      <alignment/>
      <protection/>
    </xf>
    <xf numFmtId="0" fontId="82" fillId="0" borderId="9" xfId="136" applyFont="1" applyFill="1" applyBorder="1" applyAlignment="1" applyProtection="1">
      <alignment horizontal="left"/>
      <protection/>
    </xf>
    <xf numFmtId="0" fontId="59" fillId="0" borderId="9" xfId="136" applyFont="1" applyFill="1" applyBorder="1" applyAlignment="1" applyProtection="1">
      <alignment horizontal="left"/>
      <protection/>
    </xf>
    <xf numFmtId="0" fontId="82" fillId="0" borderId="9" xfId="136" applyFont="1" applyFill="1" applyBorder="1" applyProtection="1">
      <alignment/>
      <protection/>
    </xf>
    <xf numFmtId="0" fontId="60" fillId="0" borderId="9" xfId="136" applyFont="1" applyFill="1" applyBorder="1" applyAlignment="1" applyProtection="1">
      <alignment horizontal="center" vertical="center"/>
      <protection/>
    </xf>
    <xf numFmtId="3" fontId="66" fillId="0" borderId="9" xfId="141" applyFont="1" applyFill="1" applyBorder="1" applyAlignment="1" applyProtection="1">
      <alignment horizontal="center" wrapText="1"/>
      <protection/>
    </xf>
    <xf numFmtId="4" fontId="59" fillId="0" borderId="9" xfId="136" applyNumberFormat="1" applyFont="1" applyFill="1" applyBorder="1" applyAlignment="1" applyProtection="1">
      <alignment horizontal="center" vertical="center" wrapText="1"/>
      <protection/>
    </xf>
    <xf numFmtId="0" fontId="61" fillId="0" borderId="9" xfId="136" applyFont="1" applyFill="1" applyBorder="1" applyAlignment="1" applyProtection="1">
      <alignment horizontal="center" vertical="center" wrapText="1"/>
      <protection/>
    </xf>
    <xf numFmtId="0" fontId="82" fillId="0" borderId="9" xfId="136" applyFont="1" applyFill="1" applyBorder="1" applyAlignment="1" applyProtection="1">
      <alignment horizontal="center"/>
      <protection/>
    </xf>
    <xf numFmtId="3" fontId="68" fillId="0" borderId="0" xfId="141" applyFont="1" applyFill="1" applyAlignment="1" applyProtection="1">
      <alignment horizontal="center"/>
      <protection/>
    </xf>
    <xf numFmtId="3" fontId="93" fillId="0" borderId="0" xfId="141" applyFont="1" applyFill="1" applyBorder="1" applyAlignment="1" applyProtection="1">
      <alignment/>
      <protection/>
    </xf>
    <xf numFmtId="0" fontId="54" fillId="0" borderId="9" xfId="136" applyFont="1" applyFill="1" applyBorder="1" applyAlignment="1" applyProtection="1">
      <alignment horizontal="center"/>
      <protection/>
    </xf>
    <xf numFmtId="0" fontId="59" fillId="0" borderId="9" xfId="139" applyFont="1" applyFill="1" applyBorder="1" applyProtection="1">
      <alignment/>
      <protection/>
    </xf>
    <xf numFmtId="0" fontId="59" fillId="0" borderId="9" xfId="108" applyFont="1" applyFill="1" applyBorder="1" applyAlignment="1" applyProtection="1">
      <alignment/>
      <protection/>
    </xf>
    <xf numFmtId="0" fontId="1" fillId="0" borderId="0" xfId="136" applyFont="1" applyFill="1" applyBorder="1" applyProtection="1">
      <alignment/>
      <protection/>
    </xf>
    <xf numFmtId="0" fontId="22" fillId="0" borderId="0" xfId="114" applyFont="1" applyAlignment="1">
      <alignment horizontal="center"/>
      <protection/>
    </xf>
    <xf numFmtId="0" fontId="20" fillId="0" borderId="13" xfId="114" applyFont="1" applyBorder="1" applyAlignment="1">
      <alignment horizontal="left" vertical="top" wrapText="1"/>
      <protection/>
    </xf>
    <xf numFmtId="0" fontId="20" fillId="0" borderId="17" xfId="114" applyFont="1" applyBorder="1" applyAlignment="1">
      <alignment horizontal="left" vertical="top" wrapText="1"/>
      <protection/>
    </xf>
    <xf numFmtId="0" fontId="20" fillId="0" borderId="16" xfId="114" applyFont="1" applyBorder="1" applyAlignment="1">
      <alignment horizontal="left" vertical="top" wrapText="1"/>
      <protection/>
    </xf>
    <xf numFmtId="0" fontId="34" fillId="0" borderId="13" xfId="114" applyFont="1" applyBorder="1" applyAlignment="1">
      <alignment horizontal="left" vertical="top" wrapText="1"/>
      <protection/>
    </xf>
    <xf numFmtId="0" fontId="34" fillId="0" borderId="17" xfId="114" applyFont="1" applyBorder="1" applyAlignment="1">
      <alignment horizontal="left" vertical="top" wrapText="1"/>
      <protection/>
    </xf>
    <xf numFmtId="0" fontId="34" fillId="0" borderId="16" xfId="114" applyFont="1" applyBorder="1" applyAlignment="1">
      <alignment horizontal="left" vertical="top" wrapText="1"/>
      <protection/>
    </xf>
    <xf numFmtId="0" fontId="20" fillId="0" borderId="13" xfId="114" applyFont="1" applyBorder="1" applyAlignment="1">
      <alignment horizontal="left" vertical="center" wrapText="1"/>
      <protection/>
    </xf>
    <xf numFmtId="0" fontId="20" fillId="0" borderId="17" xfId="114" applyFont="1" applyBorder="1" applyAlignment="1">
      <alignment horizontal="left" vertical="center" wrapText="1"/>
      <protection/>
    </xf>
    <xf numFmtId="0" fontId="20" fillId="0" borderId="16" xfId="114" applyFont="1" applyBorder="1" applyAlignment="1">
      <alignment horizontal="left" vertical="center" wrapText="1"/>
      <protection/>
    </xf>
    <xf numFmtId="0" fontId="31" fillId="0" borderId="0" xfId="114" applyFont="1" applyAlignment="1">
      <alignment horizontal="left" wrapText="1"/>
      <protection/>
    </xf>
    <xf numFmtId="0" fontId="18" fillId="0" borderId="0" xfId="114" applyFont="1" applyAlignment="1">
      <alignment horizontal="center" wrapText="1"/>
      <protection/>
    </xf>
    <xf numFmtId="0" fontId="18" fillId="0" borderId="0" xfId="114" applyFont="1" applyAlignment="1">
      <alignment horizontal="center"/>
      <protection/>
    </xf>
    <xf numFmtId="0" fontId="32" fillId="0" borderId="13" xfId="114" applyFont="1" applyBorder="1" applyAlignment="1">
      <alignment horizontal="left" vertical="top"/>
      <protection/>
    </xf>
    <xf numFmtId="0" fontId="32" fillId="0" borderId="17" xfId="114" applyFont="1" applyBorder="1" applyAlignment="1">
      <alignment horizontal="left" vertical="top"/>
      <protection/>
    </xf>
    <xf numFmtId="0" fontId="32" fillId="0" borderId="16" xfId="114" applyFont="1" applyBorder="1" applyAlignment="1">
      <alignment horizontal="left" vertical="top"/>
      <protection/>
    </xf>
    <xf numFmtId="0" fontId="20" fillId="0" borderId="15" xfId="114" applyFont="1" applyBorder="1" applyAlignment="1">
      <alignment horizontal="right" vertical="top"/>
      <protection/>
    </xf>
    <xf numFmtId="0" fontId="20" fillId="0" borderId="22" xfId="114" applyFont="1" applyBorder="1" applyAlignment="1">
      <alignment horizontal="right" vertical="top"/>
      <protection/>
    </xf>
    <xf numFmtId="0" fontId="20" fillId="0" borderId="12" xfId="114" applyFont="1" applyBorder="1" applyAlignment="1">
      <alignment horizontal="right" vertical="top"/>
      <protection/>
    </xf>
    <xf numFmtId="0" fontId="20" fillId="0" borderId="21" xfId="114" applyFont="1" applyBorder="1" applyAlignment="1">
      <alignment horizontal="left" vertical="top"/>
      <protection/>
    </xf>
    <xf numFmtId="0" fontId="20" fillId="0" borderId="14" xfId="114" applyFont="1" applyBorder="1" applyAlignment="1">
      <alignment horizontal="left" vertical="top"/>
      <protection/>
    </xf>
    <xf numFmtId="0" fontId="20" fillId="0" borderId="18" xfId="114" applyFont="1" applyBorder="1" applyAlignment="1">
      <alignment horizontal="left" vertical="top"/>
      <protection/>
    </xf>
    <xf numFmtId="0" fontId="35" fillId="0" borderId="0" xfId="114" applyFont="1" applyAlignment="1">
      <alignment horizontal="left"/>
      <protection/>
    </xf>
    <xf numFmtId="0" fontId="32" fillId="0" borderId="0" xfId="114" applyFont="1" applyAlignment="1">
      <alignment horizontal="left" vertical="center"/>
      <protection/>
    </xf>
    <xf numFmtId="0" fontId="34" fillId="0" borderId="21" xfId="114" applyFont="1" applyBorder="1" applyAlignment="1">
      <alignment horizontal="left" vertical="top" wrapText="1"/>
      <protection/>
    </xf>
    <xf numFmtId="0" fontId="20" fillId="0" borderId="14" xfId="114" applyFont="1" applyBorder="1" applyAlignment="1">
      <alignment horizontal="left" vertical="top" wrapText="1"/>
      <protection/>
    </xf>
    <xf numFmtId="0" fontId="20" fillId="0" borderId="18" xfId="114" applyFont="1" applyBorder="1" applyAlignment="1">
      <alignment horizontal="left" vertical="top" wrapText="1"/>
      <protection/>
    </xf>
    <xf numFmtId="0" fontId="4" fillId="0" borderId="0" xfId="0" applyFont="1" applyAlignment="1">
      <alignment horizontal="left"/>
    </xf>
    <xf numFmtId="0" fontId="40" fillId="0" borderId="0" xfId="116" applyFont="1" applyAlignment="1" applyProtection="1">
      <alignment horizontal="center" vertical="center"/>
      <protection/>
    </xf>
    <xf numFmtId="0" fontId="43" fillId="0" borderId="0" xfId="116" applyFont="1" applyAlignment="1" applyProtection="1">
      <alignment horizontal="center" vertical="center"/>
      <protection/>
    </xf>
    <xf numFmtId="0" fontId="4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40" fillId="0" borderId="0" xfId="116" applyFont="1" applyAlignment="1" applyProtection="1">
      <alignment horizontal="left"/>
      <protection/>
    </xf>
    <xf numFmtId="0" fontId="7" fillId="0" borderId="0" xfId="116" applyAlignment="1" applyProtection="1">
      <alignment horizontal="left"/>
      <protection/>
    </xf>
    <xf numFmtId="0" fontId="26" fillId="0" borderId="0" xfId="116" applyFont="1" applyFill="1" applyAlignment="1">
      <alignment horizontal="center" vertical="center" wrapText="1"/>
      <protection/>
    </xf>
    <xf numFmtId="0" fontId="7" fillId="0" borderId="0" xfId="116" applyFont="1" applyFill="1" applyAlignment="1">
      <alignment horizontal="center" vertical="center" wrapText="1"/>
      <protection/>
    </xf>
    <xf numFmtId="0" fontId="5" fillId="0" borderId="0" xfId="116" applyFont="1" applyAlignment="1">
      <alignment horizontal="left"/>
      <protection/>
    </xf>
    <xf numFmtId="0" fontId="26" fillId="0" borderId="0" xfId="99" applyFont="1" applyFill="1" applyBorder="1" applyAlignment="1">
      <alignment horizontal="center" vertical="center" wrapText="1"/>
      <protection/>
    </xf>
    <xf numFmtId="0" fontId="52" fillId="0" borderId="0" xfId="99" applyFont="1" applyFill="1" applyBorder="1" applyAlignment="1">
      <alignment horizontal="center" vertical="center"/>
      <protection/>
    </xf>
    <xf numFmtId="0" fontId="26" fillId="0" borderId="0" xfId="134" applyFont="1" applyFill="1" applyAlignment="1">
      <alignment horizontal="center" vertical="center" wrapText="1"/>
      <protection/>
    </xf>
    <xf numFmtId="0" fontId="52" fillId="0" borderId="0" xfId="134" applyFont="1" applyFill="1" applyAlignment="1">
      <alignment horizontal="center" vertical="center" wrapText="1"/>
      <protection/>
    </xf>
    <xf numFmtId="0" fontId="52" fillId="0" borderId="0" xfId="134" applyFont="1" applyFill="1" applyAlignment="1">
      <alignment horizontal="center" vertical="center"/>
      <protection/>
    </xf>
    <xf numFmtId="0" fontId="40" fillId="0" borderId="0" xfId="99" applyFont="1" applyAlignment="1" applyProtection="1">
      <alignment horizontal="left"/>
      <protection/>
    </xf>
    <xf numFmtId="0" fontId="2" fillId="0" borderId="0" xfId="99" applyFont="1" applyAlignment="1" applyProtection="1">
      <alignment horizontal="left" wrapText="1"/>
      <protection/>
    </xf>
    <xf numFmtId="0" fontId="26" fillId="0" borderId="0" xfId="99" applyFont="1" applyFill="1" applyAlignment="1">
      <alignment horizontal="center" vertical="center" wrapText="1"/>
      <protection/>
    </xf>
    <xf numFmtId="0" fontId="8" fillId="0" borderId="0" xfId="137" applyFont="1" applyAlignment="1">
      <alignment horizontal="left" vertical="top" wrapText="1"/>
      <protection/>
    </xf>
    <xf numFmtId="0" fontId="9" fillId="0" borderId="0" xfId="137" applyFont="1" applyFill="1" applyAlignment="1">
      <alignment horizontal="center"/>
      <protection/>
    </xf>
    <xf numFmtId="0" fontId="15" fillId="0" borderId="0" xfId="137" applyFont="1" applyFill="1" applyAlignment="1">
      <alignment horizontal="center"/>
      <protection/>
    </xf>
    <xf numFmtId="0" fontId="8" fillId="0" borderId="0" xfId="137" applyFont="1" applyAlignment="1">
      <alignment horizontal="center"/>
      <protection/>
    </xf>
    <xf numFmtId="0" fontId="8" fillId="0" borderId="0" xfId="137" applyFont="1" applyAlignment="1">
      <alignment horizontal="left"/>
      <protection/>
    </xf>
    <xf numFmtId="0" fontId="9" fillId="0" borderId="15" xfId="137" applyFont="1" applyBorder="1" applyAlignment="1">
      <alignment horizontal="left"/>
      <protection/>
    </xf>
    <xf numFmtId="0" fontId="8" fillId="0" borderId="9" xfId="137" applyFont="1" applyBorder="1" applyAlignment="1">
      <alignment horizontal="left" vertical="center"/>
      <protection/>
    </xf>
    <xf numFmtId="0" fontId="13" fillId="0" borderId="0" xfId="137" applyFont="1" applyAlignment="1">
      <alignment horizontal="center"/>
      <protection/>
    </xf>
    <xf numFmtId="0" fontId="13" fillId="0" borderId="0" xfId="137" applyFont="1" applyAlignment="1">
      <alignment horizontal="left"/>
      <protection/>
    </xf>
    <xf numFmtId="0" fontId="9" fillId="0" borderId="0" xfId="137" applyFont="1" applyAlignment="1">
      <alignment horizontal="center"/>
      <protection/>
    </xf>
    <xf numFmtId="0" fontId="9" fillId="0" borderId="0" xfId="137" applyFont="1" applyAlignment="1">
      <alignment horizontal="center" wrapText="1"/>
      <protection/>
    </xf>
    <xf numFmtId="0" fontId="8" fillId="0" borderId="0" xfId="137" applyFont="1" applyAlignment="1">
      <alignment/>
      <protection/>
    </xf>
    <xf numFmtId="2" fontId="8" fillId="0" borderId="14" xfId="137" applyNumberFormat="1" applyFont="1" applyBorder="1" applyAlignment="1">
      <alignment horizontal="left"/>
      <protection/>
    </xf>
    <xf numFmtId="2" fontId="0" fillId="0" borderId="14" xfId="0" applyNumberFormat="1" applyBorder="1" applyAlignment="1">
      <alignment horizontal="left"/>
    </xf>
    <xf numFmtId="0" fontId="9" fillId="0" borderId="21" xfId="137" applyFont="1" applyBorder="1" applyAlignment="1">
      <alignment horizontal="center" vertical="center"/>
      <protection/>
    </xf>
    <xf numFmtId="0" fontId="9" fillId="0" borderId="18" xfId="137" applyFont="1" applyBorder="1" applyAlignment="1">
      <alignment horizontal="center" vertical="center"/>
      <protection/>
    </xf>
    <xf numFmtId="0" fontId="8" fillId="0" borderId="29" xfId="137" applyFont="1" applyBorder="1" applyAlignment="1">
      <alignment horizontal="left" vertical="center"/>
      <protection/>
    </xf>
    <xf numFmtId="0" fontId="0" fillId="0" borderId="23" xfId="0" applyBorder="1" applyAlignment="1">
      <alignment vertical="center"/>
    </xf>
    <xf numFmtId="0" fontId="8" fillId="0" borderId="23" xfId="137" applyFont="1" applyBorder="1" applyAlignment="1">
      <alignment horizontal="left" vertical="center"/>
      <protection/>
    </xf>
    <xf numFmtId="0" fontId="8" fillId="0" borderId="24" xfId="137" applyFont="1" applyBorder="1" applyAlignment="1">
      <alignment horizontal="left" vertical="center"/>
      <protection/>
    </xf>
    <xf numFmtId="0" fontId="0" fillId="0" borderId="9" xfId="0" applyFont="1" applyBorder="1" applyAlignment="1">
      <alignment horizontal="left" vertical="center"/>
    </xf>
    <xf numFmtId="0" fontId="14" fillId="0" borderId="13" xfId="137" applyFont="1" applyBorder="1" applyAlignment="1">
      <alignment horizontal="center" vertical="center"/>
      <protection/>
    </xf>
    <xf numFmtId="0" fontId="14" fillId="0" borderId="16" xfId="137" applyFont="1" applyBorder="1" applyAlignment="1">
      <alignment horizontal="center" vertical="center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42" fillId="0" borderId="33" xfId="0" applyFont="1" applyBorder="1" applyAlignment="1">
      <alignment horizontal="center"/>
    </xf>
    <xf numFmtId="0" fontId="4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8" xfId="0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16" fontId="66" fillId="0" borderId="9" xfId="111" applyNumberFormat="1" applyFont="1" applyFill="1" applyBorder="1" applyAlignment="1" applyProtection="1">
      <alignment horizontal="center" vertical="center" wrapText="1"/>
      <protection/>
    </xf>
    <xf numFmtId="0" fontId="66" fillId="0" borderId="9" xfId="111" applyFont="1" applyFill="1" applyBorder="1" applyAlignment="1" applyProtection="1">
      <alignment horizontal="center" vertical="center" wrapText="1"/>
      <protection/>
    </xf>
    <xf numFmtId="0" fontId="60" fillId="0" borderId="13" xfId="111" applyFont="1" applyFill="1" applyBorder="1" applyAlignment="1" applyProtection="1">
      <alignment horizontal="center"/>
      <protection/>
    </xf>
    <xf numFmtId="0" fontId="60" fillId="0" borderId="17" xfId="111" applyFont="1" applyFill="1" applyBorder="1" applyAlignment="1" applyProtection="1">
      <alignment horizontal="center"/>
      <protection/>
    </xf>
    <xf numFmtId="0" fontId="60" fillId="0" borderId="16" xfId="111" applyFont="1" applyFill="1" applyBorder="1" applyAlignment="1" applyProtection="1">
      <alignment horizontal="center"/>
      <protection/>
    </xf>
    <xf numFmtId="0" fontId="68" fillId="0" borderId="17" xfId="111" applyFont="1" applyFill="1" applyBorder="1" applyAlignment="1" applyProtection="1">
      <alignment horizontal="left"/>
      <protection/>
    </xf>
    <xf numFmtId="0" fontId="68" fillId="0" borderId="16" xfId="111" applyFont="1" applyFill="1" applyBorder="1" applyAlignment="1" applyProtection="1">
      <alignment horizontal="left"/>
      <protection/>
    </xf>
    <xf numFmtId="0" fontId="68" fillId="0" borderId="13" xfId="111" applyFont="1" applyFill="1" applyBorder="1" applyAlignment="1" applyProtection="1">
      <alignment horizontal="center"/>
      <protection/>
    </xf>
    <xf numFmtId="0" fontId="68" fillId="0" borderId="17" xfId="111" applyFont="1" applyFill="1" applyBorder="1" applyAlignment="1" applyProtection="1">
      <alignment horizontal="center"/>
      <protection/>
    </xf>
    <xf numFmtId="0" fontId="62" fillId="0" borderId="0" xfId="111" applyFont="1" applyFill="1" applyAlignment="1" applyProtection="1">
      <alignment horizontal="center"/>
      <protection/>
    </xf>
    <xf numFmtId="0" fontId="59" fillId="0" borderId="0" xfId="0" applyFont="1" applyAlignment="1">
      <alignment/>
    </xf>
    <xf numFmtId="0" fontId="59" fillId="0" borderId="0" xfId="0" applyFont="1" applyAlignment="1">
      <alignment vertical="center"/>
    </xf>
    <xf numFmtId="0" fontId="65" fillId="0" borderId="33" xfId="111" applyFont="1" applyFill="1" applyBorder="1" applyAlignment="1" applyProtection="1">
      <alignment horizontal="center" vertical="center"/>
      <protection/>
    </xf>
    <xf numFmtId="0" fontId="59" fillId="0" borderId="33" xfId="0" applyFont="1" applyBorder="1" applyAlignment="1">
      <alignment vertical="center"/>
    </xf>
    <xf numFmtId="0" fontId="59" fillId="0" borderId="0" xfId="111" applyFont="1" applyFill="1" applyBorder="1" applyAlignment="1" applyProtection="1">
      <alignment horizontal="right"/>
      <protection/>
    </xf>
    <xf numFmtId="0" fontId="60" fillId="0" borderId="9" xfId="111" applyFont="1" applyFill="1" applyBorder="1" applyAlignment="1" applyProtection="1">
      <alignment horizontal="center" vertical="center"/>
      <protection/>
    </xf>
    <xf numFmtId="0" fontId="66" fillId="0" borderId="9" xfId="111" applyFont="1" applyFill="1" applyBorder="1" applyAlignment="1" applyProtection="1">
      <alignment horizontal="center" vertical="center"/>
      <protection/>
    </xf>
    <xf numFmtId="0" fontId="71" fillId="0" borderId="13" xfId="0" applyFont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167" fontId="71" fillId="0" borderId="13" xfId="47" applyNumberFormat="1" applyFont="1" applyBorder="1" applyAlignment="1">
      <alignment horizontal="center" vertical="center"/>
    </xf>
    <xf numFmtId="0" fontId="71" fillId="0" borderId="16" xfId="0" applyFont="1" applyBorder="1" applyAlignment="1">
      <alignment vertical="center"/>
    </xf>
    <xf numFmtId="0" fontId="71" fillId="0" borderId="13" xfId="111" applyFont="1" applyFill="1" applyBorder="1" applyAlignment="1" applyProtection="1">
      <alignment horizontal="center" vertical="center"/>
      <protection/>
    </xf>
    <xf numFmtId="4" fontId="60" fillId="0" borderId="13" xfId="111" applyNumberFormat="1" applyFont="1" applyFill="1" applyBorder="1" applyAlignment="1" applyProtection="1">
      <alignment horizontal="right"/>
      <protection/>
    </xf>
    <xf numFmtId="0" fontId="59" fillId="0" borderId="17" xfId="0" applyFont="1" applyBorder="1" applyAlignment="1">
      <alignment horizontal="right"/>
    </xf>
    <xf numFmtId="0" fontId="59" fillId="0" borderId="16" xfId="0" applyFont="1" applyBorder="1" applyAlignment="1">
      <alignment horizontal="right"/>
    </xf>
    <xf numFmtId="4" fontId="59" fillId="0" borderId="13" xfId="0" applyNumberFormat="1" applyFont="1" applyFill="1" applyBorder="1" applyAlignment="1">
      <alignment horizontal="right"/>
    </xf>
    <xf numFmtId="4" fontId="59" fillId="0" borderId="16" xfId="0" applyNumberFormat="1" applyFont="1" applyFill="1" applyBorder="1" applyAlignment="1">
      <alignment horizontal="right"/>
    </xf>
    <xf numFmtId="4" fontId="59" fillId="0" borderId="9" xfId="47" applyNumberFormat="1" applyFont="1" applyFill="1" applyBorder="1" applyAlignment="1">
      <alignment horizontal="right"/>
    </xf>
    <xf numFmtId="4" fontId="59" fillId="0" borderId="9" xfId="0" applyNumberFormat="1" applyFont="1" applyFill="1" applyBorder="1" applyAlignment="1">
      <alignment horizontal="right"/>
    </xf>
    <xf numFmtId="4" fontId="59" fillId="0" borderId="9" xfId="111" applyNumberFormat="1" applyFont="1" applyFill="1" applyBorder="1" applyAlignment="1" applyProtection="1">
      <alignment/>
      <protection/>
    </xf>
    <xf numFmtId="0" fontId="59" fillId="0" borderId="21" xfId="111" applyFont="1" applyFill="1" applyBorder="1" applyAlignment="1" applyProtection="1">
      <alignment horizontal="center"/>
      <protection/>
    </xf>
    <xf numFmtId="0" fontId="59" fillId="0" borderId="14" xfId="111" applyFont="1" applyFill="1" applyBorder="1" applyAlignment="1" applyProtection="1">
      <alignment horizontal="center"/>
      <protection/>
    </xf>
    <xf numFmtId="0" fontId="70" fillId="0" borderId="0" xfId="113" applyFont="1" applyFill="1" applyBorder="1" applyAlignment="1" applyProtection="1">
      <alignment horizontal="left" vertical="center"/>
      <protection/>
    </xf>
    <xf numFmtId="0" fontId="59" fillId="0" borderId="0" xfId="0" applyFont="1" applyBorder="1" applyAlignment="1">
      <alignment/>
    </xf>
    <xf numFmtId="0" fontId="65" fillId="0" borderId="0" xfId="113" applyFont="1" applyFill="1" applyBorder="1" applyAlignment="1" applyProtection="1">
      <alignment horizontal="left" vertical="center" wrapText="1"/>
      <protection/>
    </xf>
    <xf numFmtId="0" fontId="59" fillId="0" borderId="0" xfId="0" applyFont="1" applyBorder="1" applyAlignment="1">
      <alignment wrapText="1"/>
    </xf>
    <xf numFmtId="0" fontId="59" fillId="0" borderId="0" xfId="0" applyFont="1" applyAlignment="1">
      <alignment wrapText="1"/>
    </xf>
    <xf numFmtId="0" fontId="60" fillId="0" borderId="13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/>
    </xf>
    <xf numFmtId="167" fontId="60" fillId="0" borderId="9" xfId="47" applyNumberFormat="1" applyFont="1" applyBorder="1" applyAlignment="1">
      <alignment horizontal="center"/>
    </xf>
    <xf numFmtId="0" fontId="59" fillId="0" borderId="9" xfId="0" applyFont="1" applyBorder="1" applyAlignment="1">
      <alignment/>
    </xf>
    <xf numFmtId="4" fontId="60" fillId="0" borderId="13" xfId="0" applyNumberFormat="1" applyFont="1" applyFill="1" applyBorder="1" applyAlignment="1">
      <alignment horizontal="right"/>
    </xf>
    <xf numFmtId="4" fontId="60" fillId="0" borderId="17" xfId="0" applyNumberFormat="1" applyFont="1" applyFill="1" applyBorder="1" applyAlignment="1">
      <alignment horizontal="right"/>
    </xf>
    <xf numFmtId="0" fontId="59" fillId="0" borderId="13" xfId="0" applyFont="1" applyFill="1" applyBorder="1" applyAlignment="1">
      <alignment horizontal="right"/>
    </xf>
    <xf numFmtId="0" fontId="59" fillId="0" borderId="17" xfId="0" applyFont="1" applyFill="1" applyBorder="1" applyAlignment="1">
      <alignment horizontal="right"/>
    </xf>
    <xf numFmtId="0" fontId="68" fillId="0" borderId="0" xfId="130" applyFont="1" applyFill="1" applyBorder="1" applyAlignment="1" applyProtection="1">
      <alignment horizontal="left"/>
      <protection/>
    </xf>
    <xf numFmtId="0" fontId="59" fillId="0" borderId="0" xfId="130" applyFont="1" applyFill="1" applyBorder="1" applyAlignment="1" applyProtection="1">
      <alignment horizontal="left"/>
      <protection/>
    </xf>
    <xf numFmtId="0" fontId="66" fillId="0" borderId="15" xfId="111" applyFont="1" applyFill="1" applyBorder="1" applyAlignment="1" applyProtection="1">
      <alignment horizontal="center" vertical="center"/>
      <protection/>
    </xf>
    <xf numFmtId="0" fontId="66" fillId="0" borderId="12" xfId="111" applyFont="1" applyFill="1" applyBorder="1" applyAlignment="1" applyProtection="1">
      <alignment horizontal="center" vertical="center"/>
      <protection/>
    </xf>
    <xf numFmtId="43" fontId="66" fillId="0" borderId="15" xfId="79" applyFont="1" applyFill="1" applyBorder="1" applyAlignment="1" applyProtection="1">
      <alignment horizontal="center" vertical="center" wrapText="1"/>
      <protection/>
    </xf>
    <xf numFmtId="43" fontId="66" fillId="0" borderId="12" xfId="79" applyFont="1" applyFill="1" applyBorder="1" applyAlignment="1" applyProtection="1">
      <alignment horizontal="center" vertical="center" wrapText="1"/>
      <protection/>
    </xf>
    <xf numFmtId="0" fontId="66" fillId="0" borderId="13" xfId="111" applyFont="1" applyFill="1" applyBorder="1" applyAlignment="1" applyProtection="1">
      <alignment horizontal="center" vertical="center"/>
      <protection/>
    </xf>
    <xf numFmtId="0" fontId="66" fillId="0" borderId="16" xfId="111" applyFont="1" applyFill="1" applyBorder="1" applyAlignment="1" applyProtection="1">
      <alignment horizontal="center" vertical="center"/>
      <protection/>
    </xf>
    <xf numFmtId="0" fontId="65" fillId="0" borderId="0" xfId="96" applyFont="1" applyFill="1" applyBorder="1" applyAlignment="1" applyProtection="1">
      <alignment horizontal="left" vertical="center" wrapText="1"/>
      <protection/>
    </xf>
    <xf numFmtId="0" fontId="68" fillId="0" borderId="0" xfId="111" applyFont="1" applyFill="1" applyAlignment="1" applyProtection="1">
      <alignment horizontal="left"/>
      <protection/>
    </xf>
    <xf numFmtId="0" fontId="60" fillId="0" borderId="15" xfId="111" applyFont="1" applyFill="1" applyBorder="1" applyAlignment="1" applyProtection="1">
      <alignment horizontal="center" vertical="center"/>
      <protection/>
    </xf>
    <xf numFmtId="0" fontId="60" fillId="0" borderId="12" xfId="111" applyFont="1" applyFill="1" applyBorder="1" applyAlignment="1" applyProtection="1">
      <alignment horizontal="center" vertical="center"/>
      <protection/>
    </xf>
    <xf numFmtId="0" fontId="66" fillId="0" borderId="15" xfId="130" applyFont="1" applyFill="1" applyBorder="1" applyAlignment="1" applyProtection="1">
      <alignment horizontal="center" vertical="center" wrapText="1"/>
      <protection/>
    </xf>
    <xf numFmtId="0" fontId="66" fillId="0" borderId="12" xfId="130" applyFont="1" applyFill="1" applyBorder="1" applyAlignment="1" applyProtection="1">
      <alignment horizontal="center" vertical="center" wrapText="1"/>
      <protection/>
    </xf>
    <xf numFmtId="43" fontId="66" fillId="0" borderId="15" xfId="56" applyFont="1" applyFill="1" applyBorder="1" applyAlignment="1" applyProtection="1">
      <alignment horizontal="center" vertical="center" wrapText="1"/>
      <protection/>
    </xf>
    <xf numFmtId="43" fontId="66" fillId="0" borderId="12" xfId="56" applyFont="1" applyFill="1" applyBorder="1" applyAlignment="1" applyProtection="1">
      <alignment horizontal="center" vertical="center" wrapText="1"/>
      <protection/>
    </xf>
    <xf numFmtId="0" fontId="64" fillId="0" borderId="29" xfId="0" applyFont="1" applyBorder="1" applyAlignment="1" applyProtection="1">
      <alignment horizontal="justify" wrapText="1"/>
      <protection/>
    </xf>
    <xf numFmtId="0" fontId="59" fillId="0" borderId="23" xfId="0" applyFont="1" applyBorder="1" applyAlignment="1">
      <alignment wrapText="1"/>
    </xf>
    <xf numFmtId="0" fontId="59" fillId="0" borderId="24" xfId="0" applyFont="1" applyBorder="1" applyAlignment="1">
      <alignment wrapText="1"/>
    </xf>
    <xf numFmtId="0" fontId="60" fillId="0" borderId="9" xfId="111" applyFont="1" applyFill="1" applyBorder="1" applyAlignment="1" applyProtection="1">
      <alignment horizontal="center" vertical="center" wrapText="1"/>
      <protection/>
    </xf>
    <xf numFmtId="43" fontId="66" fillId="0" borderId="9" xfId="56" applyFont="1" applyFill="1" applyBorder="1" applyAlignment="1" applyProtection="1">
      <alignment horizontal="center" vertical="center" wrapText="1"/>
      <protection/>
    </xf>
    <xf numFmtId="0" fontId="63" fillId="0" borderId="0" xfId="111" applyFont="1" applyFill="1" applyBorder="1" applyAlignment="1" applyProtection="1">
      <alignment horizontal="center" vertical="center"/>
      <protection locked="0"/>
    </xf>
    <xf numFmtId="0" fontId="59" fillId="0" borderId="0" xfId="0" applyFont="1" applyBorder="1" applyAlignment="1">
      <alignment horizontal="center" vertical="center"/>
    </xf>
    <xf numFmtId="0" fontId="63" fillId="0" borderId="14" xfId="111" applyFont="1" applyFill="1" applyBorder="1" applyAlignment="1" applyProtection="1">
      <alignment horizontal="center" vertical="center"/>
      <protection locked="0"/>
    </xf>
    <xf numFmtId="0" fontId="64" fillId="0" borderId="14" xfId="0" applyFont="1" applyBorder="1" applyAlignment="1">
      <alignment horizontal="center" vertical="center"/>
    </xf>
    <xf numFmtId="0" fontId="69" fillId="0" borderId="39" xfId="111" applyFont="1" applyFill="1" applyBorder="1" applyAlignment="1" applyProtection="1">
      <alignment/>
      <protection locked="0"/>
    </xf>
    <xf numFmtId="0" fontId="59" fillId="0" borderId="40" xfId="0" applyFont="1" applyBorder="1" applyAlignment="1">
      <alignment/>
    </xf>
    <xf numFmtId="0" fontId="59" fillId="0" borderId="41" xfId="0" applyFont="1" applyBorder="1" applyAlignment="1">
      <alignment/>
    </xf>
    <xf numFmtId="0" fontId="74" fillId="0" borderId="0" xfId="111" applyFont="1" applyFill="1" applyBorder="1" applyAlignment="1" applyProtection="1">
      <alignment horizontal="center" vertical="center"/>
      <protection locked="0"/>
    </xf>
    <xf numFmtId="0" fontId="75" fillId="0" borderId="0" xfId="0" applyFont="1" applyBorder="1" applyAlignment="1">
      <alignment horizontal="center" vertical="center"/>
    </xf>
    <xf numFmtId="0" fontId="59" fillId="0" borderId="13" xfId="111" applyFont="1" applyFill="1" applyBorder="1" applyAlignment="1" applyProtection="1">
      <alignment horizontal="center"/>
      <protection/>
    </xf>
    <xf numFmtId="0" fontId="59" fillId="0" borderId="17" xfId="111" applyFont="1" applyFill="1" applyBorder="1" applyAlignment="1" applyProtection="1">
      <alignment horizontal="center"/>
      <protection/>
    </xf>
    <xf numFmtId="0" fontId="59" fillId="0" borderId="16" xfId="111" applyFont="1" applyFill="1" applyBorder="1" applyAlignment="1" applyProtection="1">
      <alignment horizontal="center"/>
      <protection/>
    </xf>
    <xf numFmtId="3" fontId="68" fillId="0" borderId="13" xfId="52" applyNumberFormat="1" applyFont="1" applyFill="1" applyBorder="1" applyAlignment="1" applyProtection="1">
      <alignment horizontal="center"/>
      <protection/>
    </xf>
    <xf numFmtId="3" fontId="68" fillId="0" borderId="17" xfId="52" applyNumberFormat="1" applyFont="1" applyFill="1" applyBorder="1" applyAlignment="1" applyProtection="1">
      <alignment horizontal="center"/>
      <protection/>
    </xf>
    <xf numFmtId="3" fontId="68" fillId="0" borderId="16" xfId="52" applyNumberFormat="1" applyFont="1" applyFill="1" applyBorder="1" applyAlignment="1" applyProtection="1">
      <alignment horizontal="center"/>
      <protection/>
    </xf>
    <xf numFmtId="0" fontId="60" fillId="0" borderId="16" xfId="111" applyFont="1" applyFill="1" applyBorder="1" applyAlignment="1" applyProtection="1">
      <alignment horizontal="center" vertical="center"/>
      <protection/>
    </xf>
    <xf numFmtId="0" fontId="71" fillId="0" borderId="0" xfId="96" applyFont="1" applyFill="1" applyBorder="1" applyAlignment="1" applyProtection="1">
      <alignment horizontal="center"/>
      <protection/>
    </xf>
    <xf numFmtId="0" fontId="61" fillId="0" borderId="0" xfId="93" applyFont="1" applyFill="1" applyAlignment="1" applyProtection="1">
      <alignment horizontal="left"/>
      <protection/>
    </xf>
    <xf numFmtId="0" fontId="61" fillId="0" borderId="0" xfId="96" applyFont="1" applyFill="1" applyAlignment="1" applyProtection="1">
      <alignment horizontal="left"/>
      <protection/>
    </xf>
    <xf numFmtId="3" fontId="62" fillId="0" borderId="0" xfId="141" applyFont="1" applyFill="1" applyAlignment="1" applyProtection="1">
      <alignment horizontal="center"/>
      <protection/>
    </xf>
    <xf numFmtId="0" fontId="57" fillId="0" borderId="31" xfId="96" applyFont="1" applyFill="1" applyBorder="1" applyAlignment="1" applyProtection="1">
      <alignment horizontal="center"/>
      <protection/>
    </xf>
    <xf numFmtId="3" fontId="60" fillId="0" borderId="14" xfId="96" applyNumberFormat="1" applyFont="1" applyFill="1" applyBorder="1" applyAlignment="1" applyProtection="1">
      <alignment horizontal="left"/>
      <protection/>
    </xf>
    <xf numFmtId="3" fontId="60" fillId="0" borderId="18" xfId="96" applyNumberFormat="1" applyFont="1" applyFill="1" applyBorder="1" applyAlignment="1" applyProtection="1">
      <alignment horizontal="left"/>
      <protection/>
    </xf>
    <xf numFmtId="3" fontId="68" fillId="0" borderId="0" xfId="141" applyFont="1" applyFill="1" applyAlignment="1" applyProtection="1">
      <alignment horizontal="left"/>
      <protection/>
    </xf>
    <xf numFmtId="0" fontId="61" fillId="0" borderId="0" xfId="93" applyFont="1" applyFill="1" applyBorder="1" applyAlignment="1" applyProtection="1">
      <alignment horizontal="center"/>
      <protection/>
    </xf>
    <xf numFmtId="0" fontId="70" fillId="0" borderId="13" xfId="96" applyNumberFormat="1" applyFont="1" applyFill="1" applyBorder="1" applyAlignment="1" applyProtection="1">
      <alignment horizontal="left" vertical="center" wrapText="1"/>
      <protection/>
    </xf>
    <xf numFmtId="0" fontId="70" fillId="0" borderId="17" xfId="96" applyNumberFormat="1" applyFont="1" applyFill="1" applyBorder="1" applyAlignment="1" applyProtection="1">
      <alignment horizontal="left" vertical="center" wrapText="1"/>
      <protection/>
    </xf>
    <xf numFmtId="0" fontId="70" fillId="0" borderId="16" xfId="96" applyNumberFormat="1" applyFont="1" applyFill="1" applyBorder="1" applyAlignment="1" applyProtection="1">
      <alignment horizontal="left" vertical="center" wrapText="1"/>
      <protection/>
    </xf>
    <xf numFmtId="0" fontId="70" fillId="0" borderId="13" xfId="96" applyNumberFormat="1" applyFont="1" applyFill="1" applyBorder="1" applyAlignment="1" applyProtection="1">
      <alignment horizontal="left" vertical="top" wrapText="1"/>
      <protection/>
    </xf>
    <xf numFmtId="0" fontId="70" fillId="0" borderId="17" xfId="96" applyNumberFormat="1" applyFont="1" applyFill="1" applyBorder="1" applyAlignment="1" applyProtection="1">
      <alignment horizontal="left" vertical="top" wrapText="1"/>
      <protection/>
    </xf>
    <xf numFmtId="0" fontId="70" fillId="0" borderId="16" xfId="96" applyNumberFormat="1" applyFont="1" applyFill="1" applyBorder="1" applyAlignment="1" applyProtection="1">
      <alignment horizontal="left" vertical="top" wrapText="1"/>
      <protection/>
    </xf>
    <xf numFmtId="4" fontId="70" fillId="0" borderId="13" xfId="96" applyNumberFormat="1" applyFont="1" applyFill="1" applyBorder="1" applyAlignment="1" applyProtection="1">
      <alignment horizontal="left" vertical="top" wrapText="1"/>
      <protection/>
    </xf>
    <xf numFmtId="4" fontId="70" fillId="0" borderId="17" xfId="96" applyNumberFormat="1" applyFont="1" applyFill="1" applyBorder="1" applyAlignment="1" applyProtection="1">
      <alignment horizontal="left" vertical="top" wrapText="1"/>
      <protection/>
    </xf>
    <xf numFmtId="4" fontId="70" fillId="0" borderId="16" xfId="96" applyNumberFormat="1" applyFont="1" applyFill="1" applyBorder="1" applyAlignment="1" applyProtection="1">
      <alignment horizontal="left" vertical="top" wrapText="1"/>
      <protection/>
    </xf>
    <xf numFmtId="0" fontId="78" fillId="0" borderId="13" xfId="96" applyNumberFormat="1" applyFont="1" applyFill="1" applyBorder="1" applyAlignment="1" applyProtection="1">
      <alignment horizontal="left" vertical="top" wrapText="1"/>
      <protection/>
    </xf>
    <xf numFmtId="0" fontId="78" fillId="0" borderId="17" xfId="96" applyNumberFormat="1" applyFont="1" applyFill="1" applyBorder="1" applyAlignment="1" applyProtection="1">
      <alignment horizontal="left" vertical="top" wrapText="1"/>
      <protection/>
    </xf>
    <xf numFmtId="0" fontId="78" fillId="0" borderId="16" xfId="96" applyNumberFormat="1" applyFont="1" applyFill="1" applyBorder="1" applyAlignment="1" applyProtection="1">
      <alignment horizontal="left" vertical="top" wrapText="1"/>
      <protection/>
    </xf>
    <xf numFmtId="0" fontId="79" fillId="0" borderId="21" xfId="93" applyFont="1" applyFill="1" applyBorder="1" applyAlignment="1" applyProtection="1">
      <alignment horizontal="right"/>
      <protection/>
    </xf>
    <xf numFmtId="0" fontId="79" fillId="0" borderId="14" xfId="93" applyFont="1" applyFill="1" applyBorder="1" applyAlignment="1" applyProtection="1">
      <alignment horizontal="right"/>
      <protection/>
    </xf>
    <xf numFmtId="0" fontId="79" fillId="0" borderId="18" xfId="93" applyFont="1" applyFill="1" applyBorder="1" applyAlignment="1" applyProtection="1">
      <alignment horizontal="right"/>
      <protection/>
    </xf>
    <xf numFmtId="3" fontId="60" fillId="0" borderId="14" xfId="141" applyFont="1" applyFill="1" applyBorder="1" applyAlignment="1" applyProtection="1">
      <alignment horizontal="left"/>
      <protection/>
    </xf>
    <xf numFmtId="3" fontId="60" fillId="0" borderId="18" xfId="141" applyFont="1" applyFill="1" applyBorder="1" applyAlignment="1" applyProtection="1">
      <alignment horizontal="left"/>
      <protection/>
    </xf>
    <xf numFmtId="0" fontId="53" fillId="0" borderId="29" xfId="96" applyFont="1" applyFill="1" applyBorder="1" applyAlignment="1" applyProtection="1">
      <alignment wrapText="1"/>
      <protection/>
    </xf>
    <xf numFmtId="0" fontId="64" fillId="0" borderId="23" xfId="0" applyFont="1" applyBorder="1" applyAlignment="1">
      <alignment wrapText="1"/>
    </xf>
    <xf numFmtId="0" fontId="64" fillId="0" borderId="24" xfId="0" applyFont="1" applyBorder="1" applyAlignment="1">
      <alignment wrapText="1"/>
    </xf>
    <xf numFmtId="3" fontId="60" fillId="0" borderId="17" xfId="141" applyFont="1" applyFill="1" applyBorder="1" applyAlignment="1" applyProtection="1">
      <alignment horizontal="left"/>
      <protection/>
    </xf>
    <xf numFmtId="3" fontId="60" fillId="0" borderId="16" xfId="141" applyFont="1" applyFill="1" applyBorder="1" applyAlignment="1" applyProtection="1">
      <alignment horizontal="left"/>
      <protection/>
    </xf>
    <xf numFmtId="0" fontId="60" fillId="0" borderId="17" xfId="96" applyFont="1" applyFill="1" applyBorder="1" applyAlignment="1" applyProtection="1">
      <alignment horizontal="left"/>
      <protection/>
    </xf>
    <xf numFmtId="0" fontId="60" fillId="0" borderId="16" xfId="96" applyFont="1" applyFill="1" applyBorder="1" applyAlignment="1" applyProtection="1">
      <alignment horizontal="left"/>
      <protection/>
    </xf>
    <xf numFmtId="0" fontId="60" fillId="0" borderId="17" xfId="96" applyFont="1" applyFill="1" applyBorder="1" applyAlignment="1" applyProtection="1">
      <alignment horizontal="left" vertical="center" wrapText="1"/>
      <protection/>
    </xf>
    <xf numFmtId="0" fontId="60" fillId="0" borderId="16" xfId="96" applyFont="1" applyFill="1" applyBorder="1" applyAlignment="1" applyProtection="1">
      <alignment horizontal="left" vertical="center" wrapText="1"/>
      <protection/>
    </xf>
    <xf numFmtId="0" fontId="60" fillId="0" borderId="14" xfId="96" applyFont="1" applyFill="1" applyBorder="1" applyAlignment="1" applyProtection="1">
      <alignment horizontal="left"/>
      <protection/>
    </xf>
    <xf numFmtId="0" fontId="60" fillId="0" borderId="18" xfId="96" applyFont="1" applyFill="1" applyBorder="1" applyAlignment="1" applyProtection="1">
      <alignment horizontal="left"/>
      <protection/>
    </xf>
    <xf numFmtId="0" fontId="72" fillId="0" borderId="14" xfId="96" applyFont="1" applyFill="1" applyBorder="1" applyAlignment="1" applyProtection="1">
      <alignment horizontal="left"/>
      <protection/>
    </xf>
    <xf numFmtId="0" fontId="72" fillId="0" borderId="18" xfId="96" applyFont="1" applyFill="1" applyBorder="1" applyAlignment="1" applyProtection="1">
      <alignment horizontal="left"/>
      <protection/>
    </xf>
    <xf numFmtId="0" fontId="87" fillId="0" borderId="21" xfId="96" applyFont="1" applyFill="1" applyBorder="1" applyAlignment="1" applyProtection="1">
      <alignment horizontal="center"/>
      <protection/>
    </xf>
    <xf numFmtId="0" fontId="87" fillId="0" borderId="14" xfId="96" applyFont="1" applyFill="1" applyBorder="1" applyAlignment="1" applyProtection="1">
      <alignment horizontal="center"/>
      <protection/>
    </xf>
    <xf numFmtId="0" fontId="87" fillId="0" borderId="18" xfId="96" applyFont="1" applyFill="1" applyBorder="1" applyAlignment="1" applyProtection="1">
      <alignment horizontal="center"/>
      <protection/>
    </xf>
    <xf numFmtId="0" fontId="65" fillId="0" borderId="21" xfId="96" applyFont="1" applyFill="1" applyBorder="1" applyAlignment="1" applyProtection="1">
      <alignment horizontal="left" vertical="top" wrapText="1"/>
      <protection/>
    </xf>
    <xf numFmtId="0" fontId="65" fillId="0" borderId="14" xfId="96" applyFont="1" applyFill="1" applyBorder="1" applyAlignment="1" applyProtection="1">
      <alignment horizontal="left" vertical="top" wrapText="1"/>
      <protection/>
    </xf>
    <xf numFmtId="0" fontId="65" fillId="0" borderId="18" xfId="96" applyFont="1" applyFill="1" applyBorder="1" applyAlignment="1" applyProtection="1">
      <alignment horizontal="left" vertical="top" wrapText="1"/>
      <protection/>
    </xf>
    <xf numFmtId="0" fontId="65" fillId="0" borderId="29" xfId="96" applyFont="1" applyFill="1" applyBorder="1" applyAlignment="1" applyProtection="1">
      <alignment horizontal="left" vertical="top" wrapText="1"/>
      <protection/>
    </xf>
    <xf numFmtId="0" fontId="65" fillId="0" borderId="23" xfId="96" applyFont="1" applyFill="1" applyBorder="1" applyAlignment="1" applyProtection="1">
      <alignment horizontal="left" vertical="top" wrapText="1"/>
      <protection/>
    </xf>
    <xf numFmtId="0" fontId="65" fillId="0" borderId="24" xfId="96" applyFont="1" applyFill="1" applyBorder="1" applyAlignment="1" applyProtection="1">
      <alignment horizontal="left" vertical="top" wrapText="1"/>
      <protection/>
    </xf>
    <xf numFmtId="0" fontId="63" fillId="0" borderId="0" xfId="96" applyFont="1" applyFill="1" applyAlignment="1" applyProtection="1">
      <alignment horizontal="center" vertical="center"/>
      <protection/>
    </xf>
    <xf numFmtId="0" fontId="63" fillId="0" borderId="14" xfId="96" applyFont="1" applyFill="1" applyBorder="1" applyAlignment="1" applyProtection="1">
      <alignment horizontal="center" vertical="center"/>
      <protection/>
    </xf>
    <xf numFmtId="0" fontId="59" fillId="0" borderId="14" xfId="0" applyFont="1" applyBorder="1" applyAlignment="1">
      <alignment horizontal="center" vertical="center"/>
    </xf>
    <xf numFmtId="0" fontId="60" fillId="0" borderId="39" xfId="96" applyFont="1" applyFill="1" applyBorder="1" applyAlignment="1" applyProtection="1">
      <alignment/>
      <protection/>
    </xf>
    <xf numFmtId="0" fontId="74" fillId="0" borderId="0" xfId="96" applyFont="1" applyFill="1" applyBorder="1" applyAlignment="1" applyProtection="1">
      <alignment vertical="center"/>
      <protection/>
    </xf>
    <xf numFmtId="0" fontId="74" fillId="0" borderId="0" xfId="0" applyFont="1" applyBorder="1" applyAlignment="1">
      <alignment vertical="center"/>
    </xf>
    <xf numFmtId="0" fontId="60" fillId="0" borderId="0" xfId="96" applyFont="1" applyFill="1" applyAlignment="1">
      <alignment horizontal="left"/>
      <protection/>
    </xf>
    <xf numFmtId="3" fontId="62" fillId="0" borderId="0" xfId="141" applyFont="1" applyFill="1" applyAlignment="1">
      <alignment horizontal="center"/>
      <protection/>
    </xf>
    <xf numFmtId="0" fontId="89" fillId="0" borderId="0" xfId="96" applyFont="1" applyFill="1" applyBorder="1" applyAlignment="1">
      <alignment horizontal="center"/>
      <protection/>
    </xf>
    <xf numFmtId="0" fontId="1" fillId="0" borderId="0" xfId="96" applyFont="1" applyFill="1" applyAlignment="1">
      <alignment/>
      <protection/>
    </xf>
    <xf numFmtId="0" fontId="71" fillId="0" borderId="33" xfId="96" applyFont="1" applyFill="1" applyBorder="1" applyAlignment="1">
      <alignment horizontal="center"/>
      <protection/>
    </xf>
    <xf numFmtId="0" fontId="59" fillId="0" borderId="33" xfId="0" applyFont="1" applyBorder="1" applyAlignment="1">
      <alignment horizontal="center"/>
    </xf>
    <xf numFmtId="3" fontId="68" fillId="0" borderId="0" xfId="141" applyFont="1" applyFill="1" applyBorder="1" applyAlignment="1">
      <alignment horizontal="left"/>
      <protection/>
    </xf>
    <xf numFmtId="0" fontId="65" fillId="0" borderId="21" xfId="96" applyNumberFormat="1" applyFont="1" applyFill="1" applyBorder="1" applyAlignment="1">
      <alignment horizontal="left" vertical="top" wrapText="1"/>
      <protection/>
    </xf>
    <xf numFmtId="0" fontId="65" fillId="0" borderId="14" xfId="96" applyNumberFormat="1" applyFont="1" applyFill="1" applyBorder="1" applyAlignment="1">
      <alignment horizontal="left" vertical="top" wrapText="1"/>
      <protection/>
    </xf>
    <xf numFmtId="0" fontId="65" fillId="0" borderId="18" xfId="96" applyNumberFormat="1" applyFont="1" applyFill="1" applyBorder="1" applyAlignment="1">
      <alignment horizontal="left" vertical="top" wrapText="1"/>
      <protection/>
    </xf>
    <xf numFmtId="0" fontId="65" fillId="0" borderId="19" xfId="96" applyNumberFormat="1" applyFont="1" applyFill="1" applyBorder="1" applyAlignment="1">
      <alignment horizontal="left" vertical="top" wrapText="1"/>
      <protection/>
    </xf>
    <xf numFmtId="0" fontId="65" fillId="0" borderId="0" xfId="96" applyNumberFormat="1" applyFont="1" applyFill="1" applyBorder="1" applyAlignment="1">
      <alignment horizontal="left" vertical="top" wrapText="1"/>
      <protection/>
    </xf>
    <xf numFmtId="0" fontId="65" fillId="0" borderId="20" xfId="96" applyNumberFormat="1" applyFont="1" applyFill="1" applyBorder="1" applyAlignment="1">
      <alignment horizontal="left" vertical="top" wrapText="1"/>
      <protection/>
    </xf>
    <xf numFmtId="3" fontId="60" fillId="0" borderId="9" xfId="141" applyFont="1" applyFill="1" applyBorder="1" applyAlignment="1">
      <alignment horizontal="center" vertical="center"/>
      <protection/>
    </xf>
    <xf numFmtId="3" fontId="60" fillId="0" borderId="9" xfId="96" applyNumberFormat="1" applyFont="1" applyFill="1" applyBorder="1" applyAlignment="1">
      <alignment horizontal="center" vertical="center"/>
      <protection/>
    </xf>
    <xf numFmtId="0" fontId="60" fillId="0" borderId="9" xfId="96" applyFont="1" applyFill="1" applyBorder="1" applyAlignment="1">
      <alignment horizontal="center" vertical="center" wrapText="1"/>
      <protection/>
    </xf>
    <xf numFmtId="0" fontId="60" fillId="0" borderId="9" xfId="93" applyFont="1" applyFill="1" applyBorder="1" applyAlignment="1">
      <alignment horizontal="center" vertical="center" wrapText="1"/>
      <protection/>
    </xf>
    <xf numFmtId="0" fontId="66" fillId="0" borderId="9" xfId="93" applyFont="1" applyFill="1" applyBorder="1" applyAlignment="1">
      <alignment horizontal="center" vertical="center" wrapText="1"/>
      <protection/>
    </xf>
    <xf numFmtId="3" fontId="66" fillId="0" borderId="9" xfId="141" applyFont="1" applyFill="1" applyBorder="1" applyAlignment="1">
      <alignment horizontal="center" vertical="center" wrapText="1"/>
      <protection/>
    </xf>
    <xf numFmtId="4" fontId="66" fillId="0" borderId="9" xfId="96" applyNumberFormat="1" applyFont="1" applyFill="1" applyBorder="1" applyAlignment="1">
      <alignment horizontal="center" vertical="center" wrapText="1"/>
      <protection/>
    </xf>
    <xf numFmtId="0" fontId="60" fillId="0" borderId="9" xfId="96" applyFont="1" applyFill="1" applyBorder="1" applyAlignment="1">
      <alignment horizontal="center" vertical="center"/>
      <protection/>
    </xf>
    <xf numFmtId="0" fontId="60" fillId="0" borderId="9" xfId="96" applyFont="1" applyFill="1" applyBorder="1" applyAlignment="1">
      <alignment horizontal="center" vertical="top" wrapText="1"/>
      <protection/>
    </xf>
    <xf numFmtId="0" fontId="65" fillId="0" borderId="0" xfId="93" applyFont="1" applyFill="1" applyBorder="1" applyAlignment="1">
      <alignment horizontal="left"/>
      <protection/>
    </xf>
    <xf numFmtId="0" fontId="72" fillId="0" borderId="9" xfId="96" applyFont="1" applyFill="1" applyBorder="1" applyAlignment="1">
      <alignment horizontal="center" vertical="center" wrapText="1"/>
      <protection/>
    </xf>
    <xf numFmtId="0" fontId="72" fillId="0" borderId="9" xfId="96" applyFont="1" applyFill="1" applyBorder="1" applyAlignment="1">
      <alignment horizontal="center" vertical="center"/>
      <protection/>
    </xf>
    <xf numFmtId="3" fontId="61" fillId="0" borderId="9" xfId="141" applyFont="1" applyFill="1" applyBorder="1" applyAlignment="1">
      <alignment horizontal="center" vertical="center" wrapText="1"/>
      <protection/>
    </xf>
    <xf numFmtId="4" fontId="61" fillId="0" borderId="9" xfId="96" applyNumberFormat="1" applyFont="1" applyFill="1" applyBorder="1" applyAlignment="1">
      <alignment horizontal="center" vertical="center" wrapText="1"/>
      <protection/>
    </xf>
    <xf numFmtId="0" fontId="72" fillId="0" borderId="9" xfId="96" applyFont="1" applyFill="1" applyBorder="1" applyAlignment="1">
      <alignment vertical="center"/>
      <protection/>
    </xf>
    <xf numFmtId="0" fontId="92" fillId="0" borderId="9" xfId="96" applyFont="1" applyFill="1" applyBorder="1" applyAlignment="1">
      <alignment horizontal="center" vertical="center"/>
      <protection/>
    </xf>
    <xf numFmtId="0" fontId="63" fillId="0" borderId="33" xfId="96" applyFont="1" applyFill="1" applyBorder="1" applyAlignment="1">
      <alignment horizontal="center" vertical="center" wrapText="1"/>
      <protection/>
    </xf>
    <xf numFmtId="0" fontId="63" fillId="0" borderId="0" xfId="96" applyFont="1" applyFill="1" applyBorder="1" applyAlignment="1">
      <alignment horizontal="center" vertical="center"/>
      <protection/>
    </xf>
    <xf numFmtId="0" fontId="59" fillId="0" borderId="0" xfId="0" applyFont="1" applyBorder="1" applyAlignment="1">
      <alignment vertical="center"/>
    </xf>
    <xf numFmtId="0" fontId="53" fillId="0" borderId="29" xfId="96" applyFont="1" applyFill="1" applyBorder="1" applyAlignment="1">
      <alignment wrapText="1"/>
      <protection/>
    </xf>
    <xf numFmtId="0" fontId="63" fillId="0" borderId="0" xfId="96" applyFont="1" applyFill="1" applyAlignment="1">
      <alignment horizontal="center" vertical="center"/>
      <protection/>
    </xf>
    <xf numFmtId="0" fontId="63" fillId="0" borderId="0" xfId="96" applyFont="1" applyFill="1" applyBorder="1" applyAlignment="1">
      <alignment horizontal="center" vertical="center" wrapText="1"/>
      <protection/>
    </xf>
    <xf numFmtId="0" fontId="63" fillId="0" borderId="39" xfId="96" applyFont="1" applyFill="1" applyBorder="1" applyAlignment="1">
      <alignment horizontal="center"/>
      <protection/>
    </xf>
    <xf numFmtId="0" fontId="59" fillId="0" borderId="40" xfId="0" applyFont="1" applyBorder="1" applyAlignment="1">
      <alignment horizontal="center"/>
    </xf>
    <xf numFmtId="0" fontId="59" fillId="0" borderId="41" xfId="0" applyFont="1" applyBorder="1" applyAlignment="1">
      <alignment horizontal="center"/>
    </xf>
    <xf numFmtId="0" fontId="68" fillId="0" borderId="13" xfId="110" applyFont="1" applyFill="1" applyBorder="1" applyAlignment="1" applyProtection="1">
      <alignment/>
      <protection/>
    </xf>
    <xf numFmtId="0" fontId="59" fillId="0" borderId="17" xfId="0" applyFont="1" applyBorder="1" applyAlignment="1">
      <alignment/>
    </xf>
    <xf numFmtId="0" fontId="59" fillId="0" borderId="16" xfId="0" applyFont="1" applyBorder="1" applyAlignment="1">
      <alignment/>
    </xf>
    <xf numFmtId="0" fontId="62" fillId="0" borderId="0" xfId="110" applyFont="1" applyFill="1" applyAlignment="1" applyProtection="1">
      <alignment horizontal="center"/>
      <protection/>
    </xf>
    <xf numFmtId="0" fontId="64" fillId="0" borderId="31" xfId="110" applyFont="1" applyFill="1" applyBorder="1" applyAlignment="1" applyProtection="1">
      <alignment horizontal="center"/>
      <protection locked="0"/>
    </xf>
    <xf numFmtId="0" fontId="67" fillId="0" borderId="0" xfId="110" applyFont="1" applyFill="1" applyBorder="1" applyAlignment="1" applyProtection="1">
      <alignment horizontal="center"/>
      <protection/>
    </xf>
    <xf numFmtId="0" fontId="61" fillId="0" borderId="0" xfId="110" applyFont="1" applyFill="1" applyBorder="1" applyAlignment="1" applyProtection="1">
      <alignment horizontal="right"/>
      <protection/>
    </xf>
    <xf numFmtId="0" fontId="66" fillId="0" borderId="15" xfId="110" applyFont="1" applyFill="1" applyBorder="1" applyAlignment="1" applyProtection="1">
      <alignment horizontal="center" vertical="center"/>
      <protection/>
    </xf>
    <xf numFmtId="0" fontId="66" fillId="0" borderId="22" xfId="110" applyFont="1" applyFill="1" applyBorder="1" applyAlignment="1" applyProtection="1">
      <alignment horizontal="center" vertical="center"/>
      <protection/>
    </xf>
    <xf numFmtId="0" fontId="66" fillId="0" borderId="9" xfId="110" applyFont="1" applyFill="1" applyBorder="1" applyAlignment="1" applyProtection="1">
      <alignment horizontal="center" vertical="center" wrapText="1"/>
      <protection/>
    </xf>
    <xf numFmtId="0" fontId="66" fillId="0" borderId="9" xfId="110" applyFont="1" applyFill="1" applyBorder="1" applyAlignment="1" applyProtection="1">
      <alignment horizontal="center" vertical="center"/>
      <protection/>
    </xf>
    <xf numFmtId="16" fontId="66" fillId="0" borderId="9" xfId="110" applyNumberFormat="1" applyFont="1" applyFill="1" applyBorder="1" applyAlignment="1" applyProtection="1">
      <alignment horizontal="center" vertical="center" wrapText="1"/>
      <protection/>
    </xf>
    <xf numFmtId="0" fontId="59" fillId="0" borderId="9" xfId="110" applyFont="1" applyFill="1" applyBorder="1" applyAlignment="1" applyProtection="1">
      <alignment horizontal="center"/>
      <protection/>
    </xf>
    <xf numFmtId="0" fontId="59" fillId="0" borderId="13" xfId="110" applyFont="1" applyFill="1" applyBorder="1" applyAlignment="1" applyProtection="1">
      <alignment horizontal="center"/>
      <protection/>
    </xf>
    <xf numFmtId="0" fontId="59" fillId="0" borderId="17" xfId="110" applyFont="1" applyFill="1" applyBorder="1" applyAlignment="1" applyProtection="1">
      <alignment horizontal="center"/>
      <protection/>
    </xf>
    <xf numFmtId="0" fontId="59" fillId="0" borderId="16" xfId="110" applyFont="1" applyFill="1" applyBorder="1" applyAlignment="1" applyProtection="1">
      <alignment horizontal="center"/>
      <protection/>
    </xf>
    <xf numFmtId="0" fontId="68" fillId="0" borderId="9" xfId="110" applyFont="1" applyFill="1" applyBorder="1" applyAlignment="1" applyProtection="1">
      <alignment horizontal="left"/>
      <protection/>
    </xf>
    <xf numFmtId="43" fontId="59" fillId="0" borderId="13" xfId="56" applyFont="1" applyFill="1" applyBorder="1" applyAlignment="1" applyProtection="1">
      <alignment/>
      <protection/>
    </xf>
    <xf numFmtId="43" fontId="59" fillId="0" borderId="17" xfId="56" applyFont="1" applyFill="1" applyBorder="1" applyAlignment="1" applyProtection="1">
      <alignment/>
      <protection/>
    </xf>
    <xf numFmtId="43" fontId="59" fillId="0" borderId="16" xfId="56" applyFont="1" applyFill="1" applyBorder="1" applyAlignment="1" applyProtection="1">
      <alignment/>
      <protection/>
    </xf>
    <xf numFmtId="43" fontId="66" fillId="0" borderId="9" xfId="79" applyFont="1" applyFill="1" applyBorder="1" applyAlignment="1" applyProtection="1">
      <alignment horizontal="center" vertical="center" wrapText="1"/>
      <protection/>
    </xf>
    <xf numFmtId="0" fontId="66" fillId="0" borderId="9" xfId="130" applyFont="1" applyFill="1" applyBorder="1" applyAlignment="1" applyProtection="1">
      <alignment horizontal="center" vertical="center" wrapText="1"/>
      <protection/>
    </xf>
    <xf numFmtId="0" fontId="65" fillId="0" borderId="0" xfId="96" applyFont="1" applyFill="1" applyBorder="1" applyAlignment="1" applyProtection="1">
      <alignment horizontal="left" vertical="center"/>
      <protection/>
    </xf>
    <xf numFmtId="0" fontId="64" fillId="0" borderId="29" xfId="110" applyFont="1" applyFill="1" applyBorder="1" applyAlignment="1" applyProtection="1">
      <alignment horizontal="left" wrapText="1"/>
      <protection/>
    </xf>
    <xf numFmtId="0" fontId="64" fillId="0" borderId="23" xfId="0" applyFont="1" applyBorder="1" applyAlignment="1">
      <alignment horizontal="left" wrapText="1"/>
    </xf>
    <xf numFmtId="0" fontId="64" fillId="0" borderId="24" xfId="0" applyFont="1" applyBorder="1" applyAlignment="1">
      <alignment horizontal="left" wrapText="1"/>
    </xf>
    <xf numFmtId="4" fontId="68" fillId="0" borderId="9" xfId="110" applyNumberFormat="1" applyFont="1" applyFill="1" applyBorder="1" applyAlignment="1" applyProtection="1">
      <alignment horizontal="left"/>
      <protection/>
    </xf>
    <xf numFmtId="0" fontId="60" fillId="0" borderId="9" xfId="110" applyFont="1" applyFill="1" applyBorder="1" applyAlignment="1" applyProtection="1">
      <alignment horizontal="center" vertical="center" wrapText="1"/>
      <protection/>
    </xf>
    <xf numFmtId="0" fontId="79" fillId="0" borderId="9" xfId="96" applyFont="1" applyBorder="1" applyAlignment="1">
      <alignment horizontal="left"/>
      <protection/>
    </xf>
    <xf numFmtId="0" fontId="80" fillId="0" borderId="0" xfId="96" applyFont="1" applyAlignment="1">
      <alignment horizontal="right"/>
      <protection/>
    </xf>
    <xf numFmtId="0" fontId="60" fillId="0" borderId="0" xfId="96" applyFont="1" applyAlignment="1">
      <alignment horizontal="left"/>
      <protection/>
    </xf>
    <xf numFmtId="0" fontId="68" fillId="0" borderId="0" xfId="96" applyFont="1" applyAlignment="1">
      <alignment horizontal="center"/>
      <protection/>
    </xf>
    <xf numFmtId="0" fontId="79" fillId="0" borderId="0" xfId="96" applyFont="1" applyAlignment="1">
      <alignment/>
      <protection/>
    </xf>
    <xf numFmtId="0" fontId="96" fillId="0" borderId="33" xfId="96" applyFont="1" applyBorder="1" applyAlignment="1">
      <alignment horizontal="center"/>
      <protection/>
    </xf>
    <xf numFmtId="0" fontId="59" fillId="0" borderId="33" xfId="0" applyFont="1" applyBorder="1" applyAlignment="1">
      <alignment/>
    </xf>
    <xf numFmtId="3" fontId="79" fillId="0" borderId="13" xfId="96" applyNumberFormat="1" applyFont="1" applyBorder="1" applyAlignment="1">
      <alignment horizontal="right"/>
      <protection/>
    </xf>
    <xf numFmtId="0" fontId="79" fillId="0" borderId="21" xfId="96" applyFont="1" applyBorder="1" applyAlignment="1">
      <alignment horizontal="center" vertical="center" wrapText="1"/>
      <protection/>
    </xf>
    <xf numFmtId="0" fontId="79" fillId="0" borderId="19" xfId="96" applyFont="1" applyBorder="1" applyAlignment="1">
      <alignment horizontal="center" vertical="center" wrapText="1"/>
      <protection/>
    </xf>
    <xf numFmtId="0" fontId="79" fillId="0" borderId="29" xfId="96" applyFont="1" applyBorder="1" applyAlignment="1">
      <alignment horizontal="center" vertical="center" wrapText="1"/>
      <protection/>
    </xf>
    <xf numFmtId="0" fontId="79" fillId="0" borderId="14" xfId="96" applyFont="1" applyBorder="1" applyAlignment="1">
      <alignment horizontal="center" vertical="center" wrapText="1"/>
      <protection/>
    </xf>
    <xf numFmtId="0" fontId="79" fillId="0" borderId="18" xfId="96" applyFont="1" applyBorder="1" applyAlignment="1">
      <alignment horizontal="center" vertical="center" wrapText="1"/>
      <protection/>
    </xf>
    <xf numFmtId="0" fontId="79" fillId="0" borderId="23" xfId="96" applyFont="1" applyBorder="1" applyAlignment="1">
      <alignment horizontal="center" vertical="center" wrapText="1"/>
      <protection/>
    </xf>
    <xf numFmtId="0" fontId="79" fillId="0" borderId="24" xfId="96" applyFont="1" applyBorder="1" applyAlignment="1">
      <alignment horizontal="center" vertical="center" wrapText="1"/>
      <protection/>
    </xf>
    <xf numFmtId="0" fontId="80" fillId="0" borderId="9" xfId="96" applyFont="1" applyBorder="1" applyAlignment="1">
      <alignment horizontal="center" vertical="center"/>
      <protection/>
    </xf>
    <xf numFmtId="0" fontId="79" fillId="0" borderId="9" xfId="96" applyFont="1" applyBorder="1" applyAlignment="1">
      <alignment horizontal="left" vertical="center"/>
      <protection/>
    </xf>
    <xf numFmtId="0" fontId="80" fillId="0" borderId="9" xfId="96" applyFont="1" applyBorder="1" applyAlignment="1">
      <alignment horizontal="left" vertical="center"/>
      <protection/>
    </xf>
    <xf numFmtId="0" fontId="80" fillId="0" borderId="13" xfId="96" applyFont="1" applyBorder="1" applyAlignment="1">
      <alignment horizontal="center" vertical="center"/>
      <protection/>
    </xf>
    <xf numFmtId="0" fontId="59" fillId="0" borderId="16" xfId="0" applyFont="1" applyBorder="1" applyAlignment="1">
      <alignment horizontal="center" vertical="center"/>
    </xf>
    <xf numFmtId="0" fontId="79" fillId="0" borderId="13" xfId="96" applyFont="1" applyBorder="1" applyAlignment="1">
      <alignment horizontal="left" vertical="center"/>
      <protection/>
    </xf>
    <xf numFmtId="0" fontId="79" fillId="0" borderId="17" xfId="96" applyFont="1" applyBorder="1" applyAlignment="1">
      <alignment horizontal="left" vertical="center"/>
      <protection/>
    </xf>
    <xf numFmtId="0" fontId="79" fillId="0" borderId="16" xfId="96" applyFont="1" applyBorder="1" applyAlignment="1">
      <alignment horizontal="left" vertical="center"/>
      <protection/>
    </xf>
    <xf numFmtId="0" fontId="79" fillId="0" borderId="0" xfId="96" applyFont="1" applyAlignment="1">
      <alignment horizontal="center"/>
      <protection/>
    </xf>
    <xf numFmtId="0" fontId="59" fillId="0" borderId="39" xfId="0" applyFont="1" applyBorder="1" applyAlignment="1">
      <alignment horizontal="center"/>
    </xf>
    <xf numFmtId="0" fontId="74" fillId="0" borderId="33" xfId="96" applyFont="1" applyFill="1" applyBorder="1" applyAlignment="1">
      <alignment horizontal="center" vertical="center" wrapText="1"/>
      <protection/>
    </xf>
    <xf numFmtId="0" fontId="67" fillId="0" borderId="33" xfId="0" applyFont="1" applyBorder="1" applyAlignment="1">
      <alignment horizontal="center" vertical="center"/>
    </xf>
    <xf numFmtId="0" fontId="74" fillId="0" borderId="0" xfId="96" applyFont="1" applyFill="1" applyBorder="1" applyAlignment="1">
      <alignment horizontal="center" vertical="center"/>
      <protection/>
    </xf>
    <xf numFmtId="0" fontId="67" fillId="0" borderId="0" xfId="0" applyFont="1" applyBorder="1" applyAlignment="1">
      <alignment horizontal="center" vertical="center"/>
    </xf>
    <xf numFmtId="0" fontId="74" fillId="0" borderId="33" xfId="0" applyFont="1" applyBorder="1" applyAlignment="1">
      <alignment horizontal="center" vertical="center"/>
    </xf>
    <xf numFmtId="0" fontId="53" fillId="0" borderId="31" xfId="96" applyFont="1" applyFill="1" applyBorder="1" applyAlignment="1" applyProtection="1">
      <alignment horizontal="center"/>
      <protection/>
    </xf>
    <xf numFmtId="0" fontId="60" fillId="0" borderId="0" xfId="96" applyFont="1" applyFill="1" applyAlignment="1" applyProtection="1">
      <alignment horizontal="left"/>
      <protection/>
    </xf>
    <xf numFmtId="3" fontId="68" fillId="0" borderId="0" xfId="141" applyFont="1" applyFill="1" applyAlignment="1" applyProtection="1">
      <alignment horizontal="left" vertical="center"/>
      <protection/>
    </xf>
    <xf numFmtId="0" fontId="77" fillId="0" borderId="0" xfId="96" applyFont="1" applyFill="1" applyBorder="1" applyAlignment="1" applyProtection="1">
      <alignment horizontal="right"/>
      <protection/>
    </xf>
    <xf numFmtId="0" fontId="67" fillId="0" borderId="9" xfId="141" applyNumberFormat="1" applyFont="1" applyFill="1" applyBorder="1" applyAlignment="1" applyProtection="1">
      <alignment horizontal="center" vertical="center"/>
      <protection/>
    </xf>
    <xf numFmtId="0" fontId="70" fillId="0" borderId="9" xfId="96" applyNumberFormat="1" applyFont="1" applyFill="1" applyBorder="1" applyAlignment="1" applyProtection="1">
      <alignment horizontal="left" vertical="top" wrapText="1"/>
      <protection/>
    </xf>
    <xf numFmtId="0" fontId="78" fillId="0" borderId="9" xfId="96" applyNumberFormat="1" applyFont="1" applyFill="1" applyBorder="1" applyAlignment="1" applyProtection="1">
      <alignment horizontal="left" vertical="top" wrapText="1"/>
      <protection/>
    </xf>
    <xf numFmtId="0" fontId="63" fillId="0" borderId="23" xfId="96" applyFont="1" applyFill="1" applyBorder="1" applyAlignment="1" applyProtection="1">
      <alignment horizontal="center"/>
      <protection/>
    </xf>
    <xf numFmtId="3" fontId="60" fillId="0" borderId="9" xfId="141" applyFont="1" applyFill="1" applyBorder="1" applyAlignment="1" applyProtection="1">
      <alignment horizontal="left"/>
      <protection/>
    </xf>
    <xf numFmtId="3" fontId="60" fillId="0" borderId="9" xfId="96" applyNumberFormat="1" applyFont="1" applyFill="1" applyBorder="1" applyAlignment="1" applyProtection="1">
      <alignment horizontal="left"/>
      <protection/>
    </xf>
    <xf numFmtId="0" fontId="72" fillId="0" borderId="9" xfId="96" applyFont="1" applyFill="1" applyBorder="1" applyAlignment="1" applyProtection="1">
      <alignment horizontal="left"/>
      <protection/>
    </xf>
    <xf numFmtId="0" fontId="1" fillId="0" borderId="13" xfId="96" applyFont="1" applyFill="1" applyBorder="1" applyAlignment="1" applyProtection="1">
      <alignment horizontal="center"/>
      <protection/>
    </xf>
    <xf numFmtId="0" fontId="1" fillId="0" borderId="17" xfId="96" applyFont="1" applyFill="1" applyBorder="1" applyAlignment="1" applyProtection="1">
      <alignment horizontal="center"/>
      <protection/>
    </xf>
    <xf numFmtId="0" fontId="1" fillId="0" borderId="16" xfId="96" applyFont="1" applyFill="1" applyBorder="1" applyAlignment="1" applyProtection="1">
      <alignment horizontal="center"/>
      <protection/>
    </xf>
    <xf numFmtId="0" fontId="60" fillId="0" borderId="15" xfId="96" applyFont="1" applyFill="1" applyBorder="1" applyAlignment="1" applyProtection="1">
      <alignment/>
      <protection/>
    </xf>
    <xf numFmtId="0" fontId="60" fillId="0" borderId="12" xfId="96" applyFont="1" applyFill="1" applyBorder="1" applyAlignment="1" applyProtection="1">
      <alignment/>
      <protection/>
    </xf>
    <xf numFmtId="0" fontId="70" fillId="0" borderId="9" xfId="96" applyFont="1" applyFill="1" applyBorder="1" applyAlignment="1" applyProtection="1">
      <alignment horizontal="left" vertical="center" wrapText="1"/>
      <protection/>
    </xf>
    <xf numFmtId="0" fontId="61" fillId="0" borderId="9" xfId="96" applyFont="1" applyFill="1" applyBorder="1" applyAlignment="1" applyProtection="1">
      <alignment horizontal="left" vertical="center" wrapText="1"/>
      <protection/>
    </xf>
    <xf numFmtId="0" fontId="63" fillId="0" borderId="0" xfId="96" applyFont="1" applyFill="1" applyBorder="1" applyAlignment="1" applyProtection="1">
      <alignment horizontal="center" vertical="center"/>
      <protection/>
    </xf>
    <xf numFmtId="0" fontId="59" fillId="0" borderId="20" xfId="0" applyFont="1" applyBorder="1" applyAlignment="1">
      <alignment vertical="center"/>
    </xf>
    <xf numFmtId="0" fontId="63" fillId="0" borderId="30" xfId="96" applyFont="1" applyFill="1" applyBorder="1" applyAlignment="1" applyProtection="1">
      <alignment horizontal="center"/>
      <protection/>
    </xf>
    <xf numFmtId="0" fontId="59" fillId="0" borderId="30" xfId="0" applyFont="1" applyBorder="1" applyAlignment="1">
      <alignment/>
    </xf>
    <xf numFmtId="0" fontId="59" fillId="0" borderId="42" xfId="0" applyFont="1" applyBorder="1" applyAlignment="1">
      <alignment/>
    </xf>
    <xf numFmtId="0" fontId="63" fillId="0" borderId="33" xfId="96" applyFont="1" applyFill="1" applyBorder="1" applyAlignment="1" applyProtection="1">
      <alignment horizontal="center" vertical="center"/>
      <protection/>
    </xf>
    <xf numFmtId="0" fontId="59" fillId="0" borderId="33" xfId="0" applyFont="1" applyBorder="1" applyAlignment="1">
      <alignment horizontal="center" vertical="center"/>
    </xf>
    <xf numFmtId="0" fontId="59" fillId="0" borderId="43" xfId="0" applyFont="1" applyBorder="1" applyAlignment="1">
      <alignment horizontal="center" vertical="center"/>
    </xf>
    <xf numFmtId="3" fontId="60" fillId="0" borderId="9" xfId="141" applyFont="1" applyFill="1" applyBorder="1" applyAlignment="1" applyProtection="1">
      <alignment horizontal="center" vertical="center"/>
      <protection/>
    </xf>
    <xf numFmtId="0" fontId="89" fillId="0" borderId="0" xfId="135" applyFont="1" applyFill="1" applyBorder="1" applyAlignment="1" applyProtection="1">
      <alignment horizontal="center"/>
      <protection/>
    </xf>
    <xf numFmtId="0" fontId="53" fillId="0" borderId="31" xfId="135" applyFont="1" applyFill="1" applyBorder="1" applyAlignment="1" applyProtection="1">
      <alignment horizontal="center"/>
      <protection/>
    </xf>
    <xf numFmtId="0" fontId="71" fillId="0" borderId="0" xfId="135" applyFont="1" applyFill="1" applyBorder="1" applyAlignment="1" applyProtection="1">
      <alignment horizontal="center"/>
      <protection/>
    </xf>
    <xf numFmtId="3" fontId="68" fillId="0" borderId="0" xfId="141" applyFont="1" applyFill="1" applyBorder="1" applyAlignment="1" applyProtection="1">
      <alignment horizontal="left"/>
      <protection/>
    </xf>
    <xf numFmtId="0" fontId="61" fillId="0" borderId="9" xfId="108" applyFont="1" applyFill="1" applyBorder="1" applyAlignment="1" applyProtection="1">
      <alignment horizontal="center" vertical="center" wrapText="1"/>
      <protection/>
    </xf>
    <xf numFmtId="3" fontId="59" fillId="0" borderId="9" xfId="141" applyFont="1" applyFill="1" applyBorder="1" applyAlignment="1" applyProtection="1">
      <alignment horizontal="center" vertical="center"/>
      <protection/>
    </xf>
    <xf numFmtId="3" fontId="59" fillId="0" borderId="9" xfId="135" applyNumberFormat="1" applyFont="1" applyFill="1" applyBorder="1" applyAlignment="1" applyProtection="1">
      <alignment horizontal="center" vertical="center"/>
      <protection/>
    </xf>
    <xf numFmtId="3" fontId="61" fillId="0" borderId="9" xfId="135" applyNumberFormat="1" applyFont="1" applyFill="1" applyBorder="1" applyAlignment="1" applyProtection="1">
      <alignment horizontal="center" vertical="center"/>
      <protection/>
    </xf>
    <xf numFmtId="4" fontId="61" fillId="0" borderId="9" xfId="135" applyNumberFormat="1" applyFont="1" applyFill="1" applyBorder="1" applyAlignment="1" applyProtection="1">
      <alignment horizontal="center" vertical="center"/>
      <protection/>
    </xf>
    <xf numFmtId="3" fontId="59" fillId="0" borderId="9" xfId="135" applyNumberFormat="1" applyFont="1" applyFill="1" applyBorder="1" applyAlignment="1" applyProtection="1">
      <alignment horizontal="center" wrapText="1"/>
      <protection/>
    </xf>
    <xf numFmtId="0" fontId="82" fillId="0" borderId="9" xfId="135" applyFont="1" applyFill="1" applyBorder="1" applyAlignment="1" applyProtection="1">
      <alignment horizontal="center" vertical="center"/>
      <protection/>
    </xf>
    <xf numFmtId="3" fontId="61" fillId="0" borderId="9" xfId="141" applyFont="1" applyFill="1" applyBorder="1" applyAlignment="1" applyProtection="1">
      <alignment horizontal="center" vertical="center" wrapText="1"/>
      <protection/>
    </xf>
    <xf numFmtId="4" fontId="61" fillId="0" borderId="9" xfId="135" applyNumberFormat="1" applyFont="1" applyFill="1" applyBorder="1" applyAlignment="1" applyProtection="1">
      <alignment horizontal="center" vertical="center" wrapText="1"/>
      <protection/>
    </xf>
    <xf numFmtId="0" fontId="61" fillId="0" borderId="9" xfId="135" applyNumberFormat="1" applyFont="1" applyFill="1" applyBorder="1" applyAlignment="1" applyProtection="1">
      <alignment horizontal="center" vertical="center" wrapText="1"/>
      <protection/>
    </xf>
    <xf numFmtId="0" fontId="77" fillId="0" borderId="9" xfId="135" applyFont="1" applyFill="1" applyBorder="1" applyAlignment="1" applyProtection="1">
      <alignment horizontal="center" vertical="center" wrapText="1"/>
      <protection/>
    </xf>
    <xf numFmtId="0" fontId="61" fillId="0" borderId="9" xfId="135" applyNumberFormat="1" applyFont="1" applyFill="1" applyBorder="1" applyAlignment="1" applyProtection="1">
      <alignment horizontal="center" wrapText="1"/>
      <protection/>
    </xf>
    <xf numFmtId="3" fontId="59" fillId="0" borderId="9" xfId="135" applyNumberFormat="1" applyFont="1" applyFill="1" applyBorder="1" applyAlignment="1" applyProtection="1">
      <alignment horizontal="center" vertical="center" wrapText="1"/>
      <protection/>
    </xf>
    <xf numFmtId="0" fontId="53" fillId="0" borderId="29" xfId="135" applyFont="1" applyFill="1" applyBorder="1" applyAlignment="1" applyProtection="1">
      <alignment wrapText="1"/>
      <protection/>
    </xf>
    <xf numFmtId="0" fontId="70" fillId="0" borderId="0" xfId="110" applyFont="1" applyFill="1" applyBorder="1" applyAlignment="1" applyProtection="1">
      <alignment horizontal="left"/>
      <protection/>
    </xf>
    <xf numFmtId="0" fontId="63" fillId="0" borderId="44" xfId="96" applyFont="1" applyFill="1" applyBorder="1" applyAlignment="1" applyProtection="1">
      <alignment horizontal="center" vertical="center" wrapText="1"/>
      <protection/>
    </xf>
    <xf numFmtId="0" fontId="59" fillId="0" borderId="44" xfId="0" applyFont="1" applyBorder="1" applyAlignment="1">
      <alignment vertical="center" wrapText="1"/>
    </xf>
    <xf numFmtId="0" fontId="63" fillId="0" borderId="14" xfId="0" applyFont="1" applyBorder="1" applyAlignment="1">
      <alignment horizontal="center" vertical="center"/>
    </xf>
    <xf numFmtId="0" fontId="63" fillId="0" borderId="14" xfId="0" applyFont="1" applyBorder="1" applyAlignment="1">
      <alignment vertical="center"/>
    </xf>
    <xf numFmtId="0" fontId="60" fillId="0" borderId="39" xfId="96" applyFont="1" applyFill="1" applyBorder="1" applyAlignment="1" applyProtection="1">
      <alignment horizontal="center"/>
      <protection/>
    </xf>
    <xf numFmtId="0" fontId="59" fillId="0" borderId="39" xfId="0" applyFont="1" applyBorder="1" applyAlignment="1">
      <alignment/>
    </xf>
    <xf numFmtId="0" fontId="82" fillId="0" borderId="9" xfId="135" applyFont="1" applyFill="1" applyBorder="1" applyAlignment="1" applyProtection="1">
      <alignment horizontal="center" vertical="center" wrapText="1"/>
      <protection/>
    </xf>
    <xf numFmtId="0" fontId="74" fillId="0" borderId="33" xfId="96" applyFont="1" applyFill="1" applyBorder="1" applyAlignment="1" applyProtection="1">
      <alignment horizontal="center" vertical="center"/>
      <protection/>
    </xf>
    <xf numFmtId="0" fontId="63" fillId="0" borderId="0" xfId="130" applyFont="1" applyFill="1" applyBorder="1" applyAlignment="1" applyProtection="1">
      <alignment horizontal="center" vertical="center" wrapText="1"/>
      <protection/>
    </xf>
    <xf numFmtId="0" fontId="59" fillId="0" borderId="0" xfId="0" applyFont="1" applyBorder="1" applyAlignment="1">
      <alignment vertical="center" wrapText="1"/>
    </xf>
    <xf numFmtId="4" fontId="68" fillId="0" borderId="9" xfId="112" applyNumberFormat="1" applyFont="1" applyFill="1" applyBorder="1" applyAlignment="1" applyProtection="1">
      <alignment horizontal="center"/>
      <protection/>
    </xf>
    <xf numFmtId="0" fontId="62" fillId="0" borderId="0" xfId="112" applyFont="1" applyFill="1" applyAlignment="1" applyProtection="1">
      <alignment horizontal="center"/>
      <protection/>
    </xf>
    <xf numFmtId="0" fontId="64" fillId="0" borderId="31" xfId="112" applyFont="1" applyFill="1" applyBorder="1" applyAlignment="1" applyProtection="1">
      <alignment horizontal="center"/>
      <protection locked="0"/>
    </xf>
    <xf numFmtId="0" fontId="65" fillId="0" borderId="0" xfId="112" applyFont="1" applyFill="1" applyAlignment="1" applyProtection="1">
      <alignment horizontal="center"/>
      <protection/>
    </xf>
    <xf numFmtId="0" fontId="61" fillId="0" borderId="0" xfId="112" applyFont="1" applyFill="1" applyBorder="1" applyAlignment="1" applyProtection="1">
      <alignment horizontal="right"/>
      <protection/>
    </xf>
    <xf numFmtId="0" fontId="66" fillId="0" borderId="9" xfId="112" applyFont="1" applyFill="1" applyBorder="1" applyAlignment="1" applyProtection="1">
      <alignment horizontal="center" vertical="center"/>
      <protection/>
    </xf>
    <xf numFmtId="0" fontId="66" fillId="0" borderId="9" xfId="112" applyFont="1" applyFill="1" applyBorder="1" applyAlignment="1" applyProtection="1">
      <alignment horizontal="center" vertical="center" wrapText="1"/>
      <protection/>
    </xf>
    <xf numFmtId="16" fontId="66" fillId="0" borderId="9" xfId="112" applyNumberFormat="1" applyFont="1" applyFill="1" applyBorder="1" applyAlignment="1" applyProtection="1">
      <alignment horizontal="center" vertical="center" wrapText="1"/>
      <protection/>
    </xf>
    <xf numFmtId="0" fontId="67" fillId="0" borderId="9" xfId="112" applyFont="1" applyFill="1" applyBorder="1" applyAlignment="1" applyProtection="1">
      <alignment horizontal="center"/>
      <protection/>
    </xf>
    <xf numFmtId="0" fontId="68" fillId="0" borderId="9" xfId="112" applyFont="1" applyFill="1" applyBorder="1" applyAlignment="1" applyProtection="1">
      <alignment horizontal="center"/>
      <protection/>
    </xf>
    <xf numFmtId="0" fontId="68" fillId="0" borderId="9" xfId="140" applyFont="1" applyFill="1" applyBorder="1" applyAlignment="1" applyProtection="1">
      <alignment horizontal="left"/>
      <protection/>
    </xf>
    <xf numFmtId="0" fontId="68" fillId="0" borderId="13" xfId="112" applyFont="1" applyFill="1" applyBorder="1" applyAlignment="1" applyProtection="1">
      <alignment/>
      <protection/>
    </xf>
    <xf numFmtId="0" fontId="68" fillId="0" borderId="17" xfId="112" applyFont="1" applyFill="1" applyBorder="1" applyAlignment="1" applyProtection="1">
      <alignment/>
      <protection/>
    </xf>
    <xf numFmtId="0" fontId="68" fillId="0" borderId="16" xfId="112" applyFont="1" applyFill="1" applyBorder="1" applyAlignment="1" applyProtection="1">
      <alignment/>
      <protection/>
    </xf>
    <xf numFmtId="0" fontId="59" fillId="0" borderId="9" xfId="112" applyFont="1" applyFill="1" applyBorder="1" applyAlignment="1" applyProtection="1">
      <alignment horizontal="center"/>
      <protection/>
    </xf>
    <xf numFmtId="0" fontId="61" fillId="0" borderId="9" xfId="112" applyFont="1" applyFill="1" applyBorder="1" applyAlignment="1" applyProtection="1">
      <alignment horizontal="center"/>
      <protection/>
    </xf>
    <xf numFmtId="0" fontId="64" fillId="0" borderId="29" xfId="112" applyFont="1" applyFill="1" applyBorder="1" applyAlignment="1" applyProtection="1">
      <alignment horizontal="left" wrapText="1"/>
      <protection/>
    </xf>
    <xf numFmtId="0" fontId="60" fillId="0" borderId="9" xfId="112" applyFont="1" applyFill="1" applyBorder="1" applyAlignment="1" applyProtection="1">
      <alignment horizontal="center" vertical="center" wrapText="1"/>
      <protection/>
    </xf>
    <xf numFmtId="0" fontId="68" fillId="0" borderId="9" xfId="120" applyFont="1" applyFill="1" applyBorder="1" applyAlignment="1" applyProtection="1">
      <alignment horizontal="left"/>
      <protection/>
    </xf>
    <xf numFmtId="0" fontId="68" fillId="0" borderId="9" xfId="112" applyFont="1" applyFill="1" applyBorder="1" applyAlignment="1" applyProtection="1">
      <alignment horizontal="left"/>
      <protection/>
    </xf>
    <xf numFmtId="0" fontId="66" fillId="0" borderId="9" xfId="136" applyFont="1" applyFill="1" applyBorder="1" applyAlignment="1" applyProtection="1">
      <alignment horizontal="center" vertical="center"/>
      <protection/>
    </xf>
    <xf numFmtId="0" fontId="66" fillId="0" borderId="9" xfId="136" applyFont="1" applyFill="1" applyBorder="1" applyAlignment="1" applyProtection="1">
      <alignment horizontal="center" vertical="center" wrapText="1"/>
      <protection/>
    </xf>
    <xf numFmtId="0" fontId="77" fillId="0" borderId="0" xfId="136" applyNumberFormat="1" applyFont="1" applyFill="1" applyBorder="1" applyAlignment="1" applyProtection="1">
      <alignment horizontal="center"/>
      <protection/>
    </xf>
    <xf numFmtId="0" fontId="89" fillId="0" borderId="0" xfId="136" applyNumberFormat="1" applyFont="1" applyFill="1" applyBorder="1" applyAlignment="1" applyProtection="1">
      <alignment horizontal="center"/>
      <protection/>
    </xf>
    <xf numFmtId="0" fontId="1" fillId="0" borderId="31" xfId="136" applyFont="1" applyFill="1" applyBorder="1" applyAlignment="1" applyProtection="1">
      <alignment horizontal="center"/>
      <protection/>
    </xf>
    <xf numFmtId="0" fontId="67" fillId="0" borderId="0" xfId="136" applyFont="1" applyFill="1" applyBorder="1" applyAlignment="1" applyProtection="1">
      <alignment horizontal="center"/>
      <protection/>
    </xf>
    <xf numFmtId="0" fontId="73" fillId="0" borderId="0" xfId="136" applyNumberFormat="1" applyFont="1" applyFill="1" applyBorder="1" applyAlignment="1" applyProtection="1">
      <alignment horizontal="left"/>
      <protection/>
    </xf>
    <xf numFmtId="4" fontId="60" fillId="0" borderId="9" xfId="136" applyNumberFormat="1" applyFont="1" applyFill="1" applyBorder="1" applyAlignment="1" applyProtection="1">
      <alignment horizontal="left" vertical="center"/>
      <protection/>
    </xf>
    <xf numFmtId="0" fontId="60" fillId="0" borderId="9" xfId="136" applyNumberFormat="1" applyFont="1" applyFill="1" applyBorder="1" applyAlignment="1" applyProtection="1">
      <alignment horizontal="center" vertical="center"/>
      <protection/>
    </xf>
    <xf numFmtId="0" fontId="67" fillId="0" borderId="9" xfId="136" applyNumberFormat="1" applyFont="1" applyFill="1" applyBorder="1" applyAlignment="1" applyProtection="1">
      <alignment horizontal="center" vertical="center"/>
      <protection/>
    </xf>
    <xf numFmtId="3" fontId="60" fillId="0" borderId="13" xfId="136" applyNumberFormat="1" applyFont="1" applyFill="1" applyBorder="1" applyAlignment="1" applyProtection="1">
      <alignment horizontal="left" vertical="center"/>
      <protection/>
    </xf>
    <xf numFmtId="0" fontId="59" fillId="0" borderId="17" xfId="0" applyFont="1" applyBorder="1" applyAlignment="1">
      <alignment horizontal="left" vertical="center"/>
    </xf>
    <xf numFmtId="0" fontId="59" fillId="0" borderId="16" xfId="0" applyFont="1" applyBorder="1" applyAlignment="1">
      <alignment horizontal="left" vertical="center"/>
    </xf>
    <xf numFmtId="4" fontId="59" fillId="0" borderId="13" xfId="136" applyNumberFormat="1" applyFont="1" applyFill="1" applyBorder="1" applyAlignment="1" applyProtection="1">
      <alignment horizontal="left"/>
      <protection/>
    </xf>
    <xf numFmtId="0" fontId="59" fillId="0" borderId="17" xfId="0" applyFont="1" applyBorder="1" applyAlignment="1">
      <alignment horizontal="left"/>
    </xf>
    <xf numFmtId="0" fontId="59" fillId="0" borderId="16" xfId="0" applyFont="1" applyBorder="1" applyAlignment="1">
      <alignment horizontal="left"/>
    </xf>
    <xf numFmtId="4" fontId="59" fillId="0" borderId="9" xfId="136" applyNumberFormat="1" applyFont="1" applyFill="1" applyBorder="1" applyAlignment="1" applyProtection="1">
      <alignment horizontal="left"/>
      <protection/>
    </xf>
    <xf numFmtId="4" fontId="60" fillId="0" borderId="9" xfId="136" applyNumberFormat="1" applyFont="1" applyFill="1" applyBorder="1" applyAlignment="1" applyProtection="1">
      <alignment horizontal="left"/>
      <protection/>
    </xf>
    <xf numFmtId="4" fontId="82" fillId="0" borderId="9" xfId="136" applyNumberFormat="1" applyFont="1" applyFill="1" applyBorder="1" applyAlignment="1" applyProtection="1">
      <alignment horizontal="center"/>
      <protection/>
    </xf>
    <xf numFmtId="0" fontId="68" fillId="0" borderId="0" xfId="136" applyNumberFormat="1" applyFont="1" applyFill="1" applyBorder="1" applyAlignment="1" applyProtection="1">
      <alignment horizontal="left"/>
      <protection/>
    </xf>
    <xf numFmtId="0" fontId="86" fillId="0" borderId="0" xfId="136" applyFont="1" applyFill="1" applyBorder="1" applyAlignment="1" applyProtection="1">
      <alignment horizontal="left"/>
      <protection/>
    </xf>
    <xf numFmtId="0" fontId="61" fillId="0" borderId="0" xfId="112" applyFont="1" applyFill="1" applyBorder="1" applyAlignment="1" applyProtection="1">
      <alignment horizontal="center"/>
      <protection/>
    </xf>
    <xf numFmtId="0" fontId="60" fillId="0" borderId="9" xfId="140" applyFont="1" applyFill="1" applyBorder="1" applyAlignment="1" applyProtection="1">
      <alignment horizontal="center" vertical="center"/>
      <protection/>
    </xf>
    <xf numFmtId="4" fontId="60" fillId="0" borderId="9" xfId="136" applyNumberFormat="1" applyFont="1" applyFill="1" applyBorder="1" applyAlignment="1" applyProtection="1">
      <alignment horizontal="center"/>
      <protection/>
    </xf>
    <xf numFmtId="0" fontId="72" fillId="0" borderId="9" xfId="136" applyNumberFormat="1" applyFont="1" applyFill="1" applyBorder="1" applyAlignment="1" applyProtection="1">
      <alignment horizontal="center" vertical="center"/>
      <protection/>
    </xf>
    <xf numFmtId="0" fontId="53" fillId="0" borderId="29" xfId="136" applyNumberFormat="1" applyFont="1" applyFill="1" applyBorder="1" applyAlignment="1" applyProtection="1">
      <alignment wrapText="1"/>
      <protection/>
    </xf>
    <xf numFmtId="0" fontId="65" fillId="0" borderId="21" xfId="136" applyNumberFormat="1" applyFont="1" applyFill="1" applyBorder="1" applyAlignment="1" applyProtection="1">
      <alignment horizontal="left"/>
      <protection/>
    </xf>
    <xf numFmtId="0" fontId="65" fillId="0" borderId="14" xfId="136" applyNumberFormat="1" applyFont="1" applyFill="1" applyBorder="1" applyAlignment="1" applyProtection="1">
      <alignment horizontal="left"/>
      <protection/>
    </xf>
    <xf numFmtId="0" fontId="65" fillId="0" borderId="18" xfId="136" applyNumberFormat="1" applyFont="1" applyFill="1" applyBorder="1" applyAlignment="1" applyProtection="1">
      <alignment horizontal="left"/>
      <protection/>
    </xf>
    <xf numFmtId="0" fontId="86" fillId="0" borderId="29" xfId="136" applyFont="1" applyFill="1" applyBorder="1" applyAlignment="1" applyProtection="1">
      <alignment horizontal="left"/>
      <protection/>
    </xf>
    <xf numFmtId="0" fontId="86" fillId="0" borderId="23" xfId="136" applyFont="1" applyFill="1" applyBorder="1" applyAlignment="1" applyProtection="1">
      <alignment horizontal="left"/>
      <protection/>
    </xf>
    <xf numFmtId="0" fontId="63" fillId="0" borderId="23" xfId="96" applyFont="1" applyFill="1" applyBorder="1" applyAlignment="1" applyProtection="1">
      <alignment horizontal="center" vertical="center"/>
      <protection/>
    </xf>
    <xf numFmtId="0" fontId="59" fillId="0" borderId="23" xfId="0" applyFont="1" applyBorder="1" applyAlignment="1">
      <alignment/>
    </xf>
    <xf numFmtId="0" fontId="63" fillId="0" borderId="44" xfId="96" applyFont="1" applyFill="1" applyBorder="1" applyAlignment="1" applyProtection="1">
      <alignment horizontal="center" vertical="center"/>
      <protection/>
    </xf>
    <xf numFmtId="0" fontId="59" fillId="0" borderId="44" xfId="0" applyFont="1" applyBorder="1" applyAlignment="1">
      <alignment horizontal="center" vertical="center"/>
    </xf>
    <xf numFmtId="0" fontId="60" fillId="0" borderId="0" xfId="136" applyFont="1" applyFill="1" applyAlignment="1" applyProtection="1">
      <alignment horizontal="left"/>
      <protection/>
    </xf>
    <xf numFmtId="0" fontId="61" fillId="0" borderId="0" xfId="112" applyFont="1" applyFill="1" applyAlignment="1" applyProtection="1">
      <alignment horizontal="left"/>
      <protection/>
    </xf>
    <xf numFmtId="0" fontId="89" fillId="0" borderId="0" xfId="136" applyFont="1" applyFill="1" applyBorder="1" applyAlignment="1" applyProtection="1">
      <alignment horizontal="center"/>
      <protection/>
    </xf>
    <xf numFmtId="0" fontId="71" fillId="0" borderId="0" xfId="136" applyFont="1" applyFill="1" applyBorder="1" applyAlignment="1" applyProtection="1">
      <alignment horizontal="center"/>
      <protection/>
    </xf>
    <xf numFmtId="3" fontId="60" fillId="0" borderId="9" xfId="141" applyFont="1" applyFill="1" applyBorder="1" applyAlignment="1" applyProtection="1">
      <alignment/>
      <protection/>
    </xf>
    <xf numFmtId="0" fontId="82" fillId="0" borderId="9" xfId="136" applyFont="1" applyFill="1" applyBorder="1" applyAlignment="1" applyProtection="1">
      <alignment horizontal="center" vertical="center"/>
      <protection/>
    </xf>
    <xf numFmtId="0" fontId="59" fillId="0" borderId="9" xfId="0" applyFont="1" applyBorder="1" applyAlignment="1">
      <alignment horizontal="center" vertical="center"/>
    </xf>
    <xf numFmtId="3" fontId="59" fillId="0" borderId="9" xfId="136" applyNumberFormat="1" applyFont="1" applyFill="1" applyBorder="1" applyAlignment="1" applyProtection="1">
      <alignment horizontal="center"/>
      <protection/>
    </xf>
    <xf numFmtId="3" fontId="82" fillId="0" borderId="9" xfId="136" applyNumberFormat="1" applyFont="1" applyFill="1" applyBorder="1" applyAlignment="1" applyProtection="1">
      <alignment horizontal="center"/>
      <protection/>
    </xf>
    <xf numFmtId="0" fontId="82" fillId="0" borderId="9" xfId="136" applyFont="1" applyFill="1" applyBorder="1" applyAlignment="1" applyProtection="1">
      <alignment horizontal="center" vertical="center" wrapText="1"/>
      <protection/>
    </xf>
    <xf numFmtId="0" fontId="82" fillId="0" borderId="9" xfId="136" applyFont="1" applyFill="1" applyBorder="1" applyAlignment="1" applyProtection="1">
      <alignment horizontal="center"/>
      <protection/>
    </xf>
    <xf numFmtId="0" fontId="70" fillId="0" borderId="0" xfId="112" applyFont="1" applyFill="1" applyBorder="1" applyAlignment="1" applyProtection="1">
      <alignment horizontal="center"/>
      <protection/>
    </xf>
    <xf numFmtId="0" fontId="65" fillId="0" borderId="0" xfId="112" applyFont="1" applyFill="1" applyAlignment="1" applyProtection="1">
      <alignment horizontal="left"/>
      <protection/>
    </xf>
    <xf numFmtId="0" fontId="53" fillId="0" borderId="29" xfId="136" applyFont="1" applyFill="1" applyBorder="1" applyAlignment="1" applyProtection="1">
      <alignment wrapText="1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5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7" fillId="0" borderId="0" xfId="0" applyFont="1" applyAlignment="1">
      <alignment horizontal="center" vertical="top"/>
    </xf>
    <xf numFmtId="0" fontId="2" fillId="0" borderId="45" xfId="0" applyFont="1" applyBorder="1" applyAlignment="1">
      <alignment horizontal="center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13" xfId="0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25" fillId="0" borderId="29" xfId="0" applyFont="1" applyBorder="1" applyAlignment="1">
      <alignment horizontal="justify" wrapText="1"/>
    </xf>
    <xf numFmtId="0" fontId="25" fillId="0" borderId="23" xfId="0" applyFont="1" applyBorder="1" applyAlignment="1">
      <alignment horizontal="justify" wrapText="1"/>
    </xf>
    <xf numFmtId="0" fontId="25" fillId="0" borderId="24" xfId="0" applyFont="1" applyBorder="1" applyAlignment="1">
      <alignment horizontal="justify" wrapText="1"/>
    </xf>
    <xf numFmtId="0" fontId="2" fillId="0" borderId="29" xfId="0" applyFont="1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</cellXfs>
  <cellStyles count="1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1]" xfId="39"/>
    <cellStyle name="Comma_2a" xfId="40"/>
    <cellStyle name="Currency [0]_B" xfId="41"/>
    <cellStyle name="Currency_B" xfId="42"/>
    <cellStyle name="Dane wejściowe" xfId="43"/>
    <cellStyle name="Dane wyjściowe" xfId="44"/>
    <cellStyle name="Data" xfId="45"/>
    <cellStyle name="Dobry" xfId="46"/>
    <cellStyle name="Comma" xfId="47"/>
    <cellStyle name="Comma [0]" xfId="48"/>
    <cellStyle name="Dziesiętny 10" xfId="49"/>
    <cellStyle name="Dziesiętny 11" xfId="50"/>
    <cellStyle name="Dziesiętny 12" xfId="51"/>
    <cellStyle name="Dziesiętny 12 2" xfId="52"/>
    <cellStyle name="Dziesiętny 2" xfId="53"/>
    <cellStyle name="Dziesiętny 2 10" xfId="54"/>
    <cellStyle name="Dziesiętny 2 10 2" xfId="55"/>
    <cellStyle name="Dziesiętny 2 10 2 2" xfId="56"/>
    <cellStyle name="Dziesiętny 2 11" xfId="57"/>
    <cellStyle name="Dziesiętny 2 2" xfId="58"/>
    <cellStyle name="Dziesiętny 2 3" xfId="59"/>
    <cellStyle name="Dziesiętny 2 4" xfId="60"/>
    <cellStyle name="Dziesiętny 2 5" xfId="61"/>
    <cellStyle name="Dziesiętny 2 6" xfId="62"/>
    <cellStyle name="Dziesiętny 2 7" xfId="63"/>
    <cellStyle name="Dziesiętny 2 8" xfId="64"/>
    <cellStyle name="Dziesiętny 2 9" xfId="65"/>
    <cellStyle name="Dziesiętny 3" xfId="66"/>
    <cellStyle name="Dziesiętny 3 2" xfId="67"/>
    <cellStyle name="Dziesiętny 3 3" xfId="68"/>
    <cellStyle name="Dziesiętny 3 3 2" xfId="69"/>
    <cellStyle name="Dziesiętny 4" xfId="70"/>
    <cellStyle name="Dziesiętny 4 2" xfId="71"/>
    <cellStyle name="Dziesiętny 4 3" xfId="72"/>
    <cellStyle name="Dziesiętny 4 4" xfId="73"/>
    <cellStyle name="Dziesiętny 4 5" xfId="74"/>
    <cellStyle name="Dziesiętny 4 6" xfId="75"/>
    <cellStyle name="Dziesiętny 4 7" xfId="76"/>
    <cellStyle name="Dziesiętny 4 8" xfId="77"/>
    <cellStyle name="Dziesiętny 4 9" xfId="78"/>
    <cellStyle name="Dziesiętny 4 9 2" xfId="79"/>
    <cellStyle name="Dziesiętny 5" xfId="80"/>
    <cellStyle name="Dziesiętny 6" xfId="81"/>
    <cellStyle name="Dziesiętny 7" xfId="82"/>
    <cellStyle name="Dziesiętny 8" xfId="83"/>
    <cellStyle name="Dziesiętny 9" xfId="84"/>
    <cellStyle name="Komórka połączona" xfId="85"/>
    <cellStyle name="Komórka zaznaczona" xfId="86"/>
    <cellStyle name="Nagłówek 1" xfId="87"/>
    <cellStyle name="Nagłówek 2" xfId="88"/>
    <cellStyle name="Nagłówek 3" xfId="89"/>
    <cellStyle name="Nagłówek 4" xfId="90"/>
    <cellStyle name="Neutralny" xfId="91"/>
    <cellStyle name="Normal_2a" xfId="92"/>
    <cellStyle name="Normalny 2" xfId="93"/>
    <cellStyle name="Normalny 2 10" xfId="94"/>
    <cellStyle name="Normalny 2 10 2" xfId="95"/>
    <cellStyle name="Normalny 2 10 2 2" xfId="96"/>
    <cellStyle name="Normalny 2 11" xfId="97"/>
    <cellStyle name="Normalny 2 2" xfId="98"/>
    <cellStyle name="Normalny 2 2 2" xfId="99"/>
    <cellStyle name="Normalny 2 3" xfId="100"/>
    <cellStyle name="Normalny 2 4" xfId="101"/>
    <cellStyle name="Normalny 2 5" xfId="102"/>
    <cellStyle name="Normalny 2 6" xfId="103"/>
    <cellStyle name="Normalny 2 7" xfId="104"/>
    <cellStyle name="Normalny 2 8" xfId="105"/>
    <cellStyle name="Normalny 2 9" xfId="106"/>
    <cellStyle name="Normalny 2 9 2" xfId="107"/>
    <cellStyle name="Normalny 2 9 2 2" xfId="108"/>
    <cellStyle name="Normalny 2_druki  dla  Jednostek Kultury wyk.2012 r." xfId="109"/>
    <cellStyle name="Normalny 2_druki  dla  Jednostek Kultury wyk.2012 r. 2" xfId="110"/>
    <cellStyle name="Normalny 2_druki - ZOZ wyk.2012" xfId="111"/>
    <cellStyle name="Normalny 2_druki dla WORD wyk. 2012" xfId="112"/>
    <cellStyle name="Normalny 2_Osoby prawne - tabele do uchwały projekt budżetu 2014" xfId="113"/>
    <cellStyle name="Normalny 2_Załączniki do Uchwały Zarządu (wytyczne) z dnia    .01.2016 r." xfId="114"/>
    <cellStyle name="Normalny 3" xfId="115"/>
    <cellStyle name="Normalny 3 2" xfId="116"/>
    <cellStyle name="Normalny 3_druki  dla  Jednostek Kultury wyk.2012 r." xfId="117"/>
    <cellStyle name="Normalny 3_druki  dla  Jednostek Kultury wyk.2012 r. 2" xfId="118"/>
    <cellStyle name="Normalny 3_druki - ZOZ wyk.2012" xfId="119"/>
    <cellStyle name="Normalny 3_druki dla WORD wyk. 2012" xfId="120"/>
    <cellStyle name="Normalny 4" xfId="121"/>
    <cellStyle name="Normalny 4 2" xfId="122"/>
    <cellStyle name="Normalny 4 3" xfId="123"/>
    <cellStyle name="Normalny 4 4" xfId="124"/>
    <cellStyle name="Normalny 4 5" xfId="125"/>
    <cellStyle name="Normalny 4 6" xfId="126"/>
    <cellStyle name="Normalny 4 7" xfId="127"/>
    <cellStyle name="Normalny 4 8" xfId="128"/>
    <cellStyle name="Normalny 4 9" xfId="129"/>
    <cellStyle name="Normalny 4 9 2" xfId="130"/>
    <cellStyle name="Normalny 4_Osoby prawne - tabele do uchwały projekt budżetu 2014" xfId="131"/>
    <cellStyle name="Normalny 4_Osoby prawne - tabele do uchwały projekt budżetu 2014 2" xfId="132"/>
    <cellStyle name="Normalny 5" xfId="133"/>
    <cellStyle name="Normalny 6" xfId="134"/>
    <cellStyle name="Normalny_druki  dla  Jednostek Kultury wyk.2012 r." xfId="135"/>
    <cellStyle name="Normalny_druki dla WORD wyk. 2012" xfId="136"/>
    <cellStyle name="Normalny_Druki do informacji za I półrocze 2006" xfId="137"/>
    <cellStyle name="Normalny_druki do sprawozdań z wyk. planu i analiz za 2014 r. przerobione po nowemu" xfId="138"/>
    <cellStyle name="Normalny_Druki planów na 2009 r. - wojewódzkie osoby prawne" xfId="139"/>
    <cellStyle name="Normalny_Druki planów na 2009 r. - wojewódzkie osoby prawne 2" xfId="140"/>
    <cellStyle name="Normalny_Wzór projekcji - po poprawkach" xfId="141"/>
    <cellStyle name="Obliczenia" xfId="142"/>
    <cellStyle name="Percent_Odsetki karne" xfId="143"/>
    <cellStyle name="Percent" xfId="144"/>
    <cellStyle name="Procentowy 2" xfId="145"/>
    <cellStyle name="Procentowy 2 2" xfId="146"/>
    <cellStyle name="Procentowy 2 2 2" xfId="147"/>
    <cellStyle name="Procentowy 2 2 2 2" xfId="148"/>
    <cellStyle name="Procentowy 2 3" xfId="149"/>
    <cellStyle name="Procentowy 3" xfId="150"/>
    <cellStyle name="Procentowy 4" xfId="151"/>
    <cellStyle name="Procentowy 4 2" xfId="152"/>
    <cellStyle name="Procentowy 4 3" xfId="153"/>
    <cellStyle name="Procentowy 5" xfId="154"/>
    <cellStyle name="Procentowy 6" xfId="155"/>
    <cellStyle name="Procentowy 7" xfId="156"/>
    <cellStyle name="Procentowy 8" xfId="157"/>
    <cellStyle name="Styl 11" xfId="158"/>
    <cellStyle name="Styl 11 2" xfId="159"/>
    <cellStyle name="Styl 11 2 2" xfId="160"/>
    <cellStyle name="Suma" xfId="161"/>
    <cellStyle name="Tekst objaśnienia" xfId="162"/>
    <cellStyle name="Tekst ostrzeżenia" xfId="163"/>
    <cellStyle name="Tytuł" xfId="164"/>
    <cellStyle name="Uwaga" xfId="165"/>
    <cellStyle name="Currency" xfId="166"/>
    <cellStyle name="Currency [0]" xfId="167"/>
    <cellStyle name="Zły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SheetLayoutView="100" zoomScalePageLayoutView="0" workbookViewId="0" topLeftCell="A1">
      <selection activeCell="B12" sqref="B12:F12"/>
    </sheetView>
  </sheetViews>
  <sheetFormatPr defaultColWidth="9.00390625" defaultRowHeight="12.75"/>
  <cols>
    <col min="1" max="1" width="4.75390625" style="38" customWidth="1"/>
    <col min="2" max="2" width="9.00390625" style="39" customWidth="1"/>
    <col min="3" max="3" width="50.375" style="39" customWidth="1"/>
    <col min="4" max="6" width="13.00390625" style="39" customWidth="1"/>
    <col min="7" max="16384" width="9.125" style="39" customWidth="1"/>
  </cols>
  <sheetData>
    <row r="1" spans="3:5" ht="12" customHeight="1">
      <c r="C1" s="39" t="s">
        <v>30</v>
      </c>
      <c r="D1" s="40" t="s">
        <v>31</v>
      </c>
      <c r="E1" s="40"/>
    </row>
    <row r="2" spans="3:6" ht="42" customHeight="1">
      <c r="C2" s="41" t="s">
        <v>32</v>
      </c>
      <c r="D2" s="1301" t="s">
        <v>308</v>
      </c>
      <c r="E2" s="1301"/>
      <c r="F2" s="1301"/>
    </row>
    <row r="3" spans="1:6" ht="16.5" customHeight="1">
      <c r="A3" s="1302" t="s">
        <v>304</v>
      </c>
      <c r="B3" s="1302"/>
      <c r="C3" s="1303"/>
      <c r="D3" s="1303"/>
      <c r="E3" s="1303"/>
      <c r="F3" s="1303"/>
    </row>
    <row r="4" spans="1:6" ht="5.25" customHeight="1">
      <c r="A4" s="42"/>
      <c r="B4" s="42"/>
      <c r="C4" s="43"/>
      <c r="D4" s="43"/>
      <c r="E4" s="43"/>
      <c r="F4" s="43"/>
    </row>
    <row r="5" spans="1:6" s="44" customFormat="1" ht="30" customHeight="1">
      <c r="A5" s="1304" t="s">
        <v>33</v>
      </c>
      <c r="B5" s="1305"/>
      <c r="C5" s="1305"/>
      <c r="D5" s="1305"/>
      <c r="E5" s="1305"/>
      <c r="F5" s="1306"/>
    </row>
    <row r="6" spans="1:6" s="46" customFormat="1" ht="24">
      <c r="A6" s="45" t="s">
        <v>11</v>
      </c>
      <c r="B6" s="45" t="s">
        <v>34</v>
      </c>
      <c r="C6" s="45" t="s">
        <v>0</v>
      </c>
      <c r="D6" s="45" t="s">
        <v>286</v>
      </c>
      <c r="E6" s="45" t="s">
        <v>287</v>
      </c>
      <c r="F6" s="45" t="s">
        <v>288</v>
      </c>
    </row>
    <row r="7" spans="1:6" s="52" customFormat="1" ht="21.75" customHeight="1">
      <c r="A7" s="47" t="s">
        <v>1</v>
      </c>
      <c r="B7" s="48"/>
      <c r="C7" s="49" t="s">
        <v>49</v>
      </c>
      <c r="D7" s="142"/>
      <c r="E7" s="142"/>
      <c r="F7" s="142"/>
    </row>
    <row r="8" spans="1:6" s="53" customFormat="1" ht="15" customHeight="1">
      <c r="A8" s="1307" t="s">
        <v>35</v>
      </c>
      <c r="B8" s="1310" t="s">
        <v>131</v>
      </c>
      <c r="C8" s="1311"/>
      <c r="D8" s="1311"/>
      <c r="E8" s="1311"/>
      <c r="F8" s="1312"/>
    </row>
    <row r="9" spans="1:6" s="54" customFormat="1" ht="30.75" customHeight="1">
      <c r="A9" s="1308"/>
      <c r="B9" s="1292"/>
      <c r="C9" s="1293"/>
      <c r="D9" s="1293"/>
      <c r="E9" s="1294"/>
      <c r="F9" s="145"/>
    </row>
    <row r="10" spans="1:6" s="54" customFormat="1" ht="30.75" customHeight="1">
      <c r="A10" s="1308"/>
      <c r="B10" s="1292"/>
      <c r="C10" s="1293"/>
      <c r="D10" s="1293"/>
      <c r="E10" s="1294"/>
      <c r="F10" s="145"/>
    </row>
    <row r="11" spans="1:6" s="54" customFormat="1" ht="30.75" customHeight="1">
      <c r="A11" s="1309"/>
      <c r="B11" s="1292"/>
      <c r="C11" s="1293"/>
      <c r="D11" s="1293"/>
      <c r="E11" s="1294"/>
      <c r="F11" s="145"/>
    </row>
    <row r="12" spans="1:6" s="53" customFormat="1" ht="63" customHeight="1">
      <c r="A12" s="55" t="s">
        <v>36</v>
      </c>
      <c r="B12" s="1292" t="s">
        <v>50</v>
      </c>
      <c r="C12" s="1293"/>
      <c r="D12" s="1293"/>
      <c r="E12" s="1293"/>
      <c r="F12" s="1294"/>
    </row>
    <row r="13" spans="1:6" s="53" customFormat="1" ht="69" customHeight="1">
      <c r="A13" s="55" t="s">
        <v>37</v>
      </c>
      <c r="B13" s="1295" t="s">
        <v>38</v>
      </c>
      <c r="C13" s="1296"/>
      <c r="D13" s="1296"/>
      <c r="E13" s="1296"/>
      <c r="F13" s="1297"/>
    </row>
    <row r="14" spans="1:6" s="46" customFormat="1" ht="24">
      <c r="A14" s="45" t="s">
        <v>11</v>
      </c>
      <c r="B14" s="45" t="s">
        <v>34</v>
      </c>
      <c r="C14" s="45" t="s">
        <v>0</v>
      </c>
      <c r="D14" s="45" t="s">
        <v>286</v>
      </c>
      <c r="E14" s="45" t="s">
        <v>287</v>
      </c>
      <c r="F14" s="45" t="s">
        <v>288</v>
      </c>
    </row>
    <row r="15" spans="1:6" s="52" customFormat="1" ht="25.5" customHeight="1">
      <c r="A15" s="47" t="s">
        <v>2</v>
      </c>
      <c r="B15" s="56"/>
      <c r="C15" s="56" t="s">
        <v>51</v>
      </c>
      <c r="D15" s="143"/>
      <c r="E15" s="143"/>
      <c r="F15" s="143"/>
    </row>
    <row r="16" spans="1:6" s="54" customFormat="1" ht="81.75" customHeight="1">
      <c r="A16" s="57" t="s">
        <v>35</v>
      </c>
      <c r="B16" s="1292" t="s">
        <v>130</v>
      </c>
      <c r="C16" s="1293"/>
      <c r="D16" s="1293"/>
      <c r="E16" s="1293"/>
      <c r="F16" s="1294"/>
    </row>
    <row r="17" spans="1:6" s="54" customFormat="1" ht="30" customHeight="1">
      <c r="A17" s="1307" t="s">
        <v>36</v>
      </c>
      <c r="B17" s="1298" t="s">
        <v>132</v>
      </c>
      <c r="C17" s="1299"/>
      <c r="D17" s="1299"/>
      <c r="E17" s="1299"/>
      <c r="F17" s="1300"/>
    </row>
    <row r="18" spans="1:6" s="58" customFormat="1" ht="30" customHeight="1">
      <c r="A18" s="1308"/>
      <c r="B18" s="1292"/>
      <c r="C18" s="1293"/>
      <c r="D18" s="146"/>
      <c r="E18" s="147"/>
      <c r="F18" s="146"/>
    </row>
    <row r="19" spans="1:6" s="58" customFormat="1" ht="30" customHeight="1">
      <c r="A19" s="1308"/>
      <c r="B19" s="1292"/>
      <c r="C19" s="1293"/>
      <c r="D19" s="146"/>
      <c r="E19" s="147"/>
      <c r="F19" s="146"/>
    </row>
    <row r="20" spans="1:6" s="58" customFormat="1" ht="30" customHeight="1">
      <c r="A20" s="1308"/>
      <c r="B20" s="1292"/>
      <c r="C20" s="1293"/>
      <c r="D20" s="146"/>
      <c r="E20" s="147"/>
      <c r="F20" s="146"/>
    </row>
    <row r="21" spans="1:6" s="58" customFormat="1" ht="30" customHeight="1">
      <c r="A21" s="1309"/>
      <c r="B21" s="1292"/>
      <c r="C21" s="1293"/>
      <c r="D21" s="146"/>
      <c r="E21" s="147"/>
      <c r="F21" s="146"/>
    </row>
    <row r="22" spans="1:6" s="58" customFormat="1" ht="56.25" customHeight="1">
      <c r="A22" s="59" t="s">
        <v>37</v>
      </c>
      <c r="B22" s="1292" t="s">
        <v>50</v>
      </c>
      <c r="C22" s="1293"/>
      <c r="D22" s="1293"/>
      <c r="E22" s="1293"/>
      <c r="F22" s="1294"/>
    </row>
    <row r="23" spans="1:6" s="58" customFormat="1" ht="58.5" customHeight="1">
      <c r="A23" s="59" t="s">
        <v>39</v>
      </c>
      <c r="B23" s="1295" t="s">
        <v>40</v>
      </c>
      <c r="C23" s="1296"/>
      <c r="D23" s="1296"/>
      <c r="E23" s="1296"/>
      <c r="F23" s="1297"/>
    </row>
    <row r="24" spans="1:6" s="54" customFormat="1" ht="5.25" customHeight="1">
      <c r="A24" s="60"/>
      <c r="B24" s="61"/>
      <c r="C24" s="61"/>
      <c r="D24" s="61"/>
      <c r="E24" s="61"/>
      <c r="F24" s="61"/>
    </row>
    <row r="25" spans="2:6" ht="15">
      <c r="B25" s="62" t="s">
        <v>41</v>
      </c>
      <c r="D25" s="1291" t="s">
        <v>42</v>
      </c>
      <c r="E25" s="1291"/>
      <c r="F25" s="1291"/>
    </row>
    <row r="26" ht="15">
      <c r="B26" s="62" t="s">
        <v>43</v>
      </c>
    </row>
    <row r="27" spans="4:6" ht="10.5" customHeight="1">
      <c r="D27" s="1291" t="s">
        <v>44</v>
      </c>
      <c r="E27" s="1291"/>
      <c r="F27" s="1291"/>
    </row>
    <row r="28" spans="5:6" ht="15">
      <c r="E28" s="62" t="s">
        <v>45</v>
      </c>
      <c r="F28" s="63" t="s">
        <v>46</v>
      </c>
    </row>
    <row r="29" ht="4.5" customHeight="1"/>
    <row r="30" spans="2:6" ht="15">
      <c r="B30" s="62"/>
      <c r="D30" s="1291" t="s">
        <v>47</v>
      </c>
      <c r="E30" s="1291"/>
      <c r="F30" s="1291"/>
    </row>
    <row r="32" spans="2:6" ht="9.75" customHeight="1">
      <c r="B32" s="62"/>
      <c r="D32" s="1291" t="s">
        <v>44</v>
      </c>
      <c r="E32" s="1291"/>
      <c r="F32" s="1291"/>
    </row>
    <row r="33" spans="2:6" ht="12.75" customHeight="1">
      <c r="B33" s="62"/>
      <c r="E33" s="62" t="s">
        <v>45</v>
      </c>
      <c r="F33" s="63" t="s">
        <v>46</v>
      </c>
    </row>
    <row r="34" ht="6" customHeight="1"/>
    <row r="35" spans="1:6" ht="15">
      <c r="A35" s="64" t="s">
        <v>48</v>
      </c>
      <c r="B35" s="65"/>
      <c r="C35" s="65"/>
      <c r="D35" s="65"/>
      <c r="E35" s="65"/>
      <c r="F35" s="65"/>
    </row>
  </sheetData>
  <sheetProtection/>
  <mergeCells count="23">
    <mergeCell ref="D2:F2"/>
    <mergeCell ref="A3:F3"/>
    <mergeCell ref="B9:E9"/>
    <mergeCell ref="B10:E10"/>
    <mergeCell ref="B18:C18"/>
    <mergeCell ref="A5:F5"/>
    <mergeCell ref="A8:A11"/>
    <mergeCell ref="B8:F8"/>
    <mergeCell ref="B11:E11"/>
    <mergeCell ref="A17:A21"/>
    <mergeCell ref="D32:F32"/>
    <mergeCell ref="B12:F12"/>
    <mergeCell ref="B13:F13"/>
    <mergeCell ref="B16:F16"/>
    <mergeCell ref="B22:F22"/>
    <mergeCell ref="D27:F27"/>
    <mergeCell ref="D30:F30"/>
    <mergeCell ref="B19:C19"/>
    <mergeCell ref="B20:C20"/>
    <mergeCell ref="B17:F17"/>
    <mergeCell ref="B21:C21"/>
    <mergeCell ref="B23:F23"/>
    <mergeCell ref="D25:F25"/>
  </mergeCells>
  <printOptions horizontalCentered="1"/>
  <pageMargins left="0.7086614173228347" right="0.5511811023622047" top="0.31496062992125984" bottom="0.31496062992125984" header="0.31496062992125984" footer="0.31496062992125984"/>
  <pageSetup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view="pageBreakPreview" zoomScaleSheetLayoutView="100" zoomScalePageLayoutView="0" workbookViewId="0" topLeftCell="A1">
      <selection activeCell="D5" sqref="D5"/>
    </sheetView>
  </sheetViews>
  <sheetFormatPr defaultColWidth="11.625" defaultRowHeight="12.75"/>
  <cols>
    <col min="1" max="1" width="10.00390625" style="269" customWidth="1"/>
    <col min="2" max="2" width="37.375" style="269" customWidth="1"/>
    <col min="3" max="4" width="21.00390625" style="269" customWidth="1"/>
    <col min="5" max="5" width="21.00390625" style="341" customWidth="1"/>
    <col min="6" max="6" width="13.375" style="272" customWidth="1"/>
    <col min="7" max="16384" width="11.625" style="269" customWidth="1"/>
  </cols>
  <sheetData>
    <row r="1" spans="1:7" s="304" customFormat="1" ht="20.25" customHeight="1">
      <c r="A1" s="1335"/>
      <c r="B1" s="1335"/>
      <c r="C1" s="339"/>
      <c r="D1" s="1336" t="s">
        <v>229</v>
      </c>
      <c r="E1" s="1336"/>
      <c r="F1" s="1336"/>
      <c r="G1" s="340"/>
    </row>
    <row r="2" spans="1:6" s="189" customFormat="1" ht="15.75" customHeight="1">
      <c r="A2" s="3" t="s">
        <v>136</v>
      </c>
      <c r="B2" s="230" t="s">
        <v>245</v>
      </c>
      <c r="C2" s="228"/>
      <c r="D2" s="183" t="s">
        <v>318</v>
      </c>
      <c r="E2" s="183"/>
      <c r="F2" s="231"/>
    </row>
    <row r="3" spans="1:6" s="189" customFormat="1" ht="15.75" customHeight="1">
      <c r="A3" s="3" t="s">
        <v>34</v>
      </c>
      <c r="B3" s="230" t="s">
        <v>245</v>
      </c>
      <c r="C3" s="232"/>
      <c r="D3" s="185" t="s">
        <v>13</v>
      </c>
      <c r="E3" s="185"/>
      <c r="F3" s="232"/>
    </row>
    <row r="4" spans="1:6" s="189" customFormat="1" ht="15.75" customHeight="1">
      <c r="A4" s="233"/>
      <c r="B4" s="234"/>
      <c r="C4" s="234"/>
      <c r="D4" s="185" t="s">
        <v>311</v>
      </c>
      <c r="E4" s="185"/>
      <c r="F4" s="234"/>
    </row>
    <row r="5" spans="1:6" s="189" customFormat="1" ht="15.75" customHeight="1">
      <c r="A5" s="233"/>
      <c r="B5" s="234"/>
      <c r="C5" s="234"/>
      <c r="D5" s="185"/>
      <c r="E5" s="185"/>
      <c r="F5" s="234"/>
    </row>
    <row r="6" spans="1:6" s="189" customFormat="1" ht="18.75" customHeight="1">
      <c r="A6" s="1319" t="s">
        <v>295</v>
      </c>
      <c r="B6" s="1320"/>
      <c r="C6" s="1320"/>
      <c r="D6" s="1320"/>
      <c r="E6" s="1320"/>
      <c r="F6" s="1320"/>
    </row>
    <row r="7" spans="5:6" s="270" customFormat="1" ht="11.25" customHeight="1">
      <c r="E7" s="271"/>
      <c r="F7" s="305"/>
    </row>
    <row r="8" spans="1:6" s="270" customFormat="1" ht="38.25" customHeight="1">
      <c r="A8" s="1337" t="s">
        <v>230</v>
      </c>
      <c r="B8" s="1337"/>
      <c r="C8" s="1337"/>
      <c r="D8" s="1337"/>
      <c r="E8" s="1337"/>
      <c r="F8" s="1337"/>
    </row>
    <row r="9" ht="15.75">
      <c r="F9" s="272" t="s">
        <v>72</v>
      </c>
    </row>
    <row r="10" spans="1:6" s="342" customFormat="1" ht="31.5">
      <c r="A10" s="240" t="s">
        <v>14</v>
      </c>
      <c r="B10" s="241" t="s">
        <v>0</v>
      </c>
      <c r="C10" s="13" t="s">
        <v>286</v>
      </c>
      <c r="D10" s="13" t="s">
        <v>287</v>
      </c>
      <c r="E10" s="13" t="s">
        <v>288</v>
      </c>
      <c r="F10" s="13" t="s">
        <v>179</v>
      </c>
    </row>
    <row r="11" spans="1:6" s="363" customFormat="1" ht="12.75">
      <c r="A11" s="352">
        <v>1</v>
      </c>
      <c r="B11" s="352">
        <v>2</v>
      </c>
      <c r="C11" s="353">
        <v>3</v>
      </c>
      <c r="D11" s="354">
        <v>4</v>
      </c>
      <c r="E11" s="355">
        <v>5</v>
      </c>
      <c r="F11" s="354">
        <v>6</v>
      </c>
    </row>
    <row r="12" spans="1:6" ht="23.25" customHeight="1">
      <c r="A12" s="279" t="s">
        <v>180</v>
      </c>
      <c r="B12" s="280" t="s">
        <v>142</v>
      </c>
      <c r="C12" s="281"/>
      <c r="D12" s="282"/>
      <c r="E12" s="282"/>
      <c r="F12" s="285" t="e">
        <f>E12/D12*100</f>
        <v>#DIV/0!</v>
      </c>
    </row>
    <row r="13" spans="1:6" ht="23.25" customHeight="1">
      <c r="A13" s="279" t="s">
        <v>181</v>
      </c>
      <c r="B13" s="280" t="s">
        <v>182</v>
      </c>
      <c r="C13" s="338">
        <f>C14+C17</f>
        <v>0</v>
      </c>
      <c r="D13" s="338">
        <f>D14+D17</f>
        <v>0</v>
      </c>
      <c r="E13" s="338">
        <f>E14+E17</f>
        <v>0</v>
      </c>
      <c r="F13" s="285" t="e">
        <f aca="true" t="shared" si="0" ref="F13:F29">E13/D13*100</f>
        <v>#DIV/0!</v>
      </c>
    </row>
    <row r="14" spans="1:6" ht="23.25" customHeight="1">
      <c r="A14" s="279" t="s">
        <v>183</v>
      </c>
      <c r="B14" s="286" t="s">
        <v>215</v>
      </c>
      <c r="C14" s="291">
        <f>C15+C16</f>
        <v>0</v>
      </c>
      <c r="D14" s="291">
        <f>D15+D16</f>
        <v>0</v>
      </c>
      <c r="E14" s="291">
        <f>E15+E16</f>
        <v>0</v>
      </c>
      <c r="F14" s="283" t="e">
        <f t="shared" si="0"/>
        <v>#DIV/0!</v>
      </c>
    </row>
    <row r="15" spans="1:6" ht="23.25" customHeight="1">
      <c r="A15" s="279" t="s">
        <v>185</v>
      </c>
      <c r="B15" s="286" t="s">
        <v>266</v>
      </c>
      <c r="C15" s="289"/>
      <c r="D15" s="288"/>
      <c r="E15" s="288"/>
      <c r="F15" s="283" t="e">
        <f t="shared" si="0"/>
        <v>#DIV/0!</v>
      </c>
    </row>
    <row r="16" spans="1:6" ht="23.25" customHeight="1">
      <c r="A16" s="279" t="s">
        <v>186</v>
      </c>
      <c r="B16" s="286" t="s">
        <v>267</v>
      </c>
      <c r="C16" s="289"/>
      <c r="D16" s="288"/>
      <c r="E16" s="288"/>
      <c r="F16" s="283" t="e">
        <f t="shared" si="0"/>
        <v>#DIV/0!</v>
      </c>
    </row>
    <row r="17" spans="1:6" ht="23.25" customHeight="1">
      <c r="A17" s="279" t="s">
        <v>190</v>
      </c>
      <c r="B17" s="286" t="s">
        <v>191</v>
      </c>
      <c r="C17" s="343">
        <f>C18+C19+C20</f>
        <v>0</v>
      </c>
      <c r="D17" s="343">
        <f>D18+D19+D20</f>
        <v>0</v>
      </c>
      <c r="E17" s="343">
        <f>E18+E19+E20</f>
        <v>0</v>
      </c>
      <c r="F17" s="283" t="e">
        <f t="shared" si="0"/>
        <v>#DIV/0!</v>
      </c>
    </row>
    <row r="18" spans="1:6" ht="23.25" customHeight="1">
      <c r="A18" s="279" t="s">
        <v>192</v>
      </c>
      <c r="B18" s="286" t="s">
        <v>264</v>
      </c>
      <c r="C18" s="289"/>
      <c r="D18" s="289"/>
      <c r="E18" s="289"/>
      <c r="F18" s="283" t="e">
        <f t="shared" si="0"/>
        <v>#DIV/0!</v>
      </c>
    </row>
    <row r="19" spans="1:6" ht="23.25" customHeight="1">
      <c r="A19" s="279" t="s">
        <v>193</v>
      </c>
      <c r="B19" s="286" t="s">
        <v>265</v>
      </c>
      <c r="C19" s="289"/>
      <c r="D19" s="319"/>
      <c r="E19" s="288"/>
      <c r="F19" s="283" t="e">
        <f t="shared" si="0"/>
        <v>#DIV/0!</v>
      </c>
    </row>
    <row r="20" spans="1:6" ht="23.25" customHeight="1">
      <c r="A20" s="290" t="s">
        <v>194</v>
      </c>
      <c r="B20" s="286" t="s">
        <v>268</v>
      </c>
      <c r="C20" s="289"/>
      <c r="D20" s="289"/>
      <c r="E20" s="289"/>
      <c r="F20" s="283" t="e">
        <f t="shared" si="0"/>
        <v>#DIV/0!</v>
      </c>
    </row>
    <row r="21" spans="1:6" ht="24" customHeight="1">
      <c r="A21" s="290"/>
      <c r="B21" s="280" t="s">
        <v>195</v>
      </c>
      <c r="C21" s="284">
        <f>C12+C13</f>
        <v>0</v>
      </c>
      <c r="D21" s="284">
        <f>D12+D13</f>
        <v>0</v>
      </c>
      <c r="E21" s="284">
        <f>E12+E13</f>
        <v>0</v>
      </c>
      <c r="F21" s="285" t="e">
        <f t="shared" si="0"/>
        <v>#DIV/0!</v>
      </c>
    </row>
    <row r="22" spans="1:6" ht="24" customHeight="1">
      <c r="A22" s="290" t="s">
        <v>196</v>
      </c>
      <c r="B22" s="280" t="s">
        <v>197</v>
      </c>
      <c r="C22" s="343">
        <f>C23+C26+C27</f>
        <v>0</v>
      </c>
      <c r="D22" s="343">
        <f>D23+D26+D27</f>
        <v>0</v>
      </c>
      <c r="E22" s="343">
        <f>E23+E26+E27</f>
        <v>0</v>
      </c>
      <c r="F22" s="285" t="e">
        <f t="shared" si="0"/>
        <v>#DIV/0!</v>
      </c>
    </row>
    <row r="23" spans="1:6" ht="24" customHeight="1">
      <c r="A23" s="290" t="s">
        <v>198</v>
      </c>
      <c r="B23" s="286" t="s">
        <v>199</v>
      </c>
      <c r="C23" s="291">
        <f>C24+C25</f>
        <v>0</v>
      </c>
      <c r="D23" s="291">
        <f>D24+D25</f>
        <v>0</v>
      </c>
      <c r="E23" s="291">
        <f>E24+E25</f>
        <v>0</v>
      </c>
      <c r="F23" s="283" t="e">
        <f t="shared" si="0"/>
        <v>#DIV/0!</v>
      </c>
    </row>
    <row r="24" spans="1:6" ht="24" customHeight="1">
      <c r="A24" s="290" t="s">
        <v>200</v>
      </c>
      <c r="B24" s="286" t="s">
        <v>306</v>
      </c>
      <c r="C24" s="289"/>
      <c r="D24" s="320"/>
      <c r="E24" s="288"/>
      <c r="F24" s="283" t="e">
        <f t="shared" si="0"/>
        <v>#DIV/0!</v>
      </c>
    </row>
    <row r="25" spans="1:6" ht="36" customHeight="1">
      <c r="A25" s="290" t="s">
        <v>201</v>
      </c>
      <c r="B25" s="286" t="s">
        <v>279</v>
      </c>
      <c r="C25" s="289"/>
      <c r="D25" s="319"/>
      <c r="E25" s="288"/>
      <c r="F25" s="283" t="e">
        <f t="shared" si="0"/>
        <v>#DIV/0!</v>
      </c>
    </row>
    <row r="26" spans="1:6" ht="24" customHeight="1">
      <c r="A26" s="290" t="s">
        <v>205</v>
      </c>
      <c r="B26" s="292" t="s">
        <v>206</v>
      </c>
      <c r="C26" s="319"/>
      <c r="D26" s="319"/>
      <c r="E26" s="288"/>
      <c r="F26" s="283" t="e">
        <f t="shared" si="0"/>
        <v>#DIV/0!</v>
      </c>
    </row>
    <row r="27" spans="1:6" ht="24" customHeight="1">
      <c r="A27" s="290" t="s">
        <v>207</v>
      </c>
      <c r="B27" s="290" t="s">
        <v>208</v>
      </c>
      <c r="C27" s="319"/>
      <c r="D27" s="319"/>
      <c r="E27" s="288"/>
      <c r="F27" s="283" t="e">
        <f t="shared" si="0"/>
        <v>#DIV/0!</v>
      </c>
    </row>
    <row r="28" spans="1:6" ht="24" customHeight="1">
      <c r="A28" s="290" t="s">
        <v>209</v>
      </c>
      <c r="B28" s="293" t="s">
        <v>231</v>
      </c>
      <c r="C28" s="284">
        <f>SUM(C12+C13-C22)</f>
        <v>0</v>
      </c>
      <c r="D28" s="284">
        <f>SUM(D12+D13-D22)</f>
        <v>0</v>
      </c>
      <c r="E28" s="284">
        <f>SUM(E12+E13-E22)</f>
        <v>0</v>
      </c>
      <c r="F28" s="285" t="e">
        <f t="shared" si="0"/>
        <v>#DIV/0!</v>
      </c>
    </row>
    <row r="29" spans="1:6" ht="24" customHeight="1">
      <c r="A29" s="290"/>
      <c r="B29" s="280" t="s">
        <v>210</v>
      </c>
      <c r="C29" s="284">
        <f>C22+C28</f>
        <v>0</v>
      </c>
      <c r="D29" s="284">
        <f>D22+D28</f>
        <v>0</v>
      </c>
      <c r="E29" s="284">
        <f>E22+E28</f>
        <v>0</v>
      </c>
      <c r="F29" s="285" t="e">
        <f t="shared" si="0"/>
        <v>#DIV/0!</v>
      </c>
    </row>
    <row r="30" ht="22.5" customHeight="1"/>
    <row r="31" spans="1:2" s="296" customFormat="1" ht="24" customHeight="1">
      <c r="A31" s="294"/>
      <c r="B31" s="295" t="s">
        <v>171</v>
      </c>
    </row>
    <row r="32" spans="1:2" s="296" customFormat="1" ht="19.5" customHeight="1">
      <c r="A32" s="297" t="s">
        <v>172</v>
      </c>
      <c r="B32" s="298"/>
    </row>
    <row r="33" s="296" customFormat="1" ht="19.5" customHeight="1">
      <c r="A33" s="299"/>
    </row>
    <row r="34" spans="1:6" s="301" customFormat="1" ht="16.5" customHeight="1">
      <c r="A34" s="300"/>
      <c r="B34" s="300" t="s">
        <v>94</v>
      </c>
      <c r="C34" s="300"/>
      <c r="D34" s="300"/>
      <c r="E34" s="300" t="s">
        <v>10</v>
      </c>
      <c r="F34" s="300"/>
    </row>
    <row r="35" spans="1:6" s="301" customFormat="1" ht="9" customHeight="1">
      <c r="A35" s="300"/>
      <c r="B35" s="300"/>
      <c r="C35" s="300"/>
      <c r="D35" s="300"/>
      <c r="E35" s="300"/>
      <c r="F35" s="300"/>
    </row>
    <row r="36" spans="1:6" s="301" customFormat="1" ht="44.25" customHeight="1">
      <c r="A36" s="300"/>
      <c r="B36" s="300" t="s">
        <v>173</v>
      </c>
      <c r="C36" s="300"/>
      <c r="D36" s="300"/>
      <c r="E36" s="300" t="s">
        <v>174</v>
      </c>
      <c r="F36" s="300"/>
    </row>
    <row r="37" spans="1:6" s="301" customFormat="1" ht="12.75" customHeight="1">
      <c r="A37" s="302"/>
      <c r="B37" s="302" t="s">
        <v>175</v>
      </c>
      <c r="C37" s="302"/>
      <c r="D37" s="302"/>
      <c r="E37" s="302" t="s">
        <v>175</v>
      </c>
      <c r="F37" s="302"/>
    </row>
  </sheetData>
  <sheetProtection/>
  <mergeCells count="4">
    <mergeCell ref="A1:B1"/>
    <mergeCell ref="D1:F1"/>
    <mergeCell ref="A6:F6"/>
    <mergeCell ref="A8:F8"/>
  </mergeCells>
  <printOptions horizontalCentered="1"/>
  <pageMargins left="0.7874015748031497" right="0.7874015748031497" top="0.7874015748031497" bottom="0.7874015748031497" header="0.11811023622047245" footer="0.11811023622047245"/>
  <pageSetup firstPageNumber="1" useFirstPageNumber="1" fitToHeight="1" fitToWidth="1"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zoomScaleSheetLayoutView="100" zoomScalePageLayoutView="0" workbookViewId="0" topLeftCell="A1">
      <selection activeCell="A5" sqref="A5:G5"/>
    </sheetView>
  </sheetViews>
  <sheetFormatPr defaultColWidth="9.00390625" defaultRowHeight="12.75"/>
  <cols>
    <col min="1" max="1" width="3.875" style="77" customWidth="1"/>
    <col min="2" max="2" width="24.125" style="77" customWidth="1"/>
    <col min="3" max="3" width="4.625" style="77" customWidth="1"/>
    <col min="4" max="4" width="9.75390625" style="77" customWidth="1"/>
    <col min="5" max="5" width="24.875" style="77" customWidth="1"/>
    <col min="6" max="6" width="15.375" style="77" customWidth="1"/>
    <col min="7" max="7" width="18.00390625" style="77" customWidth="1"/>
    <col min="8" max="16384" width="9.125" style="77" customWidth="1"/>
  </cols>
  <sheetData>
    <row r="1" ht="12.75">
      <c r="F1" s="78" t="s">
        <v>58</v>
      </c>
    </row>
    <row r="2" spans="1:7" ht="12.75" customHeight="1">
      <c r="A2" s="1350" t="s">
        <v>59</v>
      </c>
      <c r="B2" s="1351"/>
      <c r="C2" s="1351"/>
      <c r="D2" s="1351"/>
      <c r="F2" s="1301" t="s">
        <v>321</v>
      </c>
      <c r="G2" s="1301"/>
    </row>
    <row r="3" spans="6:7" ht="11.25" customHeight="1">
      <c r="F3" s="1301"/>
      <c r="G3" s="1301"/>
    </row>
    <row r="4" spans="6:7" ht="9" customHeight="1">
      <c r="F4" s="1301"/>
      <c r="G4" s="1301"/>
    </row>
    <row r="5" spans="1:7" s="79" customFormat="1" ht="13.5" customHeight="1">
      <c r="A5" s="1339" t="s">
        <v>60</v>
      </c>
      <c r="B5" s="1339"/>
      <c r="C5" s="1339"/>
      <c r="D5" s="1339"/>
      <c r="E5" s="1339"/>
      <c r="F5" s="1339"/>
      <c r="G5" s="1339"/>
    </row>
    <row r="6" spans="1:7" s="79" customFormat="1" ht="13.5">
      <c r="A6" s="1339" t="s">
        <v>107</v>
      </c>
      <c r="B6" s="1339"/>
      <c r="C6" s="1339"/>
      <c r="D6" s="1339"/>
      <c r="E6" s="1339"/>
      <c r="F6" s="1339"/>
      <c r="G6" s="1339"/>
    </row>
    <row r="7" spans="1:7" s="79" customFormat="1" ht="13.5">
      <c r="A7" s="1340" t="s">
        <v>298</v>
      </c>
      <c r="B7" s="1339"/>
      <c r="C7" s="1339"/>
      <c r="D7" s="1339"/>
      <c r="E7" s="1339"/>
      <c r="F7" s="1339"/>
      <c r="G7" s="1339"/>
    </row>
    <row r="8" ht="6" customHeight="1">
      <c r="H8" s="77" t="s">
        <v>61</v>
      </c>
    </row>
    <row r="9" ht="12.75">
      <c r="B9" s="77" t="s">
        <v>108</v>
      </c>
    </row>
    <row r="10" ht="7.5" customHeight="1"/>
    <row r="11" spans="1:7" ht="12" customHeight="1">
      <c r="A11" s="1343" t="s">
        <v>128</v>
      </c>
      <c r="B11" s="1343"/>
      <c r="C11" s="1343"/>
      <c r="D11" s="1343"/>
      <c r="E11" s="1343"/>
      <c r="F11" s="1343"/>
      <c r="G11" s="1343"/>
    </row>
    <row r="12" spans="1:7" s="80" customFormat="1" ht="32.25" customHeight="1">
      <c r="A12" s="1354" t="s">
        <v>62</v>
      </c>
      <c r="B12" s="1355"/>
      <c r="C12" s="1355"/>
      <c r="D12" s="1355"/>
      <c r="E12" s="1356" t="s">
        <v>63</v>
      </c>
      <c r="F12" s="1356"/>
      <c r="G12" s="1357"/>
    </row>
    <row r="13" spans="1:7" s="80" customFormat="1" ht="17.25" customHeight="1">
      <c r="A13" s="1344" t="s">
        <v>64</v>
      </c>
      <c r="B13" s="1344"/>
      <c r="C13" s="1344"/>
      <c r="D13" s="1344"/>
      <c r="E13" s="1344" t="s">
        <v>65</v>
      </c>
      <c r="F13" s="1344"/>
      <c r="G13" s="36"/>
    </row>
    <row r="14" spans="1:7" s="80" customFormat="1" ht="17.25" customHeight="1">
      <c r="A14" s="1344" t="s">
        <v>66</v>
      </c>
      <c r="B14" s="1344"/>
      <c r="C14" s="1344"/>
      <c r="D14" s="1344"/>
      <c r="E14" s="1344" t="s">
        <v>67</v>
      </c>
      <c r="F14" s="1344"/>
      <c r="G14" s="36"/>
    </row>
    <row r="15" spans="1:7" s="80" customFormat="1" ht="17.25" customHeight="1">
      <c r="A15" s="1344" t="s">
        <v>68</v>
      </c>
      <c r="B15" s="1344"/>
      <c r="C15" s="1344"/>
      <c r="D15" s="1344"/>
      <c r="E15" s="1344" t="s">
        <v>69</v>
      </c>
      <c r="F15" s="1358"/>
      <c r="G15" s="36"/>
    </row>
    <row r="16" spans="1:7" s="80" customFormat="1" ht="11.25" customHeight="1">
      <c r="A16" s="81"/>
      <c r="B16" s="81"/>
      <c r="C16" s="81"/>
      <c r="D16" s="81"/>
      <c r="E16" s="81"/>
      <c r="F16" s="82"/>
      <c r="G16" s="81"/>
    </row>
    <row r="17" ht="12.75">
      <c r="B17" s="77" t="s">
        <v>70</v>
      </c>
    </row>
    <row r="18" ht="12.75">
      <c r="B18" s="77" t="s">
        <v>71</v>
      </c>
    </row>
    <row r="19" s="80" customFormat="1" ht="10.5" customHeight="1">
      <c r="G19" s="83" t="s">
        <v>72</v>
      </c>
    </row>
    <row r="20" spans="1:7" s="80" customFormat="1" ht="54" customHeight="1">
      <c r="A20" s="126" t="s">
        <v>11</v>
      </c>
      <c r="B20" s="126" t="s">
        <v>73</v>
      </c>
      <c r="C20" s="126" t="s">
        <v>57</v>
      </c>
      <c r="D20" s="126" t="s">
        <v>11</v>
      </c>
      <c r="E20" s="126" t="s">
        <v>74</v>
      </c>
      <c r="F20" s="127" t="s">
        <v>75</v>
      </c>
      <c r="G20" s="127" t="s">
        <v>297</v>
      </c>
    </row>
    <row r="21" spans="1:7" s="80" customFormat="1" ht="12.75">
      <c r="A21" s="85">
        <v>1</v>
      </c>
      <c r="B21" s="85">
        <v>2</v>
      </c>
      <c r="C21" s="85">
        <v>3</v>
      </c>
      <c r="D21" s="85">
        <v>4</v>
      </c>
      <c r="E21" s="85">
        <v>5</v>
      </c>
      <c r="F21" s="85">
        <v>6</v>
      </c>
      <c r="G21" s="85">
        <v>7</v>
      </c>
    </row>
    <row r="22" spans="1:7" ht="25.5">
      <c r="A22" s="86" t="s">
        <v>6</v>
      </c>
      <c r="B22" s="87" t="s">
        <v>76</v>
      </c>
      <c r="C22" s="87"/>
      <c r="D22" s="84" t="s">
        <v>77</v>
      </c>
      <c r="E22" s="86"/>
      <c r="F22" s="88">
        <f>F23+F27</f>
        <v>0</v>
      </c>
      <c r="G22" s="88">
        <f>G23+G27</f>
        <v>0</v>
      </c>
    </row>
    <row r="23" spans="1:7" ht="12.75">
      <c r="A23" s="89" t="s">
        <v>1</v>
      </c>
      <c r="B23" s="90" t="s">
        <v>78</v>
      </c>
      <c r="C23" s="90"/>
      <c r="D23" s="89" t="s">
        <v>77</v>
      </c>
      <c r="E23" s="90"/>
      <c r="F23" s="91">
        <f>SUM(F24:F26)</f>
        <v>0</v>
      </c>
      <c r="G23" s="91">
        <f>SUM(G24:G26)</f>
        <v>0</v>
      </c>
    </row>
    <row r="24" spans="1:7" ht="12.75">
      <c r="A24" s="89"/>
      <c r="B24" s="90"/>
      <c r="C24" s="90"/>
      <c r="D24" s="89"/>
      <c r="E24" s="90"/>
      <c r="F24" s="92"/>
      <c r="G24" s="92"/>
    </row>
    <row r="25" spans="1:7" ht="12.75">
      <c r="A25" s="89"/>
      <c r="B25" s="90"/>
      <c r="C25" s="90"/>
      <c r="D25" s="89"/>
      <c r="E25" s="90"/>
      <c r="F25" s="92"/>
      <c r="G25" s="92"/>
    </row>
    <row r="26" spans="1:7" ht="12.75">
      <c r="A26" s="89"/>
      <c r="B26" s="90"/>
      <c r="C26" s="90"/>
      <c r="D26" s="89"/>
      <c r="E26" s="90"/>
      <c r="F26" s="92"/>
      <c r="G26" s="92"/>
    </row>
    <row r="27" spans="1:7" ht="12.75">
      <c r="A27" s="89" t="s">
        <v>2</v>
      </c>
      <c r="B27" s="90" t="s">
        <v>79</v>
      </c>
      <c r="C27" s="90"/>
      <c r="D27" s="89" t="s">
        <v>77</v>
      </c>
      <c r="E27" s="90"/>
      <c r="F27" s="91">
        <f>SUM(F28:F30)</f>
        <v>0</v>
      </c>
      <c r="G27" s="91">
        <f>SUM(G28:G30)</f>
        <v>0</v>
      </c>
    </row>
    <row r="28" spans="1:7" ht="12.75">
      <c r="A28" s="89"/>
      <c r="B28" s="90"/>
      <c r="C28" s="90"/>
      <c r="D28" s="89"/>
      <c r="E28" s="90"/>
      <c r="F28" s="92"/>
      <c r="G28" s="92"/>
    </row>
    <row r="29" spans="1:7" ht="12.75">
      <c r="A29" s="89"/>
      <c r="B29" s="90"/>
      <c r="C29" s="90"/>
      <c r="D29" s="89"/>
      <c r="E29" s="90"/>
      <c r="F29" s="92"/>
      <c r="G29" s="92"/>
    </row>
    <row r="30" spans="1:7" ht="12.75">
      <c r="A30" s="89"/>
      <c r="B30" s="90"/>
      <c r="C30" s="90"/>
      <c r="D30" s="89"/>
      <c r="E30" s="90"/>
      <c r="F30" s="92"/>
      <c r="G30" s="92"/>
    </row>
    <row r="31" spans="1:7" ht="25.5">
      <c r="A31" s="84" t="s">
        <v>80</v>
      </c>
      <c r="B31" s="93" t="s">
        <v>81</v>
      </c>
      <c r="C31" s="93"/>
      <c r="D31" s="84" t="s">
        <v>77</v>
      </c>
      <c r="E31" s="94"/>
      <c r="F31" s="95">
        <f>SUM(F32:F34)</f>
        <v>0</v>
      </c>
      <c r="G31" s="95">
        <f>SUM(G32:G34)</f>
        <v>0</v>
      </c>
    </row>
    <row r="32" spans="1:7" ht="12.75">
      <c r="A32" s="89"/>
      <c r="B32" s="90"/>
      <c r="C32" s="90"/>
      <c r="D32" s="89"/>
      <c r="E32" s="90"/>
      <c r="F32" s="92"/>
      <c r="G32" s="92"/>
    </row>
    <row r="33" spans="1:7" ht="12.75">
      <c r="A33" s="89"/>
      <c r="B33" s="90"/>
      <c r="C33" s="90"/>
      <c r="D33" s="89"/>
      <c r="E33" s="90"/>
      <c r="F33" s="92"/>
      <c r="G33" s="92"/>
    </row>
    <row r="34" spans="1:7" ht="12.75">
      <c r="A34" s="89"/>
      <c r="B34" s="90"/>
      <c r="C34" s="90"/>
      <c r="D34" s="89"/>
      <c r="E34" s="90"/>
      <c r="F34" s="92"/>
      <c r="G34" s="92"/>
    </row>
    <row r="35" spans="1:7" ht="30.75" customHeight="1">
      <c r="A35" s="84" t="s">
        <v>82</v>
      </c>
      <c r="B35" s="94" t="s">
        <v>83</v>
      </c>
      <c r="C35" s="94"/>
      <c r="D35" s="84" t="s">
        <v>77</v>
      </c>
      <c r="E35" s="94"/>
      <c r="F35" s="95">
        <f>SUM(F36:F38)</f>
        <v>0</v>
      </c>
      <c r="G35" s="95">
        <f>SUM(G36:G38)</f>
        <v>0</v>
      </c>
    </row>
    <row r="36" spans="1:7" ht="12.75" customHeight="1">
      <c r="A36" s="96"/>
      <c r="B36" s="97"/>
      <c r="C36" s="97"/>
      <c r="D36" s="96"/>
      <c r="E36" s="97"/>
      <c r="F36" s="98"/>
      <c r="G36" s="98"/>
    </row>
    <row r="37" spans="1:7" ht="12.75">
      <c r="A37" s="89"/>
      <c r="B37" s="90"/>
      <c r="C37" s="90"/>
      <c r="D37" s="89"/>
      <c r="E37" s="90"/>
      <c r="F37" s="92"/>
      <c r="G37" s="92"/>
    </row>
    <row r="38" spans="1:7" ht="12.75">
      <c r="A38" s="89"/>
      <c r="B38" s="90"/>
      <c r="C38" s="90"/>
      <c r="D38" s="89"/>
      <c r="E38" s="90"/>
      <c r="F38" s="92"/>
      <c r="G38" s="92"/>
    </row>
    <row r="39" spans="1:7" ht="12.75">
      <c r="A39" s="99" t="s">
        <v>84</v>
      </c>
      <c r="B39" s="93" t="s">
        <v>85</v>
      </c>
      <c r="C39" s="93"/>
      <c r="D39" s="99" t="s">
        <v>77</v>
      </c>
      <c r="E39" s="93"/>
      <c r="F39" s="100">
        <f>SUM(F40:F42)</f>
        <v>0</v>
      </c>
      <c r="G39" s="100">
        <f>SUM(G40:G42)</f>
        <v>0</v>
      </c>
    </row>
    <row r="40" spans="1:7" ht="12.75">
      <c r="A40" s="89"/>
      <c r="B40" s="90"/>
      <c r="C40" s="90"/>
      <c r="D40" s="89"/>
      <c r="E40" s="90"/>
      <c r="F40" s="92"/>
      <c r="G40" s="92"/>
    </row>
    <row r="41" spans="1:7" ht="12.75">
      <c r="A41" s="89"/>
      <c r="B41" s="90"/>
      <c r="C41" s="90"/>
      <c r="D41" s="89"/>
      <c r="E41" s="90"/>
      <c r="F41" s="92"/>
      <c r="G41" s="92"/>
    </row>
    <row r="42" spans="1:7" ht="12.75">
      <c r="A42" s="89"/>
      <c r="B42" s="90"/>
      <c r="C42" s="90"/>
      <c r="D42" s="89"/>
      <c r="E42" s="90"/>
      <c r="F42" s="92"/>
      <c r="G42" s="92"/>
    </row>
    <row r="43" spans="1:7" ht="12.75">
      <c r="A43" s="99" t="s">
        <v>86</v>
      </c>
      <c r="B43" s="93" t="s">
        <v>87</v>
      </c>
      <c r="C43" s="93"/>
      <c r="D43" s="99" t="s">
        <v>77</v>
      </c>
      <c r="E43" s="93"/>
      <c r="F43" s="100">
        <f>SUM(F44:F46)</f>
        <v>0</v>
      </c>
      <c r="G43" s="100">
        <f>SUM(G44:G46)</f>
        <v>0</v>
      </c>
    </row>
    <row r="44" spans="1:7" ht="12.75">
      <c r="A44" s="89"/>
      <c r="B44" s="90"/>
      <c r="C44" s="90"/>
      <c r="D44" s="89"/>
      <c r="E44" s="90"/>
      <c r="F44" s="92"/>
      <c r="G44" s="92"/>
    </row>
    <row r="45" spans="1:7" ht="12.75">
      <c r="A45" s="89"/>
      <c r="B45" s="90"/>
      <c r="C45" s="90"/>
      <c r="D45" s="89"/>
      <c r="E45" s="90"/>
      <c r="F45" s="92"/>
      <c r="G45" s="92"/>
    </row>
    <row r="46" spans="1:7" ht="12.75">
      <c r="A46" s="89"/>
      <c r="B46" s="90"/>
      <c r="C46" s="90"/>
      <c r="D46" s="89"/>
      <c r="E46" s="90"/>
      <c r="F46" s="92"/>
      <c r="G46" s="92"/>
    </row>
    <row r="47" spans="1:7" s="141" customFormat="1" ht="39.75" customHeight="1">
      <c r="A47" s="84" t="s">
        <v>88</v>
      </c>
      <c r="B47" s="94" t="s">
        <v>89</v>
      </c>
      <c r="C47" s="94"/>
      <c r="D47" s="84" t="s">
        <v>77</v>
      </c>
      <c r="E47" s="97"/>
      <c r="F47" s="95">
        <f>SUM(F48:F50)</f>
        <v>0</v>
      </c>
      <c r="G47" s="95">
        <f>SUM(G48:G50)</f>
        <v>0</v>
      </c>
    </row>
    <row r="48" spans="1:7" ht="12.75">
      <c r="A48" s="89"/>
      <c r="B48" s="90"/>
      <c r="C48" s="90"/>
      <c r="D48" s="89"/>
      <c r="E48" s="90"/>
      <c r="F48" s="92"/>
      <c r="G48" s="92"/>
    </row>
    <row r="49" spans="1:7" ht="12.75">
      <c r="A49" s="89"/>
      <c r="B49" s="90"/>
      <c r="C49" s="90"/>
      <c r="D49" s="89"/>
      <c r="E49" s="90"/>
      <c r="F49" s="92"/>
      <c r="G49" s="92"/>
    </row>
    <row r="50" spans="1:7" ht="12.75">
      <c r="A50" s="89"/>
      <c r="B50" s="90"/>
      <c r="C50" s="90"/>
      <c r="D50" s="89"/>
      <c r="E50" s="90"/>
      <c r="F50" s="92"/>
      <c r="G50" s="92"/>
    </row>
    <row r="51" spans="1:7" s="104" customFormat="1" ht="15" customHeight="1">
      <c r="A51" s="1352" t="s">
        <v>9</v>
      </c>
      <c r="B51" s="1353"/>
      <c r="C51" s="101"/>
      <c r="D51" s="102"/>
      <c r="E51" s="101"/>
      <c r="F51" s="103">
        <f>F22+F31+F35+F39+F43+F47</f>
        <v>0</v>
      </c>
      <c r="G51" s="103">
        <f>G22+G31+G35+G39+G43+G47</f>
        <v>0</v>
      </c>
    </row>
    <row r="52" spans="1:7" s="108" customFormat="1" ht="12" customHeight="1">
      <c r="A52" s="1359"/>
      <c r="B52" s="1360"/>
      <c r="C52" s="105"/>
      <c r="D52" s="106"/>
      <c r="E52" s="105"/>
      <c r="F52" s="107"/>
      <c r="G52" s="107"/>
    </row>
    <row r="53" ht="12.75">
      <c r="B53" s="77" t="s">
        <v>90</v>
      </c>
    </row>
    <row r="54" ht="12.75">
      <c r="B54" s="77" t="s">
        <v>91</v>
      </c>
    </row>
    <row r="55" ht="4.5" customHeight="1"/>
    <row r="56" ht="12.75">
      <c r="E56" s="77" t="s">
        <v>92</v>
      </c>
    </row>
    <row r="57" ht="12.75">
      <c r="E57" s="109" t="s">
        <v>93</v>
      </c>
    </row>
    <row r="58" ht="6" customHeight="1">
      <c r="E58" s="109"/>
    </row>
    <row r="59" spans="2:7" ht="12.75">
      <c r="B59" s="35" t="s">
        <v>94</v>
      </c>
      <c r="C59" s="35"/>
      <c r="E59" s="109"/>
      <c r="F59" s="1347" t="s">
        <v>95</v>
      </c>
      <c r="G59" s="1347"/>
    </row>
    <row r="60" spans="5:7" ht="9" customHeight="1">
      <c r="E60" s="37"/>
      <c r="F60" s="1341"/>
      <c r="G60" s="1341"/>
    </row>
    <row r="61" spans="2:7" ht="12.75">
      <c r="B61" s="77" t="s">
        <v>96</v>
      </c>
      <c r="E61" s="109"/>
      <c r="F61" s="1342" t="s">
        <v>97</v>
      </c>
      <c r="G61" s="1342"/>
    </row>
    <row r="62" spans="2:7" ht="12.75">
      <c r="B62" s="110" t="s">
        <v>98</v>
      </c>
      <c r="C62" s="110"/>
      <c r="F62" s="1346" t="s">
        <v>99</v>
      </c>
      <c r="G62" s="1346"/>
    </row>
    <row r="63" ht="8.25" customHeight="1"/>
    <row r="64" spans="6:7" ht="15" customHeight="1">
      <c r="F64" s="1348" t="s">
        <v>100</v>
      </c>
      <c r="G64" s="1348"/>
    </row>
    <row r="65" ht="9" customHeight="1"/>
    <row r="66" spans="6:7" ht="12.75">
      <c r="F66" s="1341" t="s">
        <v>92</v>
      </c>
      <c r="G66" s="1341"/>
    </row>
    <row r="67" spans="1:7" ht="12.75">
      <c r="A67" s="111"/>
      <c r="B67" s="77" t="s">
        <v>101</v>
      </c>
      <c r="F67" s="1345" t="s">
        <v>102</v>
      </c>
      <c r="G67" s="1345"/>
    </row>
    <row r="68" ht="12.75">
      <c r="A68" s="77" t="s">
        <v>103</v>
      </c>
    </row>
    <row r="69" spans="1:7" ht="11.25" customHeight="1">
      <c r="A69" s="112" t="s">
        <v>104</v>
      </c>
      <c r="B69" s="1349" t="s">
        <v>246</v>
      </c>
      <c r="C69" s="1349"/>
      <c r="D69" s="1349"/>
      <c r="E69" s="1349"/>
      <c r="F69" s="1349"/>
      <c r="G69" s="1349"/>
    </row>
    <row r="70" spans="1:2" s="80" customFormat="1" ht="15" customHeight="1">
      <c r="A70" s="113" t="s">
        <v>35</v>
      </c>
      <c r="B70" s="80" t="s">
        <v>105</v>
      </c>
    </row>
    <row r="71" spans="1:7" ht="29.25" customHeight="1">
      <c r="A71" s="114" t="s">
        <v>36</v>
      </c>
      <c r="B71" s="1338" t="s">
        <v>106</v>
      </c>
      <c r="C71" s="1338"/>
      <c r="D71" s="1338"/>
      <c r="E71" s="1338"/>
      <c r="F71" s="1338"/>
      <c r="G71" s="1338"/>
    </row>
  </sheetData>
  <sheetProtection/>
  <mergeCells count="28">
    <mergeCell ref="F2:G4"/>
    <mergeCell ref="B69:G69"/>
    <mergeCell ref="A2:D2"/>
    <mergeCell ref="A51:B51"/>
    <mergeCell ref="A12:D12"/>
    <mergeCell ref="E12:G12"/>
    <mergeCell ref="E13:F13"/>
    <mergeCell ref="E14:F14"/>
    <mergeCell ref="E15:F15"/>
    <mergeCell ref="A52:B52"/>
    <mergeCell ref="C15:D15"/>
    <mergeCell ref="F66:G66"/>
    <mergeCell ref="B71:G71"/>
    <mergeCell ref="A5:G5"/>
    <mergeCell ref="A6:G6"/>
    <mergeCell ref="A7:G7"/>
    <mergeCell ref="F60:G60"/>
    <mergeCell ref="F61:G61"/>
    <mergeCell ref="A11:G11"/>
    <mergeCell ref="A13:B13"/>
    <mergeCell ref="A14:B14"/>
    <mergeCell ref="A15:B15"/>
    <mergeCell ref="F67:G67"/>
    <mergeCell ref="F62:G62"/>
    <mergeCell ref="F59:G59"/>
    <mergeCell ref="F64:G64"/>
    <mergeCell ref="C13:D13"/>
    <mergeCell ref="C14:D14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R102"/>
  <sheetViews>
    <sheetView view="pageBreakPreview" zoomScaleSheetLayoutView="100" zoomScalePageLayoutView="0" workbookViewId="0" topLeftCell="A1">
      <selection activeCell="B9" sqref="B9:O9"/>
    </sheetView>
  </sheetViews>
  <sheetFormatPr defaultColWidth="9.00390625" defaultRowHeight="12.75"/>
  <cols>
    <col min="1" max="1" width="6.375" style="75" customWidth="1"/>
    <col min="2" max="2" width="32.875" style="75" customWidth="1"/>
    <col min="3" max="6" width="12.375" style="75" customWidth="1"/>
    <col min="7" max="7" width="11.625" style="75" customWidth="1"/>
    <col min="8" max="16" width="10.00390625" style="75" customWidth="1"/>
    <col min="17" max="16384" width="9.125" style="75" customWidth="1"/>
  </cols>
  <sheetData>
    <row r="1" spans="7:14" ht="12.75">
      <c r="G1" s="115"/>
      <c r="N1" s="115" t="s">
        <v>109</v>
      </c>
    </row>
    <row r="2" spans="1:16" s="76" customFormat="1" ht="12.75" customHeight="1">
      <c r="A2" s="75"/>
      <c r="G2" s="116"/>
      <c r="H2" s="76" t="s">
        <v>61</v>
      </c>
      <c r="N2" s="1301" t="s">
        <v>319</v>
      </c>
      <c r="O2" s="1301"/>
      <c r="P2" s="1301"/>
    </row>
    <row r="3" spans="1:16" s="76" customFormat="1" ht="12.75">
      <c r="A3" s="75"/>
      <c r="G3" s="116"/>
      <c r="N3" s="1301"/>
      <c r="O3" s="1301"/>
      <c r="P3" s="1301"/>
    </row>
    <row r="4" spans="1:16" s="76" customFormat="1" ht="12.75">
      <c r="A4" s="75"/>
      <c r="G4" s="116"/>
      <c r="N4" s="1301"/>
      <c r="O4" s="1301"/>
      <c r="P4" s="1301"/>
    </row>
    <row r="5" spans="1:16" s="4" customFormat="1" ht="15.75">
      <c r="A5" s="1322" t="s">
        <v>110</v>
      </c>
      <c r="B5" s="1322"/>
      <c r="C5" s="1322"/>
      <c r="D5" s="1322"/>
      <c r="E5" s="1322"/>
      <c r="F5" s="1322"/>
      <c r="G5" s="1322"/>
      <c r="H5" s="1322"/>
      <c r="I5" s="1322"/>
      <c r="J5" s="1322"/>
      <c r="K5" s="1322"/>
      <c r="L5" s="1322"/>
      <c r="M5" s="1322"/>
      <c r="N5" s="1322"/>
      <c r="O5" s="1322"/>
      <c r="P5" s="1322"/>
    </row>
    <row r="6" spans="1:16" s="3" customFormat="1" ht="15.75">
      <c r="A6" s="1322" t="s">
        <v>299</v>
      </c>
      <c r="B6" s="1322"/>
      <c r="C6" s="1322"/>
      <c r="D6" s="1322"/>
      <c r="E6" s="1322"/>
      <c r="F6" s="1322"/>
      <c r="G6" s="1322"/>
      <c r="H6" s="1322"/>
      <c r="I6" s="1322"/>
      <c r="J6" s="1322"/>
      <c r="K6" s="1322"/>
      <c r="L6" s="1322"/>
      <c r="M6" s="1322"/>
      <c r="N6" s="1322"/>
      <c r="O6" s="1322"/>
      <c r="P6" s="1322"/>
    </row>
    <row r="7" spans="1:16" s="3" customFormat="1" ht="15.75">
      <c r="A7" s="1322" t="s">
        <v>111</v>
      </c>
      <c r="B7" s="1322"/>
      <c r="C7" s="1322"/>
      <c r="D7" s="1322"/>
      <c r="E7" s="1322"/>
      <c r="F7" s="1322"/>
      <c r="G7" s="1322"/>
      <c r="H7" s="1322"/>
      <c r="I7" s="1322"/>
      <c r="J7" s="1322"/>
      <c r="K7" s="1322"/>
      <c r="L7" s="1322"/>
      <c r="M7" s="1322"/>
      <c r="N7" s="1322"/>
      <c r="O7" s="1322"/>
      <c r="P7" s="1322"/>
    </row>
    <row r="8" s="3" customFormat="1" ht="15.75"/>
    <row r="9" spans="1:16" s="3" customFormat="1" ht="15.75">
      <c r="A9" s="33"/>
      <c r="B9" s="1376"/>
      <c r="C9" s="1377"/>
      <c r="D9" s="1377"/>
      <c r="E9" s="1377"/>
      <c r="F9" s="1377"/>
      <c r="G9" s="1377"/>
      <c r="H9" s="1377"/>
      <c r="I9" s="1377"/>
      <c r="J9" s="1377"/>
      <c r="K9" s="1377"/>
      <c r="L9" s="1377"/>
      <c r="M9" s="1377"/>
      <c r="N9" s="1377"/>
      <c r="O9" s="1377"/>
      <c r="P9" s="33"/>
    </row>
    <row r="10" spans="1:16" s="3" customFormat="1" ht="13.5" customHeight="1">
      <c r="A10" s="1365" t="s">
        <v>5</v>
      </c>
      <c r="B10" s="1365"/>
      <c r="C10" s="1365"/>
      <c r="D10" s="1365"/>
      <c r="E10" s="1365"/>
      <c r="F10" s="1365"/>
      <c r="G10" s="1365"/>
      <c r="H10" s="1365"/>
      <c r="I10" s="1365"/>
      <c r="J10" s="1365"/>
      <c r="K10" s="1365"/>
      <c r="L10" s="1365"/>
      <c r="M10" s="1365"/>
      <c r="N10" s="1365"/>
      <c r="O10" s="1365"/>
      <c r="P10" s="1365"/>
    </row>
    <row r="11" spans="8:15" s="3" customFormat="1" ht="15.75">
      <c r="H11" s="8"/>
      <c r="I11" s="8"/>
      <c r="J11" s="8"/>
      <c r="K11" s="8"/>
      <c r="L11" s="8"/>
      <c r="M11" s="8"/>
      <c r="O11" s="75" t="s">
        <v>72</v>
      </c>
    </row>
    <row r="12" spans="1:44" s="118" customFormat="1" ht="12.75" customHeight="1">
      <c r="A12" s="1366" t="s">
        <v>112</v>
      </c>
      <c r="B12" s="1366" t="s">
        <v>0</v>
      </c>
      <c r="C12" s="1367" t="s">
        <v>113</v>
      </c>
      <c r="D12" s="1370" t="s">
        <v>114</v>
      </c>
      <c r="E12" s="1371"/>
      <c r="F12" s="1362" t="s">
        <v>300</v>
      </c>
      <c r="G12" s="1363"/>
      <c r="H12" s="1363"/>
      <c r="I12" s="1363"/>
      <c r="J12" s="1363"/>
      <c r="K12" s="1363"/>
      <c r="L12" s="1363"/>
      <c r="M12" s="1363"/>
      <c r="N12" s="1363"/>
      <c r="O12" s="1363"/>
      <c r="P12" s="1364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</row>
    <row r="13" spans="1:44" s="118" customFormat="1" ht="12.75">
      <c r="A13" s="1366"/>
      <c r="B13" s="1366"/>
      <c r="C13" s="1368"/>
      <c r="D13" s="1361" t="s">
        <v>286</v>
      </c>
      <c r="E13" s="1361" t="s">
        <v>287</v>
      </c>
      <c r="F13" s="1367" t="s">
        <v>237</v>
      </c>
      <c r="G13" s="1363" t="s">
        <v>115</v>
      </c>
      <c r="H13" s="1370" t="s">
        <v>232</v>
      </c>
      <c r="I13" s="1378"/>
      <c r="J13" s="1378"/>
      <c r="K13" s="1378"/>
      <c r="L13" s="1378"/>
      <c r="M13" s="148"/>
      <c r="N13" s="1370" t="s">
        <v>116</v>
      </c>
      <c r="O13" s="1378"/>
      <c r="P13" s="1371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</row>
    <row r="14" spans="1:44" s="121" customFormat="1" ht="48.75" customHeight="1">
      <c r="A14" s="1366"/>
      <c r="B14" s="1366"/>
      <c r="C14" s="1369"/>
      <c r="D14" s="1361"/>
      <c r="E14" s="1361"/>
      <c r="F14" s="1369"/>
      <c r="G14" s="1404"/>
      <c r="H14" s="119" t="s">
        <v>117</v>
      </c>
      <c r="I14" s="119" t="s">
        <v>118</v>
      </c>
      <c r="J14" s="119" t="s">
        <v>119</v>
      </c>
      <c r="K14" s="119" t="s">
        <v>120</v>
      </c>
      <c r="L14" s="119" t="s">
        <v>121</v>
      </c>
      <c r="M14" s="34" t="s">
        <v>28</v>
      </c>
      <c r="N14" s="34" t="s">
        <v>118</v>
      </c>
      <c r="O14" s="34" t="s">
        <v>122</v>
      </c>
      <c r="P14" s="34" t="s">
        <v>28</v>
      </c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</row>
    <row r="15" spans="1:16" s="129" customFormat="1" ht="12.75">
      <c r="A15" s="128">
        <v>1</v>
      </c>
      <c r="B15" s="128">
        <v>2</v>
      </c>
      <c r="C15" s="128">
        <v>3</v>
      </c>
      <c r="D15" s="128">
        <v>4</v>
      </c>
      <c r="E15" s="128">
        <v>5</v>
      </c>
      <c r="F15" s="128">
        <v>6</v>
      </c>
      <c r="G15" s="128">
        <v>7</v>
      </c>
      <c r="H15" s="128">
        <v>8</v>
      </c>
      <c r="I15" s="128">
        <v>9</v>
      </c>
      <c r="J15" s="128">
        <v>10</v>
      </c>
      <c r="K15" s="128">
        <v>11</v>
      </c>
      <c r="L15" s="128">
        <v>12</v>
      </c>
      <c r="M15" s="128">
        <v>13</v>
      </c>
      <c r="N15" s="128">
        <v>14</v>
      </c>
      <c r="O15" s="128">
        <v>15</v>
      </c>
      <c r="P15" s="128">
        <v>16</v>
      </c>
    </row>
    <row r="16" spans="1:16" s="123" customFormat="1" ht="12.75">
      <c r="A16" s="122"/>
      <c r="B16" s="122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</row>
    <row r="17" spans="1:16" s="118" customFormat="1" ht="12.75">
      <c r="A17" s="21" t="s">
        <v>1</v>
      </c>
      <c r="B17" s="130" t="s">
        <v>123</v>
      </c>
      <c r="C17" s="131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</row>
    <row r="18" spans="1:16" s="118" customFormat="1" ht="12.75">
      <c r="A18" s="21" t="s">
        <v>2</v>
      </c>
      <c r="B18" s="130" t="s">
        <v>124</v>
      </c>
      <c r="C18" s="131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</row>
    <row r="19" spans="1:16" s="118" customFormat="1" ht="25.5">
      <c r="A19" s="21" t="s">
        <v>4</v>
      </c>
      <c r="B19" s="130" t="s">
        <v>125</v>
      </c>
      <c r="C19" s="131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</row>
    <row r="20" spans="1:16" s="118" customFormat="1" ht="12.75">
      <c r="A20" s="21"/>
      <c r="B20" s="130"/>
      <c r="C20" s="131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</row>
    <row r="21" spans="1:16" s="118" customFormat="1" ht="12.75">
      <c r="A21" s="21"/>
      <c r="B21" s="130"/>
      <c r="C21" s="131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</row>
    <row r="22" spans="1:16" s="118" customFormat="1" ht="12.75">
      <c r="A22" s="21"/>
      <c r="B22" s="130"/>
      <c r="C22" s="131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</row>
    <row r="23" spans="1:16" s="118" customFormat="1" ht="12.75">
      <c r="A23" s="21"/>
      <c r="B23" s="130"/>
      <c r="C23" s="131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</row>
    <row r="24" spans="1:16" s="136" customFormat="1" ht="12.75">
      <c r="A24" s="125"/>
      <c r="B24" s="133" t="s">
        <v>29</v>
      </c>
      <c r="C24" s="134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</row>
    <row r="25" spans="1:16" s="118" customFormat="1" ht="12.75">
      <c r="A25" s="21" t="s">
        <v>8</v>
      </c>
      <c r="B25" s="130" t="s">
        <v>126</v>
      </c>
      <c r="C25" s="131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</row>
    <row r="26" spans="1:16" s="118" customFormat="1" ht="12.75">
      <c r="A26" s="21"/>
      <c r="B26" s="137" t="s">
        <v>127</v>
      </c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</row>
    <row r="27" spans="1:16" s="118" customFormat="1" ht="12.75">
      <c r="A27" s="21"/>
      <c r="B27" s="137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</row>
    <row r="28" spans="1:16" s="118" customFormat="1" ht="12.75">
      <c r="A28" s="21"/>
      <c r="B28" s="137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</row>
    <row r="29" spans="1:16" s="118" customFormat="1" ht="12.75">
      <c r="A29" s="21"/>
      <c r="B29" s="137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</row>
    <row r="30" spans="1:16" s="118" customFormat="1" ht="12.75">
      <c r="A30" s="21"/>
      <c r="B30" s="137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</row>
    <row r="31" spans="1:16" s="118" customFormat="1" ht="12.75">
      <c r="A31" s="21"/>
      <c r="B31" s="137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</row>
    <row r="32" spans="1:16" s="118" customFormat="1" ht="12.75">
      <c r="A32" s="21"/>
      <c r="B32" s="137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</row>
    <row r="33" spans="1:16" s="118" customFormat="1" ht="12.75">
      <c r="A33" s="21"/>
      <c r="B33" s="137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</row>
    <row r="34" spans="1:16" s="118" customFormat="1" ht="12.75">
      <c r="A34" s="21"/>
      <c r="B34" s="137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</row>
    <row r="35" spans="1:16" s="118" customFormat="1" ht="12.75">
      <c r="A35" s="21"/>
      <c r="B35" s="137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</row>
    <row r="36" spans="1:16" s="118" customFormat="1" ht="12.75">
      <c r="A36" s="21"/>
      <c r="B36" s="137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</row>
    <row r="37" spans="1:16" s="118" customFormat="1" ht="12.75">
      <c r="A37" s="21"/>
      <c r="B37" s="137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</row>
    <row r="38" spans="1:16" s="32" customFormat="1" ht="15.75">
      <c r="A38" s="19"/>
      <c r="B38" s="138" t="s">
        <v>9</v>
      </c>
      <c r="C38" s="139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</row>
    <row r="39" spans="1:7" s="3" customFormat="1" ht="14.25" customHeight="1">
      <c r="A39" s="11"/>
      <c r="B39" s="12"/>
      <c r="C39" s="12"/>
      <c r="D39" s="11"/>
      <c r="E39" s="11"/>
      <c r="F39" s="11"/>
      <c r="G39" s="11"/>
    </row>
    <row r="40" spans="1:16" s="150" customFormat="1" ht="14.25" customHeight="1">
      <c r="A40" s="159"/>
      <c r="B40" s="1386" t="s">
        <v>234</v>
      </c>
      <c r="C40" s="1387"/>
      <c r="D40" s="1387"/>
      <c r="E40" s="1387"/>
      <c r="F40" s="1387"/>
      <c r="G40" s="1387"/>
      <c r="H40" s="1387"/>
      <c r="I40" s="1387"/>
      <c r="J40" s="1387"/>
      <c r="K40" s="1387"/>
      <c r="L40" s="1387"/>
      <c r="M40" s="1387"/>
      <c r="N40" s="1387"/>
      <c r="O40" s="1387"/>
      <c r="P40" s="159"/>
    </row>
    <row r="41" spans="1:16" s="3" customFormat="1" ht="14.25" customHeight="1">
      <c r="A41" s="11"/>
      <c r="B41" s="160"/>
      <c r="C41" s="151"/>
      <c r="D41" s="152"/>
      <c r="E41" s="152"/>
      <c r="F41" s="152"/>
      <c r="G41" s="152"/>
      <c r="H41" s="153"/>
      <c r="I41" s="153"/>
      <c r="J41" s="153"/>
      <c r="K41" s="153"/>
      <c r="L41" s="153"/>
      <c r="M41" s="153"/>
      <c r="N41" s="153"/>
      <c r="O41" s="154"/>
      <c r="P41" s="8"/>
    </row>
    <row r="42" spans="1:16" s="3" customFormat="1" ht="14.25" customHeight="1">
      <c r="A42" s="11"/>
      <c r="B42" s="155"/>
      <c r="C42" s="1375" t="s">
        <v>238</v>
      </c>
      <c r="D42" s="1383"/>
      <c r="E42" s="1383"/>
      <c r="F42" s="1383"/>
      <c r="G42" s="11"/>
      <c r="H42" s="1392" t="s">
        <v>10</v>
      </c>
      <c r="I42" s="1392"/>
      <c r="J42" s="1392"/>
      <c r="K42" s="1392"/>
      <c r="L42" s="1392"/>
      <c r="M42" s="11"/>
      <c r="N42" s="11"/>
      <c r="O42" s="161"/>
      <c r="P42" s="8"/>
    </row>
    <row r="43" spans="1:16" s="3" customFormat="1" ht="14.25" customHeight="1">
      <c r="A43" s="11"/>
      <c r="B43" s="162"/>
      <c r="C43" s="1379"/>
      <c r="D43" s="1380"/>
      <c r="E43" s="1380"/>
      <c r="F43" s="1381"/>
      <c r="G43" s="11"/>
      <c r="H43" s="1395"/>
      <c r="I43" s="1396"/>
      <c r="J43" s="1396"/>
      <c r="K43" s="1396"/>
      <c r="L43" s="1397"/>
      <c r="M43" s="157"/>
      <c r="N43" s="157"/>
      <c r="O43" s="163"/>
      <c r="P43" s="8"/>
    </row>
    <row r="44" spans="1:16" s="3" customFormat="1" ht="14.25" customHeight="1">
      <c r="A44" s="11"/>
      <c r="B44" s="162"/>
      <c r="C44" s="1382"/>
      <c r="D44" s="1383"/>
      <c r="E44" s="1383"/>
      <c r="F44" s="1384"/>
      <c r="G44" s="11"/>
      <c r="H44" s="1398"/>
      <c r="I44" s="1394"/>
      <c r="J44" s="1394"/>
      <c r="K44" s="1394"/>
      <c r="L44" s="1399"/>
      <c r="M44" s="157"/>
      <c r="N44" s="157"/>
      <c r="O44" s="163"/>
      <c r="P44" s="8"/>
    </row>
    <row r="45" spans="1:16" s="3" customFormat="1" ht="14.25" customHeight="1">
      <c r="A45" s="11"/>
      <c r="B45" s="162"/>
      <c r="C45" s="1382"/>
      <c r="D45" s="1383"/>
      <c r="E45" s="1383"/>
      <c r="F45" s="1384"/>
      <c r="G45" s="11"/>
      <c r="H45" s="1398"/>
      <c r="I45" s="1394"/>
      <c r="J45" s="1394"/>
      <c r="K45" s="1394"/>
      <c r="L45" s="1399"/>
      <c r="M45" s="157"/>
      <c r="N45" s="157"/>
      <c r="O45" s="163"/>
      <c r="P45" s="8"/>
    </row>
    <row r="46" spans="1:16" s="3" customFormat="1" ht="14.25" customHeight="1">
      <c r="A46" s="11"/>
      <c r="B46" s="162"/>
      <c r="C46" s="1382"/>
      <c r="D46" s="1383"/>
      <c r="E46" s="1383"/>
      <c r="F46" s="1384"/>
      <c r="G46" s="11"/>
      <c r="H46" s="1398"/>
      <c r="I46" s="1394"/>
      <c r="J46" s="1394"/>
      <c r="K46" s="1394"/>
      <c r="L46" s="1399"/>
      <c r="M46" s="157"/>
      <c r="N46" s="157"/>
      <c r="O46" s="163"/>
      <c r="P46" s="8"/>
    </row>
    <row r="47" spans="1:16" s="3" customFormat="1" ht="14.25" customHeight="1">
      <c r="A47" s="11"/>
      <c r="B47" s="162"/>
      <c r="C47" s="1382"/>
      <c r="D47" s="1383"/>
      <c r="E47" s="1383"/>
      <c r="F47" s="1384"/>
      <c r="G47" s="11"/>
      <c r="H47" s="1398"/>
      <c r="I47" s="1394"/>
      <c r="J47" s="1394"/>
      <c r="K47" s="1394"/>
      <c r="L47" s="1399"/>
      <c r="M47" s="157"/>
      <c r="N47" s="157"/>
      <c r="O47" s="163"/>
      <c r="P47" s="8"/>
    </row>
    <row r="48" spans="1:16" s="3" customFormat="1" ht="14.25" customHeight="1">
      <c r="A48" s="11"/>
      <c r="B48" s="162"/>
      <c r="C48" s="1382"/>
      <c r="D48" s="1383"/>
      <c r="E48" s="1383"/>
      <c r="F48" s="1384"/>
      <c r="G48" s="11"/>
      <c r="H48" s="1398"/>
      <c r="I48" s="1394"/>
      <c r="J48" s="1394"/>
      <c r="K48" s="1394"/>
      <c r="L48" s="1399"/>
      <c r="M48" s="157"/>
      <c r="N48" s="157"/>
      <c r="O48" s="163"/>
      <c r="P48" s="8"/>
    </row>
    <row r="49" spans="1:16" s="3" customFormat="1" ht="14.25" customHeight="1">
      <c r="A49" s="11"/>
      <c r="B49" s="162"/>
      <c r="C49" s="1382"/>
      <c r="D49" s="1383"/>
      <c r="E49" s="1383"/>
      <c r="F49" s="1384"/>
      <c r="G49" s="11"/>
      <c r="H49" s="1398"/>
      <c r="I49" s="1394"/>
      <c r="J49" s="1394"/>
      <c r="K49" s="1394"/>
      <c r="L49" s="1399"/>
      <c r="M49" s="157"/>
      <c r="N49" s="157"/>
      <c r="O49" s="163"/>
      <c r="P49" s="8"/>
    </row>
    <row r="50" spans="1:16" s="3" customFormat="1" ht="14.25" customHeight="1">
      <c r="A50" s="11"/>
      <c r="B50" s="162"/>
      <c r="C50" s="1382"/>
      <c r="D50" s="1383"/>
      <c r="E50" s="1383"/>
      <c r="F50" s="1384"/>
      <c r="G50" s="11"/>
      <c r="H50" s="1400"/>
      <c r="I50" s="1394"/>
      <c r="J50" s="1394"/>
      <c r="K50" s="1394"/>
      <c r="L50" s="1399"/>
      <c r="M50" s="157"/>
      <c r="N50" s="157"/>
      <c r="O50" s="163"/>
      <c r="P50" s="8"/>
    </row>
    <row r="51" spans="1:16" s="3" customFormat="1" ht="14.25" customHeight="1">
      <c r="A51" s="11"/>
      <c r="B51" s="162"/>
      <c r="C51" s="1382"/>
      <c r="D51" s="1383"/>
      <c r="E51" s="1383"/>
      <c r="F51" s="1384"/>
      <c r="G51" s="11"/>
      <c r="H51" s="1400"/>
      <c r="I51" s="1394"/>
      <c r="J51" s="1394"/>
      <c r="K51" s="1394"/>
      <c r="L51" s="1399"/>
      <c r="M51" s="157"/>
      <c r="N51" s="157"/>
      <c r="O51" s="163"/>
      <c r="P51" s="8"/>
    </row>
    <row r="52" spans="1:16" s="3" customFormat="1" ht="14.25" customHeight="1">
      <c r="A52" s="11"/>
      <c r="B52" s="164"/>
      <c r="C52" s="1382"/>
      <c r="D52" s="1383"/>
      <c r="E52" s="1383"/>
      <c r="F52" s="1384"/>
      <c r="G52" s="11"/>
      <c r="H52" s="1400"/>
      <c r="I52" s="1394"/>
      <c r="J52" s="1394"/>
      <c r="K52" s="1394"/>
      <c r="L52" s="1399"/>
      <c r="M52" s="157"/>
      <c r="N52" s="157"/>
      <c r="O52" s="163"/>
      <c r="P52" s="8"/>
    </row>
    <row r="53" spans="1:16" s="3" customFormat="1" ht="14.25" customHeight="1">
      <c r="A53" s="11"/>
      <c r="B53" s="164"/>
      <c r="C53" s="1382"/>
      <c r="D53" s="1383"/>
      <c r="E53" s="1383"/>
      <c r="F53" s="1384"/>
      <c r="G53" s="11"/>
      <c r="H53" s="1400"/>
      <c r="I53" s="1394"/>
      <c r="J53" s="1394"/>
      <c r="K53" s="1394"/>
      <c r="L53" s="1399"/>
      <c r="M53" s="157"/>
      <c r="N53" s="157"/>
      <c r="O53" s="163"/>
      <c r="P53" s="8"/>
    </row>
    <row r="54" spans="1:16" s="3" customFormat="1" ht="14.25" customHeight="1">
      <c r="A54" s="11"/>
      <c r="B54" s="164"/>
      <c r="C54" s="1388"/>
      <c r="D54" s="1389"/>
      <c r="E54" s="1389"/>
      <c r="F54" s="1390"/>
      <c r="G54" s="11"/>
      <c r="H54" s="1401"/>
      <c r="I54" s="1402"/>
      <c r="J54" s="1402"/>
      <c r="K54" s="1402"/>
      <c r="L54" s="1403"/>
      <c r="M54" s="157"/>
      <c r="N54" s="157"/>
      <c r="O54" s="163"/>
      <c r="P54" s="8"/>
    </row>
    <row r="55" spans="1:16" s="3" customFormat="1" ht="14.25" customHeight="1">
      <c r="A55" s="11"/>
      <c r="B55" s="165"/>
      <c r="C55" s="1391" t="s">
        <v>133</v>
      </c>
      <c r="D55" s="1391"/>
      <c r="E55" s="1391"/>
      <c r="F55" s="1391"/>
      <c r="G55" s="11"/>
      <c r="H55" s="1393" t="s">
        <v>133</v>
      </c>
      <c r="I55" s="1394"/>
      <c r="J55" s="1394"/>
      <c r="K55" s="1394"/>
      <c r="L55" s="1394"/>
      <c r="M55" s="157"/>
      <c r="N55" s="158"/>
      <c r="O55" s="166"/>
      <c r="P55" s="8"/>
    </row>
    <row r="56" spans="1:16" s="3" customFormat="1" ht="14.25" customHeight="1">
      <c r="A56" s="11"/>
      <c r="B56" s="162"/>
      <c r="C56" s="12"/>
      <c r="D56" s="11"/>
      <c r="E56" s="11"/>
      <c r="F56" s="11"/>
      <c r="G56" s="11"/>
      <c r="H56" s="8"/>
      <c r="I56" s="8"/>
      <c r="J56" s="8"/>
      <c r="K56" s="8"/>
      <c r="L56" s="8"/>
      <c r="M56" s="8"/>
      <c r="N56" s="8"/>
      <c r="O56" s="156"/>
      <c r="P56" s="8"/>
    </row>
    <row r="57" spans="1:16" s="3" customFormat="1" ht="14.25" customHeight="1">
      <c r="A57" s="11"/>
      <c r="B57" s="162"/>
      <c r="C57" s="12"/>
      <c r="D57" s="11"/>
      <c r="E57" s="11"/>
      <c r="F57" s="11"/>
      <c r="G57" s="11"/>
      <c r="H57" s="8"/>
      <c r="I57" s="8"/>
      <c r="J57" s="8"/>
      <c r="K57" s="8"/>
      <c r="L57" s="8"/>
      <c r="M57" s="8"/>
      <c r="N57" s="8"/>
      <c r="O57" s="156"/>
      <c r="P57" s="8"/>
    </row>
    <row r="58" spans="1:16" s="3" customFormat="1" ht="14.25" customHeight="1">
      <c r="A58" s="11"/>
      <c r="B58" s="155"/>
      <c r="C58" s="1375" t="s">
        <v>100</v>
      </c>
      <c r="D58" s="1375"/>
      <c r="E58" s="1375"/>
      <c r="F58" s="1375"/>
      <c r="G58" s="11"/>
      <c r="H58" s="8"/>
      <c r="I58" s="8"/>
      <c r="J58" s="8"/>
      <c r="K58" s="8"/>
      <c r="L58" s="8"/>
      <c r="M58" s="8"/>
      <c r="N58" s="8"/>
      <c r="O58" s="156"/>
      <c r="P58" s="8"/>
    </row>
    <row r="59" spans="1:16" s="3" customFormat="1" ht="14.25" customHeight="1">
      <c r="A59" s="11"/>
      <c r="B59" s="162"/>
      <c r="C59" s="1379"/>
      <c r="D59" s="1380"/>
      <c r="E59" s="1380"/>
      <c r="F59" s="1381"/>
      <c r="G59" s="11"/>
      <c r="H59" s="8"/>
      <c r="I59" s="8"/>
      <c r="J59" s="8"/>
      <c r="K59" s="8"/>
      <c r="L59" s="8"/>
      <c r="M59" s="8"/>
      <c r="N59" s="8"/>
      <c r="O59" s="156"/>
      <c r="P59" s="8"/>
    </row>
    <row r="60" spans="1:16" s="3" customFormat="1" ht="14.25" customHeight="1">
      <c r="A60" s="11"/>
      <c r="B60" s="162"/>
      <c r="C60" s="1382"/>
      <c r="D60" s="1383"/>
      <c r="E60" s="1383"/>
      <c r="F60" s="1384"/>
      <c r="G60" s="11"/>
      <c r="H60" s="8"/>
      <c r="I60" s="8"/>
      <c r="J60" s="8"/>
      <c r="K60" s="8"/>
      <c r="L60" s="8"/>
      <c r="M60" s="8"/>
      <c r="N60" s="8"/>
      <c r="O60" s="156"/>
      <c r="P60" s="8"/>
    </row>
    <row r="61" spans="1:16" s="3" customFormat="1" ht="14.25" customHeight="1">
      <c r="A61" s="11"/>
      <c r="B61" s="162"/>
      <c r="C61" s="1382"/>
      <c r="D61" s="1383"/>
      <c r="E61" s="1383"/>
      <c r="F61" s="1384"/>
      <c r="G61" s="11"/>
      <c r="H61" s="8"/>
      <c r="I61" s="8"/>
      <c r="J61" s="8"/>
      <c r="K61" s="8"/>
      <c r="L61" s="8"/>
      <c r="M61" s="8"/>
      <c r="N61" s="8"/>
      <c r="O61" s="156"/>
      <c r="P61" s="8"/>
    </row>
    <row r="62" spans="1:16" s="3" customFormat="1" ht="14.25" customHeight="1">
      <c r="A62" s="11"/>
      <c r="B62" s="162"/>
      <c r="C62" s="1382"/>
      <c r="D62" s="1383"/>
      <c r="E62" s="1383"/>
      <c r="F62" s="1384"/>
      <c r="G62" s="11"/>
      <c r="H62" s="8"/>
      <c r="I62" s="8"/>
      <c r="J62" s="8"/>
      <c r="K62" s="8"/>
      <c r="L62" s="8"/>
      <c r="M62" s="8"/>
      <c r="N62" s="8"/>
      <c r="O62" s="156"/>
      <c r="P62" s="8"/>
    </row>
    <row r="63" spans="1:16" s="3" customFormat="1" ht="14.25" customHeight="1">
      <c r="A63" s="11"/>
      <c r="B63" s="162"/>
      <c r="C63" s="1382"/>
      <c r="D63" s="1383"/>
      <c r="E63" s="1383"/>
      <c r="F63" s="1384"/>
      <c r="G63" s="11"/>
      <c r="H63" s="8"/>
      <c r="I63" s="8"/>
      <c r="J63" s="8"/>
      <c r="K63" s="8"/>
      <c r="L63" s="8"/>
      <c r="M63" s="8"/>
      <c r="N63" s="8"/>
      <c r="O63" s="156"/>
      <c r="P63" s="8"/>
    </row>
    <row r="64" spans="1:16" s="3" customFormat="1" ht="14.25" customHeight="1">
      <c r="A64" s="11"/>
      <c r="B64" s="162"/>
      <c r="C64" s="1382"/>
      <c r="D64" s="1383"/>
      <c r="E64" s="1383"/>
      <c r="F64" s="1384"/>
      <c r="G64" s="11"/>
      <c r="H64" s="8"/>
      <c r="I64" s="8"/>
      <c r="J64" s="8"/>
      <c r="K64" s="8"/>
      <c r="L64" s="8"/>
      <c r="M64" s="8"/>
      <c r="N64" s="8"/>
      <c r="O64" s="156"/>
      <c r="P64" s="8"/>
    </row>
    <row r="65" spans="1:16" s="3" customFormat="1" ht="14.25" customHeight="1">
      <c r="A65" s="11"/>
      <c r="B65" s="162"/>
      <c r="C65" s="1382"/>
      <c r="D65" s="1383"/>
      <c r="E65" s="1383"/>
      <c r="F65" s="1384"/>
      <c r="G65" s="11"/>
      <c r="H65" s="8"/>
      <c r="I65" s="8"/>
      <c r="J65" s="8"/>
      <c r="K65" s="8"/>
      <c r="L65" s="8"/>
      <c r="M65" s="8"/>
      <c r="N65" s="8"/>
      <c r="O65" s="156"/>
      <c r="P65" s="8"/>
    </row>
    <row r="66" spans="1:16" s="3" customFormat="1" ht="14.25" customHeight="1">
      <c r="A66" s="11"/>
      <c r="B66" s="162"/>
      <c r="C66" s="1382"/>
      <c r="D66" s="1383"/>
      <c r="E66" s="1383"/>
      <c r="F66" s="1384"/>
      <c r="G66" s="11"/>
      <c r="H66" s="8"/>
      <c r="I66" s="8"/>
      <c r="J66" s="8"/>
      <c r="K66" s="8"/>
      <c r="L66" s="8"/>
      <c r="M66" s="8"/>
      <c r="N66" s="8"/>
      <c r="O66" s="156"/>
      <c r="P66" s="8"/>
    </row>
    <row r="67" spans="1:16" s="3" customFormat="1" ht="14.25" customHeight="1">
      <c r="A67" s="11"/>
      <c r="B67" s="162"/>
      <c r="C67" s="1382"/>
      <c r="D67" s="1383"/>
      <c r="E67" s="1383"/>
      <c r="F67" s="1384"/>
      <c r="G67" s="11"/>
      <c r="H67" s="8"/>
      <c r="I67" s="8"/>
      <c r="J67" s="8"/>
      <c r="K67" s="8"/>
      <c r="L67" s="8"/>
      <c r="M67" s="8"/>
      <c r="N67" s="8"/>
      <c r="O67" s="156"/>
      <c r="P67" s="8"/>
    </row>
    <row r="68" spans="1:16" s="3" customFormat="1" ht="14.25" customHeight="1">
      <c r="A68" s="11"/>
      <c r="B68" s="164"/>
      <c r="C68" s="1382"/>
      <c r="D68" s="1383"/>
      <c r="E68" s="1383"/>
      <c r="F68" s="1384"/>
      <c r="G68" s="11"/>
      <c r="H68" s="8"/>
      <c r="I68" s="8"/>
      <c r="J68" s="8"/>
      <c r="K68" s="8"/>
      <c r="L68" s="8"/>
      <c r="M68" s="8"/>
      <c r="N68" s="8"/>
      <c r="O68" s="156"/>
      <c r="P68" s="8"/>
    </row>
    <row r="69" spans="1:16" s="3" customFormat="1" ht="14.25" customHeight="1">
      <c r="A69" s="11"/>
      <c r="B69" s="164"/>
      <c r="C69" s="1382"/>
      <c r="D69" s="1383"/>
      <c r="E69" s="1383"/>
      <c r="F69" s="1384"/>
      <c r="G69" s="11"/>
      <c r="H69" s="8"/>
      <c r="I69" s="8"/>
      <c r="J69" s="8"/>
      <c r="K69" s="8"/>
      <c r="L69" s="8"/>
      <c r="M69" s="8"/>
      <c r="N69" s="8"/>
      <c r="O69" s="156"/>
      <c r="P69" s="8"/>
    </row>
    <row r="70" spans="1:16" s="3" customFormat="1" ht="14.25" customHeight="1">
      <c r="A70" s="11"/>
      <c r="B70" s="164"/>
      <c r="C70" s="1382"/>
      <c r="D70" s="1383"/>
      <c r="E70" s="1383"/>
      <c r="F70" s="1384"/>
      <c r="G70" s="11"/>
      <c r="H70" s="8"/>
      <c r="I70" s="8"/>
      <c r="J70" s="8"/>
      <c r="K70" s="8"/>
      <c r="L70" s="8"/>
      <c r="M70" s="8"/>
      <c r="N70" s="8"/>
      <c r="O70" s="156"/>
      <c r="P70" s="8"/>
    </row>
    <row r="71" spans="1:16" s="3" customFormat="1" ht="14.25" customHeight="1">
      <c r="A71" s="11"/>
      <c r="B71" s="165"/>
      <c r="C71" s="1385" t="s">
        <v>133</v>
      </c>
      <c r="D71" s="1385"/>
      <c r="E71" s="1385"/>
      <c r="F71" s="1385"/>
      <c r="G71" s="11"/>
      <c r="H71" s="8"/>
      <c r="I71" s="8"/>
      <c r="J71" s="8"/>
      <c r="K71" s="8"/>
      <c r="L71" s="8"/>
      <c r="M71" s="8"/>
      <c r="N71" s="8"/>
      <c r="O71" s="156"/>
      <c r="P71" s="8"/>
    </row>
    <row r="72" spans="1:16" s="3" customFormat="1" ht="14.25" customHeight="1">
      <c r="A72" s="373"/>
      <c r="B72" s="165"/>
      <c r="C72" s="372"/>
      <c r="D72" s="372"/>
      <c r="E72" s="372"/>
      <c r="F72" s="372"/>
      <c r="G72" s="373"/>
      <c r="H72" s="8"/>
      <c r="I72" s="8"/>
      <c r="J72" s="8"/>
      <c r="K72" s="8"/>
      <c r="L72" s="8"/>
      <c r="M72" s="8"/>
      <c r="N72" s="8"/>
      <c r="O72" s="156"/>
      <c r="P72" s="8"/>
    </row>
    <row r="73" spans="1:16" s="3" customFormat="1" ht="14.25" customHeight="1">
      <c r="A73" s="11"/>
      <c r="B73" s="1372" t="s">
        <v>285</v>
      </c>
      <c r="C73" s="1373"/>
      <c r="D73" s="1373"/>
      <c r="E73" s="1373"/>
      <c r="F73" s="1373"/>
      <c r="G73" s="1373"/>
      <c r="H73" s="1373"/>
      <c r="I73" s="1373"/>
      <c r="J73" s="1373"/>
      <c r="K73" s="1373"/>
      <c r="L73" s="1373"/>
      <c r="M73" s="1373"/>
      <c r="N73" s="1373"/>
      <c r="O73" s="1374"/>
      <c r="P73" s="8"/>
    </row>
    <row r="74" s="2" customFormat="1" ht="12.75" customHeight="1">
      <c r="A74" s="9"/>
    </row>
    <row r="75" s="2" customFormat="1" ht="12.75" customHeight="1">
      <c r="A75" s="9"/>
    </row>
    <row r="76" s="2" customFormat="1" ht="12.75" customHeight="1">
      <c r="A76" s="9"/>
    </row>
    <row r="77" s="2" customFormat="1" ht="12.75" customHeight="1">
      <c r="A77" s="9"/>
    </row>
    <row r="78" s="2" customFormat="1" ht="12.75" customHeight="1">
      <c r="A78" s="9"/>
    </row>
    <row r="79" s="2" customFormat="1" ht="12.75" customHeight="1">
      <c r="A79" s="9"/>
    </row>
    <row r="80" s="2" customFormat="1" ht="12.75" customHeight="1">
      <c r="A80" s="9"/>
    </row>
    <row r="81" s="2" customFormat="1" ht="12.75" customHeight="1">
      <c r="A81" s="9"/>
    </row>
    <row r="82" s="2" customFormat="1" ht="12.75" customHeight="1">
      <c r="A82" s="9"/>
    </row>
    <row r="83" s="2" customFormat="1" ht="12.75" customHeight="1">
      <c r="A83" s="9"/>
    </row>
    <row r="84" s="2" customFormat="1" ht="12.75" customHeight="1">
      <c r="A84" s="9"/>
    </row>
    <row r="85" s="2" customFormat="1" ht="12.75" customHeight="1">
      <c r="A85" s="9"/>
    </row>
    <row r="86" s="2" customFormat="1" ht="12.75" customHeight="1">
      <c r="A86" s="9"/>
    </row>
    <row r="87" s="2" customFormat="1" ht="12.75" customHeight="1">
      <c r="A87" s="9"/>
    </row>
    <row r="88" s="2" customFormat="1" ht="12.75" customHeight="1">
      <c r="A88" s="9"/>
    </row>
    <row r="89" s="2" customFormat="1" ht="12.75" customHeight="1">
      <c r="A89" s="9"/>
    </row>
    <row r="90" spans="1:4" ht="12.75" customHeight="1">
      <c r="A90" s="33"/>
      <c r="B90" s="2"/>
      <c r="C90" s="2"/>
      <c r="D90" s="2"/>
    </row>
    <row r="91" spans="1:4" ht="12.75" customHeight="1">
      <c r="A91" s="33"/>
      <c r="B91" s="2"/>
      <c r="C91" s="2"/>
      <c r="D91" s="2"/>
    </row>
    <row r="92" spans="1:4" ht="12.75" customHeight="1">
      <c r="A92" s="33"/>
      <c r="B92" s="2"/>
      <c r="C92" s="2"/>
      <c r="D92" s="2"/>
    </row>
    <row r="93" spans="1:4" ht="12.75" customHeight="1">
      <c r="A93" s="33"/>
      <c r="B93" s="2"/>
      <c r="C93" s="2"/>
      <c r="D93" s="2"/>
    </row>
    <row r="94" spans="1:4" ht="12.75" customHeight="1">
      <c r="A94" s="33"/>
      <c r="B94" s="2"/>
      <c r="C94" s="2"/>
      <c r="D94" s="2"/>
    </row>
    <row r="95" spans="1:4" ht="12.75" customHeight="1">
      <c r="A95" s="33"/>
      <c r="B95" s="2"/>
      <c r="C95" s="2"/>
      <c r="D95" s="2"/>
    </row>
    <row r="96" spans="1:4" ht="12.75" customHeight="1">
      <c r="A96" s="33"/>
      <c r="B96" s="2"/>
      <c r="C96" s="2"/>
      <c r="D96" s="2"/>
    </row>
    <row r="97" spans="1:4" ht="12.75" customHeight="1">
      <c r="A97" s="33"/>
      <c r="B97" s="2"/>
      <c r="C97" s="2"/>
      <c r="D97" s="2"/>
    </row>
    <row r="98" ht="12.75" customHeight="1">
      <c r="A98" s="33"/>
    </row>
    <row r="99" ht="12.75" customHeight="1">
      <c r="A99" s="33"/>
    </row>
    <row r="100" ht="12.75" customHeight="1">
      <c r="A100" s="33"/>
    </row>
    <row r="101" ht="12.75" customHeight="1">
      <c r="A101" s="33"/>
    </row>
    <row r="102" ht="12.75" customHeight="1">
      <c r="A102" s="33"/>
    </row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</sheetData>
  <sheetProtection/>
  <mergeCells count="28">
    <mergeCell ref="B73:O73"/>
    <mergeCell ref="C58:F58"/>
    <mergeCell ref="B9:O9"/>
    <mergeCell ref="N13:P13"/>
    <mergeCell ref="C59:F70"/>
    <mergeCell ref="C71:F71"/>
    <mergeCell ref="B40:O40"/>
    <mergeCell ref="C42:F42"/>
    <mergeCell ref="C43:F54"/>
    <mergeCell ref="C55:F55"/>
    <mergeCell ref="H42:L42"/>
    <mergeCell ref="H55:L55"/>
    <mergeCell ref="H43:L54"/>
    <mergeCell ref="G13:G14"/>
    <mergeCell ref="E13:E14"/>
    <mergeCell ref="H13:L13"/>
    <mergeCell ref="D13:D14"/>
    <mergeCell ref="N2:P4"/>
    <mergeCell ref="A5:P5"/>
    <mergeCell ref="A6:P6"/>
    <mergeCell ref="A7:P7"/>
    <mergeCell ref="F12:P12"/>
    <mergeCell ref="A10:P10"/>
    <mergeCell ref="A12:A14"/>
    <mergeCell ref="B12:B14"/>
    <mergeCell ref="C12:C14"/>
    <mergeCell ref="F13:F14"/>
    <mergeCell ref="D12:E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9" scale="60" r:id="rId1"/>
  <rowBreaks count="1" manualBreakCount="1">
    <brk id="3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3163"/>
  <sheetViews>
    <sheetView view="pageBreakPreview" zoomScaleSheetLayoutView="100" zoomScalePageLayoutView="0" workbookViewId="0" topLeftCell="A301">
      <selection activeCell="M307" sqref="M307"/>
    </sheetView>
  </sheetViews>
  <sheetFormatPr defaultColWidth="10.25390625" defaultRowHeight="12.75"/>
  <cols>
    <col min="1" max="1" width="5.375" style="374" customWidth="1"/>
    <col min="2" max="2" width="51.625" style="375" customWidth="1"/>
    <col min="3" max="4" width="14.00390625" style="375" customWidth="1"/>
    <col min="5" max="7" width="14.75390625" style="375" customWidth="1"/>
    <col min="8" max="8" width="11.25390625" style="375" customWidth="1"/>
    <col min="9" max="16384" width="10.25390625" style="375" customWidth="1"/>
  </cols>
  <sheetData>
    <row r="1" ht="12.75">
      <c r="F1" s="376" t="s">
        <v>322</v>
      </c>
    </row>
    <row r="2" spans="6:7" ht="12.75">
      <c r="F2" s="377" t="s">
        <v>323</v>
      </c>
      <c r="G2" s="377"/>
    </row>
    <row r="3" spans="6:8" ht="12.75">
      <c r="F3" s="378" t="s">
        <v>13</v>
      </c>
      <c r="G3" s="378"/>
      <c r="H3" s="377"/>
    </row>
    <row r="4" spans="6:7" ht="12.75">
      <c r="F4" s="378" t="s">
        <v>324</v>
      </c>
      <c r="G4" s="378"/>
    </row>
    <row r="5" spans="6:7" ht="12.75">
      <c r="F5" s="377"/>
      <c r="G5" s="377"/>
    </row>
    <row r="6" spans="1:8" ht="18.75">
      <c r="A6" s="1414" t="s">
        <v>325</v>
      </c>
      <c r="B6" s="1414"/>
      <c r="C6" s="1414"/>
      <c r="D6" s="1414"/>
      <c r="E6" s="1414"/>
      <c r="F6" s="1414"/>
      <c r="G6" s="1414"/>
      <c r="H6" s="1414"/>
    </row>
    <row r="7" spans="1:8" ht="18.75">
      <c r="A7" s="1414" t="s">
        <v>299</v>
      </c>
      <c r="B7" s="1414"/>
      <c r="C7" s="1414"/>
      <c r="D7" s="1414"/>
      <c r="E7" s="1414"/>
      <c r="F7" s="1414"/>
      <c r="G7" s="1415"/>
      <c r="H7" s="1415"/>
    </row>
    <row r="8" spans="1:8" s="380" customFormat="1" ht="15.75">
      <c r="A8" s="379"/>
      <c r="B8" s="379"/>
      <c r="C8" s="379"/>
      <c r="D8" s="379"/>
      <c r="E8" s="379"/>
      <c r="F8" s="379"/>
      <c r="G8" s="379"/>
      <c r="H8" s="379"/>
    </row>
    <row r="9" spans="1:8" s="380" customFormat="1" ht="20.25" customHeight="1">
      <c r="A9" s="379"/>
      <c r="B9" s="1416"/>
      <c r="C9" s="1416"/>
      <c r="D9" s="1416"/>
      <c r="E9" s="1416"/>
      <c r="F9" s="1416"/>
      <c r="G9" s="1416"/>
      <c r="H9" s="381"/>
    </row>
    <row r="10" spans="1:8" s="384" customFormat="1" ht="21" customHeight="1">
      <c r="A10" s="382"/>
      <c r="B10" s="1417" t="s">
        <v>5</v>
      </c>
      <c r="C10" s="1418"/>
      <c r="D10" s="1418"/>
      <c r="E10" s="1418"/>
      <c r="F10" s="1418"/>
      <c r="G10" s="1418"/>
      <c r="H10" s="383"/>
    </row>
    <row r="11" spans="1:8" s="384" customFormat="1" ht="20.25" customHeight="1">
      <c r="A11" s="374"/>
      <c r="B11" s="375"/>
      <c r="C11" s="375"/>
      <c r="D11" s="375"/>
      <c r="E11" s="1419" t="s">
        <v>326</v>
      </c>
      <c r="F11" s="1419"/>
      <c r="G11" s="1419"/>
      <c r="H11" s="1419"/>
    </row>
    <row r="12" spans="1:8" ht="15.75" customHeight="1">
      <c r="A12" s="1420" t="s">
        <v>11</v>
      </c>
      <c r="B12" s="1420" t="s">
        <v>327</v>
      </c>
      <c r="C12" s="1406" t="s">
        <v>328</v>
      </c>
      <c r="D12" s="1421" t="s">
        <v>329</v>
      </c>
      <c r="E12" s="1421"/>
      <c r="F12" s="1406" t="s">
        <v>330</v>
      </c>
      <c r="G12" s="1405" t="s">
        <v>331</v>
      </c>
      <c r="H12" s="1406" t="s">
        <v>332</v>
      </c>
    </row>
    <row r="13" spans="1:8" ht="36.75" customHeight="1">
      <c r="A13" s="1420"/>
      <c r="B13" s="1420"/>
      <c r="C13" s="1406"/>
      <c r="D13" s="385" t="s">
        <v>333</v>
      </c>
      <c r="E13" s="385" t="s">
        <v>334</v>
      </c>
      <c r="F13" s="1406"/>
      <c r="G13" s="1405"/>
      <c r="H13" s="1406"/>
    </row>
    <row r="14" spans="1:8" ht="12.75">
      <c r="A14" s="386" t="s">
        <v>1</v>
      </c>
      <c r="B14" s="386" t="s">
        <v>2</v>
      </c>
      <c r="C14" s="386" t="s">
        <v>4</v>
      </c>
      <c r="D14" s="386" t="s">
        <v>8</v>
      </c>
      <c r="E14" s="386" t="s">
        <v>335</v>
      </c>
      <c r="F14" s="386" t="s">
        <v>336</v>
      </c>
      <c r="G14" s="386" t="s">
        <v>337</v>
      </c>
      <c r="H14" s="386" t="s">
        <v>338</v>
      </c>
    </row>
    <row r="15" spans="1:8" ht="9.75" customHeight="1">
      <c r="A15" s="387"/>
      <c r="B15" s="388"/>
      <c r="C15" s="388"/>
      <c r="D15" s="388"/>
      <c r="E15" s="388"/>
      <c r="F15" s="388"/>
      <c r="G15" s="388"/>
      <c r="H15" s="389"/>
    </row>
    <row r="16" spans="1:8" ht="20.25" customHeight="1">
      <c r="A16" s="390"/>
      <c r="B16" s="391" t="s">
        <v>339</v>
      </c>
      <c r="C16" s="392">
        <f>C17+C35+C36+C39+C48+C37+C38</f>
        <v>0</v>
      </c>
      <c r="D16" s="392">
        <f>D17+D35+D36+D39+D48+D37+D38</f>
        <v>0</v>
      </c>
      <c r="E16" s="392">
        <f>E17+E35+E36+E39+E48+E37+E38</f>
        <v>0</v>
      </c>
      <c r="F16" s="392">
        <f>F17+F35+F36+F39+F48+F37+F38</f>
        <v>0</v>
      </c>
      <c r="G16" s="392" t="e">
        <f aca="true" t="shared" si="0" ref="G16:G51">F16/E16*100</f>
        <v>#DIV/0!</v>
      </c>
      <c r="H16" s="392" t="e">
        <f aca="true" t="shared" si="1" ref="H16:H51">F16/C16*100</f>
        <v>#DIV/0!</v>
      </c>
    </row>
    <row r="17" spans="1:8" s="395" customFormat="1" ht="18" customHeight="1">
      <c r="A17" s="390" t="s">
        <v>180</v>
      </c>
      <c r="B17" s="393" t="s">
        <v>340</v>
      </c>
      <c r="C17" s="394">
        <f>C18+C25+C31+C32+C34+C33+C24+C30</f>
        <v>0</v>
      </c>
      <c r="D17" s="394">
        <f>D18+D25+D31+D32+D34+D33+D24+D30</f>
        <v>0</v>
      </c>
      <c r="E17" s="394">
        <f>E18+E25+E31+E32+E34+E33+E24+E30</f>
        <v>0</v>
      </c>
      <c r="F17" s="394">
        <f>F18+F25+F31+F32+F34+F33+F24+F30</f>
        <v>0</v>
      </c>
      <c r="G17" s="394" t="e">
        <f t="shared" si="0"/>
        <v>#DIV/0!</v>
      </c>
      <c r="H17" s="394" t="e">
        <f t="shared" si="1"/>
        <v>#DIV/0!</v>
      </c>
    </row>
    <row r="18" spans="1:8" s="395" customFormat="1" ht="18.75" customHeight="1">
      <c r="A18" s="396" t="s">
        <v>1</v>
      </c>
      <c r="B18" s="397" t="s">
        <v>341</v>
      </c>
      <c r="C18" s="394">
        <f>SUM(C19:C23)</f>
        <v>0</v>
      </c>
      <c r="D18" s="394">
        <f>SUM(D19:D23)</f>
        <v>0</v>
      </c>
      <c r="E18" s="394">
        <f>SUM(E19:E23)</f>
        <v>0</v>
      </c>
      <c r="F18" s="394">
        <f>SUM(F19:F23)</f>
        <v>0</v>
      </c>
      <c r="G18" s="394" t="e">
        <f t="shared" si="0"/>
        <v>#DIV/0!</v>
      </c>
      <c r="H18" s="394" t="e">
        <f t="shared" si="1"/>
        <v>#DIV/0!</v>
      </c>
    </row>
    <row r="19" spans="1:8" s="376" customFormat="1" ht="30.75" customHeight="1">
      <c r="A19" s="398" t="s">
        <v>342</v>
      </c>
      <c r="B19" s="399" t="s">
        <v>343</v>
      </c>
      <c r="C19" s="400"/>
      <c r="D19" s="400"/>
      <c r="E19" s="400"/>
      <c r="F19" s="400"/>
      <c r="G19" s="401" t="e">
        <f t="shared" si="0"/>
        <v>#DIV/0!</v>
      </c>
      <c r="H19" s="401" t="e">
        <f t="shared" si="1"/>
        <v>#DIV/0!</v>
      </c>
    </row>
    <row r="20" spans="1:8" s="376" customFormat="1" ht="30" customHeight="1">
      <c r="A20" s="402" t="s">
        <v>344</v>
      </c>
      <c r="B20" s="403" t="s">
        <v>345</v>
      </c>
      <c r="C20" s="400"/>
      <c r="D20" s="400"/>
      <c r="E20" s="400"/>
      <c r="F20" s="400"/>
      <c r="G20" s="401" t="e">
        <f t="shared" si="0"/>
        <v>#DIV/0!</v>
      </c>
      <c r="H20" s="401" t="e">
        <f t="shared" si="1"/>
        <v>#DIV/0!</v>
      </c>
    </row>
    <row r="21" spans="1:8" s="376" customFormat="1" ht="28.5" customHeight="1">
      <c r="A21" s="402" t="s">
        <v>346</v>
      </c>
      <c r="B21" s="403" t="s">
        <v>347</v>
      </c>
      <c r="C21" s="400"/>
      <c r="D21" s="400"/>
      <c r="E21" s="400"/>
      <c r="F21" s="400"/>
      <c r="G21" s="401" t="e">
        <f t="shared" si="0"/>
        <v>#DIV/0!</v>
      </c>
      <c r="H21" s="401" t="e">
        <f>F21/C21*100</f>
        <v>#DIV/0!</v>
      </c>
    </row>
    <row r="22" spans="1:8" s="376" customFormat="1" ht="17.25" customHeight="1">
      <c r="A22" s="402" t="s">
        <v>348</v>
      </c>
      <c r="B22" s="403" t="s">
        <v>349</v>
      </c>
      <c r="C22" s="400"/>
      <c r="D22" s="400"/>
      <c r="E22" s="400"/>
      <c r="F22" s="400"/>
      <c r="G22" s="401" t="e">
        <f t="shared" si="0"/>
        <v>#DIV/0!</v>
      </c>
      <c r="H22" s="401" t="e">
        <f>F22/C22*100</f>
        <v>#DIV/0!</v>
      </c>
    </row>
    <row r="23" spans="1:8" s="376" customFormat="1" ht="17.25" customHeight="1">
      <c r="A23" s="402" t="s">
        <v>350</v>
      </c>
      <c r="B23" s="403" t="s">
        <v>351</v>
      </c>
      <c r="C23" s="400"/>
      <c r="D23" s="400"/>
      <c r="E23" s="400"/>
      <c r="F23" s="400"/>
      <c r="G23" s="401" t="e">
        <f t="shared" si="0"/>
        <v>#DIV/0!</v>
      </c>
      <c r="H23" s="401" t="e">
        <f>F23/C23*100</f>
        <v>#DIV/0!</v>
      </c>
    </row>
    <row r="24" spans="1:8" ht="16.5" customHeight="1">
      <c r="A24" s="402" t="s">
        <v>352</v>
      </c>
      <c r="B24" s="404" t="s">
        <v>353</v>
      </c>
      <c r="C24" s="405"/>
      <c r="D24" s="405"/>
      <c r="E24" s="405"/>
      <c r="F24" s="405"/>
      <c r="G24" s="392" t="e">
        <f t="shared" si="0"/>
        <v>#DIV/0!</v>
      </c>
      <c r="H24" s="392" t="e">
        <f t="shared" si="1"/>
        <v>#DIV/0!</v>
      </c>
    </row>
    <row r="25" spans="1:8" ht="17.25" customHeight="1">
      <c r="A25" s="396" t="s">
        <v>354</v>
      </c>
      <c r="B25" s="406" t="s">
        <v>355</v>
      </c>
      <c r="C25" s="394">
        <f>C26+C27+C28+C29</f>
        <v>0</v>
      </c>
      <c r="D25" s="394">
        <f>D26+D27+D28+D29</f>
        <v>0</v>
      </c>
      <c r="E25" s="394">
        <f>E26+E27+E28+E29</f>
        <v>0</v>
      </c>
      <c r="F25" s="394">
        <f>F26+F27+F28+F29</f>
        <v>0</v>
      </c>
      <c r="G25" s="394" t="e">
        <f t="shared" si="0"/>
        <v>#DIV/0!</v>
      </c>
      <c r="H25" s="394" t="e">
        <f t="shared" si="1"/>
        <v>#DIV/0!</v>
      </c>
    </row>
    <row r="26" spans="1:8" s="376" customFormat="1" ht="17.25" customHeight="1">
      <c r="A26" s="402" t="s">
        <v>356</v>
      </c>
      <c r="B26" s="407" t="s">
        <v>357</v>
      </c>
      <c r="C26" s="400"/>
      <c r="D26" s="400"/>
      <c r="E26" s="408"/>
      <c r="F26" s="408"/>
      <c r="G26" s="409" t="e">
        <f t="shared" si="0"/>
        <v>#DIV/0!</v>
      </c>
      <c r="H26" s="409" t="e">
        <f t="shared" si="1"/>
        <v>#DIV/0!</v>
      </c>
    </row>
    <row r="27" spans="1:8" ht="17.25" customHeight="1">
      <c r="A27" s="402" t="s">
        <v>358</v>
      </c>
      <c r="B27" s="407" t="s">
        <v>359</v>
      </c>
      <c r="C27" s="400"/>
      <c r="D27" s="400"/>
      <c r="E27" s="408"/>
      <c r="F27" s="408"/>
      <c r="G27" s="409" t="e">
        <f t="shared" si="0"/>
        <v>#DIV/0!</v>
      </c>
      <c r="H27" s="409" t="e">
        <f t="shared" si="1"/>
        <v>#DIV/0!</v>
      </c>
    </row>
    <row r="28" spans="1:8" ht="17.25" customHeight="1">
      <c r="A28" s="402" t="s">
        <v>360</v>
      </c>
      <c r="B28" s="407" t="s">
        <v>361</v>
      </c>
      <c r="C28" s="400"/>
      <c r="D28" s="400"/>
      <c r="E28" s="408"/>
      <c r="F28" s="408"/>
      <c r="G28" s="409" t="e">
        <f>F28/E28*100</f>
        <v>#DIV/0!</v>
      </c>
      <c r="H28" s="409" t="e">
        <f>F28/C28*100</f>
        <v>#DIV/0!</v>
      </c>
    </row>
    <row r="29" spans="1:8" ht="17.25" customHeight="1">
      <c r="A29" s="402" t="s">
        <v>362</v>
      </c>
      <c r="B29" s="407" t="s">
        <v>363</v>
      </c>
      <c r="C29" s="400"/>
      <c r="D29" s="400"/>
      <c r="E29" s="408"/>
      <c r="F29" s="408"/>
      <c r="G29" s="409" t="e">
        <f>F29/E29*100</f>
        <v>#DIV/0!</v>
      </c>
      <c r="H29" s="409" t="e">
        <f>F29/C29*100</f>
        <v>#DIV/0!</v>
      </c>
    </row>
    <row r="30" spans="1:8" ht="17.25" customHeight="1">
      <c r="A30" s="396" t="s">
        <v>8</v>
      </c>
      <c r="B30" s="410" t="s">
        <v>364</v>
      </c>
      <c r="C30" s="405"/>
      <c r="D30" s="405"/>
      <c r="E30" s="411"/>
      <c r="F30" s="411"/>
      <c r="G30" s="394" t="e">
        <f>F30/E30*100</f>
        <v>#DIV/0!</v>
      </c>
      <c r="H30" s="394" t="e">
        <f>F30/C30*100</f>
        <v>#DIV/0!</v>
      </c>
    </row>
    <row r="31" spans="1:8" ht="16.5" customHeight="1">
      <c r="A31" s="396" t="s">
        <v>335</v>
      </c>
      <c r="B31" s="412" t="s">
        <v>365</v>
      </c>
      <c r="C31" s="411"/>
      <c r="D31" s="411"/>
      <c r="E31" s="411"/>
      <c r="F31" s="411"/>
      <c r="G31" s="394" t="e">
        <f t="shared" si="0"/>
        <v>#DIV/0!</v>
      </c>
      <c r="H31" s="394" t="e">
        <f t="shared" si="1"/>
        <v>#DIV/0!</v>
      </c>
    </row>
    <row r="32" spans="1:8" s="376" customFormat="1" ht="16.5" customHeight="1">
      <c r="A32" s="396" t="s">
        <v>336</v>
      </c>
      <c r="B32" s="412" t="s">
        <v>366</v>
      </c>
      <c r="C32" s="411"/>
      <c r="D32" s="411"/>
      <c r="E32" s="411"/>
      <c r="F32" s="411"/>
      <c r="G32" s="394" t="e">
        <f t="shared" si="0"/>
        <v>#DIV/0!</v>
      </c>
      <c r="H32" s="394" t="e">
        <f t="shared" si="1"/>
        <v>#DIV/0!</v>
      </c>
    </row>
    <row r="33" spans="1:8" s="376" customFormat="1" ht="16.5" customHeight="1">
      <c r="A33" s="396" t="s">
        <v>337</v>
      </c>
      <c r="B33" s="412" t="s">
        <v>367</v>
      </c>
      <c r="C33" s="411"/>
      <c r="D33" s="411"/>
      <c r="E33" s="411"/>
      <c r="F33" s="411"/>
      <c r="G33" s="394" t="e">
        <f t="shared" si="0"/>
        <v>#DIV/0!</v>
      </c>
      <c r="H33" s="394" t="e">
        <f t="shared" si="1"/>
        <v>#DIV/0!</v>
      </c>
    </row>
    <row r="34" spans="1:8" s="376" customFormat="1" ht="16.5" customHeight="1">
      <c r="A34" s="396" t="s">
        <v>338</v>
      </c>
      <c r="B34" s="412" t="s">
        <v>368</v>
      </c>
      <c r="C34" s="411"/>
      <c r="D34" s="411"/>
      <c r="E34" s="411"/>
      <c r="F34" s="411"/>
      <c r="G34" s="394" t="e">
        <f t="shared" si="0"/>
        <v>#DIV/0!</v>
      </c>
      <c r="H34" s="394" t="e">
        <f t="shared" si="1"/>
        <v>#DIV/0!</v>
      </c>
    </row>
    <row r="35" spans="1:8" s="376" customFormat="1" ht="16.5" customHeight="1">
      <c r="A35" s="413" t="s">
        <v>181</v>
      </c>
      <c r="B35" s="414" t="s">
        <v>369</v>
      </c>
      <c r="C35" s="411"/>
      <c r="D35" s="411"/>
      <c r="E35" s="411"/>
      <c r="F35" s="411"/>
      <c r="G35" s="394" t="e">
        <f t="shared" si="0"/>
        <v>#DIV/0!</v>
      </c>
      <c r="H35" s="394" t="e">
        <f t="shared" si="1"/>
        <v>#DIV/0!</v>
      </c>
    </row>
    <row r="36" spans="1:8" s="416" customFormat="1" ht="15">
      <c r="A36" s="413" t="s">
        <v>196</v>
      </c>
      <c r="B36" s="414" t="s">
        <v>370</v>
      </c>
      <c r="C36" s="415"/>
      <c r="D36" s="411"/>
      <c r="E36" s="411"/>
      <c r="F36" s="411"/>
      <c r="G36" s="394" t="e">
        <f t="shared" si="0"/>
        <v>#DIV/0!</v>
      </c>
      <c r="H36" s="394" t="e">
        <f t="shared" si="1"/>
        <v>#DIV/0!</v>
      </c>
    </row>
    <row r="37" spans="1:8" s="416" customFormat="1" ht="15">
      <c r="A37" s="413" t="s">
        <v>209</v>
      </c>
      <c r="B37" s="414" t="s">
        <v>371</v>
      </c>
      <c r="C37" s="415"/>
      <c r="D37" s="415"/>
      <c r="E37" s="415"/>
      <c r="F37" s="415"/>
      <c r="G37" s="417" t="e">
        <f t="shared" si="0"/>
        <v>#DIV/0!</v>
      </c>
      <c r="H37" s="417" t="e">
        <f t="shared" si="1"/>
        <v>#DIV/0!</v>
      </c>
    </row>
    <row r="38" spans="1:8" s="416" customFormat="1" ht="15">
      <c r="A38" s="413" t="s">
        <v>372</v>
      </c>
      <c r="B38" s="414" t="s">
        <v>373</v>
      </c>
      <c r="C38" s="415"/>
      <c r="D38" s="411"/>
      <c r="E38" s="411"/>
      <c r="F38" s="411"/>
      <c r="G38" s="394" t="e">
        <f t="shared" si="0"/>
        <v>#DIV/0!</v>
      </c>
      <c r="H38" s="394" t="e">
        <f t="shared" si="1"/>
        <v>#DIV/0!</v>
      </c>
    </row>
    <row r="39" spans="1:8" s="416" customFormat="1" ht="15">
      <c r="A39" s="413" t="s">
        <v>374</v>
      </c>
      <c r="B39" s="414" t="s">
        <v>375</v>
      </c>
      <c r="C39" s="418">
        <f>C40+C47+C41+C46</f>
        <v>0</v>
      </c>
      <c r="D39" s="418">
        <f>D40+D47+D41+D46</f>
        <v>0</v>
      </c>
      <c r="E39" s="418">
        <f>E40+E47+E41+E46</f>
        <v>0</v>
      </c>
      <c r="F39" s="418">
        <f>F40+F47+F41+F46</f>
        <v>0</v>
      </c>
      <c r="G39" s="418" t="e">
        <f t="shared" si="0"/>
        <v>#DIV/0!</v>
      </c>
      <c r="H39" s="418" t="e">
        <f t="shared" si="1"/>
        <v>#DIV/0!</v>
      </c>
    </row>
    <row r="40" spans="1:8" s="416" customFormat="1" ht="15">
      <c r="A40" s="419" t="s">
        <v>1</v>
      </c>
      <c r="B40" s="406" t="s">
        <v>376</v>
      </c>
      <c r="C40" s="415"/>
      <c r="D40" s="415"/>
      <c r="E40" s="415"/>
      <c r="F40" s="415"/>
      <c r="G40" s="417" t="e">
        <f t="shared" si="0"/>
        <v>#DIV/0!</v>
      </c>
      <c r="H40" s="417" t="e">
        <f t="shared" si="1"/>
        <v>#DIV/0!</v>
      </c>
    </row>
    <row r="41" spans="1:8" s="416" customFormat="1" ht="15">
      <c r="A41" s="419" t="s">
        <v>2</v>
      </c>
      <c r="B41" s="406" t="s">
        <v>377</v>
      </c>
      <c r="C41" s="420">
        <f>C42+C43+C44+C45</f>
        <v>0</v>
      </c>
      <c r="D41" s="420">
        <f>D42+D43+D44+D45</f>
        <v>0</v>
      </c>
      <c r="E41" s="420">
        <f>E42+E43+E44+E45</f>
        <v>0</v>
      </c>
      <c r="F41" s="420">
        <f>F42+F43+F44+F45</f>
        <v>0</v>
      </c>
      <c r="G41" s="420" t="e">
        <f t="shared" si="0"/>
        <v>#DIV/0!</v>
      </c>
      <c r="H41" s="420" t="e">
        <f t="shared" si="1"/>
        <v>#DIV/0!</v>
      </c>
    </row>
    <row r="42" spans="1:8" s="416" customFormat="1" ht="15.75" customHeight="1">
      <c r="A42" s="421" t="s">
        <v>378</v>
      </c>
      <c r="B42" s="422" t="s">
        <v>361</v>
      </c>
      <c r="C42" s="400"/>
      <c r="D42" s="400"/>
      <c r="E42" s="400"/>
      <c r="F42" s="400"/>
      <c r="G42" s="401" t="e">
        <f t="shared" si="0"/>
        <v>#DIV/0!</v>
      </c>
      <c r="H42" s="401" t="e">
        <f t="shared" si="1"/>
        <v>#DIV/0!</v>
      </c>
    </row>
    <row r="43" spans="1:8" s="416" customFormat="1" ht="15.75" customHeight="1">
      <c r="A43" s="421" t="s">
        <v>379</v>
      </c>
      <c r="B43" s="407" t="s">
        <v>357</v>
      </c>
      <c r="C43" s="400"/>
      <c r="D43" s="400"/>
      <c r="E43" s="400"/>
      <c r="F43" s="400"/>
      <c r="G43" s="401" t="e">
        <f t="shared" si="0"/>
        <v>#DIV/0!</v>
      </c>
      <c r="H43" s="401" t="e">
        <f t="shared" si="1"/>
        <v>#DIV/0!</v>
      </c>
    </row>
    <row r="44" spans="1:8" s="416" customFormat="1" ht="15.75" customHeight="1">
      <c r="A44" s="421" t="s">
        <v>380</v>
      </c>
      <c r="B44" s="407" t="s">
        <v>359</v>
      </c>
      <c r="C44" s="400"/>
      <c r="D44" s="400"/>
      <c r="E44" s="400"/>
      <c r="F44" s="400"/>
      <c r="G44" s="401" t="e">
        <f t="shared" si="0"/>
        <v>#DIV/0!</v>
      </c>
      <c r="H44" s="401" t="e">
        <f t="shared" si="1"/>
        <v>#DIV/0!</v>
      </c>
    </row>
    <row r="45" spans="1:8" s="416" customFormat="1" ht="15.75" customHeight="1">
      <c r="A45" s="421" t="s">
        <v>381</v>
      </c>
      <c r="B45" s="422" t="s">
        <v>363</v>
      </c>
      <c r="C45" s="400"/>
      <c r="D45" s="400"/>
      <c r="E45" s="400"/>
      <c r="F45" s="400"/>
      <c r="G45" s="401" t="e">
        <f>F45/E45*100</f>
        <v>#DIV/0!</v>
      </c>
      <c r="H45" s="401" t="e">
        <f>F45/C45*100</f>
        <v>#DIV/0!</v>
      </c>
    </row>
    <row r="46" spans="1:8" s="416" customFormat="1" ht="32.25" customHeight="1">
      <c r="A46" s="419" t="s">
        <v>4</v>
      </c>
      <c r="B46" s="404" t="s">
        <v>382</v>
      </c>
      <c r="C46" s="405"/>
      <c r="D46" s="405"/>
      <c r="E46" s="405"/>
      <c r="F46" s="405"/>
      <c r="G46" s="392" t="e">
        <f t="shared" si="0"/>
        <v>#DIV/0!</v>
      </c>
      <c r="H46" s="392" t="e">
        <f t="shared" si="1"/>
        <v>#DIV/0!</v>
      </c>
    </row>
    <row r="47" spans="1:8" s="416" customFormat="1" ht="17.25" customHeight="1">
      <c r="A47" s="419" t="s">
        <v>8</v>
      </c>
      <c r="B47" s="423" t="s">
        <v>368</v>
      </c>
      <c r="C47" s="415"/>
      <c r="D47" s="415"/>
      <c r="E47" s="415"/>
      <c r="F47" s="415"/>
      <c r="G47" s="417" t="e">
        <f t="shared" si="0"/>
        <v>#DIV/0!</v>
      </c>
      <c r="H47" s="417" t="e">
        <f t="shared" si="1"/>
        <v>#DIV/0!</v>
      </c>
    </row>
    <row r="48" spans="1:8" s="416" customFormat="1" ht="18" customHeight="1">
      <c r="A48" s="413" t="s">
        <v>383</v>
      </c>
      <c r="B48" s="414" t="s">
        <v>384</v>
      </c>
      <c r="C48" s="424">
        <f>C50+C49+C51</f>
        <v>0</v>
      </c>
      <c r="D48" s="424">
        <f>D50+D49+D51</f>
        <v>0</v>
      </c>
      <c r="E48" s="424">
        <f>E50+E49+E51</f>
        <v>0</v>
      </c>
      <c r="F48" s="424">
        <f>F50+F49+F51</f>
        <v>0</v>
      </c>
      <c r="G48" s="424" t="e">
        <f t="shared" si="0"/>
        <v>#DIV/0!</v>
      </c>
      <c r="H48" s="424" t="e">
        <f t="shared" si="1"/>
        <v>#DIV/0!</v>
      </c>
    </row>
    <row r="49" spans="1:8" s="416" customFormat="1" ht="19.5" customHeight="1">
      <c r="A49" s="402" t="s">
        <v>1</v>
      </c>
      <c r="B49" s="422" t="s">
        <v>385</v>
      </c>
      <c r="C49" s="400"/>
      <c r="D49" s="400"/>
      <c r="E49" s="400"/>
      <c r="F49" s="400"/>
      <c r="G49" s="401" t="e">
        <f t="shared" si="0"/>
        <v>#DIV/0!</v>
      </c>
      <c r="H49" s="401" t="e">
        <f t="shared" si="1"/>
        <v>#DIV/0!</v>
      </c>
    </row>
    <row r="50" spans="1:8" s="416" customFormat="1" ht="18" customHeight="1">
      <c r="A50" s="402" t="s">
        <v>2</v>
      </c>
      <c r="B50" s="407" t="s">
        <v>386</v>
      </c>
      <c r="C50" s="400"/>
      <c r="D50" s="400"/>
      <c r="E50" s="400"/>
      <c r="F50" s="400"/>
      <c r="G50" s="401" t="e">
        <f t="shared" si="0"/>
        <v>#DIV/0!</v>
      </c>
      <c r="H50" s="401" t="e">
        <f t="shared" si="1"/>
        <v>#DIV/0!</v>
      </c>
    </row>
    <row r="51" spans="1:8" s="376" customFormat="1" ht="15.75" customHeight="1">
      <c r="A51" s="402" t="s">
        <v>4</v>
      </c>
      <c r="B51" s="422" t="s">
        <v>387</v>
      </c>
      <c r="C51" s="400"/>
      <c r="D51" s="400"/>
      <c r="E51" s="400"/>
      <c r="F51" s="400"/>
      <c r="G51" s="401" t="e">
        <f t="shared" si="0"/>
        <v>#DIV/0!</v>
      </c>
      <c r="H51" s="401" t="e">
        <f t="shared" si="1"/>
        <v>#DIV/0!</v>
      </c>
    </row>
    <row r="52" spans="1:8" s="395" customFormat="1" ht="10.5" customHeight="1">
      <c r="A52" s="1407"/>
      <c r="B52" s="1408"/>
      <c r="C52" s="1408"/>
      <c r="D52" s="1408"/>
      <c r="E52" s="1408"/>
      <c r="F52" s="1408"/>
      <c r="G52" s="1408"/>
      <c r="H52" s="1409"/>
    </row>
    <row r="53" spans="1:8" s="416" customFormat="1" ht="18.75" customHeight="1">
      <c r="A53" s="425"/>
      <c r="B53" s="391" t="s">
        <v>388</v>
      </c>
      <c r="C53" s="392">
        <f>C59+C116+C119+C123+C115</f>
        <v>0</v>
      </c>
      <c r="D53" s="392">
        <f>D59+D116+D119+D123+D115</f>
        <v>0</v>
      </c>
      <c r="E53" s="392">
        <f>E59+E116+E119+E123+E115</f>
        <v>0</v>
      </c>
      <c r="F53" s="392">
        <f>F59+F116+F119+F123+F115</f>
        <v>0</v>
      </c>
      <c r="G53" s="392" t="e">
        <f>F53/E53*100</f>
        <v>#DIV/0!</v>
      </c>
      <c r="H53" s="392" t="e">
        <f>F53/C53*100</f>
        <v>#DIV/0!</v>
      </c>
    </row>
    <row r="54" spans="1:8" ht="15" customHeight="1">
      <c r="A54" s="390" t="s">
        <v>389</v>
      </c>
      <c r="B54" s="1410" t="s">
        <v>390</v>
      </c>
      <c r="C54" s="1410"/>
      <c r="D54" s="1410"/>
      <c r="E54" s="1410"/>
      <c r="F54" s="1410"/>
      <c r="G54" s="1410"/>
      <c r="H54" s="1411"/>
    </row>
    <row r="55" spans="1:8" ht="21.75" customHeight="1">
      <c r="A55" s="390" t="s">
        <v>391</v>
      </c>
      <c r="B55" s="393" t="s">
        <v>392</v>
      </c>
      <c r="C55" s="418">
        <f>C56+C57+C58</f>
        <v>0</v>
      </c>
      <c r="D55" s="418">
        <f>D56+D57+D58</f>
        <v>0</v>
      </c>
      <c r="E55" s="418">
        <f>E56+E57+E58</f>
        <v>0</v>
      </c>
      <c r="F55" s="418">
        <f>F56+F57+F58</f>
        <v>0</v>
      </c>
      <c r="G55" s="394" t="e">
        <f aca="true" t="shared" si="2" ref="G55:G123">F55/E55*100</f>
        <v>#DIV/0!</v>
      </c>
      <c r="H55" s="394" t="e">
        <f aca="true" t="shared" si="3" ref="H55:H123">F55/C55*100</f>
        <v>#DIV/0!</v>
      </c>
    </row>
    <row r="56" spans="1:8" ht="19.5" customHeight="1">
      <c r="A56" s="426" t="s">
        <v>1</v>
      </c>
      <c r="B56" s="427" t="s">
        <v>393</v>
      </c>
      <c r="C56" s="428"/>
      <c r="D56" s="428"/>
      <c r="E56" s="428"/>
      <c r="F56" s="428"/>
      <c r="G56" s="409" t="e">
        <f t="shared" si="2"/>
        <v>#DIV/0!</v>
      </c>
      <c r="H56" s="409" t="e">
        <f t="shared" si="3"/>
        <v>#DIV/0!</v>
      </c>
    </row>
    <row r="57" spans="1:8" ht="19.5" customHeight="1">
      <c r="A57" s="426" t="s">
        <v>2</v>
      </c>
      <c r="B57" s="427" t="s">
        <v>394</v>
      </c>
      <c r="C57" s="428"/>
      <c r="D57" s="428"/>
      <c r="E57" s="428"/>
      <c r="F57" s="428"/>
      <c r="G57" s="409" t="e">
        <f t="shared" si="2"/>
        <v>#DIV/0!</v>
      </c>
      <c r="H57" s="409" t="e">
        <f t="shared" si="3"/>
        <v>#DIV/0!</v>
      </c>
    </row>
    <row r="58" spans="1:8" s="376" customFormat="1" ht="19.5" customHeight="1">
      <c r="A58" s="426" t="s">
        <v>4</v>
      </c>
      <c r="B58" s="427" t="s">
        <v>395</v>
      </c>
      <c r="C58" s="428"/>
      <c r="D58" s="428"/>
      <c r="E58" s="428"/>
      <c r="F58" s="428"/>
      <c r="G58" s="409" t="e">
        <f t="shared" si="2"/>
        <v>#DIV/0!</v>
      </c>
      <c r="H58" s="409" t="e">
        <f t="shared" si="3"/>
        <v>#DIV/0!</v>
      </c>
    </row>
    <row r="59" spans="1:9" s="376" customFormat="1" ht="18.75" customHeight="1">
      <c r="A59" s="390" t="s">
        <v>396</v>
      </c>
      <c r="B59" s="393" t="s">
        <v>397</v>
      </c>
      <c r="C59" s="418">
        <f>C60+C65+C66+C79+C80+C94+C102+C106+C111+C90+C99</f>
        <v>0</v>
      </c>
      <c r="D59" s="418">
        <f>D60+D65+D66+D79+D80+D94+D102+D106+D111+D90+D99</f>
        <v>0</v>
      </c>
      <c r="E59" s="418">
        <f>E60+E65+E66+E79+E80+E94+E102+E106+E111+E90+E99</f>
        <v>0</v>
      </c>
      <c r="F59" s="418">
        <f>F60+F65+F66+F79+F80+F94+F102+F106+F111+F90+F99</f>
        <v>0</v>
      </c>
      <c r="G59" s="394" t="e">
        <f t="shared" si="2"/>
        <v>#DIV/0!</v>
      </c>
      <c r="H59" s="394" t="e">
        <f t="shared" si="3"/>
        <v>#DIV/0!</v>
      </c>
      <c r="I59" s="429"/>
    </row>
    <row r="60" spans="1:8" ht="16.5" customHeight="1">
      <c r="A60" s="430" t="s">
        <v>1</v>
      </c>
      <c r="B60" s="431" t="s">
        <v>398</v>
      </c>
      <c r="C60" s="418">
        <f>C61+C62+C63+C64</f>
        <v>0</v>
      </c>
      <c r="D60" s="418">
        <f>D61+D62+D63+D64</f>
        <v>0</v>
      </c>
      <c r="E60" s="418">
        <f>E61+E62+E63+E64</f>
        <v>0</v>
      </c>
      <c r="F60" s="418">
        <f>F61+F62+F63+F64</f>
        <v>0</v>
      </c>
      <c r="G60" s="394" t="e">
        <f t="shared" si="2"/>
        <v>#DIV/0!</v>
      </c>
      <c r="H60" s="394" t="e">
        <f t="shared" si="3"/>
        <v>#DIV/0!</v>
      </c>
    </row>
    <row r="61" spans="1:8" ht="16.5" customHeight="1">
      <c r="A61" s="402" t="s">
        <v>342</v>
      </c>
      <c r="B61" s="432" t="s">
        <v>399</v>
      </c>
      <c r="C61" s="428"/>
      <c r="D61" s="428"/>
      <c r="E61" s="428"/>
      <c r="F61" s="428"/>
      <c r="G61" s="409" t="e">
        <f t="shared" si="2"/>
        <v>#DIV/0!</v>
      </c>
      <c r="H61" s="409" t="e">
        <f t="shared" si="3"/>
        <v>#DIV/0!</v>
      </c>
    </row>
    <row r="62" spans="1:8" ht="16.5" customHeight="1">
      <c r="A62" s="402" t="s">
        <v>344</v>
      </c>
      <c r="B62" s="432" t="s">
        <v>400</v>
      </c>
      <c r="C62" s="428"/>
      <c r="D62" s="428"/>
      <c r="E62" s="428"/>
      <c r="F62" s="428"/>
      <c r="G62" s="409" t="e">
        <f t="shared" si="2"/>
        <v>#DIV/0!</v>
      </c>
      <c r="H62" s="409" t="e">
        <f t="shared" si="3"/>
        <v>#DIV/0!</v>
      </c>
    </row>
    <row r="63" spans="1:8" ht="16.5" customHeight="1">
      <c r="A63" s="402" t="s">
        <v>346</v>
      </c>
      <c r="B63" s="432" t="s">
        <v>401</v>
      </c>
      <c r="C63" s="428"/>
      <c r="D63" s="428"/>
      <c r="E63" s="428"/>
      <c r="F63" s="428"/>
      <c r="G63" s="409" t="e">
        <f t="shared" si="2"/>
        <v>#DIV/0!</v>
      </c>
      <c r="H63" s="409" t="e">
        <f t="shared" si="3"/>
        <v>#DIV/0!</v>
      </c>
    </row>
    <row r="64" spans="1:8" s="376" customFormat="1" ht="16.5" customHeight="1">
      <c r="A64" s="402" t="s">
        <v>348</v>
      </c>
      <c r="B64" s="432" t="s">
        <v>402</v>
      </c>
      <c r="C64" s="428"/>
      <c r="D64" s="428"/>
      <c r="E64" s="428"/>
      <c r="F64" s="428"/>
      <c r="G64" s="409" t="e">
        <f t="shared" si="2"/>
        <v>#DIV/0!</v>
      </c>
      <c r="H64" s="409" t="e">
        <f t="shared" si="3"/>
        <v>#DIV/0!</v>
      </c>
    </row>
    <row r="65" spans="1:8" s="376" customFormat="1" ht="17.25" customHeight="1">
      <c r="A65" s="430" t="s">
        <v>2</v>
      </c>
      <c r="B65" s="431" t="s">
        <v>403</v>
      </c>
      <c r="C65" s="433"/>
      <c r="D65" s="433"/>
      <c r="E65" s="433"/>
      <c r="F65" s="433"/>
      <c r="G65" s="394" t="e">
        <f t="shared" si="2"/>
        <v>#DIV/0!</v>
      </c>
      <c r="H65" s="394" t="e">
        <f t="shared" si="3"/>
        <v>#DIV/0!</v>
      </c>
    </row>
    <row r="66" spans="1:8" ht="17.25" customHeight="1">
      <c r="A66" s="396" t="s">
        <v>4</v>
      </c>
      <c r="B66" s="397" t="s">
        <v>404</v>
      </c>
      <c r="C66" s="418">
        <f>C67+C76+C77+C78+C68</f>
        <v>0</v>
      </c>
      <c r="D66" s="418">
        <f>D67+D76+D77+D78+D68</f>
        <v>0</v>
      </c>
      <c r="E66" s="418">
        <f>E67+E76+E77+E78+E68</f>
        <v>0</v>
      </c>
      <c r="F66" s="418">
        <f>F67+F76+F77+F78+F68</f>
        <v>0</v>
      </c>
      <c r="G66" s="394" t="e">
        <f t="shared" si="2"/>
        <v>#DIV/0!</v>
      </c>
      <c r="H66" s="394" t="e">
        <f t="shared" si="3"/>
        <v>#DIV/0!</v>
      </c>
    </row>
    <row r="67" spans="1:8" ht="15" customHeight="1">
      <c r="A67" s="402" t="s">
        <v>356</v>
      </c>
      <c r="B67" s="432" t="s">
        <v>405</v>
      </c>
      <c r="C67" s="428"/>
      <c r="D67" s="428"/>
      <c r="E67" s="428"/>
      <c r="F67" s="428"/>
      <c r="G67" s="409" t="e">
        <f t="shared" si="2"/>
        <v>#DIV/0!</v>
      </c>
      <c r="H67" s="409" t="e">
        <f t="shared" si="3"/>
        <v>#DIV/0!</v>
      </c>
    </row>
    <row r="68" spans="1:8" ht="17.25" customHeight="1">
      <c r="A68" s="402" t="s">
        <v>358</v>
      </c>
      <c r="B68" s="432" t="s">
        <v>406</v>
      </c>
      <c r="C68" s="434">
        <f>C69+C75</f>
        <v>0</v>
      </c>
      <c r="D68" s="434">
        <f>D69+D75</f>
        <v>0</v>
      </c>
      <c r="E68" s="434">
        <f>E69+E75</f>
        <v>0</v>
      </c>
      <c r="F68" s="434">
        <f>F69+F75</f>
        <v>0</v>
      </c>
      <c r="G68" s="409" t="e">
        <f t="shared" si="2"/>
        <v>#DIV/0!</v>
      </c>
      <c r="H68" s="409" t="e">
        <f t="shared" si="3"/>
        <v>#DIV/0!</v>
      </c>
    </row>
    <row r="69" spans="1:8" ht="17.25" customHeight="1">
      <c r="A69" s="402" t="s">
        <v>407</v>
      </c>
      <c r="B69" s="397" t="s">
        <v>408</v>
      </c>
      <c r="C69" s="418">
        <f>SUM(C70:C74)</f>
        <v>0</v>
      </c>
      <c r="D69" s="418">
        <f>SUM(D70:D74)</f>
        <v>0</v>
      </c>
      <c r="E69" s="418">
        <f>SUM(E70:E74)</f>
        <v>0</v>
      </c>
      <c r="F69" s="418">
        <f>SUM(F70:F74)</f>
        <v>0</v>
      </c>
      <c r="G69" s="394" t="e">
        <f t="shared" si="2"/>
        <v>#DIV/0!</v>
      </c>
      <c r="H69" s="394" t="e">
        <f t="shared" si="3"/>
        <v>#DIV/0!</v>
      </c>
    </row>
    <row r="70" spans="1:8" ht="17.25" customHeight="1">
      <c r="A70" s="402" t="s">
        <v>409</v>
      </c>
      <c r="B70" s="435" t="s">
        <v>410</v>
      </c>
      <c r="C70" s="428"/>
      <c r="D70" s="428"/>
      <c r="E70" s="428"/>
      <c r="F70" s="428"/>
      <c r="G70" s="409" t="e">
        <f t="shared" si="2"/>
        <v>#DIV/0!</v>
      </c>
      <c r="H70" s="409" t="e">
        <f t="shared" si="3"/>
        <v>#DIV/0!</v>
      </c>
    </row>
    <row r="71" spans="1:8" ht="17.25" customHeight="1">
      <c r="A71" s="402" t="s">
        <v>411</v>
      </c>
      <c r="B71" s="435" t="s">
        <v>412</v>
      </c>
      <c r="C71" s="428"/>
      <c r="D71" s="428"/>
      <c r="E71" s="428"/>
      <c r="F71" s="428"/>
      <c r="G71" s="409" t="e">
        <f>F71/E71*100</f>
        <v>#DIV/0!</v>
      </c>
      <c r="H71" s="409" t="e">
        <f>F71/C71*100</f>
        <v>#DIV/0!</v>
      </c>
    </row>
    <row r="72" spans="1:8" ht="17.25" customHeight="1">
      <c r="A72" s="402" t="s">
        <v>413</v>
      </c>
      <c r="B72" s="435" t="s">
        <v>414</v>
      </c>
      <c r="C72" s="428"/>
      <c r="D72" s="428"/>
      <c r="E72" s="428"/>
      <c r="F72" s="428"/>
      <c r="G72" s="409" t="e">
        <f>F72/E72*100</f>
        <v>#DIV/0!</v>
      </c>
      <c r="H72" s="409" t="e">
        <f>F72/C72*100</f>
        <v>#DIV/0!</v>
      </c>
    </row>
    <row r="73" spans="1:8" ht="17.25" customHeight="1">
      <c r="A73" s="402" t="s">
        <v>415</v>
      </c>
      <c r="B73" s="435" t="s">
        <v>416</v>
      </c>
      <c r="C73" s="428"/>
      <c r="D73" s="428"/>
      <c r="E73" s="428"/>
      <c r="F73" s="428"/>
      <c r="G73" s="409" t="e">
        <f>F73/E73*100</f>
        <v>#DIV/0!</v>
      </c>
      <c r="H73" s="409" t="e">
        <f>F73/C73*100</f>
        <v>#DIV/0!</v>
      </c>
    </row>
    <row r="74" spans="1:8" ht="17.25" customHeight="1">
      <c r="A74" s="402" t="s">
        <v>417</v>
      </c>
      <c r="B74" s="435" t="s">
        <v>418</v>
      </c>
      <c r="C74" s="428"/>
      <c r="D74" s="428"/>
      <c r="E74" s="428"/>
      <c r="F74" s="428"/>
      <c r="G74" s="409" t="e">
        <f>F74/E74*100</f>
        <v>#DIV/0!</v>
      </c>
      <c r="H74" s="409" t="e">
        <f>F74/C74*100</f>
        <v>#DIV/0!</v>
      </c>
    </row>
    <row r="75" spans="1:8" ht="17.25" customHeight="1">
      <c r="A75" s="402" t="s">
        <v>419</v>
      </c>
      <c r="B75" s="397" t="s">
        <v>420</v>
      </c>
      <c r="C75" s="433"/>
      <c r="D75" s="433"/>
      <c r="E75" s="433"/>
      <c r="F75" s="433"/>
      <c r="G75" s="394" t="e">
        <f t="shared" si="2"/>
        <v>#DIV/0!</v>
      </c>
      <c r="H75" s="394" t="e">
        <f t="shared" si="3"/>
        <v>#DIV/0!</v>
      </c>
    </row>
    <row r="76" spans="1:8" ht="17.25" customHeight="1">
      <c r="A76" s="402" t="s">
        <v>360</v>
      </c>
      <c r="B76" s="436" t="s">
        <v>421</v>
      </c>
      <c r="C76" s="428"/>
      <c r="D76" s="428"/>
      <c r="E76" s="428"/>
      <c r="F76" s="428"/>
      <c r="G76" s="409" t="e">
        <f t="shared" si="2"/>
        <v>#DIV/0!</v>
      </c>
      <c r="H76" s="409" t="e">
        <f t="shared" si="3"/>
        <v>#DIV/0!</v>
      </c>
    </row>
    <row r="77" spans="1:8" ht="17.25" customHeight="1">
      <c r="A77" s="402" t="s">
        <v>362</v>
      </c>
      <c r="B77" s="432" t="s">
        <v>422</v>
      </c>
      <c r="C77" s="400"/>
      <c r="D77" s="428"/>
      <c r="E77" s="428"/>
      <c r="F77" s="428"/>
      <c r="G77" s="409" t="e">
        <f t="shared" si="2"/>
        <v>#DIV/0!</v>
      </c>
      <c r="H77" s="409" t="e">
        <f t="shared" si="3"/>
        <v>#DIV/0!</v>
      </c>
    </row>
    <row r="78" spans="1:8" s="376" customFormat="1" ht="17.25" customHeight="1">
      <c r="A78" s="402" t="s">
        <v>423</v>
      </c>
      <c r="B78" s="432" t="s">
        <v>402</v>
      </c>
      <c r="C78" s="428"/>
      <c r="D78" s="428"/>
      <c r="E78" s="428"/>
      <c r="F78" s="428"/>
      <c r="G78" s="409" t="e">
        <f t="shared" si="2"/>
        <v>#DIV/0!</v>
      </c>
      <c r="H78" s="409" t="e">
        <f t="shared" si="3"/>
        <v>#DIV/0!</v>
      </c>
    </row>
    <row r="79" spans="1:8" s="376" customFormat="1" ht="15.75" customHeight="1">
      <c r="A79" s="430" t="s">
        <v>8</v>
      </c>
      <c r="B79" s="431" t="s">
        <v>424</v>
      </c>
      <c r="C79" s="433"/>
      <c r="D79" s="433"/>
      <c r="E79" s="433"/>
      <c r="F79" s="433"/>
      <c r="G79" s="394" t="e">
        <f t="shared" si="2"/>
        <v>#DIV/0!</v>
      </c>
      <c r="H79" s="394" t="e">
        <f t="shared" si="3"/>
        <v>#DIV/0!</v>
      </c>
    </row>
    <row r="80" spans="1:8" ht="15.75" customHeight="1">
      <c r="A80" s="437" t="s">
        <v>335</v>
      </c>
      <c r="B80" s="438" t="s">
        <v>425</v>
      </c>
      <c r="C80" s="418">
        <f>SUM(C82:C89)</f>
        <v>0</v>
      </c>
      <c r="D80" s="418">
        <f>SUM(D82:D89)</f>
        <v>0</v>
      </c>
      <c r="E80" s="418">
        <f>SUM(E82:E89)</f>
        <v>0</v>
      </c>
      <c r="F80" s="418">
        <f>SUM(F82:F89)</f>
        <v>0</v>
      </c>
      <c r="G80" s="394" t="e">
        <f t="shared" si="2"/>
        <v>#DIV/0!</v>
      </c>
      <c r="H80" s="394" t="e">
        <f t="shared" si="3"/>
        <v>#DIV/0!</v>
      </c>
    </row>
    <row r="81" spans="1:8" ht="15" customHeight="1">
      <c r="A81" s="439"/>
      <c r="B81" s="440" t="s">
        <v>426</v>
      </c>
      <c r="C81" s="441"/>
      <c r="D81" s="441"/>
      <c r="E81" s="441"/>
      <c r="F81" s="441"/>
      <c r="G81" s="442" t="e">
        <f t="shared" si="2"/>
        <v>#DIV/0!</v>
      </c>
      <c r="H81" s="442" t="e">
        <f t="shared" si="3"/>
        <v>#DIV/0!</v>
      </c>
    </row>
    <row r="82" spans="1:8" ht="15.75" customHeight="1">
      <c r="A82" s="402" t="s">
        <v>427</v>
      </c>
      <c r="B82" s="436" t="s">
        <v>428</v>
      </c>
      <c r="C82" s="443"/>
      <c r="D82" s="443"/>
      <c r="E82" s="443"/>
      <c r="F82" s="443"/>
      <c r="G82" s="409" t="e">
        <f t="shared" si="2"/>
        <v>#DIV/0!</v>
      </c>
      <c r="H82" s="409" t="e">
        <f t="shared" si="3"/>
        <v>#DIV/0!</v>
      </c>
    </row>
    <row r="83" spans="1:8" ht="15.75" customHeight="1">
      <c r="A83" s="402" t="s">
        <v>429</v>
      </c>
      <c r="B83" s="436" t="s">
        <v>430</v>
      </c>
      <c r="C83" s="443"/>
      <c r="D83" s="443"/>
      <c r="E83" s="443"/>
      <c r="F83" s="443"/>
      <c r="G83" s="409" t="e">
        <f t="shared" si="2"/>
        <v>#DIV/0!</v>
      </c>
      <c r="H83" s="409" t="e">
        <f t="shared" si="3"/>
        <v>#DIV/0!</v>
      </c>
    </row>
    <row r="84" spans="1:8" ht="15.75" customHeight="1">
      <c r="A84" s="402" t="s">
        <v>431</v>
      </c>
      <c r="B84" s="436" t="s">
        <v>432</v>
      </c>
      <c r="C84" s="443"/>
      <c r="D84" s="443"/>
      <c r="E84" s="443"/>
      <c r="F84" s="443"/>
      <c r="G84" s="409" t="e">
        <f t="shared" si="2"/>
        <v>#DIV/0!</v>
      </c>
      <c r="H84" s="409" t="e">
        <f t="shared" si="3"/>
        <v>#DIV/0!</v>
      </c>
    </row>
    <row r="85" spans="1:8" ht="15.75" customHeight="1">
      <c r="A85" s="402" t="s">
        <v>433</v>
      </c>
      <c r="B85" s="436" t="s">
        <v>434</v>
      </c>
      <c r="C85" s="443"/>
      <c r="D85" s="443"/>
      <c r="E85" s="443"/>
      <c r="F85" s="443"/>
      <c r="G85" s="409" t="e">
        <f t="shared" si="2"/>
        <v>#DIV/0!</v>
      </c>
      <c r="H85" s="409" t="e">
        <f t="shared" si="3"/>
        <v>#DIV/0!</v>
      </c>
    </row>
    <row r="86" spans="1:8" ht="15.75" customHeight="1">
      <c r="A86" s="402" t="s">
        <v>435</v>
      </c>
      <c r="B86" s="444" t="s">
        <v>436</v>
      </c>
      <c r="C86" s="443"/>
      <c r="D86" s="443"/>
      <c r="E86" s="443"/>
      <c r="F86" s="443"/>
      <c r="G86" s="409" t="e">
        <f t="shared" si="2"/>
        <v>#DIV/0!</v>
      </c>
      <c r="H86" s="409" t="e">
        <f t="shared" si="3"/>
        <v>#DIV/0!</v>
      </c>
    </row>
    <row r="87" spans="1:8" ht="15.75" customHeight="1">
      <c r="A87" s="402" t="s">
        <v>437</v>
      </c>
      <c r="B87" s="444" t="s">
        <v>438</v>
      </c>
      <c r="C87" s="443"/>
      <c r="D87" s="443"/>
      <c r="E87" s="443"/>
      <c r="F87" s="443"/>
      <c r="G87" s="409" t="e">
        <f>F87/E87*100</f>
        <v>#DIV/0!</v>
      </c>
      <c r="H87" s="409" t="e">
        <f>F87/C87*100</f>
        <v>#DIV/0!</v>
      </c>
    </row>
    <row r="88" spans="1:8" ht="15.75" customHeight="1">
      <c r="A88" s="402" t="s">
        <v>439</v>
      </c>
      <c r="B88" s="444" t="s">
        <v>440</v>
      </c>
      <c r="C88" s="443"/>
      <c r="D88" s="443"/>
      <c r="E88" s="443"/>
      <c r="F88" s="443"/>
      <c r="G88" s="409" t="e">
        <f>F88/E88*100</f>
        <v>#DIV/0!</v>
      </c>
      <c r="H88" s="409" t="e">
        <f>F88/C88*100</f>
        <v>#DIV/0!</v>
      </c>
    </row>
    <row r="89" spans="1:8" s="376" customFormat="1" ht="15.75" customHeight="1">
      <c r="A89" s="402" t="s">
        <v>441</v>
      </c>
      <c r="B89" s="444" t="s">
        <v>442</v>
      </c>
      <c r="C89" s="443"/>
      <c r="D89" s="443"/>
      <c r="E89" s="443"/>
      <c r="F89" s="443"/>
      <c r="G89" s="409" t="e">
        <f t="shared" si="2"/>
        <v>#DIV/0!</v>
      </c>
      <c r="H89" s="409" t="e">
        <f t="shared" si="3"/>
        <v>#DIV/0!</v>
      </c>
    </row>
    <row r="90" spans="1:8" s="376" customFormat="1" ht="30.75" customHeight="1">
      <c r="A90" s="430" t="s">
        <v>336</v>
      </c>
      <c r="B90" s="445" t="s">
        <v>443</v>
      </c>
      <c r="C90" s="418">
        <f>C91+C92+C93</f>
        <v>0</v>
      </c>
      <c r="D90" s="418">
        <f>D91+D92+D93</f>
        <v>0</v>
      </c>
      <c r="E90" s="418">
        <f>E91+E92+E93</f>
        <v>0</v>
      </c>
      <c r="F90" s="418">
        <f>F91+F92+F93</f>
        <v>0</v>
      </c>
      <c r="G90" s="394" t="e">
        <f>F90/E90*100</f>
        <v>#DIV/0!</v>
      </c>
      <c r="H90" s="394" t="e">
        <f>F90/C90*100</f>
        <v>#DIV/0!</v>
      </c>
    </row>
    <row r="91" spans="1:8" s="376" customFormat="1" ht="15.75" customHeight="1">
      <c r="A91" s="446" t="s">
        <v>444</v>
      </c>
      <c r="B91" s="444" t="s">
        <v>445</v>
      </c>
      <c r="C91" s="428"/>
      <c r="D91" s="428"/>
      <c r="E91" s="428"/>
      <c r="F91" s="428"/>
      <c r="G91" s="409" t="e">
        <f>F91/E91*100</f>
        <v>#DIV/0!</v>
      </c>
      <c r="H91" s="409" t="e">
        <f>F91/C91*100</f>
        <v>#DIV/0!</v>
      </c>
    </row>
    <row r="92" spans="1:8" s="376" customFormat="1" ht="15.75" customHeight="1">
      <c r="A92" s="446" t="s">
        <v>446</v>
      </c>
      <c r="B92" s="444" t="s">
        <v>447</v>
      </c>
      <c r="C92" s="428"/>
      <c r="D92" s="428"/>
      <c r="E92" s="428"/>
      <c r="F92" s="428"/>
      <c r="G92" s="409" t="e">
        <f>F92/E92*100</f>
        <v>#DIV/0!</v>
      </c>
      <c r="H92" s="409" t="e">
        <f>F92/C92*100</f>
        <v>#DIV/0!</v>
      </c>
    </row>
    <row r="93" spans="1:8" s="376" customFormat="1" ht="15.75" customHeight="1">
      <c r="A93" s="446" t="s">
        <v>448</v>
      </c>
      <c r="B93" s="444" t="s">
        <v>449</v>
      </c>
      <c r="C93" s="428"/>
      <c r="D93" s="428"/>
      <c r="E93" s="428"/>
      <c r="F93" s="428"/>
      <c r="G93" s="409" t="e">
        <f>F93/E93*100</f>
        <v>#DIV/0!</v>
      </c>
      <c r="H93" s="409" t="e">
        <f>F93/C93*100</f>
        <v>#DIV/0!</v>
      </c>
    </row>
    <row r="94" spans="1:8" s="376" customFormat="1" ht="15.75" customHeight="1">
      <c r="A94" s="437" t="s">
        <v>337</v>
      </c>
      <c r="B94" s="438" t="s">
        <v>450</v>
      </c>
      <c r="C94" s="418">
        <f>C96+C97+C98</f>
        <v>0</v>
      </c>
      <c r="D94" s="418">
        <f>D96+D97+D98</f>
        <v>0</v>
      </c>
      <c r="E94" s="418">
        <f>E96+E97+E98</f>
        <v>0</v>
      </c>
      <c r="F94" s="418">
        <f>F96+F97+F98</f>
        <v>0</v>
      </c>
      <c r="G94" s="394" t="e">
        <f t="shared" si="2"/>
        <v>#DIV/0!</v>
      </c>
      <c r="H94" s="394" t="e">
        <f t="shared" si="3"/>
        <v>#DIV/0!</v>
      </c>
    </row>
    <row r="95" spans="1:8" s="376" customFormat="1" ht="15.75" customHeight="1">
      <c r="A95" s="439"/>
      <c r="B95" s="440" t="s">
        <v>451</v>
      </c>
      <c r="C95" s="441"/>
      <c r="D95" s="441"/>
      <c r="E95" s="441"/>
      <c r="F95" s="441"/>
      <c r="G95" s="442" t="e">
        <f t="shared" si="2"/>
        <v>#DIV/0!</v>
      </c>
      <c r="H95" s="442" t="e">
        <f t="shared" si="3"/>
        <v>#DIV/0!</v>
      </c>
    </row>
    <row r="96" spans="1:8" s="376" customFormat="1" ht="15.75" customHeight="1">
      <c r="A96" s="446" t="s">
        <v>452</v>
      </c>
      <c r="B96" s="444" t="s">
        <v>453</v>
      </c>
      <c r="C96" s="443"/>
      <c r="D96" s="443"/>
      <c r="E96" s="443"/>
      <c r="F96" s="443"/>
      <c r="G96" s="447" t="e">
        <f t="shared" si="2"/>
        <v>#DIV/0!</v>
      </c>
      <c r="H96" s="447" t="e">
        <f t="shared" si="3"/>
        <v>#DIV/0!</v>
      </c>
    </row>
    <row r="97" spans="1:8" s="376" customFormat="1" ht="15.75" customHeight="1">
      <c r="A97" s="446" t="s">
        <v>454</v>
      </c>
      <c r="B97" s="444" t="s">
        <v>455</v>
      </c>
      <c r="C97" s="443"/>
      <c r="D97" s="443"/>
      <c r="E97" s="443"/>
      <c r="F97" s="443"/>
      <c r="G97" s="447" t="e">
        <f t="shared" si="2"/>
        <v>#DIV/0!</v>
      </c>
      <c r="H97" s="447" t="e">
        <f t="shared" si="3"/>
        <v>#DIV/0!</v>
      </c>
    </row>
    <row r="98" spans="1:8" s="376" customFormat="1" ht="15.75" customHeight="1">
      <c r="A98" s="446" t="s">
        <v>456</v>
      </c>
      <c r="B98" s="444" t="s">
        <v>457</v>
      </c>
      <c r="C98" s="443"/>
      <c r="D98" s="443"/>
      <c r="E98" s="443"/>
      <c r="F98" s="443"/>
      <c r="G98" s="447" t="e">
        <f t="shared" si="2"/>
        <v>#DIV/0!</v>
      </c>
      <c r="H98" s="447" t="e">
        <f t="shared" si="3"/>
        <v>#DIV/0!</v>
      </c>
    </row>
    <row r="99" spans="1:8" s="376" customFormat="1" ht="15.75" customHeight="1">
      <c r="A99" s="430" t="s">
        <v>338</v>
      </c>
      <c r="B99" s="431" t="s">
        <v>458</v>
      </c>
      <c r="C99" s="418">
        <f>C100+C101</f>
        <v>0</v>
      </c>
      <c r="D99" s="418">
        <f>D100+D101</f>
        <v>0</v>
      </c>
      <c r="E99" s="418">
        <f>E100+E101</f>
        <v>0</v>
      </c>
      <c r="F99" s="418">
        <f>F100+F101</f>
        <v>0</v>
      </c>
      <c r="G99" s="394" t="e">
        <f>F99/E99*100</f>
        <v>#DIV/0!</v>
      </c>
      <c r="H99" s="394" t="e">
        <f>F99/C99*100</f>
        <v>#DIV/0!</v>
      </c>
    </row>
    <row r="100" spans="1:8" s="376" customFormat="1" ht="15.75" customHeight="1">
      <c r="A100" s="446" t="s">
        <v>459</v>
      </c>
      <c r="B100" s="444" t="s">
        <v>460</v>
      </c>
      <c r="C100" s="428"/>
      <c r="D100" s="428"/>
      <c r="E100" s="428"/>
      <c r="F100" s="428"/>
      <c r="G100" s="409" t="e">
        <f>F100/E100*100</f>
        <v>#DIV/0!</v>
      </c>
      <c r="H100" s="409" t="e">
        <f>F100/C100*100</f>
        <v>#DIV/0!</v>
      </c>
    </row>
    <row r="101" spans="1:8" s="376" customFormat="1" ht="15.75" customHeight="1">
      <c r="A101" s="446" t="s">
        <v>461</v>
      </c>
      <c r="B101" s="444" t="s">
        <v>462</v>
      </c>
      <c r="C101" s="428"/>
      <c r="D101" s="428"/>
      <c r="E101" s="428"/>
      <c r="F101" s="428"/>
      <c r="G101" s="409" t="e">
        <f>F101/E101*100</f>
        <v>#DIV/0!</v>
      </c>
      <c r="H101" s="409" t="e">
        <f>F101/C101*100</f>
        <v>#DIV/0!</v>
      </c>
    </row>
    <row r="102" spans="1:8" s="376" customFormat="1" ht="17.25" customHeight="1">
      <c r="A102" s="437" t="s">
        <v>463</v>
      </c>
      <c r="B102" s="438" t="s">
        <v>464</v>
      </c>
      <c r="C102" s="418">
        <f>C104+C105</f>
        <v>0</v>
      </c>
      <c r="D102" s="418">
        <f>D104+D105</f>
        <v>0</v>
      </c>
      <c r="E102" s="418">
        <f>E104+E105</f>
        <v>0</v>
      </c>
      <c r="F102" s="418">
        <f>F104+F105</f>
        <v>0</v>
      </c>
      <c r="G102" s="394" t="e">
        <f t="shared" si="2"/>
        <v>#DIV/0!</v>
      </c>
      <c r="H102" s="394" t="e">
        <f t="shared" si="3"/>
        <v>#DIV/0!</v>
      </c>
    </row>
    <row r="103" spans="1:8" s="376" customFormat="1" ht="17.25" customHeight="1">
      <c r="A103" s="439"/>
      <c r="B103" s="440" t="s">
        <v>465</v>
      </c>
      <c r="C103" s="441"/>
      <c r="D103" s="441"/>
      <c r="E103" s="441"/>
      <c r="F103" s="441"/>
      <c r="G103" s="442" t="e">
        <f t="shared" si="2"/>
        <v>#DIV/0!</v>
      </c>
      <c r="H103" s="442" t="e">
        <f t="shared" si="3"/>
        <v>#DIV/0!</v>
      </c>
    </row>
    <row r="104" spans="1:8" s="376" customFormat="1" ht="17.25" customHeight="1">
      <c r="A104" s="446" t="s">
        <v>466</v>
      </c>
      <c r="B104" s="444" t="s">
        <v>467</v>
      </c>
      <c r="C104" s="443"/>
      <c r="D104" s="443"/>
      <c r="E104" s="443"/>
      <c r="F104" s="443"/>
      <c r="G104" s="447" t="e">
        <f t="shared" si="2"/>
        <v>#DIV/0!</v>
      </c>
      <c r="H104" s="447" t="e">
        <f t="shared" si="3"/>
        <v>#DIV/0!</v>
      </c>
    </row>
    <row r="105" spans="1:8" s="376" customFormat="1" ht="17.25" customHeight="1">
      <c r="A105" s="446" t="s">
        <v>468</v>
      </c>
      <c r="B105" s="444" t="s">
        <v>402</v>
      </c>
      <c r="C105" s="443"/>
      <c r="D105" s="443"/>
      <c r="E105" s="443"/>
      <c r="F105" s="443"/>
      <c r="G105" s="447" t="e">
        <f t="shared" si="2"/>
        <v>#DIV/0!</v>
      </c>
      <c r="H105" s="447" t="e">
        <f t="shared" si="3"/>
        <v>#DIV/0!</v>
      </c>
    </row>
    <row r="106" spans="1:8" s="376" customFormat="1" ht="17.25" customHeight="1">
      <c r="A106" s="448" t="s">
        <v>469</v>
      </c>
      <c r="B106" s="449" t="s">
        <v>470</v>
      </c>
      <c r="C106" s="418">
        <f>C107+C108+C110+C109</f>
        <v>0</v>
      </c>
      <c r="D106" s="418">
        <f>D107+D108+D110+D109</f>
        <v>0</v>
      </c>
      <c r="E106" s="418">
        <f>E107+E108+E110+E109</f>
        <v>0</v>
      </c>
      <c r="F106" s="418">
        <f>F107+F108+F110+F109</f>
        <v>0</v>
      </c>
      <c r="G106" s="418" t="e">
        <f t="shared" si="2"/>
        <v>#DIV/0!</v>
      </c>
      <c r="H106" s="418" t="e">
        <f t="shared" si="3"/>
        <v>#DIV/0!</v>
      </c>
    </row>
    <row r="107" spans="1:8" s="376" customFormat="1" ht="18" customHeight="1">
      <c r="A107" s="402" t="s">
        <v>471</v>
      </c>
      <c r="B107" s="436" t="s">
        <v>472</v>
      </c>
      <c r="C107" s="443"/>
      <c r="D107" s="443"/>
      <c r="E107" s="443"/>
      <c r="F107" s="443"/>
      <c r="G107" s="447" t="e">
        <f t="shared" si="2"/>
        <v>#DIV/0!</v>
      </c>
      <c r="H107" s="447" t="e">
        <f t="shared" si="3"/>
        <v>#DIV/0!</v>
      </c>
    </row>
    <row r="108" spans="1:8" s="376" customFormat="1" ht="18" customHeight="1">
      <c r="A108" s="402" t="s">
        <v>473</v>
      </c>
      <c r="B108" s="436" t="s">
        <v>385</v>
      </c>
      <c r="C108" s="443"/>
      <c r="D108" s="443"/>
      <c r="E108" s="443"/>
      <c r="F108" s="443"/>
      <c r="G108" s="447" t="e">
        <f t="shared" si="2"/>
        <v>#DIV/0!</v>
      </c>
      <c r="H108" s="447" t="e">
        <f t="shared" si="3"/>
        <v>#DIV/0!</v>
      </c>
    </row>
    <row r="109" spans="1:8" s="376" customFormat="1" ht="18" customHeight="1">
      <c r="A109" s="402" t="s">
        <v>474</v>
      </c>
      <c r="B109" s="444" t="s">
        <v>386</v>
      </c>
      <c r="C109" s="443"/>
      <c r="D109" s="443"/>
      <c r="E109" s="443"/>
      <c r="F109" s="443"/>
      <c r="G109" s="447" t="e">
        <f t="shared" si="2"/>
        <v>#DIV/0!</v>
      </c>
      <c r="H109" s="447" t="e">
        <f t="shared" si="3"/>
        <v>#DIV/0!</v>
      </c>
    </row>
    <row r="110" spans="1:8" s="376" customFormat="1" ht="18" customHeight="1">
      <c r="A110" s="402" t="s">
        <v>475</v>
      </c>
      <c r="B110" s="450" t="s">
        <v>476</v>
      </c>
      <c r="C110" s="443"/>
      <c r="D110" s="443"/>
      <c r="E110" s="443"/>
      <c r="F110" s="443"/>
      <c r="G110" s="447" t="e">
        <f t="shared" si="2"/>
        <v>#DIV/0!</v>
      </c>
      <c r="H110" s="447" t="e">
        <f t="shared" si="3"/>
        <v>#DIV/0!</v>
      </c>
    </row>
    <row r="111" spans="1:8" s="376" customFormat="1" ht="18.75" customHeight="1">
      <c r="A111" s="430" t="s">
        <v>477</v>
      </c>
      <c r="B111" s="431" t="s">
        <v>478</v>
      </c>
      <c r="C111" s="418">
        <f>C112+C113+C114</f>
        <v>0</v>
      </c>
      <c r="D111" s="418">
        <f>D112+D113+D114</f>
        <v>0</v>
      </c>
      <c r="E111" s="418">
        <f>E112+E113+E114</f>
        <v>0</v>
      </c>
      <c r="F111" s="418">
        <f>F112+F113+F114</f>
        <v>0</v>
      </c>
      <c r="G111" s="394" t="e">
        <f t="shared" si="2"/>
        <v>#DIV/0!</v>
      </c>
      <c r="H111" s="394" t="e">
        <f t="shared" si="3"/>
        <v>#DIV/0!</v>
      </c>
    </row>
    <row r="112" spans="1:8" ht="15.75" customHeight="1">
      <c r="A112" s="402" t="s">
        <v>479</v>
      </c>
      <c r="B112" s="432" t="s">
        <v>480</v>
      </c>
      <c r="C112" s="428"/>
      <c r="D112" s="428"/>
      <c r="E112" s="428"/>
      <c r="F112" s="428"/>
      <c r="G112" s="409" t="e">
        <f t="shared" si="2"/>
        <v>#DIV/0!</v>
      </c>
      <c r="H112" s="409" t="e">
        <f t="shared" si="3"/>
        <v>#DIV/0!</v>
      </c>
    </row>
    <row r="113" spans="1:8" ht="15.75" customHeight="1">
      <c r="A113" s="402" t="s">
        <v>481</v>
      </c>
      <c r="B113" s="432" t="s">
        <v>482</v>
      </c>
      <c r="C113" s="428"/>
      <c r="D113" s="428"/>
      <c r="E113" s="428"/>
      <c r="F113" s="428"/>
      <c r="G113" s="409" t="e">
        <f t="shared" si="2"/>
        <v>#DIV/0!</v>
      </c>
      <c r="H113" s="409" t="e">
        <f t="shared" si="3"/>
        <v>#DIV/0!</v>
      </c>
    </row>
    <row r="114" spans="1:8" s="416" customFormat="1" ht="15.75" customHeight="1">
      <c r="A114" s="402" t="s">
        <v>483</v>
      </c>
      <c r="B114" s="432" t="s">
        <v>402</v>
      </c>
      <c r="C114" s="428"/>
      <c r="D114" s="428"/>
      <c r="E114" s="428"/>
      <c r="F114" s="428"/>
      <c r="G114" s="409" t="e">
        <f t="shared" si="2"/>
        <v>#DIV/0!</v>
      </c>
      <c r="H114" s="409" t="e">
        <f t="shared" si="3"/>
        <v>#DIV/0!</v>
      </c>
    </row>
    <row r="115" spans="1:8" s="416" customFormat="1" ht="19.5" customHeight="1">
      <c r="A115" s="451" t="s">
        <v>484</v>
      </c>
      <c r="B115" s="393" t="s">
        <v>485</v>
      </c>
      <c r="C115" s="433"/>
      <c r="D115" s="452"/>
      <c r="E115" s="452"/>
      <c r="F115" s="433"/>
      <c r="G115" s="394" t="e">
        <f t="shared" si="2"/>
        <v>#DIV/0!</v>
      </c>
      <c r="H115" s="394" t="e">
        <f t="shared" si="3"/>
        <v>#DIV/0!</v>
      </c>
    </row>
    <row r="116" spans="1:8" s="416" customFormat="1" ht="16.5" customHeight="1">
      <c r="A116" s="451" t="s">
        <v>486</v>
      </c>
      <c r="B116" s="453" t="s">
        <v>487</v>
      </c>
      <c r="C116" s="418">
        <f>C117+C118</f>
        <v>0</v>
      </c>
      <c r="D116" s="418">
        <f>D117+D118</f>
        <v>0</v>
      </c>
      <c r="E116" s="418">
        <f>E117+E118</f>
        <v>0</v>
      </c>
      <c r="F116" s="418">
        <f>F117+F118</f>
        <v>0</v>
      </c>
      <c r="G116" s="418" t="e">
        <f t="shared" si="2"/>
        <v>#DIV/0!</v>
      </c>
      <c r="H116" s="418" t="e">
        <f t="shared" si="3"/>
        <v>#DIV/0!</v>
      </c>
    </row>
    <row r="117" spans="1:8" s="416" customFormat="1" ht="17.25" customHeight="1">
      <c r="A117" s="454" t="s">
        <v>1</v>
      </c>
      <c r="B117" s="455" t="s">
        <v>488</v>
      </c>
      <c r="C117" s="443"/>
      <c r="D117" s="443"/>
      <c r="E117" s="443"/>
      <c r="F117" s="443"/>
      <c r="G117" s="447" t="e">
        <f t="shared" si="2"/>
        <v>#DIV/0!</v>
      </c>
      <c r="H117" s="447" t="e">
        <f t="shared" si="3"/>
        <v>#DIV/0!</v>
      </c>
    </row>
    <row r="118" spans="1:8" s="416" customFormat="1" ht="17.25" customHeight="1">
      <c r="A118" s="456" t="s">
        <v>2</v>
      </c>
      <c r="B118" s="457" t="s">
        <v>402</v>
      </c>
      <c r="C118" s="443"/>
      <c r="D118" s="443"/>
      <c r="E118" s="443"/>
      <c r="F118" s="443"/>
      <c r="G118" s="447" t="e">
        <f t="shared" si="2"/>
        <v>#DIV/0!</v>
      </c>
      <c r="H118" s="447" t="e">
        <f t="shared" si="3"/>
        <v>#DIV/0!</v>
      </c>
    </row>
    <row r="119" spans="1:8" s="416" customFormat="1" ht="19.5" customHeight="1">
      <c r="A119" s="451" t="s">
        <v>489</v>
      </c>
      <c r="B119" s="453" t="s">
        <v>490</v>
      </c>
      <c r="C119" s="418">
        <f>C120+C122+C121</f>
        <v>0</v>
      </c>
      <c r="D119" s="418">
        <f>D120+D122+D121</f>
        <v>0</v>
      </c>
      <c r="E119" s="418">
        <f>E120+E122+E121</f>
        <v>0</v>
      </c>
      <c r="F119" s="418">
        <f>F120+F122+F121</f>
        <v>0</v>
      </c>
      <c r="G119" s="418" t="e">
        <f t="shared" si="2"/>
        <v>#DIV/0!</v>
      </c>
      <c r="H119" s="418" t="e">
        <f t="shared" si="3"/>
        <v>#DIV/0!</v>
      </c>
    </row>
    <row r="120" spans="1:8" s="416" customFormat="1" ht="15.75" customHeight="1">
      <c r="A120" s="458" t="s">
        <v>1</v>
      </c>
      <c r="B120" s="459" t="s">
        <v>491</v>
      </c>
      <c r="C120" s="460"/>
      <c r="D120" s="460"/>
      <c r="E120" s="460"/>
      <c r="F120" s="460"/>
      <c r="G120" s="461" t="e">
        <f t="shared" si="2"/>
        <v>#DIV/0!</v>
      </c>
      <c r="H120" s="461" t="e">
        <f t="shared" si="3"/>
        <v>#DIV/0!</v>
      </c>
    </row>
    <row r="121" spans="1:8" s="416" customFormat="1" ht="15.75" customHeight="1">
      <c r="A121" s="456" t="s">
        <v>2</v>
      </c>
      <c r="B121" s="462" t="s">
        <v>492</v>
      </c>
      <c r="C121" s="460"/>
      <c r="D121" s="460"/>
      <c r="E121" s="460"/>
      <c r="F121" s="443"/>
      <c r="G121" s="461" t="e">
        <f t="shared" si="2"/>
        <v>#DIV/0!</v>
      </c>
      <c r="H121" s="461" t="e">
        <f t="shared" si="3"/>
        <v>#DIV/0!</v>
      </c>
    </row>
    <row r="122" spans="1:8" s="416" customFormat="1" ht="15.75" customHeight="1">
      <c r="A122" s="463" t="s">
        <v>4</v>
      </c>
      <c r="B122" s="464" t="s">
        <v>478</v>
      </c>
      <c r="C122" s="460"/>
      <c r="D122" s="460"/>
      <c r="E122" s="460"/>
      <c r="F122" s="460"/>
      <c r="G122" s="461" t="e">
        <f t="shared" si="2"/>
        <v>#DIV/0!</v>
      </c>
      <c r="H122" s="461" t="e">
        <f t="shared" si="3"/>
        <v>#DIV/0!</v>
      </c>
    </row>
    <row r="123" spans="1:8" s="416" customFormat="1" ht="15.75" customHeight="1">
      <c r="A123" s="451" t="s">
        <v>493</v>
      </c>
      <c r="B123" s="465" t="s">
        <v>494</v>
      </c>
      <c r="C123" s="405"/>
      <c r="D123" s="405"/>
      <c r="E123" s="405"/>
      <c r="F123" s="405"/>
      <c r="G123" s="392" t="e">
        <f t="shared" si="2"/>
        <v>#DIV/0!</v>
      </c>
      <c r="H123" s="392" t="e">
        <f t="shared" si="3"/>
        <v>#DIV/0!</v>
      </c>
    </row>
    <row r="124" spans="1:8" s="395" customFormat="1" ht="4.5" customHeight="1">
      <c r="A124" s="1412"/>
      <c r="B124" s="1413"/>
      <c r="C124" s="1413"/>
      <c r="D124" s="1413"/>
      <c r="E124" s="1413"/>
      <c r="F124" s="1413"/>
      <c r="G124" s="466"/>
      <c r="H124" s="393"/>
    </row>
    <row r="125" spans="1:8" s="395" customFormat="1" ht="18.75" customHeight="1">
      <c r="A125" s="467" t="s">
        <v>495</v>
      </c>
      <c r="B125" s="468" t="s">
        <v>496</v>
      </c>
      <c r="C125" s="469">
        <f>C16-C53</f>
        <v>0</v>
      </c>
      <c r="D125" s="469">
        <f>D16-D53</f>
        <v>0</v>
      </c>
      <c r="E125" s="469">
        <f>E16-E53</f>
        <v>0</v>
      </c>
      <c r="F125" s="469">
        <f>F16-F53</f>
        <v>0</v>
      </c>
      <c r="G125" s="394" t="e">
        <f aca="true" t="shared" si="4" ref="G125:G131">F125/E125*100</f>
        <v>#DIV/0!</v>
      </c>
      <c r="H125" s="470" t="e">
        <f aca="true" t="shared" si="5" ref="H125:H131">F125/C125*100</f>
        <v>#DIV/0!</v>
      </c>
    </row>
    <row r="126" spans="1:8" s="395" customFormat="1" ht="18.75" customHeight="1">
      <c r="A126" s="471" t="s">
        <v>497</v>
      </c>
      <c r="B126" s="468" t="s">
        <v>498</v>
      </c>
      <c r="C126" s="411"/>
      <c r="D126" s="411"/>
      <c r="E126" s="411"/>
      <c r="F126" s="411"/>
      <c r="G126" s="394" t="e">
        <f t="shared" si="4"/>
        <v>#DIV/0!</v>
      </c>
      <c r="H126" s="472" t="e">
        <f t="shared" si="5"/>
        <v>#DIV/0!</v>
      </c>
    </row>
    <row r="127" spans="1:8" s="395" customFormat="1" ht="18.75" customHeight="1">
      <c r="A127" s="471" t="s">
        <v>499</v>
      </c>
      <c r="B127" s="473" t="s">
        <v>500</v>
      </c>
      <c r="C127" s="469">
        <f>C125-C126</f>
        <v>0</v>
      </c>
      <c r="D127" s="469">
        <f>D125-D126</f>
        <v>0</v>
      </c>
      <c r="E127" s="469">
        <f>E125-E126</f>
        <v>0</v>
      </c>
      <c r="F127" s="469">
        <f>F125-F126</f>
        <v>0</v>
      </c>
      <c r="G127" s="394" t="e">
        <f t="shared" si="4"/>
        <v>#DIV/0!</v>
      </c>
      <c r="H127" s="472" t="e">
        <f t="shared" si="5"/>
        <v>#DIV/0!</v>
      </c>
    </row>
    <row r="128" spans="1:8" s="395" customFormat="1" ht="18.75" customHeight="1">
      <c r="A128" s="474" t="s">
        <v>1</v>
      </c>
      <c r="B128" s="475" t="s">
        <v>501</v>
      </c>
      <c r="C128" s="476">
        <f>C129+C130</f>
        <v>0</v>
      </c>
      <c r="D128" s="476">
        <f>D129+D130</f>
        <v>0</v>
      </c>
      <c r="E128" s="476">
        <f>E129+E130</f>
        <v>0</v>
      </c>
      <c r="F128" s="476">
        <f>F129+F130</f>
        <v>0</v>
      </c>
      <c r="G128" s="477" t="e">
        <f t="shared" si="4"/>
        <v>#DIV/0!</v>
      </c>
      <c r="H128" s="472" t="e">
        <f t="shared" si="5"/>
        <v>#DIV/0!</v>
      </c>
    </row>
    <row r="129" spans="1:8" s="395" customFormat="1" ht="18.75" customHeight="1">
      <c r="A129" s="478" t="s">
        <v>342</v>
      </c>
      <c r="B129" s="479" t="s">
        <v>502</v>
      </c>
      <c r="C129" s="480"/>
      <c r="D129" s="480"/>
      <c r="E129" s="480"/>
      <c r="F129" s="480"/>
      <c r="G129" s="481" t="e">
        <f t="shared" si="4"/>
        <v>#DIV/0!</v>
      </c>
      <c r="H129" s="482" t="e">
        <f t="shared" si="5"/>
        <v>#DIV/0!</v>
      </c>
    </row>
    <row r="130" spans="1:8" s="395" customFormat="1" ht="18.75" customHeight="1">
      <c r="A130" s="478" t="s">
        <v>344</v>
      </c>
      <c r="B130" s="479" t="s">
        <v>503</v>
      </c>
      <c r="C130" s="480"/>
      <c r="D130" s="480"/>
      <c r="E130" s="480"/>
      <c r="F130" s="480"/>
      <c r="G130" s="481" t="e">
        <f t="shared" si="4"/>
        <v>#DIV/0!</v>
      </c>
      <c r="H130" s="482" t="e">
        <f t="shared" si="5"/>
        <v>#DIV/0!</v>
      </c>
    </row>
    <row r="131" spans="1:8" s="395" customFormat="1" ht="18.75" customHeight="1">
      <c r="A131" s="474" t="s">
        <v>2</v>
      </c>
      <c r="B131" s="475" t="s">
        <v>504</v>
      </c>
      <c r="C131" s="483"/>
      <c r="D131" s="483"/>
      <c r="E131" s="483"/>
      <c r="F131" s="483"/>
      <c r="G131" s="477" t="e">
        <f t="shared" si="4"/>
        <v>#DIV/0!</v>
      </c>
      <c r="H131" s="472" t="e">
        <f t="shared" si="5"/>
        <v>#DIV/0!</v>
      </c>
    </row>
    <row r="132" spans="1:8" s="416" customFormat="1" ht="4.5" customHeight="1">
      <c r="A132" s="1412"/>
      <c r="B132" s="1413"/>
      <c r="C132" s="1413"/>
      <c r="D132" s="1413"/>
      <c r="E132" s="1413"/>
      <c r="F132" s="1413"/>
      <c r="G132" s="466"/>
      <c r="H132" s="484"/>
    </row>
    <row r="133" spans="1:8" ht="15" customHeight="1">
      <c r="A133" s="413" t="s">
        <v>505</v>
      </c>
      <c r="B133" s="485" t="s">
        <v>506</v>
      </c>
      <c r="C133" s="418">
        <f>C134+C135+C136+C138+C137</f>
        <v>0</v>
      </c>
      <c r="D133" s="418">
        <f>D134+D135+D136+D138+D137</f>
        <v>0</v>
      </c>
      <c r="E133" s="418">
        <f>E134+E135+E136+E138+E137</f>
        <v>0</v>
      </c>
      <c r="F133" s="418">
        <f>F134+F135+F136+F138+F137</f>
        <v>0</v>
      </c>
      <c r="G133" s="418" t="e">
        <f aca="true" t="shared" si="6" ref="G133:G138">F133/E133*100</f>
        <v>#DIV/0!</v>
      </c>
      <c r="H133" s="418" t="e">
        <f aca="true" t="shared" si="7" ref="H133:H138">F133/C133*100</f>
        <v>#DIV/0!</v>
      </c>
    </row>
    <row r="134" spans="1:8" ht="15" customHeight="1">
      <c r="A134" s="486" t="s">
        <v>1</v>
      </c>
      <c r="B134" s="487" t="s">
        <v>507</v>
      </c>
      <c r="C134" s="408"/>
      <c r="D134" s="408"/>
      <c r="E134" s="408"/>
      <c r="F134" s="408"/>
      <c r="G134" s="409" t="e">
        <f t="shared" si="6"/>
        <v>#DIV/0!</v>
      </c>
      <c r="H134" s="409" t="e">
        <f t="shared" si="7"/>
        <v>#DIV/0!</v>
      </c>
    </row>
    <row r="135" spans="1:8" ht="15" customHeight="1">
      <c r="A135" s="486" t="s">
        <v>2</v>
      </c>
      <c r="B135" s="444" t="s">
        <v>508</v>
      </c>
      <c r="C135" s="408"/>
      <c r="D135" s="408"/>
      <c r="E135" s="408"/>
      <c r="F135" s="408"/>
      <c r="G135" s="409" t="e">
        <f t="shared" si="6"/>
        <v>#DIV/0!</v>
      </c>
      <c r="H135" s="409" t="e">
        <f t="shared" si="7"/>
        <v>#DIV/0!</v>
      </c>
    </row>
    <row r="136" spans="1:8" ht="15" customHeight="1">
      <c r="A136" s="402" t="s">
        <v>4</v>
      </c>
      <c r="B136" s="444" t="s">
        <v>509</v>
      </c>
      <c r="C136" s="408"/>
      <c r="D136" s="408"/>
      <c r="E136" s="408"/>
      <c r="F136" s="408"/>
      <c r="G136" s="409" t="e">
        <f t="shared" si="6"/>
        <v>#DIV/0!</v>
      </c>
      <c r="H136" s="409" t="e">
        <f t="shared" si="7"/>
        <v>#DIV/0!</v>
      </c>
    </row>
    <row r="137" spans="1:8" ht="15" customHeight="1">
      <c r="A137" s="402" t="s">
        <v>8</v>
      </c>
      <c r="B137" s="444" t="s">
        <v>510</v>
      </c>
      <c r="C137" s="408"/>
      <c r="D137" s="408"/>
      <c r="E137" s="408"/>
      <c r="F137" s="408"/>
      <c r="G137" s="409" t="e">
        <f t="shared" si="6"/>
        <v>#DIV/0!</v>
      </c>
      <c r="H137" s="409" t="e">
        <f t="shared" si="7"/>
        <v>#DIV/0!</v>
      </c>
    </row>
    <row r="138" spans="1:8" ht="15" customHeight="1">
      <c r="A138" s="402" t="s">
        <v>335</v>
      </c>
      <c r="B138" s="444" t="s">
        <v>511</v>
      </c>
      <c r="C138" s="408"/>
      <c r="D138" s="408"/>
      <c r="E138" s="408"/>
      <c r="F138" s="408"/>
      <c r="G138" s="409" t="e">
        <f t="shared" si="6"/>
        <v>#DIV/0!</v>
      </c>
      <c r="H138" s="409" t="e">
        <f t="shared" si="7"/>
        <v>#DIV/0!</v>
      </c>
    </row>
    <row r="139" spans="1:8" s="395" customFormat="1" ht="4.5" customHeight="1">
      <c r="A139" s="1435"/>
      <c r="B139" s="1436"/>
      <c r="C139" s="1436"/>
      <c r="D139" s="1436"/>
      <c r="E139" s="1436"/>
      <c r="F139" s="1436"/>
      <c r="G139" s="488"/>
      <c r="H139" s="489"/>
    </row>
    <row r="140" spans="1:8" ht="15" customHeight="1">
      <c r="A140" s="490" t="s">
        <v>512</v>
      </c>
      <c r="B140" s="490" t="s">
        <v>513</v>
      </c>
      <c r="C140" s="424">
        <f>SUM(C141:C147)</f>
        <v>0</v>
      </c>
      <c r="D140" s="424">
        <f>SUM(D141:D147)</f>
        <v>0</v>
      </c>
      <c r="E140" s="424">
        <f>SUM(E141:E147)</f>
        <v>0</v>
      </c>
      <c r="F140" s="424">
        <f>SUM(F141:F147)</f>
        <v>0</v>
      </c>
      <c r="G140" s="424" t="e">
        <f aca="true" t="shared" si="8" ref="G140:G147">F140/E140*100</f>
        <v>#DIV/0!</v>
      </c>
      <c r="H140" s="424" t="e">
        <f aca="true" t="shared" si="9" ref="H140:H147">F140/C140*100</f>
        <v>#DIV/0!</v>
      </c>
    </row>
    <row r="141" spans="1:8" ht="15" customHeight="1">
      <c r="A141" s="486" t="s">
        <v>1</v>
      </c>
      <c r="B141" s="487" t="s">
        <v>507</v>
      </c>
      <c r="C141" s="408"/>
      <c r="D141" s="408"/>
      <c r="E141" s="408"/>
      <c r="F141" s="408"/>
      <c r="G141" s="409" t="e">
        <f t="shared" si="8"/>
        <v>#DIV/0!</v>
      </c>
      <c r="H141" s="409" t="e">
        <f t="shared" si="9"/>
        <v>#DIV/0!</v>
      </c>
    </row>
    <row r="142" spans="1:8" ht="15" customHeight="1">
      <c r="A142" s="486" t="s">
        <v>2</v>
      </c>
      <c r="B142" s="444" t="s">
        <v>508</v>
      </c>
      <c r="C142" s="408"/>
      <c r="D142" s="408"/>
      <c r="E142" s="408"/>
      <c r="F142" s="408"/>
      <c r="G142" s="409" t="e">
        <f t="shared" si="8"/>
        <v>#DIV/0!</v>
      </c>
      <c r="H142" s="409" t="e">
        <f t="shared" si="9"/>
        <v>#DIV/0!</v>
      </c>
    </row>
    <row r="143" spans="1:8" ht="15" customHeight="1">
      <c r="A143" s="486" t="s">
        <v>4</v>
      </c>
      <c r="B143" s="444" t="s">
        <v>509</v>
      </c>
      <c r="C143" s="408"/>
      <c r="D143" s="408"/>
      <c r="E143" s="408"/>
      <c r="F143" s="408"/>
      <c r="G143" s="409" t="e">
        <f t="shared" si="8"/>
        <v>#DIV/0!</v>
      </c>
      <c r="H143" s="409" t="e">
        <f t="shared" si="9"/>
        <v>#DIV/0!</v>
      </c>
    </row>
    <row r="144" spans="1:8" ht="15" customHeight="1">
      <c r="A144" s="486" t="s">
        <v>8</v>
      </c>
      <c r="B144" s="444" t="s">
        <v>510</v>
      </c>
      <c r="C144" s="408"/>
      <c r="D144" s="408"/>
      <c r="E144" s="408"/>
      <c r="F144" s="408"/>
      <c r="G144" s="409" t="e">
        <f t="shared" si="8"/>
        <v>#DIV/0!</v>
      </c>
      <c r="H144" s="409" t="e">
        <f t="shared" si="9"/>
        <v>#DIV/0!</v>
      </c>
    </row>
    <row r="145" spans="1:8" ht="15" customHeight="1">
      <c r="A145" s="486" t="s">
        <v>335</v>
      </c>
      <c r="B145" s="444" t="s">
        <v>511</v>
      </c>
      <c r="C145" s="408"/>
      <c r="D145" s="408"/>
      <c r="E145" s="408"/>
      <c r="F145" s="408"/>
      <c r="G145" s="409" t="e">
        <f t="shared" si="8"/>
        <v>#DIV/0!</v>
      </c>
      <c r="H145" s="409" t="e">
        <f t="shared" si="9"/>
        <v>#DIV/0!</v>
      </c>
    </row>
    <row r="146" spans="1:8" ht="15" customHeight="1">
      <c r="A146" s="486" t="s">
        <v>336</v>
      </c>
      <c r="B146" s="444" t="s">
        <v>514</v>
      </c>
      <c r="C146" s="408"/>
      <c r="D146" s="408"/>
      <c r="E146" s="408"/>
      <c r="F146" s="408"/>
      <c r="G146" s="409"/>
      <c r="H146" s="409"/>
    </row>
    <row r="147" spans="1:8" ht="15" customHeight="1">
      <c r="A147" s="486" t="s">
        <v>337</v>
      </c>
      <c r="B147" s="444" t="s">
        <v>515</v>
      </c>
      <c r="C147" s="408"/>
      <c r="D147" s="408"/>
      <c r="E147" s="408"/>
      <c r="F147" s="408"/>
      <c r="G147" s="409" t="e">
        <f t="shared" si="8"/>
        <v>#DIV/0!</v>
      </c>
      <c r="H147" s="409" t="e">
        <f t="shared" si="9"/>
        <v>#DIV/0!</v>
      </c>
    </row>
    <row r="148" spans="3:7" ht="6" customHeight="1">
      <c r="C148" s="491"/>
      <c r="D148" s="492"/>
      <c r="E148" s="491"/>
      <c r="F148" s="491"/>
      <c r="G148" s="491"/>
    </row>
    <row r="149" spans="2:7" ht="15" customHeight="1">
      <c r="B149" s="1437" t="s">
        <v>516</v>
      </c>
      <c r="C149" s="1437"/>
      <c r="D149" s="1438"/>
      <c r="E149" s="1438"/>
      <c r="F149" s="1438"/>
      <c r="G149" s="491"/>
    </row>
    <row r="150" spans="2:8" ht="30" customHeight="1">
      <c r="B150" s="1439" t="s">
        <v>517</v>
      </c>
      <c r="C150" s="1439"/>
      <c r="D150" s="1440"/>
      <c r="E150" s="1440"/>
      <c r="F150" s="1440"/>
      <c r="G150" s="1441"/>
      <c r="H150" s="1441"/>
    </row>
    <row r="151" spans="3:7" ht="6" customHeight="1">
      <c r="C151" s="491"/>
      <c r="D151" s="492"/>
      <c r="E151" s="491"/>
      <c r="F151" s="491"/>
      <c r="G151" s="491"/>
    </row>
    <row r="152" spans="2:6" ht="15" customHeight="1">
      <c r="B152" s="493" t="s">
        <v>518</v>
      </c>
      <c r="C152" s="493"/>
      <c r="D152" s="493"/>
      <c r="E152" s="494"/>
      <c r="F152" s="494"/>
    </row>
    <row r="153" spans="4:6" ht="6" customHeight="1">
      <c r="D153" s="494"/>
      <c r="E153" s="494"/>
      <c r="F153" s="494"/>
    </row>
    <row r="154" spans="1:8" ht="15.75" customHeight="1">
      <c r="A154" s="495" t="s">
        <v>11</v>
      </c>
      <c r="B154" s="496" t="s">
        <v>327</v>
      </c>
      <c r="C154" s="1442" t="s">
        <v>519</v>
      </c>
      <c r="D154" s="1443"/>
      <c r="E154" s="1444" t="s">
        <v>299</v>
      </c>
      <c r="F154" s="1445"/>
      <c r="G154" s="1407" t="s">
        <v>520</v>
      </c>
      <c r="H154" s="1409"/>
    </row>
    <row r="155" spans="1:8" ht="15.75" customHeight="1">
      <c r="A155" s="497" t="s">
        <v>1</v>
      </c>
      <c r="B155" s="497" t="s">
        <v>2</v>
      </c>
      <c r="C155" s="1422" t="s">
        <v>4</v>
      </c>
      <c r="D155" s="1423"/>
      <c r="E155" s="1424" t="s">
        <v>8</v>
      </c>
      <c r="F155" s="1425"/>
      <c r="G155" s="1426" t="s">
        <v>335</v>
      </c>
      <c r="H155" s="1423"/>
    </row>
    <row r="156" spans="1:8" ht="15.75" customHeight="1">
      <c r="A156" s="498" t="s">
        <v>180</v>
      </c>
      <c r="B156" s="499" t="s">
        <v>521</v>
      </c>
      <c r="C156" s="1427"/>
      <c r="D156" s="1428"/>
      <c r="E156" s="1428"/>
      <c r="F156" s="1428"/>
      <c r="G156" s="1428"/>
      <c r="H156" s="1429"/>
    </row>
    <row r="157" spans="1:8" ht="15.75" customHeight="1">
      <c r="A157" s="498" t="s">
        <v>1</v>
      </c>
      <c r="B157" s="499" t="s">
        <v>522</v>
      </c>
      <c r="C157" s="1427"/>
      <c r="D157" s="1428"/>
      <c r="E157" s="1428"/>
      <c r="F157" s="1428"/>
      <c r="G157" s="1428"/>
      <c r="H157" s="1429"/>
    </row>
    <row r="158" spans="1:8" ht="15.75" customHeight="1">
      <c r="A158" s="500" t="s">
        <v>342</v>
      </c>
      <c r="B158" s="501" t="s">
        <v>523</v>
      </c>
      <c r="C158" s="1430"/>
      <c r="D158" s="1431"/>
      <c r="E158" s="1432"/>
      <c r="F158" s="1433"/>
      <c r="G158" s="1434">
        <f aca="true" t="shared" si="10" ref="G158:G166">E158-C158</f>
        <v>0</v>
      </c>
      <c r="H158" s="1434"/>
    </row>
    <row r="159" spans="1:8" ht="15.75" customHeight="1">
      <c r="A159" s="500" t="s">
        <v>344</v>
      </c>
      <c r="B159" s="501" t="s">
        <v>524</v>
      </c>
      <c r="C159" s="1430"/>
      <c r="D159" s="1431"/>
      <c r="E159" s="1432"/>
      <c r="F159" s="1433"/>
      <c r="G159" s="1434">
        <f t="shared" si="10"/>
        <v>0</v>
      </c>
      <c r="H159" s="1434"/>
    </row>
    <row r="160" spans="1:8" ht="15.75" customHeight="1">
      <c r="A160" s="500" t="s">
        <v>346</v>
      </c>
      <c r="B160" s="502" t="s">
        <v>525</v>
      </c>
      <c r="C160" s="1430">
        <f>C161+C162</f>
        <v>0</v>
      </c>
      <c r="D160" s="1431"/>
      <c r="E160" s="1430">
        <f>E161+E162</f>
        <v>0</v>
      </c>
      <c r="F160" s="1431"/>
      <c r="G160" s="1434">
        <f t="shared" si="10"/>
        <v>0</v>
      </c>
      <c r="H160" s="1434"/>
    </row>
    <row r="161" spans="1:8" ht="15.75" customHeight="1">
      <c r="A161" s="503" t="s">
        <v>526</v>
      </c>
      <c r="B161" s="502" t="s">
        <v>527</v>
      </c>
      <c r="C161" s="1430"/>
      <c r="D161" s="1431"/>
      <c r="E161" s="1432"/>
      <c r="F161" s="1433"/>
      <c r="G161" s="1434">
        <f t="shared" si="10"/>
        <v>0</v>
      </c>
      <c r="H161" s="1434"/>
    </row>
    <row r="162" spans="1:8" ht="15.75" customHeight="1">
      <c r="A162" s="503" t="s">
        <v>528</v>
      </c>
      <c r="B162" s="504" t="s">
        <v>529</v>
      </c>
      <c r="C162" s="1430"/>
      <c r="D162" s="1431"/>
      <c r="E162" s="1432"/>
      <c r="F162" s="1433"/>
      <c r="G162" s="1434">
        <f t="shared" si="10"/>
        <v>0</v>
      </c>
      <c r="H162" s="1434"/>
    </row>
    <row r="163" spans="1:8" ht="15.75" customHeight="1">
      <c r="A163" s="500" t="s">
        <v>348</v>
      </c>
      <c r="B163" s="502" t="s">
        <v>530</v>
      </c>
      <c r="C163" s="1430"/>
      <c r="D163" s="1431"/>
      <c r="E163" s="1432"/>
      <c r="F163" s="1433"/>
      <c r="G163" s="1434">
        <f t="shared" si="10"/>
        <v>0</v>
      </c>
      <c r="H163" s="1434"/>
    </row>
    <row r="164" spans="1:8" ht="15.75" customHeight="1">
      <c r="A164" s="498" t="s">
        <v>2</v>
      </c>
      <c r="B164" s="505" t="s">
        <v>531</v>
      </c>
      <c r="C164" s="1446"/>
      <c r="D164" s="1447"/>
      <c r="E164" s="1428"/>
      <c r="F164" s="1428"/>
      <c r="G164" s="1428"/>
      <c r="H164" s="1429"/>
    </row>
    <row r="165" spans="1:8" ht="15.75" customHeight="1">
      <c r="A165" s="506" t="s">
        <v>378</v>
      </c>
      <c r="B165" s="502" t="s">
        <v>532</v>
      </c>
      <c r="C165" s="1430"/>
      <c r="D165" s="1431"/>
      <c r="E165" s="1432"/>
      <c r="F165" s="1433"/>
      <c r="G165" s="1434">
        <f t="shared" si="10"/>
        <v>0</v>
      </c>
      <c r="H165" s="1434"/>
    </row>
    <row r="166" spans="1:8" ht="15.75" customHeight="1">
      <c r="A166" s="500" t="s">
        <v>379</v>
      </c>
      <c r="B166" s="501" t="s">
        <v>533</v>
      </c>
      <c r="C166" s="1430"/>
      <c r="D166" s="1431"/>
      <c r="E166" s="1432"/>
      <c r="F166" s="1433"/>
      <c r="G166" s="1434">
        <f t="shared" si="10"/>
        <v>0</v>
      </c>
      <c r="H166" s="1434"/>
    </row>
    <row r="167" spans="1:8" ht="30" customHeight="1">
      <c r="A167" s="498" t="s">
        <v>181</v>
      </c>
      <c r="B167" s="507" t="s">
        <v>534</v>
      </c>
      <c r="C167" s="1427"/>
      <c r="D167" s="1428"/>
      <c r="E167" s="1428"/>
      <c r="F167" s="1428"/>
      <c r="G167" s="1428"/>
      <c r="H167" s="1429"/>
    </row>
    <row r="168" spans="1:8" ht="15.75" customHeight="1">
      <c r="A168" s="498" t="s">
        <v>1</v>
      </c>
      <c r="B168" s="499" t="s">
        <v>522</v>
      </c>
      <c r="C168" s="1427"/>
      <c r="D168" s="1428"/>
      <c r="E168" s="1428"/>
      <c r="F168" s="1428"/>
      <c r="G168" s="1428"/>
      <c r="H168" s="1429"/>
    </row>
    <row r="169" spans="1:8" ht="15.75" customHeight="1">
      <c r="A169" s="500" t="s">
        <v>342</v>
      </c>
      <c r="B169" s="501" t="s">
        <v>523</v>
      </c>
      <c r="C169" s="1433"/>
      <c r="D169" s="1433"/>
      <c r="E169" s="1432"/>
      <c r="F169" s="1433"/>
      <c r="G169" s="1434">
        <f aca="true" t="shared" si="11" ref="G169:G177">E169-C169</f>
        <v>0</v>
      </c>
      <c r="H169" s="1434"/>
    </row>
    <row r="170" spans="1:8" ht="15.75" customHeight="1">
      <c r="A170" s="500" t="s">
        <v>344</v>
      </c>
      <c r="B170" s="501" t="s">
        <v>524</v>
      </c>
      <c r="C170" s="1433"/>
      <c r="D170" s="1433"/>
      <c r="E170" s="1432"/>
      <c r="F170" s="1433"/>
      <c r="G170" s="1434">
        <f t="shared" si="11"/>
        <v>0</v>
      </c>
      <c r="H170" s="1434"/>
    </row>
    <row r="171" spans="1:8" ht="15.75" customHeight="1">
      <c r="A171" s="500" t="s">
        <v>346</v>
      </c>
      <c r="B171" s="502" t="s">
        <v>525</v>
      </c>
      <c r="C171" s="1433">
        <f>C172+C173</f>
        <v>0</v>
      </c>
      <c r="D171" s="1433"/>
      <c r="E171" s="1433">
        <f>E172+E173</f>
        <v>0</v>
      </c>
      <c r="F171" s="1433"/>
      <c r="G171" s="1434">
        <f t="shared" si="11"/>
        <v>0</v>
      </c>
      <c r="H171" s="1434"/>
    </row>
    <row r="172" spans="1:8" ht="15.75" customHeight="1">
      <c r="A172" s="503" t="s">
        <v>526</v>
      </c>
      <c r="B172" s="502" t="s">
        <v>527</v>
      </c>
      <c r="C172" s="1433"/>
      <c r="D172" s="1433"/>
      <c r="E172" s="1432"/>
      <c r="F172" s="1433"/>
      <c r="G172" s="1434">
        <f t="shared" si="11"/>
        <v>0</v>
      </c>
      <c r="H172" s="1434"/>
    </row>
    <row r="173" spans="1:8" ht="15.75" customHeight="1">
      <c r="A173" s="503" t="s">
        <v>528</v>
      </c>
      <c r="B173" s="504" t="s">
        <v>529</v>
      </c>
      <c r="C173" s="1433"/>
      <c r="D173" s="1433"/>
      <c r="E173" s="1432"/>
      <c r="F173" s="1433"/>
      <c r="G173" s="1434">
        <f t="shared" si="11"/>
        <v>0</v>
      </c>
      <c r="H173" s="1434"/>
    </row>
    <row r="174" spans="1:8" ht="15.75" customHeight="1">
      <c r="A174" s="500" t="s">
        <v>348</v>
      </c>
      <c r="B174" s="502" t="s">
        <v>530</v>
      </c>
      <c r="C174" s="1433"/>
      <c r="D174" s="1433"/>
      <c r="E174" s="1432"/>
      <c r="F174" s="1433"/>
      <c r="G174" s="1434">
        <f t="shared" si="11"/>
        <v>0</v>
      </c>
      <c r="H174" s="1434"/>
    </row>
    <row r="175" spans="1:8" ht="15.75" customHeight="1">
      <c r="A175" s="498" t="s">
        <v>2</v>
      </c>
      <c r="B175" s="505" t="s">
        <v>531</v>
      </c>
      <c r="C175" s="1448"/>
      <c r="D175" s="1449"/>
      <c r="E175" s="1428"/>
      <c r="F175" s="1428"/>
      <c r="G175" s="1428"/>
      <c r="H175" s="1429"/>
    </row>
    <row r="176" spans="1:8" ht="15.75" customHeight="1">
      <c r="A176" s="506" t="s">
        <v>378</v>
      </c>
      <c r="B176" s="502" t="s">
        <v>532</v>
      </c>
      <c r="C176" s="1433"/>
      <c r="D176" s="1433"/>
      <c r="E176" s="1432"/>
      <c r="F176" s="1433"/>
      <c r="G176" s="1434">
        <f t="shared" si="11"/>
        <v>0</v>
      </c>
      <c r="H176" s="1434"/>
    </row>
    <row r="177" spans="1:8" ht="15.75" customHeight="1">
      <c r="A177" s="500" t="s">
        <v>379</v>
      </c>
      <c r="B177" s="501" t="s">
        <v>533</v>
      </c>
      <c r="C177" s="1433"/>
      <c r="D177" s="1433"/>
      <c r="E177" s="1432"/>
      <c r="F177" s="1433"/>
      <c r="G177" s="1434">
        <f t="shared" si="11"/>
        <v>0</v>
      </c>
      <c r="H177" s="1434"/>
    </row>
    <row r="178" spans="1:8" ht="30" customHeight="1">
      <c r="A178" s="498" t="s">
        <v>196</v>
      </c>
      <c r="B178" s="507" t="s">
        <v>535</v>
      </c>
      <c r="C178" s="1427"/>
      <c r="D178" s="1428"/>
      <c r="E178" s="1428"/>
      <c r="F178" s="1428"/>
      <c r="G178" s="1428"/>
      <c r="H178" s="1429"/>
    </row>
    <row r="179" spans="1:8" ht="15.75" customHeight="1">
      <c r="A179" s="498" t="s">
        <v>1</v>
      </c>
      <c r="B179" s="499" t="s">
        <v>522</v>
      </c>
      <c r="C179" s="1427"/>
      <c r="D179" s="1428"/>
      <c r="E179" s="1428"/>
      <c r="F179" s="1428"/>
      <c r="G179" s="1428"/>
      <c r="H179" s="1429"/>
    </row>
    <row r="180" spans="1:8" ht="15.75" customHeight="1">
      <c r="A180" s="500" t="s">
        <v>342</v>
      </c>
      <c r="B180" s="501" t="s">
        <v>523</v>
      </c>
      <c r="C180" s="1433"/>
      <c r="D180" s="1433"/>
      <c r="E180" s="1432"/>
      <c r="F180" s="1433"/>
      <c r="G180" s="1434">
        <f aca="true" t="shared" si="12" ref="G180:G188">E180-C180</f>
        <v>0</v>
      </c>
      <c r="H180" s="1434"/>
    </row>
    <row r="181" spans="1:8" ht="15.75" customHeight="1">
      <c r="A181" s="500" t="s">
        <v>344</v>
      </c>
      <c r="B181" s="501" t="s">
        <v>524</v>
      </c>
      <c r="C181" s="1433"/>
      <c r="D181" s="1433"/>
      <c r="E181" s="1432"/>
      <c r="F181" s="1433"/>
      <c r="G181" s="1434">
        <f t="shared" si="12"/>
        <v>0</v>
      </c>
      <c r="H181" s="1434"/>
    </row>
    <row r="182" spans="1:8" ht="15.75" customHeight="1">
      <c r="A182" s="500" t="s">
        <v>346</v>
      </c>
      <c r="B182" s="502" t="s">
        <v>525</v>
      </c>
      <c r="C182" s="1433">
        <f>C183+C184</f>
        <v>0</v>
      </c>
      <c r="D182" s="1433"/>
      <c r="E182" s="1433">
        <f>E183+E184</f>
        <v>0</v>
      </c>
      <c r="F182" s="1433"/>
      <c r="G182" s="1434">
        <f t="shared" si="12"/>
        <v>0</v>
      </c>
      <c r="H182" s="1434"/>
    </row>
    <row r="183" spans="1:8" ht="15.75" customHeight="1">
      <c r="A183" s="503" t="s">
        <v>526</v>
      </c>
      <c r="B183" s="502" t="s">
        <v>527</v>
      </c>
      <c r="C183" s="1433"/>
      <c r="D183" s="1433"/>
      <c r="E183" s="1432"/>
      <c r="F183" s="1433"/>
      <c r="G183" s="1434">
        <f t="shared" si="12"/>
        <v>0</v>
      </c>
      <c r="H183" s="1434"/>
    </row>
    <row r="184" spans="1:8" ht="15.75" customHeight="1">
      <c r="A184" s="503" t="s">
        <v>528</v>
      </c>
      <c r="B184" s="504" t="s">
        <v>529</v>
      </c>
      <c r="C184" s="1433"/>
      <c r="D184" s="1433"/>
      <c r="E184" s="1432"/>
      <c r="F184" s="1433"/>
      <c r="G184" s="1434">
        <f t="shared" si="12"/>
        <v>0</v>
      </c>
      <c r="H184" s="1434"/>
    </row>
    <row r="185" spans="1:8" ht="15.75" customHeight="1">
      <c r="A185" s="500" t="s">
        <v>348</v>
      </c>
      <c r="B185" s="502" t="s">
        <v>530</v>
      </c>
      <c r="C185" s="1433"/>
      <c r="D185" s="1433"/>
      <c r="E185" s="1432"/>
      <c r="F185" s="1433"/>
      <c r="G185" s="1434">
        <f t="shared" si="12"/>
        <v>0</v>
      </c>
      <c r="H185" s="1434"/>
    </row>
    <row r="186" spans="1:8" ht="15.75" customHeight="1">
      <c r="A186" s="498" t="s">
        <v>2</v>
      </c>
      <c r="B186" s="505" t="s">
        <v>531</v>
      </c>
      <c r="C186" s="1427"/>
      <c r="D186" s="1428"/>
      <c r="E186" s="1428"/>
      <c r="F186" s="1428"/>
      <c r="G186" s="1428"/>
      <c r="H186" s="1429"/>
    </row>
    <row r="187" spans="1:8" ht="15.75" customHeight="1">
      <c r="A187" s="506" t="s">
        <v>378</v>
      </c>
      <c r="B187" s="502" t="s">
        <v>532</v>
      </c>
      <c r="C187" s="1433"/>
      <c r="D187" s="1433"/>
      <c r="E187" s="1432"/>
      <c r="F187" s="1433"/>
      <c r="G187" s="1434">
        <f t="shared" si="12"/>
        <v>0</v>
      </c>
      <c r="H187" s="1434"/>
    </row>
    <row r="188" spans="1:8" ht="15.75" customHeight="1">
      <c r="A188" s="500" t="s">
        <v>379</v>
      </c>
      <c r="B188" s="501" t="s">
        <v>533</v>
      </c>
      <c r="C188" s="1433"/>
      <c r="D188" s="1433"/>
      <c r="E188" s="1432"/>
      <c r="F188" s="1433"/>
      <c r="G188" s="1434">
        <f t="shared" si="12"/>
        <v>0</v>
      </c>
      <c r="H188" s="1434"/>
    </row>
    <row r="189" spans="1:8" ht="15.75" customHeight="1">
      <c r="A189" s="498" t="s">
        <v>209</v>
      </c>
      <c r="B189" s="507" t="s">
        <v>536</v>
      </c>
      <c r="C189" s="1427"/>
      <c r="D189" s="1428"/>
      <c r="E189" s="1428"/>
      <c r="F189" s="1428"/>
      <c r="G189" s="1428"/>
      <c r="H189" s="1429"/>
    </row>
    <row r="190" spans="1:8" ht="15.75" customHeight="1">
      <c r="A190" s="498" t="s">
        <v>1</v>
      </c>
      <c r="B190" s="499" t="s">
        <v>522</v>
      </c>
      <c r="C190" s="1427"/>
      <c r="D190" s="1428"/>
      <c r="E190" s="1428"/>
      <c r="F190" s="1428"/>
      <c r="G190" s="1428"/>
      <c r="H190" s="1429"/>
    </row>
    <row r="191" spans="1:8" ht="15.75" customHeight="1">
      <c r="A191" s="500" t="s">
        <v>342</v>
      </c>
      <c r="B191" s="501" t="s">
        <v>523</v>
      </c>
      <c r="C191" s="1433"/>
      <c r="D191" s="1433"/>
      <c r="E191" s="1432"/>
      <c r="F191" s="1433"/>
      <c r="G191" s="1434">
        <f aca="true" t="shared" si="13" ref="G191:G199">E191-C191</f>
        <v>0</v>
      </c>
      <c r="H191" s="1434"/>
    </row>
    <row r="192" spans="1:8" ht="15.75" customHeight="1">
      <c r="A192" s="500" t="s">
        <v>344</v>
      </c>
      <c r="B192" s="501" t="s">
        <v>524</v>
      </c>
      <c r="C192" s="1433"/>
      <c r="D192" s="1433"/>
      <c r="E192" s="1432"/>
      <c r="F192" s="1433"/>
      <c r="G192" s="1434">
        <f t="shared" si="13"/>
        <v>0</v>
      </c>
      <c r="H192" s="1434"/>
    </row>
    <row r="193" spans="1:8" ht="15.75" customHeight="1">
      <c r="A193" s="500" t="s">
        <v>346</v>
      </c>
      <c r="B193" s="502" t="s">
        <v>525</v>
      </c>
      <c r="C193" s="1433">
        <f>C194+C195</f>
        <v>0</v>
      </c>
      <c r="D193" s="1433"/>
      <c r="E193" s="1433">
        <f>E194+E195</f>
        <v>0</v>
      </c>
      <c r="F193" s="1433"/>
      <c r="G193" s="1434">
        <f t="shared" si="13"/>
        <v>0</v>
      </c>
      <c r="H193" s="1434"/>
    </row>
    <row r="194" spans="1:8" ht="15.75" customHeight="1">
      <c r="A194" s="503" t="s">
        <v>526</v>
      </c>
      <c r="B194" s="502" t="s">
        <v>527</v>
      </c>
      <c r="C194" s="1433"/>
      <c r="D194" s="1433"/>
      <c r="E194" s="1432"/>
      <c r="F194" s="1433"/>
      <c r="G194" s="1434">
        <f t="shared" si="13"/>
        <v>0</v>
      </c>
      <c r="H194" s="1434"/>
    </row>
    <row r="195" spans="1:8" ht="15.75" customHeight="1">
      <c r="A195" s="503" t="s">
        <v>528</v>
      </c>
      <c r="B195" s="504" t="s">
        <v>529</v>
      </c>
      <c r="C195" s="1433"/>
      <c r="D195" s="1433"/>
      <c r="E195" s="1432"/>
      <c r="F195" s="1433"/>
      <c r="G195" s="1434">
        <f t="shared" si="13"/>
        <v>0</v>
      </c>
      <c r="H195" s="1434"/>
    </row>
    <row r="196" spans="1:8" ht="15.75" customHeight="1">
      <c r="A196" s="500" t="s">
        <v>348</v>
      </c>
      <c r="B196" s="502" t="s">
        <v>530</v>
      </c>
      <c r="C196" s="1433"/>
      <c r="D196" s="1433"/>
      <c r="E196" s="1432"/>
      <c r="F196" s="1433"/>
      <c r="G196" s="1434">
        <f t="shared" si="13"/>
        <v>0</v>
      </c>
      <c r="H196" s="1434"/>
    </row>
    <row r="197" spans="1:8" ht="15.75" customHeight="1">
      <c r="A197" s="498" t="s">
        <v>2</v>
      </c>
      <c r="B197" s="505" t="s">
        <v>531</v>
      </c>
      <c r="C197" s="1427"/>
      <c r="D197" s="1428"/>
      <c r="E197" s="1428"/>
      <c r="F197" s="1428"/>
      <c r="G197" s="1428"/>
      <c r="H197" s="1429"/>
    </row>
    <row r="198" spans="1:8" ht="15.75" customHeight="1">
      <c r="A198" s="506" t="s">
        <v>378</v>
      </c>
      <c r="B198" s="502" t="s">
        <v>532</v>
      </c>
      <c r="C198" s="1433"/>
      <c r="D198" s="1433"/>
      <c r="E198" s="1432"/>
      <c r="F198" s="1433"/>
      <c r="G198" s="1434">
        <f t="shared" si="13"/>
        <v>0</v>
      </c>
      <c r="H198" s="1434"/>
    </row>
    <row r="199" spans="1:8" ht="15.75" customHeight="1">
      <c r="A199" s="500" t="s">
        <v>379</v>
      </c>
      <c r="B199" s="501" t="s">
        <v>533</v>
      </c>
      <c r="C199" s="1433"/>
      <c r="D199" s="1433"/>
      <c r="E199" s="1432"/>
      <c r="F199" s="1433"/>
      <c r="G199" s="1434">
        <f t="shared" si="13"/>
        <v>0</v>
      </c>
      <c r="H199" s="1434"/>
    </row>
    <row r="200" spans="1:8" ht="15.75" customHeight="1">
      <c r="A200" s="498" t="s">
        <v>372</v>
      </c>
      <c r="B200" s="505" t="s">
        <v>537</v>
      </c>
      <c r="C200" s="1427"/>
      <c r="D200" s="1428"/>
      <c r="E200" s="1428"/>
      <c r="F200" s="1428"/>
      <c r="G200" s="1428"/>
      <c r="H200" s="1429"/>
    </row>
    <row r="201" spans="1:8" ht="15.75" customHeight="1">
      <c r="A201" s="508" t="s">
        <v>1</v>
      </c>
      <c r="B201" s="509" t="s">
        <v>538</v>
      </c>
      <c r="C201" s="1427"/>
      <c r="D201" s="1428"/>
      <c r="E201" s="1428"/>
      <c r="F201" s="1428"/>
      <c r="G201" s="1428"/>
      <c r="H201" s="1429"/>
    </row>
    <row r="202" spans="1:8" ht="15.75" customHeight="1">
      <c r="A202" s="500" t="s">
        <v>342</v>
      </c>
      <c r="B202" s="502" t="s">
        <v>539</v>
      </c>
      <c r="C202" s="1433"/>
      <c r="D202" s="1433"/>
      <c r="E202" s="1432"/>
      <c r="F202" s="1433"/>
      <c r="G202" s="1434">
        <f>E202-C202</f>
        <v>0</v>
      </c>
      <c r="H202" s="1434"/>
    </row>
    <row r="203" spans="1:8" ht="30" customHeight="1">
      <c r="A203" s="500" t="s">
        <v>344</v>
      </c>
      <c r="B203" s="501" t="s">
        <v>540</v>
      </c>
      <c r="C203" s="1433"/>
      <c r="D203" s="1433"/>
      <c r="E203" s="1432"/>
      <c r="F203" s="1433"/>
      <c r="G203" s="1434">
        <f>E203-C203</f>
        <v>0</v>
      </c>
      <c r="H203" s="1434"/>
    </row>
    <row r="204" spans="1:8" ht="30" customHeight="1">
      <c r="A204" s="500" t="s">
        <v>346</v>
      </c>
      <c r="B204" s="501" t="s">
        <v>541</v>
      </c>
      <c r="C204" s="1433"/>
      <c r="D204" s="1433"/>
      <c r="E204" s="1432"/>
      <c r="F204" s="1433"/>
      <c r="G204" s="1434">
        <f>E204-C204</f>
        <v>0</v>
      </c>
      <c r="H204" s="1434"/>
    </row>
    <row r="205" spans="1:8" ht="15.75" customHeight="1">
      <c r="A205" s="500" t="s">
        <v>348</v>
      </c>
      <c r="B205" s="501" t="s">
        <v>542</v>
      </c>
      <c r="C205" s="1433"/>
      <c r="D205" s="1433"/>
      <c r="E205" s="1432"/>
      <c r="F205" s="1433"/>
      <c r="G205" s="1434">
        <f>E205-C205</f>
        <v>0</v>
      </c>
      <c r="H205" s="1434"/>
    </row>
    <row r="206" spans="1:8" ht="15.75" customHeight="1">
      <c r="A206" s="508" t="s">
        <v>2</v>
      </c>
      <c r="B206" s="510" t="s">
        <v>530</v>
      </c>
      <c r="C206" s="1433"/>
      <c r="D206" s="1433"/>
      <c r="E206" s="1432"/>
      <c r="F206" s="1433"/>
      <c r="G206" s="1434">
        <f>E206-C206</f>
        <v>0</v>
      </c>
      <c r="H206" s="1434"/>
    </row>
    <row r="207" spans="3:7" ht="6" customHeight="1">
      <c r="C207" s="491"/>
      <c r="D207" s="492"/>
      <c r="E207" s="491"/>
      <c r="F207" s="491"/>
      <c r="G207" s="491"/>
    </row>
    <row r="208" spans="2:8" ht="30" customHeight="1">
      <c r="B208" s="1458" t="s">
        <v>543</v>
      </c>
      <c r="C208" s="1441"/>
      <c r="D208" s="1441"/>
      <c r="E208" s="1441"/>
      <c r="F208" s="1441"/>
      <c r="G208" s="1441"/>
      <c r="H208" s="1441"/>
    </row>
    <row r="209" spans="3:7" ht="6" customHeight="1">
      <c r="C209" s="491"/>
      <c r="D209" s="492"/>
      <c r="E209" s="491"/>
      <c r="F209" s="491"/>
      <c r="G209" s="491"/>
    </row>
    <row r="210" spans="1:7" ht="15" customHeight="1">
      <c r="A210" s="511"/>
      <c r="B210" s="1459" t="s">
        <v>544</v>
      </c>
      <c r="C210" s="1459"/>
      <c r="D210" s="1459"/>
      <c r="E210" s="1459"/>
      <c r="F210" s="1459"/>
      <c r="G210" s="512"/>
    </row>
    <row r="211" spans="1:7" ht="6" customHeight="1">
      <c r="A211" s="513"/>
      <c r="B211" s="514"/>
      <c r="C211" s="515"/>
      <c r="D211" s="515"/>
      <c r="E211" s="515"/>
      <c r="F211" s="515"/>
      <c r="G211" s="515"/>
    </row>
    <row r="212" spans="1:8" ht="12.75" customHeight="1">
      <c r="A212" s="1460" t="s">
        <v>11</v>
      </c>
      <c r="B212" s="1460" t="s">
        <v>327</v>
      </c>
      <c r="C212" s="1454" t="s">
        <v>545</v>
      </c>
      <c r="D212" s="1454" t="s">
        <v>546</v>
      </c>
      <c r="E212" s="1462" t="s">
        <v>547</v>
      </c>
      <c r="F212" s="1454" t="s">
        <v>548</v>
      </c>
      <c r="G212" s="1464" t="s">
        <v>549</v>
      </c>
      <c r="H212" s="1464" t="s">
        <v>550</v>
      </c>
    </row>
    <row r="213" spans="1:8" ht="18.75" customHeight="1">
      <c r="A213" s="1461"/>
      <c r="B213" s="1461"/>
      <c r="C213" s="1455"/>
      <c r="D213" s="1455"/>
      <c r="E213" s="1463"/>
      <c r="F213" s="1455"/>
      <c r="G213" s="1465"/>
      <c r="H213" s="1465"/>
    </row>
    <row r="214" spans="1:8" ht="12.75" customHeight="1">
      <c r="A214" s="516" t="s">
        <v>1</v>
      </c>
      <c r="B214" s="516" t="s">
        <v>2</v>
      </c>
      <c r="C214" s="516" t="s">
        <v>4</v>
      </c>
      <c r="D214" s="516" t="s">
        <v>8</v>
      </c>
      <c r="E214" s="516" t="s">
        <v>335</v>
      </c>
      <c r="F214" s="516" t="s">
        <v>336</v>
      </c>
      <c r="G214" s="516" t="s">
        <v>337</v>
      </c>
      <c r="H214" s="516" t="s">
        <v>338</v>
      </c>
    </row>
    <row r="215" spans="1:8" ht="15" customHeight="1">
      <c r="A215" s="517" t="s">
        <v>180</v>
      </c>
      <c r="B215" s="518" t="s">
        <v>551</v>
      </c>
      <c r="C215" s="519">
        <f>SUM(C216:C221)</f>
        <v>0</v>
      </c>
      <c r="D215" s="519">
        <f>SUM(D216:D221)</f>
        <v>0</v>
      </c>
      <c r="E215" s="519">
        <f>SUM(E216:E221)</f>
        <v>0</v>
      </c>
      <c r="F215" s="519">
        <f>SUM(F216:F221)</f>
        <v>0</v>
      </c>
      <c r="G215" s="424">
        <f aca="true" t="shared" si="14" ref="G215:G229">F215-E215</f>
        <v>0</v>
      </c>
      <c r="H215" s="424">
        <f aca="true" t="shared" si="15" ref="H215:H229">F215-C215</f>
        <v>0</v>
      </c>
    </row>
    <row r="216" spans="1:8" ht="15" customHeight="1">
      <c r="A216" s="520" t="s">
        <v>1</v>
      </c>
      <c r="B216" s="521" t="s">
        <v>552</v>
      </c>
      <c r="C216" s="400"/>
      <c r="D216" s="400"/>
      <c r="E216" s="400"/>
      <c r="F216" s="400"/>
      <c r="G216" s="401">
        <f t="shared" si="14"/>
        <v>0</v>
      </c>
      <c r="H216" s="401">
        <f t="shared" si="15"/>
        <v>0</v>
      </c>
    </row>
    <row r="217" spans="1:8" ht="15" customHeight="1">
      <c r="A217" s="520" t="s">
        <v>2</v>
      </c>
      <c r="B217" s="521" t="s">
        <v>553</v>
      </c>
      <c r="C217" s="400"/>
      <c r="D217" s="400"/>
      <c r="E217" s="400"/>
      <c r="F217" s="400"/>
      <c r="G217" s="401">
        <f t="shared" si="14"/>
        <v>0</v>
      </c>
      <c r="H217" s="401">
        <f t="shared" si="15"/>
        <v>0</v>
      </c>
    </row>
    <row r="218" spans="1:8" ht="15" customHeight="1">
      <c r="A218" s="520" t="s">
        <v>4</v>
      </c>
      <c r="B218" s="521" t="s">
        <v>554</v>
      </c>
      <c r="C218" s="400"/>
      <c r="D218" s="400"/>
      <c r="E218" s="400"/>
      <c r="F218" s="400"/>
      <c r="G218" s="401">
        <f t="shared" si="14"/>
        <v>0</v>
      </c>
      <c r="H218" s="401">
        <f t="shared" si="15"/>
        <v>0</v>
      </c>
    </row>
    <row r="219" spans="1:8" ht="15" customHeight="1">
      <c r="A219" s="520" t="s">
        <v>8</v>
      </c>
      <c r="B219" s="521" t="s">
        <v>555</v>
      </c>
      <c r="C219" s="400"/>
      <c r="D219" s="400"/>
      <c r="E219" s="400"/>
      <c r="F219" s="400"/>
      <c r="G219" s="401">
        <f t="shared" si="14"/>
        <v>0</v>
      </c>
      <c r="H219" s="401">
        <f t="shared" si="15"/>
        <v>0</v>
      </c>
    </row>
    <row r="220" spans="1:8" ht="15" customHeight="1">
      <c r="A220" s="520" t="s">
        <v>335</v>
      </c>
      <c r="B220" s="521" t="s">
        <v>556</v>
      </c>
      <c r="C220" s="400"/>
      <c r="D220" s="400"/>
      <c r="E220" s="400"/>
      <c r="F220" s="400"/>
      <c r="G220" s="401">
        <f t="shared" si="14"/>
        <v>0</v>
      </c>
      <c r="H220" s="401">
        <f t="shared" si="15"/>
        <v>0</v>
      </c>
    </row>
    <row r="221" spans="1:8" ht="15" customHeight="1">
      <c r="A221" s="520" t="s">
        <v>336</v>
      </c>
      <c r="B221" s="522" t="s">
        <v>557</v>
      </c>
      <c r="C221" s="408"/>
      <c r="D221" s="408"/>
      <c r="E221" s="408"/>
      <c r="F221" s="408"/>
      <c r="G221" s="409">
        <f t="shared" si="14"/>
        <v>0</v>
      </c>
      <c r="H221" s="409">
        <f t="shared" si="15"/>
        <v>0</v>
      </c>
    </row>
    <row r="222" spans="1:8" ht="31.5" customHeight="1">
      <c r="A222" s="517" t="s">
        <v>181</v>
      </c>
      <c r="B222" s="523" t="s">
        <v>558</v>
      </c>
      <c r="C222" s="519">
        <f>SUM(C223:C229)</f>
        <v>0</v>
      </c>
      <c r="D222" s="519">
        <f>SUM(D223:D229)</f>
        <v>0</v>
      </c>
      <c r="E222" s="519">
        <f>SUM(E223:E229)</f>
        <v>0</v>
      </c>
      <c r="F222" s="519">
        <f>SUM(F223:F229)</f>
        <v>0</v>
      </c>
      <c r="G222" s="409">
        <f t="shared" si="14"/>
        <v>0</v>
      </c>
      <c r="H222" s="409">
        <f t="shared" si="15"/>
        <v>0</v>
      </c>
    </row>
    <row r="223" spans="1:8" ht="15" customHeight="1">
      <c r="A223" s="520" t="s">
        <v>1</v>
      </c>
      <c r="B223" s="521" t="s">
        <v>552</v>
      </c>
      <c r="C223" s="524"/>
      <c r="D223" s="524"/>
      <c r="E223" s="524"/>
      <c r="F223" s="524"/>
      <c r="G223" s="525">
        <f t="shared" si="14"/>
        <v>0</v>
      </c>
      <c r="H223" s="525">
        <f t="shared" si="15"/>
        <v>0</v>
      </c>
    </row>
    <row r="224" spans="1:8" ht="15" customHeight="1">
      <c r="A224" s="520" t="s">
        <v>2</v>
      </c>
      <c r="B224" s="521" t="s">
        <v>553</v>
      </c>
      <c r="C224" s="524"/>
      <c r="D224" s="524"/>
      <c r="E224" s="524"/>
      <c r="F224" s="524"/>
      <c r="G224" s="525">
        <f t="shared" si="14"/>
        <v>0</v>
      </c>
      <c r="H224" s="525">
        <f t="shared" si="15"/>
        <v>0</v>
      </c>
    </row>
    <row r="225" spans="1:8" ht="15" customHeight="1">
      <c r="A225" s="520" t="s">
        <v>4</v>
      </c>
      <c r="B225" s="521" t="s">
        <v>555</v>
      </c>
      <c r="C225" s="524"/>
      <c r="D225" s="524"/>
      <c r="E225" s="524"/>
      <c r="F225" s="524"/>
      <c r="G225" s="525">
        <f t="shared" si="14"/>
        <v>0</v>
      </c>
      <c r="H225" s="525">
        <f t="shared" si="15"/>
        <v>0</v>
      </c>
    </row>
    <row r="226" spans="1:8" ht="15" customHeight="1">
      <c r="A226" s="520" t="s">
        <v>8</v>
      </c>
      <c r="B226" s="521" t="s">
        <v>559</v>
      </c>
      <c r="C226" s="524"/>
      <c r="D226" s="524"/>
      <c r="E226" s="524"/>
      <c r="F226" s="524"/>
      <c r="G226" s="525">
        <f t="shared" si="14"/>
        <v>0</v>
      </c>
      <c r="H226" s="525">
        <f t="shared" si="15"/>
        <v>0</v>
      </c>
    </row>
    <row r="227" spans="1:8" ht="15" customHeight="1">
      <c r="A227" s="520" t="s">
        <v>335</v>
      </c>
      <c r="B227" s="521" t="s">
        <v>560</v>
      </c>
      <c r="C227" s="524"/>
      <c r="D227" s="524"/>
      <c r="E227" s="524"/>
      <c r="F227" s="524"/>
      <c r="G227" s="525">
        <f t="shared" si="14"/>
        <v>0</v>
      </c>
      <c r="H227" s="525">
        <f t="shared" si="15"/>
        <v>0</v>
      </c>
    </row>
    <row r="228" spans="1:8" ht="15" customHeight="1">
      <c r="A228" s="520" t="s">
        <v>336</v>
      </c>
      <c r="B228" s="521" t="s">
        <v>556</v>
      </c>
      <c r="C228" s="524"/>
      <c r="D228" s="524"/>
      <c r="E228" s="524"/>
      <c r="F228" s="524"/>
      <c r="G228" s="525">
        <f t="shared" si="14"/>
        <v>0</v>
      </c>
      <c r="H228" s="525">
        <f t="shared" si="15"/>
        <v>0</v>
      </c>
    </row>
    <row r="229" spans="1:8" ht="15" customHeight="1">
      <c r="A229" s="520" t="s">
        <v>337</v>
      </c>
      <c r="B229" s="521" t="s">
        <v>557</v>
      </c>
      <c r="C229" s="524"/>
      <c r="D229" s="524"/>
      <c r="E229" s="524"/>
      <c r="F229" s="524"/>
      <c r="G229" s="525">
        <f t="shared" si="14"/>
        <v>0</v>
      </c>
      <c r="H229" s="525">
        <f t="shared" si="15"/>
        <v>0</v>
      </c>
    </row>
    <row r="230" spans="1:7" ht="6" customHeight="1">
      <c r="A230" s="513"/>
      <c r="B230" s="526"/>
      <c r="C230" s="527"/>
      <c r="D230" s="527"/>
      <c r="E230" s="527"/>
      <c r="F230" s="527"/>
      <c r="G230" s="527"/>
    </row>
    <row r="231" spans="2:7" ht="12" customHeight="1">
      <c r="B231" s="1450" t="s">
        <v>561</v>
      </c>
      <c r="C231" s="1450"/>
      <c r="D231" s="1450"/>
      <c r="E231" s="1451"/>
      <c r="F231" s="1451"/>
      <c r="G231" s="528"/>
    </row>
    <row r="232" spans="1:7" s="529" customFormat="1" ht="6" customHeight="1">
      <c r="A232" s="374"/>
      <c r="B232" s="375"/>
      <c r="C232" s="491"/>
      <c r="D232" s="491"/>
      <c r="E232" s="491"/>
      <c r="F232" s="491"/>
      <c r="G232" s="491"/>
    </row>
    <row r="233" spans="1:8" s="530" customFormat="1" ht="16.5" customHeight="1">
      <c r="A233" s="1452" t="s">
        <v>11</v>
      </c>
      <c r="B233" s="1452" t="s">
        <v>327</v>
      </c>
      <c r="C233" s="1454" t="s">
        <v>546</v>
      </c>
      <c r="D233" s="1456" t="s">
        <v>562</v>
      </c>
      <c r="E233" s="1457"/>
      <c r="F233" s="1454" t="s">
        <v>548</v>
      </c>
      <c r="G233" s="1464" t="s">
        <v>550</v>
      </c>
      <c r="H233" s="1464" t="s">
        <v>332</v>
      </c>
    </row>
    <row r="234" spans="1:8" s="531" customFormat="1" ht="27.75" customHeight="1">
      <c r="A234" s="1453"/>
      <c r="B234" s="1453"/>
      <c r="C234" s="1455"/>
      <c r="D234" s="385" t="s">
        <v>563</v>
      </c>
      <c r="E234" s="385" t="s">
        <v>564</v>
      </c>
      <c r="F234" s="1455"/>
      <c r="G234" s="1465"/>
      <c r="H234" s="1465"/>
    </row>
    <row r="235" spans="1:8" s="395" customFormat="1" ht="15">
      <c r="A235" s="516" t="s">
        <v>1</v>
      </c>
      <c r="B235" s="516" t="s">
        <v>2</v>
      </c>
      <c r="C235" s="516" t="s">
        <v>4</v>
      </c>
      <c r="D235" s="516" t="s">
        <v>8</v>
      </c>
      <c r="E235" s="516" t="s">
        <v>335</v>
      </c>
      <c r="F235" s="516" t="s">
        <v>336</v>
      </c>
      <c r="G235" s="516" t="s">
        <v>337</v>
      </c>
      <c r="H235" s="516" t="s">
        <v>338</v>
      </c>
    </row>
    <row r="236" spans="1:9" s="535" customFormat="1" ht="33" customHeight="1">
      <c r="A236" s="532" t="s">
        <v>565</v>
      </c>
      <c r="B236" s="533" t="s">
        <v>566</v>
      </c>
      <c r="C236" s="394">
        <f>C238+C244+C245+C246+C247+C248</f>
        <v>0</v>
      </c>
      <c r="D236" s="394">
        <f>D238+D244+D245+D246+D247+D248</f>
        <v>0</v>
      </c>
      <c r="E236" s="394">
        <f>E238+E244+E245+E246+E247+E248</f>
        <v>0</v>
      </c>
      <c r="F236" s="394">
        <f>F238+F244+F245+F246+F247+F248</f>
        <v>0</v>
      </c>
      <c r="G236" s="534">
        <f aca="true" t="shared" si="16" ref="G236:G251">F236-C236</f>
        <v>0</v>
      </c>
      <c r="H236" s="394" t="e">
        <f aca="true" t="shared" si="17" ref="H236:H251">F236/C236%</f>
        <v>#DIV/0!</v>
      </c>
      <c r="I236" s="380"/>
    </row>
    <row r="237" spans="1:8" ht="15" customHeight="1">
      <c r="A237" s="386"/>
      <c r="B237" s="536" t="s">
        <v>567</v>
      </c>
      <c r="C237" s="537"/>
      <c r="D237" s="537"/>
      <c r="E237" s="537"/>
      <c r="F237" s="537"/>
      <c r="G237" s="538">
        <f t="shared" si="16"/>
        <v>0</v>
      </c>
      <c r="H237" s="539" t="e">
        <f t="shared" si="17"/>
        <v>#DIV/0!</v>
      </c>
    </row>
    <row r="238" spans="1:8" ht="15" customHeight="1">
      <c r="A238" s="540" t="s">
        <v>1</v>
      </c>
      <c r="B238" s="541" t="s">
        <v>568</v>
      </c>
      <c r="C238" s="400">
        <f>SUM(C239:C243)</f>
        <v>0</v>
      </c>
      <c r="D238" s="400">
        <f>SUM(D239:D243)</f>
        <v>0</v>
      </c>
      <c r="E238" s="400">
        <f>SUM(E239:E243)</f>
        <v>0</v>
      </c>
      <c r="F238" s="400">
        <f>SUM(F239:F243)</f>
        <v>0</v>
      </c>
      <c r="G238" s="542">
        <f t="shared" si="16"/>
        <v>0</v>
      </c>
      <c r="H238" s="401" t="e">
        <f t="shared" si="17"/>
        <v>#DIV/0!</v>
      </c>
    </row>
    <row r="239" spans="1:8" ht="27" customHeight="1">
      <c r="A239" s="540" t="s">
        <v>342</v>
      </c>
      <c r="B239" s="543" t="s">
        <v>343</v>
      </c>
      <c r="C239" s="400"/>
      <c r="D239" s="400"/>
      <c r="E239" s="400"/>
      <c r="F239" s="400"/>
      <c r="G239" s="542">
        <f t="shared" si="16"/>
        <v>0</v>
      </c>
      <c r="H239" s="401" t="e">
        <f t="shared" si="17"/>
        <v>#DIV/0!</v>
      </c>
    </row>
    <row r="240" spans="1:8" ht="25.5">
      <c r="A240" s="540" t="s">
        <v>344</v>
      </c>
      <c r="B240" s="403" t="s">
        <v>345</v>
      </c>
      <c r="C240" s="400"/>
      <c r="D240" s="400"/>
      <c r="E240" s="400"/>
      <c r="F240" s="400"/>
      <c r="G240" s="542">
        <f t="shared" si="16"/>
        <v>0</v>
      </c>
      <c r="H240" s="401" t="e">
        <f t="shared" si="17"/>
        <v>#DIV/0!</v>
      </c>
    </row>
    <row r="241" spans="1:8" ht="25.5">
      <c r="A241" s="540" t="s">
        <v>346</v>
      </c>
      <c r="B241" s="403" t="s">
        <v>347</v>
      </c>
      <c r="C241" s="400"/>
      <c r="D241" s="400"/>
      <c r="E241" s="400"/>
      <c r="F241" s="400"/>
      <c r="G241" s="542">
        <f t="shared" si="16"/>
        <v>0</v>
      </c>
      <c r="H241" s="401" t="e">
        <f t="shared" si="17"/>
        <v>#DIV/0!</v>
      </c>
    </row>
    <row r="242" spans="1:8" ht="15" customHeight="1">
      <c r="A242" s="540" t="s">
        <v>348</v>
      </c>
      <c r="B242" s="403" t="s">
        <v>349</v>
      </c>
      <c r="C242" s="400"/>
      <c r="D242" s="400"/>
      <c r="E242" s="400"/>
      <c r="F242" s="400"/>
      <c r="G242" s="542">
        <f t="shared" si="16"/>
        <v>0</v>
      </c>
      <c r="H242" s="401" t="e">
        <f t="shared" si="17"/>
        <v>#DIV/0!</v>
      </c>
    </row>
    <row r="243" spans="1:8" ht="15" customHeight="1">
      <c r="A243" s="540" t="s">
        <v>350</v>
      </c>
      <c r="B243" s="403" t="s">
        <v>351</v>
      </c>
      <c r="C243" s="400"/>
      <c r="D243" s="400"/>
      <c r="E243" s="400"/>
      <c r="F243" s="400"/>
      <c r="G243" s="542">
        <f t="shared" si="16"/>
        <v>0</v>
      </c>
      <c r="H243" s="401" t="e">
        <f t="shared" si="17"/>
        <v>#DIV/0!</v>
      </c>
    </row>
    <row r="244" spans="1:8" ht="15" customHeight="1">
      <c r="A244" s="540" t="s">
        <v>2</v>
      </c>
      <c r="B244" s="544" t="s">
        <v>569</v>
      </c>
      <c r="C244" s="400"/>
      <c r="D244" s="400"/>
      <c r="E244" s="400"/>
      <c r="F244" s="400"/>
      <c r="G244" s="542">
        <f t="shared" si="16"/>
        <v>0</v>
      </c>
      <c r="H244" s="401" t="e">
        <f t="shared" si="17"/>
        <v>#DIV/0!</v>
      </c>
    </row>
    <row r="245" spans="1:8" ht="15" customHeight="1">
      <c r="A245" s="540" t="s">
        <v>4</v>
      </c>
      <c r="B245" s="544" t="s">
        <v>570</v>
      </c>
      <c r="C245" s="400"/>
      <c r="D245" s="400"/>
      <c r="E245" s="400"/>
      <c r="F245" s="400"/>
      <c r="G245" s="542">
        <f t="shared" si="16"/>
        <v>0</v>
      </c>
      <c r="H245" s="401" t="e">
        <f t="shared" si="17"/>
        <v>#DIV/0!</v>
      </c>
    </row>
    <row r="246" spans="1:8" ht="15" customHeight="1">
      <c r="A246" s="540" t="s">
        <v>8</v>
      </c>
      <c r="B246" s="544" t="s">
        <v>571</v>
      </c>
      <c r="C246" s="400"/>
      <c r="D246" s="400"/>
      <c r="E246" s="400"/>
      <c r="F246" s="400"/>
      <c r="G246" s="542">
        <f t="shared" si="16"/>
        <v>0</v>
      </c>
      <c r="H246" s="401" t="e">
        <f t="shared" si="17"/>
        <v>#DIV/0!</v>
      </c>
    </row>
    <row r="247" spans="1:8" ht="15" customHeight="1">
      <c r="A247" s="540" t="s">
        <v>335</v>
      </c>
      <c r="B247" s="541" t="s">
        <v>572</v>
      </c>
      <c r="C247" s="400"/>
      <c r="D247" s="400"/>
      <c r="E247" s="400"/>
      <c r="F247" s="400"/>
      <c r="G247" s="542">
        <f t="shared" si="16"/>
        <v>0</v>
      </c>
      <c r="H247" s="401" t="e">
        <f t="shared" si="17"/>
        <v>#DIV/0!</v>
      </c>
    </row>
    <row r="248" spans="1:8" ht="15" customHeight="1">
      <c r="A248" s="540" t="s">
        <v>336</v>
      </c>
      <c r="B248" s="541" t="s">
        <v>449</v>
      </c>
      <c r="C248" s="400"/>
      <c r="D248" s="400"/>
      <c r="E248" s="400"/>
      <c r="F248" s="400"/>
      <c r="G248" s="542">
        <f t="shared" si="16"/>
        <v>0</v>
      </c>
      <c r="H248" s="401" t="e">
        <f t="shared" si="17"/>
        <v>#DIV/0!</v>
      </c>
    </row>
    <row r="249" spans="1:8" ht="15" customHeight="1">
      <c r="A249" s="545" t="s">
        <v>573</v>
      </c>
      <c r="B249" s="546" t="s">
        <v>574</v>
      </c>
      <c r="C249" s="411"/>
      <c r="D249" s="411"/>
      <c r="E249" s="411"/>
      <c r="F249" s="411"/>
      <c r="G249" s="534">
        <f t="shared" si="16"/>
        <v>0</v>
      </c>
      <c r="H249" s="394" t="e">
        <f t="shared" si="17"/>
        <v>#DIV/0!</v>
      </c>
    </row>
    <row r="250" spans="1:8" ht="15" customHeight="1">
      <c r="A250" s="547"/>
      <c r="B250" s="548" t="s">
        <v>575</v>
      </c>
      <c r="C250" s="537"/>
      <c r="D250" s="537"/>
      <c r="E250" s="537"/>
      <c r="F250" s="537"/>
      <c r="G250" s="538">
        <f t="shared" si="16"/>
        <v>0</v>
      </c>
      <c r="H250" s="539" t="e">
        <f t="shared" si="17"/>
        <v>#DIV/0!</v>
      </c>
    </row>
    <row r="251" spans="1:8" ht="15" customHeight="1">
      <c r="A251" s="545" t="s">
        <v>576</v>
      </c>
      <c r="B251" s="546" t="s">
        <v>577</v>
      </c>
      <c r="C251" s="394">
        <f>C236-C249</f>
        <v>0</v>
      </c>
      <c r="D251" s="394">
        <f>D236-D249</f>
        <v>0</v>
      </c>
      <c r="E251" s="394">
        <f>E236-E249</f>
        <v>0</v>
      </c>
      <c r="F251" s="394">
        <f>F236-F249</f>
        <v>0</v>
      </c>
      <c r="G251" s="534">
        <f t="shared" si="16"/>
        <v>0</v>
      </c>
      <c r="H251" s="394" t="e">
        <f t="shared" si="17"/>
        <v>#DIV/0!</v>
      </c>
    </row>
    <row r="252" spans="1:8" ht="31.5" customHeight="1">
      <c r="A252" s="549" t="s">
        <v>578</v>
      </c>
      <c r="B252" s="550" t="s">
        <v>579</v>
      </c>
      <c r="C252" s="418" t="s">
        <v>580</v>
      </c>
      <c r="D252" s="418" t="s">
        <v>580</v>
      </c>
      <c r="E252" s="418" t="s">
        <v>580</v>
      </c>
      <c r="F252" s="551" t="s">
        <v>580</v>
      </c>
      <c r="G252" s="551" t="s">
        <v>580</v>
      </c>
      <c r="H252" s="418" t="s">
        <v>580</v>
      </c>
    </row>
    <row r="253" spans="1:8" ht="15" customHeight="1">
      <c r="A253" s="552" t="s">
        <v>1</v>
      </c>
      <c r="B253" s="550" t="s">
        <v>581</v>
      </c>
      <c r="C253" s="418" t="s">
        <v>580</v>
      </c>
      <c r="D253" s="418" t="s">
        <v>580</v>
      </c>
      <c r="E253" s="418" t="s">
        <v>580</v>
      </c>
      <c r="F253" s="418"/>
      <c r="G253" s="551" t="s">
        <v>580</v>
      </c>
      <c r="H253" s="418" t="s">
        <v>580</v>
      </c>
    </row>
    <row r="254" spans="1:8" ht="15" customHeight="1">
      <c r="A254" s="549"/>
      <c r="B254" s="553" t="s">
        <v>582</v>
      </c>
      <c r="C254" s="418" t="s">
        <v>580</v>
      </c>
      <c r="D254" s="418" t="s">
        <v>580</v>
      </c>
      <c r="E254" s="418" t="s">
        <v>580</v>
      </c>
      <c r="F254" s="554">
        <f>F237-F253</f>
        <v>0</v>
      </c>
      <c r="G254" s="551" t="s">
        <v>580</v>
      </c>
      <c r="H254" s="418" t="s">
        <v>580</v>
      </c>
    </row>
    <row r="255" spans="1:8" ht="15" customHeight="1">
      <c r="A255" s="552" t="s">
        <v>583</v>
      </c>
      <c r="B255" s="550" t="s">
        <v>584</v>
      </c>
      <c r="C255" s="418" t="s">
        <v>580</v>
      </c>
      <c r="D255" s="418" t="s">
        <v>580</v>
      </c>
      <c r="E255" s="418" t="s">
        <v>580</v>
      </c>
      <c r="F255" s="555"/>
      <c r="G255" s="551" t="s">
        <v>580</v>
      </c>
      <c r="H255" s="418" t="s">
        <v>580</v>
      </c>
    </row>
    <row r="256" spans="1:8" ht="15" customHeight="1">
      <c r="A256" s="549"/>
      <c r="B256" s="553" t="s">
        <v>585</v>
      </c>
      <c r="C256" s="418" t="s">
        <v>580</v>
      </c>
      <c r="D256" s="418" t="s">
        <v>580</v>
      </c>
      <c r="E256" s="418" t="s">
        <v>580</v>
      </c>
      <c r="F256" s="554">
        <f>(F236-F237)-F255</f>
        <v>0</v>
      </c>
      <c r="G256" s="551" t="s">
        <v>580</v>
      </c>
      <c r="H256" s="418" t="s">
        <v>580</v>
      </c>
    </row>
    <row r="257" spans="1:8" s="395" customFormat="1" ht="6" customHeight="1">
      <c r="A257" s="1480"/>
      <c r="B257" s="1481"/>
      <c r="C257" s="1481"/>
      <c r="D257" s="1481"/>
      <c r="E257" s="1481"/>
      <c r="F257" s="1481"/>
      <c r="G257" s="488"/>
      <c r="H257" s="489"/>
    </row>
    <row r="258" spans="1:8" s="535" customFormat="1" ht="15" customHeight="1">
      <c r="A258" s="390" t="s">
        <v>586</v>
      </c>
      <c r="B258" s="556" t="s">
        <v>587</v>
      </c>
      <c r="C258" s="394">
        <f>C260+C268</f>
        <v>0</v>
      </c>
      <c r="D258" s="394">
        <f>D260+D268</f>
        <v>0</v>
      </c>
      <c r="E258" s="394">
        <f>E260+E268</f>
        <v>0</v>
      </c>
      <c r="F258" s="394">
        <f>F260+F268</f>
        <v>0</v>
      </c>
      <c r="G258" s="534">
        <f aca="true" t="shared" si="18" ref="G258:G270">F258-C258</f>
        <v>0</v>
      </c>
      <c r="H258" s="394" t="e">
        <f aca="true" t="shared" si="19" ref="H258:H270">F258/C258%</f>
        <v>#DIV/0!</v>
      </c>
    </row>
    <row r="259" spans="1:8" s="376" customFormat="1" ht="15" customHeight="1">
      <c r="A259" s="386"/>
      <c r="B259" s="536" t="s">
        <v>567</v>
      </c>
      <c r="C259" s="557"/>
      <c r="D259" s="557"/>
      <c r="E259" s="557"/>
      <c r="F259" s="557"/>
      <c r="G259" s="558">
        <f t="shared" si="18"/>
        <v>0</v>
      </c>
      <c r="H259" s="442" t="e">
        <f t="shared" si="19"/>
        <v>#DIV/0!</v>
      </c>
    </row>
    <row r="260" spans="1:8" ht="15" customHeight="1">
      <c r="A260" s="430" t="s">
        <v>588</v>
      </c>
      <c r="B260" s="559" t="s">
        <v>589</v>
      </c>
      <c r="C260" s="394">
        <f>SUM(C261:C267)</f>
        <v>0</v>
      </c>
      <c r="D260" s="394">
        <f>SUM(D261:D267)</f>
        <v>0</v>
      </c>
      <c r="E260" s="394">
        <f>SUM(E261:E267)</f>
        <v>0</v>
      </c>
      <c r="F260" s="394">
        <f>SUM(F261:F267)</f>
        <v>0</v>
      </c>
      <c r="G260" s="534">
        <f t="shared" si="18"/>
        <v>0</v>
      </c>
      <c r="H260" s="394" t="e">
        <f t="shared" si="19"/>
        <v>#DIV/0!</v>
      </c>
    </row>
    <row r="261" spans="1:8" ht="15" customHeight="1">
      <c r="A261" s="426" t="s">
        <v>1</v>
      </c>
      <c r="B261" s="560" t="s">
        <v>590</v>
      </c>
      <c r="C261" s="428"/>
      <c r="D261" s="428"/>
      <c r="E261" s="428"/>
      <c r="F261" s="428"/>
      <c r="G261" s="561">
        <f t="shared" si="18"/>
        <v>0</v>
      </c>
      <c r="H261" s="434" t="e">
        <f t="shared" si="19"/>
        <v>#DIV/0!</v>
      </c>
    </row>
    <row r="262" spans="1:8" ht="15" customHeight="1">
      <c r="A262" s="540" t="s">
        <v>2</v>
      </c>
      <c r="B262" s="560" t="s">
        <v>591</v>
      </c>
      <c r="C262" s="428"/>
      <c r="D262" s="428"/>
      <c r="E262" s="428"/>
      <c r="F262" s="428"/>
      <c r="G262" s="561">
        <f t="shared" si="18"/>
        <v>0</v>
      </c>
      <c r="H262" s="434" t="e">
        <f t="shared" si="19"/>
        <v>#DIV/0!</v>
      </c>
    </row>
    <row r="263" spans="1:8" ht="15" customHeight="1">
      <c r="A263" s="540" t="s">
        <v>4</v>
      </c>
      <c r="B263" s="562" t="s">
        <v>592</v>
      </c>
      <c r="C263" s="428"/>
      <c r="D263" s="428"/>
      <c r="E263" s="428"/>
      <c r="F263" s="428"/>
      <c r="G263" s="561">
        <f t="shared" si="18"/>
        <v>0</v>
      </c>
      <c r="H263" s="434" t="e">
        <f t="shared" si="19"/>
        <v>#DIV/0!</v>
      </c>
    </row>
    <row r="264" spans="1:8" ht="15" customHeight="1">
      <c r="A264" s="540" t="s">
        <v>8</v>
      </c>
      <c r="B264" s="562" t="s">
        <v>593</v>
      </c>
      <c r="C264" s="428"/>
      <c r="D264" s="428"/>
      <c r="E264" s="428"/>
      <c r="F264" s="428"/>
      <c r="G264" s="561">
        <f t="shared" si="18"/>
        <v>0</v>
      </c>
      <c r="H264" s="434" t="e">
        <f t="shared" si="19"/>
        <v>#DIV/0!</v>
      </c>
    </row>
    <row r="265" spans="1:8" ht="15" customHeight="1">
      <c r="A265" s="540" t="s">
        <v>335</v>
      </c>
      <c r="B265" s="560" t="s">
        <v>594</v>
      </c>
      <c r="C265" s="428"/>
      <c r="D265" s="428"/>
      <c r="E265" s="428"/>
      <c r="F265" s="428"/>
      <c r="G265" s="561">
        <f t="shared" si="18"/>
        <v>0</v>
      </c>
      <c r="H265" s="434" t="e">
        <f t="shared" si="19"/>
        <v>#DIV/0!</v>
      </c>
    </row>
    <row r="266" spans="1:8" ht="15" customHeight="1">
      <c r="A266" s="426" t="s">
        <v>336</v>
      </c>
      <c r="B266" s="560" t="s">
        <v>595</v>
      </c>
      <c r="C266" s="428"/>
      <c r="D266" s="428"/>
      <c r="E266" s="428"/>
      <c r="F266" s="428"/>
      <c r="G266" s="561">
        <f t="shared" si="18"/>
        <v>0</v>
      </c>
      <c r="H266" s="434" t="e">
        <f t="shared" si="19"/>
        <v>#DIV/0!</v>
      </c>
    </row>
    <row r="267" spans="1:8" ht="15" customHeight="1">
      <c r="A267" s="540" t="s">
        <v>337</v>
      </c>
      <c r="B267" s="562" t="s">
        <v>402</v>
      </c>
      <c r="C267" s="428"/>
      <c r="D267" s="428"/>
      <c r="E267" s="428"/>
      <c r="F267" s="428"/>
      <c r="G267" s="561">
        <f t="shared" si="18"/>
        <v>0</v>
      </c>
      <c r="H267" s="434" t="e">
        <f t="shared" si="19"/>
        <v>#DIV/0!</v>
      </c>
    </row>
    <row r="268" spans="1:8" ht="15" customHeight="1">
      <c r="A268" s="430" t="s">
        <v>596</v>
      </c>
      <c r="B268" s="559" t="s">
        <v>597</v>
      </c>
      <c r="C268" s="418">
        <f>C269+C270</f>
        <v>0</v>
      </c>
      <c r="D268" s="418">
        <f>D269+D270</f>
        <v>0</v>
      </c>
      <c r="E268" s="418">
        <f>E269+E270</f>
        <v>0</v>
      </c>
      <c r="F268" s="418">
        <f>F269+F270</f>
        <v>0</v>
      </c>
      <c r="G268" s="563">
        <f t="shared" si="18"/>
        <v>0</v>
      </c>
      <c r="H268" s="418" t="e">
        <f t="shared" si="19"/>
        <v>#DIV/0!</v>
      </c>
    </row>
    <row r="269" spans="1:8" ht="15" customHeight="1">
      <c r="A269" s="426" t="s">
        <v>1</v>
      </c>
      <c r="B269" s="560" t="s">
        <v>598</v>
      </c>
      <c r="C269" s="428"/>
      <c r="D269" s="428"/>
      <c r="E269" s="428"/>
      <c r="F269" s="428"/>
      <c r="G269" s="561">
        <f t="shared" si="18"/>
        <v>0</v>
      </c>
      <c r="H269" s="434" t="e">
        <f t="shared" si="19"/>
        <v>#DIV/0!</v>
      </c>
    </row>
    <row r="270" spans="1:8" ht="15" customHeight="1">
      <c r="A270" s="426" t="s">
        <v>2</v>
      </c>
      <c r="B270" s="560" t="s">
        <v>599</v>
      </c>
      <c r="C270" s="428"/>
      <c r="D270" s="428"/>
      <c r="E270" s="428"/>
      <c r="F270" s="428"/>
      <c r="G270" s="561">
        <f t="shared" si="18"/>
        <v>0</v>
      </c>
      <c r="H270" s="434" t="e">
        <f t="shared" si="19"/>
        <v>#DIV/0!</v>
      </c>
    </row>
    <row r="271" spans="1:8" ht="31.5" customHeight="1">
      <c r="A271" s="549" t="s">
        <v>600</v>
      </c>
      <c r="B271" s="550" t="s">
        <v>601</v>
      </c>
      <c r="C271" s="418" t="s">
        <v>580</v>
      </c>
      <c r="D271" s="418" t="s">
        <v>580</v>
      </c>
      <c r="E271" s="418" t="s">
        <v>580</v>
      </c>
      <c r="F271" s="551" t="s">
        <v>580</v>
      </c>
      <c r="G271" s="551" t="s">
        <v>580</v>
      </c>
      <c r="H271" s="418" t="s">
        <v>580</v>
      </c>
    </row>
    <row r="272" spans="1:8" ht="15" customHeight="1">
      <c r="A272" s="552" t="s">
        <v>1</v>
      </c>
      <c r="B272" s="550" t="s">
        <v>602</v>
      </c>
      <c r="C272" s="418" t="s">
        <v>580</v>
      </c>
      <c r="D272" s="418" t="s">
        <v>580</v>
      </c>
      <c r="E272" s="418" t="s">
        <v>580</v>
      </c>
      <c r="F272" s="418"/>
      <c r="G272" s="551" t="s">
        <v>580</v>
      </c>
      <c r="H272" s="418" t="s">
        <v>580</v>
      </c>
    </row>
    <row r="273" spans="1:8" ht="15" customHeight="1">
      <c r="A273" s="549"/>
      <c r="B273" s="553" t="s">
        <v>603</v>
      </c>
      <c r="C273" s="418" t="s">
        <v>580</v>
      </c>
      <c r="D273" s="418" t="s">
        <v>580</v>
      </c>
      <c r="E273" s="418" t="s">
        <v>580</v>
      </c>
      <c r="F273" s="554">
        <f>F259-F272</f>
        <v>0</v>
      </c>
      <c r="G273" s="551" t="s">
        <v>580</v>
      </c>
      <c r="H273" s="418" t="s">
        <v>580</v>
      </c>
    </row>
    <row r="274" spans="1:8" ht="15" customHeight="1">
      <c r="A274" s="552" t="s">
        <v>583</v>
      </c>
      <c r="B274" s="550" t="s">
        <v>604</v>
      </c>
      <c r="C274" s="418" t="s">
        <v>580</v>
      </c>
      <c r="D274" s="418" t="s">
        <v>580</v>
      </c>
      <c r="E274" s="418" t="s">
        <v>580</v>
      </c>
      <c r="F274" s="555"/>
      <c r="G274" s="551" t="s">
        <v>580</v>
      </c>
      <c r="H274" s="418" t="s">
        <v>580</v>
      </c>
    </row>
    <row r="275" spans="1:8" ht="15" customHeight="1">
      <c r="A275" s="549"/>
      <c r="B275" s="553" t="s">
        <v>605</v>
      </c>
      <c r="C275" s="418" t="s">
        <v>580</v>
      </c>
      <c r="D275" s="418" t="s">
        <v>580</v>
      </c>
      <c r="E275" s="418" t="s">
        <v>580</v>
      </c>
      <c r="F275" s="554">
        <f>(F261+F268)-F274</f>
        <v>0</v>
      </c>
      <c r="G275" s="551" t="s">
        <v>580</v>
      </c>
      <c r="H275" s="418" t="s">
        <v>580</v>
      </c>
    </row>
    <row r="276" spans="1:8" s="395" customFormat="1" ht="5.25" customHeight="1">
      <c r="A276" s="1480"/>
      <c r="B276" s="1481"/>
      <c r="C276" s="1481"/>
      <c r="D276" s="1481"/>
      <c r="E276" s="1481"/>
      <c r="F276" s="1481"/>
      <c r="G276" s="1481"/>
      <c r="H276" s="1482"/>
    </row>
    <row r="277" spans="1:8" s="395" customFormat="1" ht="15" customHeight="1">
      <c r="A277" s="564" t="s">
        <v>196</v>
      </c>
      <c r="B277" s="565" t="s">
        <v>606</v>
      </c>
      <c r="C277" s="433"/>
      <c r="D277" s="433"/>
      <c r="E277" s="433"/>
      <c r="F277" s="433"/>
      <c r="G277" s="534">
        <f>F277-C277</f>
        <v>0</v>
      </c>
      <c r="H277" s="394" t="e">
        <f>F277/C277%</f>
        <v>#DIV/0!</v>
      </c>
    </row>
    <row r="278" spans="1:8" s="514" customFormat="1" ht="15" customHeight="1">
      <c r="A278" s="566" t="s">
        <v>209</v>
      </c>
      <c r="B278" s="567" t="s">
        <v>607</v>
      </c>
      <c r="C278" s="433"/>
      <c r="D278" s="433"/>
      <c r="E278" s="433"/>
      <c r="F278" s="433"/>
      <c r="G278" s="534">
        <f>F278-C278</f>
        <v>0</v>
      </c>
      <c r="H278" s="394" t="e">
        <f>F278/C278%</f>
        <v>#DIV/0!</v>
      </c>
    </row>
    <row r="279" spans="1:8" s="514" customFormat="1" ht="31.5" customHeight="1">
      <c r="A279" s="568" t="s">
        <v>608</v>
      </c>
      <c r="B279" s="550" t="s">
        <v>609</v>
      </c>
      <c r="C279" s="418" t="s">
        <v>580</v>
      </c>
      <c r="D279" s="418" t="s">
        <v>580</v>
      </c>
      <c r="E279" s="418" t="s">
        <v>580</v>
      </c>
      <c r="F279" s="418" t="s">
        <v>580</v>
      </c>
      <c r="G279" s="551" t="s">
        <v>580</v>
      </c>
      <c r="H279" s="418" t="s">
        <v>580</v>
      </c>
    </row>
    <row r="280" spans="1:8" s="514" customFormat="1" ht="15" customHeight="1">
      <c r="A280" s="569" t="s">
        <v>1</v>
      </c>
      <c r="B280" s="570" t="s">
        <v>610</v>
      </c>
      <c r="C280" s="418" t="s">
        <v>580</v>
      </c>
      <c r="D280" s="418" t="s">
        <v>580</v>
      </c>
      <c r="E280" s="418" t="s">
        <v>580</v>
      </c>
      <c r="F280" s="418"/>
      <c r="G280" s="551" t="s">
        <v>580</v>
      </c>
      <c r="H280" s="418" t="s">
        <v>580</v>
      </c>
    </row>
    <row r="281" spans="1:8" s="514" customFormat="1" ht="15" customHeight="1">
      <c r="A281" s="571"/>
      <c r="B281" s="553" t="s">
        <v>611</v>
      </c>
      <c r="C281" s="418" t="s">
        <v>580</v>
      </c>
      <c r="D281" s="418" t="s">
        <v>580</v>
      </c>
      <c r="E281" s="418" t="s">
        <v>580</v>
      </c>
      <c r="F281" s="554">
        <f>(F277+F278)-F280</f>
        <v>0</v>
      </c>
      <c r="G281" s="418" t="s">
        <v>580</v>
      </c>
      <c r="H281" s="418" t="s">
        <v>580</v>
      </c>
    </row>
    <row r="282" spans="1:8" s="514" customFormat="1" ht="5.25" customHeight="1">
      <c r="A282" s="1483"/>
      <c r="B282" s="1484"/>
      <c r="C282" s="1484"/>
      <c r="D282" s="1484"/>
      <c r="E282" s="1484"/>
      <c r="F282" s="1484"/>
      <c r="G282" s="1484"/>
      <c r="H282" s="1485"/>
    </row>
    <row r="283" spans="1:8" s="514" customFormat="1" ht="15" customHeight="1">
      <c r="A283" s="566" t="s">
        <v>374</v>
      </c>
      <c r="B283" s="572" t="s">
        <v>612</v>
      </c>
      <c r="C283" s="433"/>
      <c r="D283" s="433"/>
      <c r="E283" s="433"/>
      <c r="F283" s="433"/>
      <c r="G283" s="534">
        <f>F283-C283</f>
        <v>0</v>
      </c>
      <c r="H283" s="394" t="e">
        <f>F283/C283%</f>
        <v>#DIV/0!</v>
      </c>
    </row>
    <row r="284" spans="1:8" s="514" customFormat="1" ht="6.75" customHeight="1">
      <c r="A284" s="511"/>
      <c r="B284" s="573"/>
      <c r="C284" s="574"/>
      <c r="D284" s="573"/>
      <c r="E284" s="574"/>
      <c r="F284" s="574"/>
      <c r="G284" s="575"/>
      <c r="H284" s="575"/>
    </row>
    <row r="285" spans="1:8" ht="15" customHeight="1">
      <c r="A285" s="576"/>
      <c r="B285" s="577" t="s">
        <v>613</v>
      </c>
      <c r="C285" s="578"/>
      <c r="D285" s="578"/>
      <c r="E285" s="578"/>
      <c r="F285" s="578"/>
      <c r="G285" s="578"/>
      <c r="H285" s="578"/>
    </row>
    <row r="286" spans="1:8" ht="15" customHeight="1">
      <c r="A286" s="576"/>
      <c r="B286" s="577" t="s">
        <v>614</v>
      </c>
      <c r="C286" s="578"/>
      <c r="D286" s="578"/>
      <c r="E286" s="578"/>
      <c r="F286" s="578"/>
      <c r="G286" s="578"/>
      <c r="H286" s="578"/>
    </row>
    <row r="287" spans="1:8" ht="15" customHeight="1">
      <c r="A287" s="576"/>
      <c r="B287" s="573"/>
      <c r="C287" s="578"/>
      <c r="D287" s="578"/>
      <c r="E287" s="578"/>
      <c r="F287" s="578"/>
      <c r="G287" s="578"/>
      <c r="H287" s="578"/>
    </row>
    <row r="288" spans="1:8" ht="17.25" customHeight="1">
      <c r="A288" s="576"/>
      <c r="B288" s="579" t="s">
        <v>615</v>
      </c>
      <c r="C288" s="578"/>
      <c r="D288" s="578"/>
      <c r="E288" s="578"/>
      <c r="F288" s="578"/>
      <c r="G288" s="578"/>
      <c r="H288" s="578"/>
    </row>
    <row r="289" spans="1:7" ht="11.25" customHeight="1">
      <c r="A289" s="576"/>
      <c r="B289" s="578"/>
      <c r="C289" s="578"/>
      <c r="D289" s="514"/>
      <c r="E289" s="514"/>
      <c r="F289" s="514"/>
      <c r="G289" s="514"/>
    </row>
    <row r="290" spans="1:8" ht="19.5" customHeight="1">
      <c r="A290" s="1420" t="s">
        <v>11</v>
      </c>
      <c r="B290" s="1486" t="s">
        <v>327</v>
      </c>
      <c r="C290" s="1406" t="s">
        <v>616</v>
      </c>
      <c r="D290" s="1456" t="s">
        <v>329</v>
      </c>
      <c r="E290" s="1457"/>
      <c r="F290" s="1406" t="s">
        <v>617</v>
      </c>
      <c r="G290" s="1469" t="s">
        <v>618</v>
      </c>
      <c r="H290" s="1470" t="s">
        <v>550</v>
      </c>
    </row>
    <row r="291" spans="1:8" ht="24.75" customHeight="1">
      <c r="A291" s="1420"/>
      <c r="B291" s="1486"/>
      <c r="C291" s="1406"/>
      <c r="D291" s="385" t="s">
        <v>619</v>
      </c>
      <c r="E291" s="385" t="s">
        <v>620</v>
      </c>
      <c r="F291" s="1406"/>
      <c r="G291" s="1469"/>
      <c r="H291" s="1470"/>
    </row>
    <row r="292" spans="1:8" ht="12.75" customHeight="1">
      <c r="A292" s="516" t="s">
        <v>1</v>
      </c>
      <c r="B292" s="580" t="s">
        <v>2</v>
      </c>
      <c r="C292" s="516" t="s">
        <v>4</v>
      </c>
      <c r="D292" s="516" t="s">
        <v>8</v>
      </c>
      <c r="E292" s="516" t="s">
        <v>335</v>
      </c>
      <c r="F292" s="516" t="s">
        <v>336</v>
      </c>
      <c r="G292" s="516" t="s">
        <v>337</v>
      </c>
      <c r="H292" s="516" t="s">
        <v>338</v>
      </c>
    </row>
    <row r="293" spans="1:8" ht="15" customHeight="1">
      <c r="A293" s="581" t="s">
        <v>180</v>
      </c>
      <c r="B293" s="582" t="s">
        <v>621</v>
      </c>
      <c r="C293" s="582"/>
      <c r="D293" s="582"/>
      <c r="E293" s="582"/>
      <c r="F293" s="582"/>
      <c r="G293" s="583"/>
      <c r="H293" s="584"/>
    </row>
    <row r="294" spans="1:8" ht="15" customHeight="1">
      <c r="A294" s="585" t="s">
        <v>1</v>
      </c>
      <c r="B294" s="389" t="s">
        <v>622</v>
      </c>
      <c r="C294" s="586" t="e">
        <f>(C236+C277+C278+C283)/C260</f>
        <v>#DIV/0!</v>
      </c>
      <c r="D294" s="586" t="e">
        <f>(D236+D277+D278+D283)/D260</f>
        <v>#DIV/0!</v>
      </c>
      <c r="E294" s="586" t="e">
        <f>(E236+E277+E278+E283)/E260</f>
        <v>#DIV/0!</v>
      </c>
      <c r="F294" s="586" t="e">
        <f>(F236+F277+F278+F283)/F260</f>
        <v>#DIV/0!</v>
      </c>
      <c r="G294" s="586" t="s">
        <v>623</v>
      </c>
      <c r="H294" s="586" t="e">
        <f>F294-C294</f>
        <v>#DIV/0!</v>
      </c>
    </row>
    <row r="295" spans="1:8" ht="15" customHeight="1">
      <c r="A295" s="585" t="s">
        <v>2</v>
      </c>
      <c r="B295" s="389" t="s">
        <v>624</v>
      </c>
      <c r="C295" s="586" t="e">
        <f>C236/C260</f>
        <v>#DIV/0!</v>
      </c>
      <c r="D295" s="586" t="e">
        <f>D236/D260</f>
        <v>#DIV/0!</v>
      </c>
      <c r="E295" s="586" t="e">
        <f>E236/E260</f>
        <v>#DIV/0!</v>
      </c>
      <c r="F295" s="586" t="e">
        <f>F236/F260</f>
        <v>#DIV/0!</v>
      </c>
      <c r="G295" s="586" t="s">
        <v>625</v>
      </c>
      <c r="H295" s="586" t="e">
        <f>F295-C295</f>
        <v>#DIV/0!</v>
      </c>
    </row>
    <row r="296" spans="1:8" ht="15" customHeight="1">
      <c r="A296" s="587" t="s">
        <v>181</v>
      </c>
      <c r="B296" s="588" t="s">
        <v>626</v>
      </c>
      <c r="C296" s="588"/>
      <c r="D296" s="588"/>
      <c r="E296" s="588"/>
      <c r="F296" s="588"/>
      <c r="G296" s="514"/>
      <c r="H296" s="589"/>
    </row>
    <row r="297" spans="1:8" ht="15" customHeight="1">
      <c r="A297" s="585" t="s">
        <v>1</v>
      </c>
      <c r="B297" s="389" t="s">
        <v>627</v>
      </c>
      <c r="C297" s="586" t="e">
        <f>C283*365/(C17+C36+C37+C38)</f>
        <v>#DIV/0!</v>
      </c>
      <c r="D297" s="586" t="e">
        <f>D283*365/(D17+D36+D37+D38)</f>
        <v>#DIV/0!</v>
      </c>
      <c r="E297" s="586" t="e">
        <f>E283*365/(E17+E36+E37+E38)</f>
        <v>#DIV/0!</v>
      </c>
      <c r="F297" s="586" t="e">
        <f>F283*365/(F17+F36+F37+F38)</f>
        <v>#DIV/0!</v>
      </c>
      <c r="G297" s="586" t="s">
        <v>628</v>
      </c>
      <c r="H297" s="586" t="e">
        <f>F297-C297</f>
        <v>#DIV/0!</v>
      </c>
    </row>
    <row r="298" spans="1:8" ht="15" customHeight="1">
      <c r="A298" s="585" t="s">
        <v>2</v>
      </c>
      <c r="B298" s="389" t="s">
        <v>629</v>
      </c>
      <c r="C298" s="586" t="e">
        <f>(C236*365)/(C17+C36+C37+C38)</f>
        <v>#DIV/0!</v>
      </c>
      <c r="D298" s="586" t="e">
        <f>(D236*365)/(D17+D36+D37+D38)</f>
        <v>#DIV/0!</v>
      </c>
      <c r="E298" s="586" t="e">
        <f>(E236*365)/(E17+E36+E37+E38)</f>
        <v>#DIV/0!</v>
      </c>
      <c r="F298" s="586" t="e">
        <f>(F236*365)/(F17+F36+F37+F38)</f>
        <v>#DIV/0!</v>
      </c>
      <c r="G298" s="586" t="s">
        <v>628</v>
      </c>
      <c r="H298" s="586" t="e">
        <f>F298-C298</f>
        <v>#DIV/0!</v>
      </c>
    </row>
    <row r="299" spans="1:8" ht="15" customHeight="1">
      <c r="A299" s="585" t="s">
        <v>4</v>
      </c>
      <c r="B299" s="389" t="s">
        <v>630</v>
      </c>
      <c r="C299" s="586" t="e">
        <f>C260*365/(C17+C36+C37+C38)</f>
        <v>#DIV/0!</v>
      </c>
      <c r="D299" s="586" t="e">
        <f>D260*365/(D17+D36+D37+D38)</f>
        <v>#DIV/0!</v>
      </c>
      <c r="E299" s="586" t="e">
        <f>E260*365/(E17+E36+E37+E38)</f>
        <v>#DIV/0!</v>
      </c>
      <c r="F299" s="586" t="e">
        <f>F260*365/(F17+F36+F37+F38)</f>
        <v>#DIV/0!</v>
      </c>
      <c r="G299" s="586" t="s">
        <v>628</v>
      </c>
      <c r="H299" s="586" t="e">
        <f>F299-C299</f>
        <v>#DIV/0!</v>
      </c>
    </row>
    <row r="300" spans="1:8" ht="15" customHeight="1">
      <c r="A300" s="581" t="s">
        <v>196</v>
      </c>
      <c r="B300" s="590" t="s">
        <v>631</v>
      </c>
      <c r="C300" s="590"/>
      <c r="D300" s="590"/>
      <c r="E300" s="590"/>
      <c r="F300" s="590"/>
      <c r="G300" s="583"/>
      <c r="H300" s="591"/>
    </row>
    <row r="301" spans="1:8" ht="15" customHeight="1">
      <c r="A301" s="585" t="s">
        <v>1</v>
      </c>
      <c r="B301" s="389" t="s">
        <v>632</v>
      </c>
      <c r="C301" s="592" t="e">
        <f>C55/(C17+C36+C37+C38)%</f>
        <v>#DIV/0!</v>
      </c>
      <c r="D301" s="592" t="e">
        <f>D55/(D17+D36+D37+D38)%</f>
        <v>#DIV/0!</v>
      </c>
      <c r="E301" s="592" t="e">
        <f>E55/(E17+E36+E37+E38)%</f>
        <v>#DIV/0!</v>
      </c>
      <c r="F301" s="592" t="e">
        <f>F55/(F17+F36+F37+F38)%</f>
        <v>#DIV/0!</v>
      </c>
      <c r="G301" s="592" t="s">
        <v>633</v>
      </c>
      <c r="H301" s="592" t="e">
        <f>F301-C301</f>
        <v>#DIV/0!</v>
      </c>
    </row>
    <row r="302" spans="1:8" ht="15" customHeight="1">
      <c r="A302" s="585" t="s">
        <v>2</v>
      </c>
      <c r="B302" s="593" t="s">
        <v>634</v>
      </c>
      <c r="C302" s="592" t="e">
        <f>C58/(C17+C36+C37+C38)%</f>
        <v>#DIV/0!</v>
      </c>
      <c r="D302" s="592" t="e">
        <f>D58/(D17+D36+D37+D38)%</f>
        <v>#DIV/0!</v>
      </c>
      <c r="E302" s="592" t="e">
        <f>E58/(E17+E36+E37+E38)%</f>
        <v>#DIV/0!</v>
      </c>
      <c r="F302" s="592" t="e">
        <f>F58/(F17+F36+F37+F38)%</f>
        <v>#DIV/0!</v>
      </c>
      <c r="G302" s="592" t="s">
        <v>635</v>
      </c>
      <c r="H302" s="592" t="e">
        <f>F302-C302</f>
        <v>#DIV/0!</v>
      </c>
    </row>
    <row r="303" spans="1:8" ht="15" customHeight="1">
      <c r="A303" s="585" t="s">
        <v>4</v>
      </c>
      <c r="B303" s="389" t="s">
        <v>636</v>
      </c>
      <c r="C303" s="592" t="e">
        <f>C260/C55%</f>
        <v>#DIV/0!</v>
      </c>
      <c r="D303" s="592" t="e">
        <f>D260/D55%</f>
        <v>#DIV/0!</v>
      </c>
      <c r="E303" s="592" t="e">
        <f>E260/E55%</f>
        <v>#DIV/0!</v>
      </c>
      <c r="F303" s="592" t="e">
        <f>F260/F55%</f>
        <v>#DIV/0!</v>
      </c>
      <c r="G303" s="592" t="s">
        <v>628</v>
      </c>
      <c r="H303" s="592" t="e">
        <f>F303-C303</f>
        <v>#DIV/0!</v>
      </c>
    </row>
    <row r="304" spans="1:8" ht="15" customHeight="1">
      <c r="A304" s="594" t="s">
        <v>209</v>
      </c>
      <c r="B304" s="465" t="s">
        <v>637</v>
      </c>
      <c r="C304" s="595" t="e">
        <f>C127/C16%</f>
        <v>#DIV/0!</v>
      </c>
      <c r="D304" s="595" t="e">
        <f>D127/D16%</f>
        <v>#DIV/0!</v>
      </c>
      <c r="E304" s="595" t="e">
        <f>E127/E16%</f>
        <v>#DIV/0!</v>
      </c>
      <c r="F304" s="595" t="e">
        <f>F127/F16%</f>
        <v>#DIV/0!</v>
      </c>
      <c r="G304" s="595" t="s">
        <v>638</v>
      </c>
      <c r="H304" s="595" t="e">
        <f>F304-C304</f>
        <v>#DIV/0!</v>
      </c>
    </row>
    <row r="305" spans="1:8" ht="15" customHeight="1">
      <c r="A305" s="596" t="s">
        <v>372</v>
      </c>
      <c r="B305" s="590" t="s">
        <v>639</v>
      </c>
      <c r="C305" s="590"/>
      <c r="D305" s="590"/>
      <c r="E305" s="590"/>
      <c r="F305" s="590"/>
      <c r="G305" s="583"/>
      <c r="H305" s="591"/>
    </row>
    <row r="306" spans="1:8" ht="15" customHeight="1">
      <c r="A306" s="426" t="s">
        <v>1</v>
      </c>
      <c r="B306" s="597" t="s">
        <v>640</v>
      </c>
      <c r="C306" s="542" t="str">
        <f>IF(C127&lt;0,C127+C106,"0,00")</f>
        <v>0,00</v>
      </c>
      <c r="D306" s="542" t="str">
        <f>IF(D127&lt;0,D127+D106,"0,00")</f>
        <v>0,00</v>
      </c>
      <c r="E306" s="542" t="str">
        <f>IF(E127&lt;0,E127+E106,"0,00")</f>
        <v>0,00</v>
      </c>
      <c r="F306" s="542" t="str">
        <f>IF(F127&lt;0,F127+F106,"0,00")</f>
        <v>0,00</v>
      </c>
      <c r="G306" s="598" t="s">
        <v>641</v>
      </c>
      <c r="H306" s="542">
        <f aca="true" t="shared" si="20" ref="H306:H311">F306-C306</f>
        <v>0</v>
      </c>
    </row>
    <row r="307" spans="1:8" ht="39.75" customHeight="1">
      <c r="A307" s="426" t="s">
        <v>2</v>
      </c>
      <c r="B307" s="597" t="s">
        <v>642</v>
      </c>
      <c r="C307" s="561" t="str">
        <f>IF(C127&lt;0,C130+C131,"0,00")</f>
        <v>0,00</v>
      </c>
      <c r="D307" s="561" t="str">
        <f>IF(D127&lt;0,D130+D131,"0,00")</f>
        <v>0,00</v>
      </c>
      <c r="E307" s="561" t="str">
        <f>IF(E127&lt;0,E130+E131,"0,00")</f>
        <v>0,00</v>
      </c>
      <c r="F307" s="561" t="str">
        <f>IF(F127&lt;0,F130+F131,"0,00")</f>
        <v>0,00</v>
      </c>
      <c r="G307" s="599"/>
      <c r="H307" s="561">
        <f t="shared" si="20"/>
        <v>0</v>
      </c>
    </row>
    <row r="308" spans="1:8" ht="27.75" customHeight="1">
      <c r="A308" s="426" t="s">
        <v>4</v>
      </c>
      <c r="B308" s="597" t="s">
        <v>643</v>
      </c>
      <c r="C308" s="561" t="e">
        <f>(C258-(C277+C278))/C16</f>
        <v>#DIV/0!</v>
      </c>
      <c r="D308" s="561" t="e">
        <f>(D258-(D277+D278))/D16</f>
        <v>#DIV/0!</v>
      </c>
      <c r="E308" s="561" t="e">
        <f>(E258-(E277+E278))/E16</f>
        <v>#DIV/0!</v>
      </c>
      <c r="F308" s="561" t="e">
        <f>(F258-(F277+F278))/F16</f>
        <v>#DIV/0!</v>
      </c>
      <c r="G308" s="600" t="s">
        <v>644</v>
      </c>
      <c r="H308" s="561" t="e">
        <f t="shared" si="20"/>
        <v>#DIV/0!</v>
      </c>
    </row>
    <row r="309" spans="1:8" ht="29.25" customHeight="1">
      <c r="A309" s="426" t="s">
        <v>8</v>
      </c>
      <c r="B309" s="597" t="s">
        <v>645</v>
      </c>
      <c r="C309" s="561">
        <f>((0.5*C16)+(C277+C278))</f>
        <v>0</v>
      </c>
      <c r="D309" s="561">
        <f>((0.5*D16)+(D277+D278))</f>
        <v>0</v>
      </c>
      <c r="E309" s="561">
        <f>((0.5*E16)+(E277+E278))</f>
        <v>0</v>
      </c>
      <c r="F309" s="561">
        <f>((0.5*F16)+(F277+F278))</f>
        <v>0</v>
      </c>
      <c r="G309" s="601"/>
      <c r="H309" s="561">
        <f t="shared" si="20"/>
        <v>0</v>
      </c>
    </row>
    <row r="310" spans="1:8" ht="29.25" customHeight="1">
      <c r="A310" s="426" t="s">
        <v>335</v>
      </c>
      <c r="B310" s="597" t="s">
        <v>646</v>
      </c>
      <c r="C310" s="561">
        <f>C258-C309</f>
        <v>0</v>
      </c>
      <c r="D310" s="561">
        <f>D258-D309</f>
        <v>0</v>
      </c>
      <c r="E310" s="561">
        <f>E258-E309</f>
        <v>0</v>
      </c>
      <c r="F310" s="561">
        <f>F258-F309</f>
        <v>0</v>
      </c>
      <c r="G310" s="601"/>
      <c r="H310" s="561">
        <f t="shared" si="20"/>
        <v>0</v>
      </c>
    </row>
    <row r="311" spans="1:8" ht="30" customHeight="1">
      <c r="A311" s="426" t="s">
        <v>336</v>
      </c>
      <c r="B311" s="597" t="s">
        <v>647</v>
      </c>
      <c r="C311" s="561">
        <f>SUMIF(C308,"&gt;0,5",C310)</f>
        <v>0</v>
      </c>
      <c r="D311" s="561">
        <f>SUMIF(D308,"&gt;0,5",D310)</f>
        <v>0</v>
      </c>
      <c r="E311" s="561">
        <f>SUMIF(E308,"&gt;0,5",E310)</f>
        <v>0</v>
      </c>
      <c r="F311" s="561">
        <f>SUMIF(F308,"&gt;0,5",F310)</f>
        <v>0</v>
      </c>
      <c r="G311" s="601"/>
      <c r="H311" s="561">
        <f t="shared" si="20"/>
        <v>0</v>
      </c>
    </row>
    <row r="312" spans="1:7" ht="11.25" customHeight="1">
      <c r="A312" s="513"/>
      <c r="B312" s="602"/>
      <c r="C312" s="602"/>
      <c r="D312" s="514"/>
      <c r="E312" s="514"/>
      <c r="F312" s="514"/>
      <c r="G312" s="514"/>
    </row>
    <row r="313" spans="1:8" s="529" customFormat="1" ht="28.5" customHeight="1">
      <c r="A313" s="603"/>
      <c r="B313" s="1471" t="s">
        <v>234</v>
      </c>
      <c r="C313" s="1472"/>
      <c r="D313" s="1472"/>
      <c r="E313" s="1472"/>
      <c r="F313" s="1472"/>
      <c r="G313" s="1472"/>
      <c r="H313" s="603"/>
    </row>
    <row r="314" spans="1:8" s="529" customFormat="1" ht="25.5" customHeight="1">
      <c r="A314" s="604"/>
      <c r="B314" s="605" t="s">
        <v>648</v>
      </c>
      <c r="C314" s="606"/>
      <c r="D314" s="607"/>
      <c r="E314" s="1473" t="s">
        <v>10</v>
      </c>
      <c r="F314" s="1474"/>
      <c r="G314" s="1474"/>
      <c r="H314" s="608"/>
    </row>
    <row r="315" spans="1:8" ht="171" customHeight="1">
      <c r="A315" s="609"/>
      <c r="B315" s="610"/>
      <c r="C315" s="611"/>
      <c r="D315" s="612"/>
      <c r="E315" s="1475"/>
      <c r="F315" s="1476"/>
      <c r="G315" s="1477"/>
      <c r="H315" s="613"/>
    </row>
    <row r="316" spans="1:8" s="529" customFormat="1" ht="18" customHeight="1">
      <c r="A316" s="614"/>
      <c r="B316" s="615" t="s">
        <v>133</v>
      </c>
      <c r="C316" s="616"/>
      <c r="D316" s="617"/>
      <c r="E316" s="1478" t="s">
        <v>133</v>
      </c>
      <c r="F316" s="1479"/>
      <c r="G316" s="1479"/>
      <c r="H316" s="618"/>
    </row>
    <row r="317" spans="1:8" ht="15" customHeight="1">
      <c r="A317" s="619"/>
      <c r="B317" s="620"/>
      <c r="C317" s="612"/>
      <c r="D317" s="612"/>
      <c r="E317" s="620"/>
      <c r="F317" s="620"/>
      <c r="G317" s="620"/>
      <c r="H317" s="621"/>
    </row>
    <row r="318" spans="1:8" s="529" customFormat="1" ht="25.5" customHeight="1">
      <c r="A318" s="622"/>
      <c r="B318" s="623" t="s">
        <v>649</v>
      </c>
      <c r="C318" s="624"/>
      <c r="D318" s="624"/>
      <c r="E318" s="625"/>
      <c r="F318" s="625"/>
      <c r="G318" s="625"/>
      <c r="H318" s="618"/>
    </row>
    <row r="319" spans="1:8" ht="171" customHeight="1">
      <c r="A319" s="609"/>
      <c r="B319" s="610"/>
      <c r="C319" s="611"/>
      <c r="D319" s="612"/>
      <c r="E319" s="626"/>
      <c r="F319" s="626"/>
      <c r="G319" s="626"/>
      <c r="H319" s="613"/>
    </row>
    <row r="320" spans="1:8" s="529" customFormat="1" ht="18" customHeight="1">
      <c r="A320" s="614"/>
      <c r="B320" s="615" t="s">
        <v>133</v>
      </c>
      <c r="C320" s="616"/>
      <c r="D320" s="617"/>
      <c r="E320" s="625"/>
      <c r="F320" s="625"/>
      <c r="G320" s="625"/>
      <c r="H320" s="618"/>
    </row>
    <row r="321" spans="1:8" s="529" customFormat="1" ht="30.75" customHeight="1">
      <c r="A321" s="1466" t="s">
        <v>285</v>
      </c>
      <c r="B321" s="1467"/>
      <c r="C321" s="1467"/>
      <c r="D321" s="1467"/>
      <c r="E321" s="1467"/>
      <c r="F321" s="1467"/>
      <c r="G321" s="1467"/>
      <c r="H321" s="1468"/>
    </row>
    <row r="322" spans="1:8" ht="10.5" customHeight="1">
      <c r="A322" s="627" t="s">
        <v>61</v>
      </c>
      <c r="B322" s="628"/>
      <c r="C322" s="629"/>
      <c r="D322" s="629"/>
      <c r="E322" s="630"/>
      <c r="F322" s="630"/>
      <c r="G322" s="630"/>
      <c r="H322" s="630"/>
    </row>
    <row r="323" spans="1:8" ht="17.25" customHeight="1">
      <c r="A323" s="627"/>
      <c r="B323" s="631"/>
      <c r="C323" s="632"/>
      <c r="D323" s="632"/>
      <c r="E323" s="633"/>
      <c r="F323" s="633"/>
      <c r="G323" s="633"/>
      <c r="H323" s="633"/>
    </row>
    <row r="324" spans="1:7" ht="18.75">
      <c r="A324" s="634"/>
      <c r="B324" s="380"/>
      <c r="C324" s="635"/>
      <c r="D324" s="635"/>
      <c r="E324" s="384"/>
      <c r="F324" s="384"/>
      <c r="G324" s="380"/>
    </row>
    <row r="325" spans="3:7" ht="12.75">
      <c r="C325" s="491"/>
      <c r="D325" s="491"/>
      <c r="E325" s="491"/>
      <c r="F325" s="491"/>
      <c r="G325" s="491"/>
    </row>
    <row r="326" spans="3:7" ht="12.75">
      <c r="C326" s="491"/>
      <c r="D326" s="491"/>
      <c r="E326" s="491"/>
      <c r="F326" s="491"/>
      <c r="G326" s="491"/>
    </row>
    <row r="327" spans="3:7" ht="12.75">
      <c r="C327" s="491"/>
      <c r="D327" s="491"/>
      <c r="E327" s="491"/>
      <c r="F327" s="491"/>
      <c r="G327" s="491"/>
    </row>
    <row r="328" spans="3:7" ht="12.75">
      <c r="C328" s="491"/>
      <c r="D328" s="491"/>
      <c r="E328" s="491"/>
      <c r="F328" s="491"/>
      <c r="G328" s="491"/>
    </row>
    <row r="329" spans="3:7" ht="12.75">
      <c r="C329" s="491"/>
      <c r="D329" s="491"/>
      <c r="E329" s="491"/>
      <c r="F329" s="491"/>
      <c r="G329" s="491"/>
    </row>
    <row r="330" spans="3:7" ht="12.75">
      <c r="C330" s="491"/>
      <c r="D330" s="491"/>
      <c r="E330" s="491"/>
      <c r="F330" s="491"/>
      <c r="G330" s="491"/>
    </row>
    <row r="331" spans="3:7" ht="12.75">
      <c r="C331" s="491"/>
      <c r="D331" s="491"/>
      <c r="E331" s="491"/>
      <c r="F331" s="491"/>
      <c r="G331" s="491"/>
    </row>
    <row r="332" spans="3:7" ht="12.75">
      <c r="C332" s="491"/>
      <c r="D332" s="491"/>
      <c r="E332" s="491"/>
      <c r="F332" s="491"/>
      <c r="G332" s="491"/>
    </row>
    <row r="333" spans="3:7" ht="12.75">
      <c r="C333" s="491"/>
      <c r="D333" s="491"/>
      <c r="E333" s="491"/>
      <c r="F333" s="491"/>
      <c r="G333" s="491"/>
    </row>
    <row r="334" spans="3:7" ht="12.75">
      <c r="C334" s="491"/>
      <c r="D334" s="491"/>
      <c r="E334" s="491"/>
      <c r="F334" s="491"/>
      <c r="G334" s="491"/>
    </row>
    <row r="335" spans="3:7" ht="12.75">
      <c r="C335" s="491"/>
      <c r="D335" s="491"/>
      <c r="E335" s="491"/>
      <c r="F335" s="491"/>
      <c r="G335" s="491"/>
    </row>
    <row r="336" spans="3:7" ht="12.75">
      <c r="C336" s="491"/>
      <c r="D336" s="491"/>
      <c r="E336" s="491"/>
      <c r="F336" s="491"/>
      <c r="G336" s="491"/>
    </row>
    <row r="337" spans="3:7" ht="12.75">
      <c r="C337" s="491"/>
      <c r="D337" s="491"/>
      <c r="E337" s="491"/>
      <c r="F337" s="491"/>
      <c r="G337" s="491"/>
    </row>
    <row r="338" spans="3:7" ht="12.75">
      <c r="C338" s="491"/>
      <c r="D338" s="491"/>
      <c r="E338" s="491"/>
      <c r="F338" s="491"/>
      <c r="G338" s="491"/>
    </row>
    <row r="339" spans="3:7" ht="12.75">
      <c r="C339" s="491"/>
      <c r="D339" s="491"/>
      <c r="E339" s="491"/>
      <c r="F339" s="491"/>
      <c r="G339" s="491"/>
    </row>
    <row r="340" spans="3:7" ht="12.75">
      <c r="C340" s="491"/>
      <c r="D340" s="491"/>
      <c r="E340" s="491"/>
      <c r="F340" s="491"/>
      <c r="G340" s="491"/>
    </row>
    <row r="341" spans="3:7" ht="12.75">
      <c r="C341" s="491"/>
      <c r="D341" s="491"/>
      <c r="E341" s="491"/>
      <c r="F341" s="491"/>
      <c r="G341" s="491"/>
    </row>
    <row r="342" spans="3:7" ht="12.75">
      <c r="C342" s="491"/>
      <c r="D342" s="491"/>
      <c r="E342" s="491"/>
      <c r="F342" s="491"/>
      <c r="G342" s="491"/>
    </row>
    <row r="343" spans="3:7" ht="12.75">
      <c r="C343" s="491"/>
      <c r="D343" s="491"/>
      <c r="E343" s="491"/>
      <c r="F343" s="491"/>
      <c r="G343" s="491"/>
    </row>
    <row r="344" spans="3:7" ht="12.75">
      <c r="C344" s="491"/>
      <c r="D344" s="491"/>
      <c r="E344" s="491"/>
      <c r="F344" s="491"/>
      <c r="G344" s="491"/>
    </row>
    <row r="345" spans="3:7" ht="12.75">
      <c r="C345" s="491"/>
      <c r="D345" s="491"/>
      <c r="E345" s="491"/>
      <c r="F345" s="491"/>
      <c r="G345" s="491"/>
    </row>
    <row r="346" spans="3:7" ht="12.75">
      <c r="C346" s="491"/>
      <c r="D346" s="491"/>
      <c r="E346" s="491"/>
      <c r="F346" s="491"/>
      <c r="G346" s="491"/>
    </row>
    <row r="347" spans="3:7" ht="12.75">
      <c r="C347" s="491"/>
      <c r="D347" s="491"/>
      <c r="E347" s="491"/>
      <c r="F347" s="491"/>
      <c r="G347" s="491"/>
    </row>
    <row r="348" spans="3:7" ht="12.75">
      <c r="C348" s="491"/>
      <c r="D348" s="491"/>
      <c r="E348" s="491"/>
      <c r="F348" s="491"/>
      <c r="G348" s="491"/>
    </row>
    <row r="349" spans="3:7" ht="12.75">
      <c r="C349" s="491"/>
      <c r="D349" s="491"/>
      <c r="E349" s="491"/>
      <c r="F349" s="491"/>
      <c r="G349" s="491"/>
    </row>
    <row r="350" spans="3:7" ht="12.75">
      <c r="C350" s="491"/>
      <c r="D350" s="491"/>
      <c r="E350" s="491"/>
      <c r="F350" s="491"/>
      <c r="G350" s="491"/>
    </row>
    <row r="351" spans="3:7" ht="12.75">
      <c r="C351" s="491"/>
      <c r="D351" s="491"/>
      <c r="E351" s="491"/>
      <c r="F351" s="491"/>
      <c r="G351" s="491"/>
    </row>
    <row r="352" spans="3:7" ht="12.75">
      <c r="C352" s="491"/>
      <c r="D352" s="491"/>
      <c r="E352" s="491"/>
      <c r="F352" s="491"/>
      <c r="G352" s="491"/>
    </row>
    <row r="353" spans="3:7" ht="12.75">
      <c r="C353" s="491"/>
      <c r="D353" s="491"/>
      <c r="E353" s="491"/>
      <c r="F353" s="491"/>
      <c r="G353" s="491"/>
    </row>
    <row r="354" spans="3:7" ht="12.75">
      <c r="C354" s="491"/>
      <c r="D354" s="491"/>
      <c r="E354" s="491"/>
      <c r="F354" s="491"/>
      <c r="G354" s="491"/>
    </row>
    <row r="355" spans="3:7" ht="12.75">
      <c r="C355" s="491"/>
      <c r="D355" s="491"/>
      <c r="E355" s="491"/>
      <c r="F355" s="491"/>
      <c r="G355" s="491"/>
    </row>
    <row r="356" spans="3:7" ht="12.75">
      <c r="C356" s="491"/>
      <c r="D356" s="491"/>
      <c r="E356" s="491"/>
      <c r="F356" s="491"/>
      <c r="G356" s="491"/>
    </row>
    <row r="357" spans="3:7" ht="12.75">
      <c r="C357" s="491"/>
      <c r="D357" s="491"/>
      <c r="E357" s="491"/>
      <c r="F357" s="491"/>
      <c r="G357" s="491"/>
    </row>
    <row r="358" spans="3:7" ht="12.75">
      <c r="C358" s="491"/>
      <c r="D358" s="491"/>
      <c r="E358" s="491"/>
      <c r="F358" s="491"/>
      <c r="G358" s="491"/>
    </row>
    <row r="359" spans="3:7" ht="12.75">
      <c r="C359" s="491"/>
      <c r="D359" s="491"/>
      <c r="E359" s="491"/>
      <c r="F359" s="491"/>
      <c r="G359" s="491"/>
    </row>
    <row r="360" spans="3:7" ht="12.75">
      <c r="C360" s="491"/>
      <c r="D360" s="491"/>
      <c r="E360" s="491"/>
      <c r="F360" s="491"/>
      <c r="G360" s="491"/>
    </row>
    <row r="361" spans="3:7" ht="12.75">
      <c r="C361" s="491"/>
      <c r="D361" s="491"/>
      <c r="E361" s="491"/>
      <c r="F361" s="491"/>
      <c r="G361" s="491"/>
    </row>
    <row r="362" spans="3:7" ht="12.75">
      <c r="C362" s="491"/>
      <c r="D362" s="491"/>
      <c r="E362" s="491"/>
      <c r="F362" s="491"/>
      <c r="G362" s="491"/>
    </row>
    <row r="363" spans="3:7" ht="12.75">
      <c r="C363" s="491"/>
      <c r="D363" s="491"/>
      <c r="E363" s="491"/>
      <c r="F363" s="491"/>
      <c r="G363" s="491"/>
    </row>
    <row r="364" spans="3:7" ht="12.75">
      <c r="C364" s="491"/>
      <c r="D364" s="491"/>
      <c r="E364" s="491"/>
      <c r="F364" s="491"/>
      <c r="G364" s="491"/>
    </row>
    <row r="365" spans="3:7" ht="12.75">
      <c r="C365" s="491"/>
      <c r="D365" s="491"/>
      <c r="E365" s="491"/>
      <c r="F365" s="491"/>
      <c r="G365" s="491"/>
    </row>
    <row r="366" spans="3:7" ht="12.75">
      <c r="C366" s="491"/>
      <c r="D366" s="491"/>
      <c r="E366" s="491"/>
      <c r="F366" s="491"/>
      <c r="G366" s="491"/>
    </row>
    <row r="367" spans="3:7" ht="12.75">
      <c r="C367" s="491"/>
      <c r="D367" s="491"/>
      <c r="E367" s="491"/>
      <c r="F367" s="491"/>
      <c r="G367" s="491"/>
    </row>
    <row r="368" spans="3:7" ht="12.75">
      <c r="C368" s="491"/>
      <c r="D368" s="491"/>
      <c r="E368" s="491"/>
      <c r="F368" s="491"/>
      <c r="G368" s="491"/>
    </row>
    <row r="369" spans="3:7" ht="12.75">
      <c r="C369" s="491"/>
      <c r="D369" s="491"/>
      <c r="E369" s="491"/>
      <c r="F369" s="491"/>
      <c r="G369" s="491"/>
    </row>
    <row r="370" spans="3:7" ht="12.75">
      <c r="C370" s="491"/>
      <c r="D370" s="491"/>
      <c r="E370" s="491"/>
      <c r="F370" s="491"/>
      <c r="G370" s="491"/>
    </row>
    <row r="371" spans="3:7" ht="12.75">
      <c r="C371" s="491"/>
      <c r="D371" s="491"/>
      <c r="E371" s="491"/>
      <c r="F371" s="491"/>
      <c r="G371" s="491"/>
    </row>
    <row r="372" spans="3:7" ht="12.75">
      <c r="C372" s="491"/>
      <c r="D372" s="491"/>
      <c r="E372" s="491"/>
      <c r="F372" s="491"/>
      <c r="G372" s="491"/>
    </row>
    <row r="373" spans="3:7" ht="12.75">
      <c r="C373" s="491"/>
      <c r="D373" s="491"/>
      <c r="E373" s="491"/>
      <c r="F373" s="491"/>
      <c r="G373" s="491"/>
    </row>
    <row r="374" spans="3:7" ht="12.75">
      <c r="C374" s="491"/>
      <c r="D374" s="491"/>
      <c r="E374" s="491"/>
      <c r="F374" s="491"/>
      <c r="G374" s="491"/>
    </row>
    <row r="375" spans="3:7" ht="12.75">
      <c r="C375" s="491"/>
      <c r="D375" s="491"/>
      <c r="E375" s="491"/>
      <c r="F375" s="491"/>
      <c r="G375" s="491"/>
    </row>
    <row r="376" spans="3:7" ht="12.75">
      <c r="C376" s="491"/>
      <c r="D376" s="491"/>
      <c r="E376" s="491"/>
      <c r="F376" s="491"/>
      <c r="G376" s="491"/>
    </row>
    <row r="377" spans="3:7" ht="12.75">
      <c r="C377" s="491"/>
      <c r="D377" s="491"/>
      <c r="E377" s="491"/>
      <c r="F377" s="491"/>
      <c r="G377" s="491"/>
    </row>
    <row r="378" spans="3:7" ht="12.75">
      <c r="C378" s="491"/>
      <c r="D378" s="491"/>
      <c r="E378" s="491"/>
      <c r="F378" s="491"/>
      <c r="G378" s="491"/>
    </row>
    <row r="379" spans="3:7" ht="12.75">
      <c r="C379" s="491"/>
      <c r="D379" s="491"/>
      <c r="E379" s="491"/>
      <c r="F379" s="491"/>
      <c r="G379" s="491"/>
    </row>
    <row r="380" spans="3:7" ht="12.75">
      <c r="C380" s="491"/>
      <c r="D380" s="491"/>
      <c r="E380" s="491"/>
      <c r="F380" s="491"/>
      <c r="G380" s="491"/>
    </row>
    <row r="381" spans="3:7" ht="12.75">
      <c r="C381" s="491"/>
      <c r="D381" s="491"/>
      <c r="E381" s="491"/>
      <c r="F381" s="491"/>
      <c r="G381" s="491"/>
    </row>
    <row r="382" spans="3:7" ht="12.75">
      <c r="C382" s="491"/>
      <c r="D382" s="491"/>
      <c r="E382" s="491"/>
      <c r="F382" s="491"/>
      <c r="G382" s="491"/>
    </row>
    <row r="383" spans="3:7" ht="12.75">
      <c r="C383" s="491"/>
      <c r="D383" s="491"/>
      <c r="E383" s="491"/>
      <c r="F383" s="491"/>
      <c r="G383" s="491"/>
    </row>
    <row r="384" spans="3:7" ht="12.75">
      <c r="C384" s="491"/>
      <c r="D384" s="491"/>
      <c r="E384" s="491"/>
      <c r="F384" s="491"/>
      <c r="G384" s="491"/>
    </row>
    <row r="385" spans="3:7" ht="12.75">
      <c r="C385" s="491"/>
      <c r="D385" s="491"/>
      <c r="E385" s="491"/>
      <c r="F385" s="491"/>
      <c r="G385" s="491"/>
    </row>
    <row r="386" spans="3:7" ht="12.75">
      <c r="C386" s="491"/>
      <c r="D386" s="491"/>
      <c r="E386" s="491"/>
      <c r="F386" s="491"/>
      <c r="G386" s="491"/>
    </row>
    <row r="387" spans="3:7" ht="12.75">
      <c r="C387" s="491"/>
      <c r="D387" s="491"/>
      <c r="E387" s="491"/>
      <c r="F387" s="491"/>
      <c r="G387" s="491"/>
    </row>
    <row r="388" spans="3:7" ht="12.75">
      <c r="C388" s="491"/>
      <c r="D388" s="491"/>
      <c r="E388" s="491"/>
      <c r="F388" s="491"/>
      <c r="G388" s="491"/>
    </row>
    <row r="389" spans="3:7" ht="12.75">
      <c r="C389" s="491"/>
      <c r="D389" s="491"/>
      <c r="E389" s="491"/>
      <c r="F389" s="491"/>
      <c r="G389" s="491"/>
    </row>
    <row r="390" spans="3:7" ht="12.75">
      <c r="C390" s="491"/>
      <c r="D390" s="491"/>
      <c r="E390" s="491"/>
      <c r="F390" s="491"/>
      <c r="G390" s="491"/>
    </row>
    <row r="391" spans="3:7" ht="12.75">
      <c r="C391" s="491"/>
      <c r="D391" s="491"/>
      <c r="E391" s="491"/>
      <c r="F391" s="491"/>
      <c r="G391" s="491"/>
    </row>
    <row r="392" spans="3:7" ht="12.75">
      <c r="C392" s="491"/>
      <c r="D392" s="491"/>
      <c r="E392" s="491"/>
      <c r="F392" s="491"/>
      <c r="G392" s="491"/>
    </row>
    <row r="393" spans="3:7" ht="12.75">
      <c r="C393" s="491"/>
      <c r="D393" s="491"/>
      <c r="E393" s="491"/>
      <c r="F393" s="491"/>
      <c r="G393" s="491"/>
    </row>
    <row r="394" spans="3:7" ht="12.75">
      <c r="C394" s="491"/>
      <c r="D394" s="491"/>
      <c r="E394" s="491"/>
      <c r="F394" s="491"/>
      <c r="G394" s="491"/>
    </row>
    <row r="395" spans="3:7" ht="12.75">
      <c r="C395" s="491"/>
      <c r="D395" s="491"/>
      <c r="E395" s="491"/>
      <c r="F395" s="491"/>
      <c r="G395" s="491"/>
    </row>
    <row r="396" spans="3:7" ht="12.75">
      <c r="C396" s="491"/>
      <c r="D396" s="491"/>
      <c r="E396" s="491"/>
      <c r="F396" s="491"/>
      <c r="G396" s="491"/>
    </row>
    <row r="397" spans="3:7" ht="12.75">
      <c r="C397" s="491"/>
      <c r="D397" s="491"/>
      <c r="E397" s="491"/>
      <c r="F397" s="491"/>
      <c r="G397" s="491"/>
    </row>
    <row r="398" spans="3:7" ht="12.75">
      <c r="C398" s="491"/>
      <c r="D398" s="491"/>
      <c r="E398" s="491"/>
      <c r="F398" s="491"/>
      <c r="G398" s="491"/>
    </row>
    <row r="399" spans="3:7" ht="12.75">
      <c r="C399" s="491"/>
      <c r="D399" s="491"/>
      <c r="E399" s="491"/>
      <c r="F399" s="491"/>
      <c r="G399" s="491"/>
    </row>
    <row r="400" spans="3:7" ht="12.75">
      <c r="C400" s="491"/>
      <c r="D400" s="491"/>
      <c r="E400" s="491"/>
      <c r="F400" s="491"/>
      <c r="G400" s="491"/>
    </row>
    <row r="401" spans="3:7" ht="12.75">
      <c r="C401" s="491"/>
      <c r="D401" s="491"/>
      <c r="E401" s="491"/>
      <c r="F401" s="491"/>
      <c r="G401" s="491"/>
    </row>
    <row r="402" spans="3:7" ht="12.75">
      <c r="C402" s="491"/>
      <c r="D402" s="491"/>
      <c r="E402" s="491"/>
      <c r="F402" s="491"/>
      <c r="G402" s="491"/>
    </row>
    <row r="403" spans="3:7" ht="12.75">
      <c r="C403" s="491"/>
      <c r="D403" s="491"/>
      <c r="E403" s="491"/>
      <c r="F403" s="491"/>
      <c r="G403" s="491"/>
    </row>
    <row r="404" spans="3:7" ht="12.75">
      <c r="C404" s="491"/>
      <c r="D404" s="491"/>
      <c r="E404" s="491"/>
      <c r="F404" s="491"/>
      <c r="G404" s="491"/>
    </row>
    <row r="405" spans="3:7" ht="12.75">
      <c r="C405" s="491"/>
      <c r="D405" s="491"/>
      <c r="E405" s="491"/>
      <c r="F405" s="491"/>
      <c r="G405" s="491"/>
    </row>
    <row r="406" spans="3:7" ht="12.75">
      <c r="C406" s="491"/>
      <c r="D406" s="491"/>
      <c r="E406" s="491"/>
      <c r="F406" s="491"/>
      <c r="G406" s="491"/>
    </row>
    <row r="407" spans="3:7" ht="12.75">
      <c r="C407" s="491"/>
      <c r="D407" s="491"/>
      <c r="E407" s="491"/>
      <c r="F407" s="491"/>
      <c r="G407" s="491"/>
    </row>
    <row r="408" spans="3:7" ht="12.75">
      <c r="C408" s="491"/>
      <c r="D408" s="491"/>
      <c r="E408" s="491"/>
      <c r="F408" s="491"/>
      <c r="G408" s="491"/>
    </row>
    <row r="409" spans="3:7" ht="12.75">
      <c r="C409" s="491"/>
      <c r="D409" s="491"/>
      <c r="E409" s="491"/>
      <c r="F409" s="491"/>
      <c r="G409" s="491"/>
    </row>
    <row r="410" spans="3:7" ht="12.75">
      <c r="C410" s="491"/>
      <c r="D410" s="491"/>
      <c r="E410" s="491"/>
      <c r="F410" s="491"/>
      <c r="G410" s="491"/>
    </row>
    <row r="411" spans="3:7" ht="12.75">
      <c r="C411" s="491"/>
      <c r="D411" s="491"/>
      <c r="E411" s="491"/>
      <c r="F411" s="491"/>
      <c r="G411" s="491"/>
    </row>
    <row r="412" spans="3:7" ht="12.75">
      <c r="C412" s="491"/>
      <c r="D412" s="491"/>
      <c r="E412" s="491"/>
      <c r="F412" s="491"/>
      <c r="G412" s="491"/>
    </row>
    <row r="413" spans="3:7" ht="12.75">
      <c r="C413" s="491"/>
      <c r="D413" s="491"/>
      <c r="E413" s="491"/>
      <c r="F413" s="491"/>
      <c r="G413" s="491"/>
    </row>
    <row r="414" spans="3:7" ht="12.75">
      <c r="C414" s="491"/>
      <c r="D414" s="491"/>
      <c r="E414" s="491"/>
      <c r="F414" s="491"/>
      <c r="G414" s="491"/>
    </row>
    <row r="415" spans="3:7" ht="12.75">
      <c r="C415" s="491"/>
      <c r="D415" s="491"/>
      <c r="E415" s="491"/>
      <c r="F415" s="491"/>
      <c r="G415" s="491"/>
    </row>
    <row r="416" spans="3:7" ht="12.75">
      <c r="C416" s="491"/>
      <c r="D416" s="491"/>
      <c r="E416" s="491"/>
      <c r="F416" s="491"/>
      <c r="G416" s="491"/>
    </row>
    <row r="417" spans="3:7" ht="12.75">
      <c r="C417" s="491"/>
      <c r="D417" s="491"/>
      <c r="E417" s="491"/>
      <c r="F417" s="491"/>
      <c r="G417" s="491"/>
    </row>
    <row r="418" spans="3:7" ht="12.75">
      <c r="C418" s="491"/>
      <c r="D418" s="491"/>
      <c r="E418" s="491"/>
      <c r="F418" s="491"/>
      <c r="G418" s="491"/>
    </row>
    <row r="419" spans="3:7" ht="12.75">
      <c r="C419" s="491"/>
      <c r="D419" s="491"/>
      <c r="E419" s="491"/>
      <c r="F419" s="491"/>
      <c r="G419" s="491"/>
    </row>
    <row r="420" spans="3:7" ht="12.75">
      <c r="C420" s="491"/>
      <c r="D420" s="491"/>
      <c r="E420" s="491"/>
      <c r="F420" s="491"/>
      <c r="G420" s="491"/>
    </row>
    <row r="421" spans="3:7" ht="12.75">
      <c r="C421" s="491"/>
      <c r="D421" s="491"/>
      <c r="E421" s="491"/>
      <c r="F421" s="491"/>
      <c r="G421" s="491"/>
    </row>
    <row r="422" spans="3:7" ht="12.75">
      <c r="C422" s="491"/>
      <c r="D422" s="491"/>
      <c r="E422" s="491"/>
      <c r="F422" s="491"/>
      <c r="G422" s="491"/>
    </row>
    <row r="423" spans="3:7" ht="12.75">
      <c r="C423" s="491"/>
      <c r="D423" s="491"/>
      <c r="E423" s="491"/>
      <c r="F423" s="491"/>
      <c r="G423" s="491"/>
    </row>
    <row r="424" spans="3:7" ht="12.75">
      <c r="C424" s="491"/>
      <c r="D424" s="491"/>
      <c r="E424" s="491"/>
      <c r="F424" s="491"/>
      <c r="G424" s="491"/>
    </row>
    <row r="425" spans="3:7" ht="12.75">
      <c r="C425" s="491"/>
      <c r="D425" s="491"/>
      <c r="E425" s="491"/>
      <c r="F425" s="491"/>
      <c r="G425" s="491"/>
    </row>
    <row r="426" spans="3:7" ht="12.75">
      <c r="C426" s="491"/>
      <c r="D426" s="491"/>
      <c r="E426" s="491"/>
      <c r="F426" s="491"/>
      <c r="G426" s="491"/>
    </row>
    <row r="427" spans="3:7" ht="12.75">
      <c r="C427" s="491"/>
      <c r="D427" s="491"/>
      <c r="E427" s="491"/>
      <c r="F427" s="491"/>
      <c r="G427" s="491"/>
    </row>
    <row r="428" spans="3:7" ht="12.75">
      <c r="C428" s="491"/>
      <c r="D428" s="491"/>
      <c r="E428" s="491"/>
      <c r="F428" s="491"/>
      <c r="G428" s="491"/>
    </row>
    <row r="429" spans="3:7" ht="12.75">
      <c r="C429" s="491"/>
      <c r="D429" s="491"/>
      <c r="E429" s="491"/>
      <c r="F429" s="491"/>
      <c r="G429" s="491"/>
    </row>
    <row r="430" spans="3:7" ht="12.75">
      <c r="C430" s="491"/>
      <c r="D430" s="491"/>
      <c r="E430" s="491"/>
      <c r="F430" s="491"/>
      <c r="G430" s="491"/>
    </row>
    <row r="431" spans="3:7" ht="12.75">
      <c r="C431" s="491"/>
      <c r="D431" s="491"/>
      <c r="E431" s="491"/>
      <c r="F431" s="491"/>
      <c r="G431" s="491"/>
    </row>
    <row r="432" spans="3:7" ht="12.75">
      <c r="C432" s="491"/>
      <c r="D432" s="491"/>
      <c r="E432" s="491"/>
      <c r="F432" s="491"/>
      <c r="G432" s="491"/>
    </row>
    <row r="433" spans="3:7" ht="12.75">
      <c r="C433" s="491"/>
      <c r="D433" s="491"/>
      <c r="E433" s="491"/>
      <c r="F433" s="491"/>
      <c r="G433" s="491"/>
    </row>
    <row r="434" spans="3:7" ht="12.75">
      <c r="C434" s="491"/>
      <c r="D434" s="491"/>
      <c r="E434" s="491"/>
      <c r="F434" s="491"/>
      <c r="G434" s="491"/>
    </row>
    <row r="435" spans="3:7" ht="12.75">
      <c r="C435" s="491"/>
      <c r="D435" s="491"/>
      <c r="E435" s="491"/>
      <c r="F435" s="491"/>
      <c r="G435" s="491"/>
    </row>
    <row r="436" spans="3:7" ht="12.75">
      <c r="C436" s="491"/>
      <c r="D436" s="491"/>
      <c r="E436" s="491"/>
      <c r="F436" s="491"/>
      <c r="G436" s="491"/>
    </row>
    <row r="437" spans="3:7" ht="12.75">
      <c r="C437" s="491"/>
      <c r="D437" s="491"/>
      <c r="E437" s="491"/>
      <c r="F437" s="491"/>
      <c r="G437" s="491"/>
    </row>
    <row r="438" spans="3:7" ht="12.75">
      <c r="C438" s="491"/>
      <c r="D438" s="491"/>
      <c r="E438" s="491"/>
      <c r="F438" s="491"/>
      <c r="G438" s="491"/>
    </row>
    <row r="439" spans="3:7" ht="12.75">
      <c r="C439" s="491"/>
      <c r="D439" s="491"/>
      <c r="E439" s="491"/>
      <c r="F439" s="491"/>
      <c r="G439" s="491"/>
    </row>
    <row r="440" spans="3:7" ht="12.75">
      <c r="C440" s="491"/>
      <c r="D440" s="491"/>
      <c r="E440" s="491"/>
      <c r="F440" s="491"/>
      <c r="G440" s="491"/>
    </row>
    <row r="441" spans="3:7" ht="12.75">
      <c r="C441" s="491"/>
      <c r="D441" s="491"/>
      <c r="E441" s="491"/>
      <c r="F441" s="491"/>
      <c r="G441" s="491"/>
    </row>
    <row r="442" spans="3:7" ht="12.75">
      <c r="C442" s="491"/>
      <c r="D442" s="491"/>
      <c r="E442" s="491"/>
      <c r="F442" s="491"/>
      <c r="G442" s="491"/>
    </row>
    <row r="443" spans="3:7" ht="12.75">
      <c r="C443" s="491"/>
      <c r="D443" s="491"/>
      <c r="E443" s="491"/>
      <c r="F443" s="491"/>
      <c r="G443" s="491"/>
    </row>
    <row r="444" spans="3:7" ht="12.75">
      <c r="C444" s="491"/>
      <c r="D444" s="491"/>
      <c r="E444" s="491"/>
      <c r="F444" s="491"/>
      <c r="G444" s="491"/>
    </row>
    <row r="445" spans="3:7" ht="12.75">
      <c r="C445" s="491"/>
      <c r="D445" s="491"/>
      <c r="E445" s="491"/>
      <c r="F445" s="491"/>
      <c r="G445" s="491"/>
    </row>
    <row r="446" spans="3:7" ht="12.75">
      <c r="C446" s="491"/>
      <c r="D446" s="491"/>
      <c r="E446" s="491"/>
      <c r="F446" s="491"/>
      <c r="G446" s="491"/>
    </row>
    <row r="447" spans="3:7" ht="12.75">
      <c r="C447" s="491"/>
      <c r="D447" s="491"/>
      <c r="E447" s="491"/>
      <c r="F447" s="491"/>
      <c r="G447" s="491"/>
    </row>
    <row r="448" spans="3:7" ht="12.75">
      <c r="C448" s="491"/>
      <c r="D448" s="491"/>
      <c r="E448" s="491"/>
      <c r="F448" s="491"/>
      <c r="G448" s="491"/>
    </row>
    <row r="449" spans="3:7" ht="12.75">
      <c r="C449" s="491"/>
      <c r="D449" s="491"/>
      <c r="E449" s="491"/>
      <c r="F449" s="491"/>
      <c r="G449" s="491"/>
    </row>
    <row r="450" spans="3:7" ht="12.75">
      <c r="C450" s="491"/>
      <c r="D450" s="491"/>
      <c r="E450" s="491"/>
      <c r="F450" s="491"/>
      <c r="G450" s="491"/>
    </row>
    <row r="451" spans="3:7" ht="12.75">
      <c r="C451" s="491"/>
      <c r="D451" s="491"/>
      <c r="E451" s="491"/>
      <c r="F451" s="491"/>
      <c r="G451" s="491"/>
    </row>
    <row r="452" spans="3:7" ht="12.75">
      <c r="C452" s="491"/>
      <c r="D452" s="491"/>
      <c r="E452" s="491"/>
      <c r="F452" s="491"/>
      <c r="G452" s="491"/>
    </row>
    <row r="453" spans="3:7" ht="12.75">
      <c r="C453" s="491"/>
      <c r="D453" s="491"/>
      <c r="E453" s="491"/>
      <c r="F453" s="491"/>
      <c r="G453" s="491"/>
    </row>
    <row r="454" spans="3:7" ht="12.75">
      <c r="C454" s="491"/>
      <c r="D454" s="491"/>
      <c r="E454" s="491"/>
      <c r="F454" s="491"/>
      <c r="G454" s="491"/>
    </row>
    <row r="455" spans="3:7" ht="12.75">
      <c r="C455" s="491"/>
      <c r="D455" s="491"/>
      <c r="E455" s="491"/>
      <c r="F455" s="491"/>
      <c r="G455" s="491"/>
    </row>
    <row r="456" spans="3:7" ht="12.75">
      <c r="C456" s="491"/>
      <c r="D456" s="491"/>
      <c r="E456" s="491"/>
      <c r="F456" s="491"/>
      <c r="G456" s="491"/>
    </row>
    <row r="457" spans="3:7" ht="12.75">
      <c r="C457" s="491"/>
      <c r="D457" s="491"/>
      <c r="E457" s="491"/>
      <c r="F457" s="491"/>
      <c r="G457" s="491"/>
    </row>
    <row r="458" spans="3:7" ht="12.75">
      <c r="C458" s="491"/>
      <c r="D458" s="491"/>
      <c r="E458" s="491"/>
      <c r="F458" s="491"/>
      <c r="G458" s="491"/>
    </row>
    <row r="459" spans="3:7" ht="12.75">
      <c r="C459" s="491"/>
      <c r="D459" s="491"/>
      <c r="E459" s="491"/>
      <c r="F459" s="491"/>
      <c r="G459" s="491"/>
    </row>
    <row r="460" spans="3:7" ht="12.75">
      <c r="C460" s="491"/>
      <c r="D460" s="491"/>
      <c r="E460" s="491"/>
      <c r="F460" s="491"/>
      <c r="G460" s="491"/>
    </row>
    <row r="461" spans="3:7" ht="12.75">
      <c r="C461" s="491"/>
      <c r="D461" s="491"/>
      <c r="E461" s="491"/>
      <c r="F461" s="491"/>
      <c r="G461" s="491"/>
    </row>
    <row r="462" spans="3:7" ht="12.75">
      <c r="C462" s="491"/>
      <c r="D462" s="491"/>
      <c r="E462" s="491"/>
      <c r="F462" s="491"/>
      <c r="G462" s="491"/>
    </row>
    <row r="463" spans="3:7" ht="12.75">
      <c r="C463" s="491"/>
      <c r="D463" s="491"/>
      <c r="E463" s="491"/>
      <c r="F463" s="491"/>
      <c r="G463" s="491"/>
    </row>
    <row r="464" spans="3:7" ht="12.75">
      <c r="C464" s="491"/>
      <c r="D464" s="491"/>
      <c r="E464" s="491"/>
      <c r="F464" s="491"/>
      <c r="G464" s="491"/>
    </row>
    <row r="465" spans="3:7" ht="12.75">
      <c r="C465" s="491"/>
      <c r="D465" s="491"/>
      <c r="E465" s="491"/>
      <c r="F465" s="491"/>
      <c r="G465" s="491"/>
    </row>
    <row r="466" spans="3:7" ht="12.75">
      <c r="C466" s="491"/>
      <c r="D466" s="491"/>
      <c r="E466" s="491"/>
      <c r="F466" s="491"/>
      <c r="G466" s="491"/>
    </row>
    <row r="467" spans="3:7" ht="12.75">
      <c r="C467" s="491"/>
      <c r="D467" s="491"/>
      <c r="E467" s="491"/>
      <c r="F467" s="491"/>
      <c r="G467" s="491"/>
    </row>
    <row r="468" spans="3:7" ht="12.75">
      <c r="C468" s="491"/>
      <c r="D468" s="491"/>
      <c r="E468" s="491"/>
      <c r="F468" s="491"/>
      <c r="G468" s="491"/>
    </row>
    <row r="469" spans="3:7" ht="12.75">
      <c r="C469" s="491"/>
      <c r="D469" s="491"/>
      <c r="E469" s="491"/>
      <c r="F469" s="491"/>
      <c r="G469" s="491"/>
    </row>
    <row r="470" spans="3:7" ht="12.75">
      <c r="C470" s="491"/>
      <c r="D470" s="491"/>
      <c r="E470" s="491"/>
      <c r="F470" s="491"/>
      <c r="G470" s="491"/>
    </row>
    <row r="471" spans="3:7" ht="12.75">
      <c r="C471" s="491"/>
      <c r="D471" s="491"/>
      <c r="E471" s="491"/>
      <c r="F471" s="491"/>
      <c r="G471" s="491"/>
    </row>
    <row r="472" spans="3:7" ht="12.75">
      <c r="C472" s="491"/>
      <c r="D472" s="491"/>
      <c r="E472" s="491"/>
      <c r="F472" s="491"/>
      <c r="G472" s="491"/>
    </row>
    <row r="473" spans="3:7" ht="12.75">
      <c r="C473" s="491"/>
      <c r="D473" s="491"/>
      <c r="E473" s="491"/>
      <c r="F473" s="491"/>
      <c r="G473" s="491"/>
    </row>
    <row r="474" spans="3:7" ht="12.75">
      <c r="C474" s="491"/>
      <c r="D474" s="491"/>
      <c r="E474" s="491"/>
      <c r="F474" s="491"/>
      <c r="G474" s="491"/>
    </row>
    <row r="475" spans="3:7" ht="12.75">
      <c r="C475" s="491"/>
      <c r="D475" s="491"/>
      <c r="E475" s="491"/>
      <c r="F475" s="491"/>
      <c r="G475" s="491"/>
    </row>
    <row r="476" spans="3:7" ht="12.75">
      <c r="C476" s="491"/>
      <c r="D476" s="491"/>
      <c r="E476" s="491"/>
      <c r="F476" s="491"/>
      <c r="G476" s="491"/>
    </row>
    <row r="477" spans="3:7" ht="12.75">
      <c r="C477" s="491"/>
      <c r="D477" s="491"/>
      <c r="E477" s="491"/>
      <c r="F477" s="491"/>
      <c r="G477" s="491"/>
    </row>
    <row r="478" spans="3:7" ht="12.75">
      <c r="C478" s="491"/>
      <c r="D478" s="491"/>
      <c r="E478" s="491"/>
      <c r="F478" s="491"/>
      <c r="G478" s="491"/>
    </row>
    <row r="479" spans="3:7" ht="12.75">
      <c r="C479" s="491"/>
      <c r="D479" s="491"/>
      <c r="E479" s="491"/>
      <c r="F479" s="491"/>
      <c r="G479" s="491"/>
    </row>
    <row r="480" spans="3:7" ht="12.75">
      <c r="C480" s="491"/>
      <c r="D480" s="491"/>
      <c r="E480" s="491"/>
      <c r="F480" s="491"/>
      <c r="G480" s="491"/>
    </row>
    <row r="481" spans="3:7" ht="12.75">
      <c r="C481" s="491"/>
      <c r="D481" s="491"/>
      <c r="E481" s="491"/>
      <c r="F481" s="491"/>
      <c r="G481" s="491"/>
    </row>
    <row r="482" spans="3:7" ht="12.75">
      <c r="C482" s="491"/>
      <c r="D482" s="491"/>
      <c r="E482" s="491"/>
      <c r="F482" s="491"/>
      <c r="G482" s="491"/>
    </row>
    <row r="483" spans="3:7" ht="12.75">
      <c r="C483" s="491"/>
      <c r="D483" s="491"/>
      <c r="E483" s="491"/>
      <c r="F483" s="491"/>
      <c r="G483" s="491"/>
    </row>
    <row r="484" spans="3:7" ht="12.75">
      <c r="C484" s="491"/>
      <c r="D484" s="491"/>
      <c r="E484" s="491"/>
      <c r="F484" s="491"/>
      <c r="G484" s="491"/>
    </row>
    <row r="485" spans="3:7" ht="12.75">
      <c r="C485" s="491"/>
      <c r="D485" s="491"/>
      <c r="E485" s="491"/>
      <c r="F485" s="491"/>
      <c r="G485" s="491"/>
    </row>
    <row r="486" spans="3:7" ht="12.75">
      <c r="C486" s="491"/>
      <c r="D486" s="491"/>
      <c r="E486" s="491"/>
      <c r="F486" s="491"/>
      <c r="G486" s="491"/>
    </row>
    <row r="487" spans="3:7" ht="12.75">
      <c r="C487" s="491"/>
      <c r="D487" s="491"/>
      <c r="E487" s="491"/>
      <c r="F487" s="491"/>
      <c r="G487" s="491"/>
    </row>
    <row r="488" spans="3:7" ht="12.75">
      <c r="C488" s="491"/>
      <c r="D488" s="491"/>
      <c r="E488" s="491"/>
      <c r="F488" s="491"/>
      <c r="G488" s="491"/>
    </row>
    <row r="489" spans="3:7" ht="12.75">
      <c r="C489" s="491"/>
      <c r="D489" s="491"/>
      <c r="E489" s="491"/>
      <c r="F489" s="491"/>
      <c r="G489" s="491"/>
    </row>
    <row r="490" spans="3:7" ht="12.75">
      <c r="C490" s="491"/>
      <c r="D490" s="491"/>
      <c r="E490" s="491"/>
      <c r="F490" s="491"/>
      <c r="G490" s="491"/>
    </row>
    <row r="491" spans="3:7" ht="12.75">
      <c r="C491" s="491"/>
      <c r="D491" s="491"/>
      <c r="E491" s="491"/>
      <c r="F491" s="491"/>
      <c r="G491" s="491"/>
    </row>
    <row r="492" spans="3:7" ht="12.75">
      <c r="C492" s="491"/>
      <c r="D492" s="491"/>
      <c r="E492" s="491"/>
      <c r="F492" s="491"/>
      <c r="G492" s="491"/>
    </row>
    <row r="493" spans="3:7" ht="12.75">
      <c r="C493" s="491"/>
      <c r="D493" s="491"/>
      <c r="E493" s="491"/>
      <c r="F493" s="491"/>
      <c r="G493" s="491"/>
    </row>
    <row r="494" spans="3:7" ht="12.75">
      <c r="C494" s="491"/>
      <c r="D494" s="491"/>
      <c r="E494" s="491"/>
      <c r="F494" s="491"/>
      <c r="G494" s="491"/>
    </row>
    <row r="495" spans="3:7" ht="12.75">
      <c r="C495" s="491"/>
      <c r="D495" s="491"/>
      <c r="E495" s="491"/>
      <c r="F495" s="491"/>
      <c r="G495" s="491"/>
    </row>
    <row r="496" spans="3:7" ht="12.75">
      <c r="C496" s="491"/>
      <c r="D496" s="491"/>
      <c r="E496" s="491"/>
      <c r="F496" s="491"/>
      <c r="G496" s="491"/>
    </row>
    <row r="497" spans="3:7" ht="12.75">
      <c r="C497" s="491"/>
      <c r="D497" s="491"/>
      <c r="E497" s="491"/>
      <c r="F497" s="491"/>
      <c r="G497" s="491"/>
    </row>
    <row r="498" spans="3:7" ht="12.75">
      <c r="C498" s="491"/>
      <c r="D498" s="491"/>
      <c r="E498" s="491"/>
      <c r="F498" s="491"/>
      <c r="G498" s="491"/>
    </row>
    <row r="499" spans="3:7" ht="12.75">
      <c r="C499" s="491"/>
      <c r="D499" s="491"/>
      <c r="E499" s="491"/>
      <c r="F499" s="491"/>
      <c r="G499" s="491"/>
    </row>
    <row r="500" spans="3:7" ht="12.75">
      <c r="C500" s="491"/>
      <c r="D500" s="491"/>
      <c r="E500" s="491"/>
      <c r="F500" s="491"/>
      <c r="G500" s="491"/>
    </row>
    <row r="501" spans="3:7" ht="12.75">
      <c r="C501" s="491"/>
      <c r="D501" s="491"/>
      <c r="E501" s="491"/>
      <c r="F501" s="491"/>
      <c r="G501" s="491"/>
    </row>
    <row r="502" spans="3:7" ht="12.75">
      <c r="C502" s="491"/>
      <c r="D502" s="491"/>
      <c r="E502" s="491"/>
      <c r="F502" s="491"/>
      <c r="G502" s="491"/>
    </row>
    <row r="503" spans="3:7" ht="12.75">
      <c r="C503" s="491"/>
      <c r="D503" s="491"/>
      <c r="E503" s="491"/>
      <c r="F503" s="491"/>
      <c r="G503" s="491"/>
    </row>
    <row r="504" spans="3:7" ht="12.75">
      <c r="C504" s="491"/>
      <c r="D504" s="491"/>
      <c r="E504" s="491"/>
      <c r="F504" s="491"/>
      <c r="G504" s="491"/>
    </row>
    <row r="505" spans="3:7" ht="12.75">
      <c r="C505" s="491"/>
      <c r="D505" s="491"/>
      <c r="E505" s="491"/>
      <c r="F505" s="491"/>
      <c r="G505" s="491"/>
    </row>
    <row r="506" spans="3:7" ht="12.75">
      <c r="C506" s="491"/>
      <c r="D506" s="491"/>
      <c r="E506" s="491"/>
      <c r="F506" s="491"/>
      <c r="G506" s="491"/>
    </row>
    <row r="507" spans="3:7" ht="12.75">
      <c r="C507" s="491"/>
      <c r="D507" s="491"/>
      <c r="E507" s="491"/>
      <c r="F507" s="491"/>
      <c r="G507" s="491"/>
    </row>
    <row r="508" spans="3:7" ht="12.75">
      <c r="C508" s="491"/>
      <c r="D508" s="491"/>
      <c r="E508" s="491"/>
      <c r="F508" s="491"/>
      <c r="G508" s="491"/>
    </row>
    <row r="509" spans="3:7" ht="12.75">
      <c r="C509" s="491"/>
      <c r="D509" s="491"/>
      <c r="E509" s="491"/>
      <c r="F509" s="491"/>
      <c r="G509" s="491"/>
    </row>
    <row r="510" spans="3:7" ht="12.75">
      <c r="C510" s="491"/>
      <c r="D510" s="491"/>
      <c r="E510" s="491"/>
      <c r="F510" s="491"/>
      <c r="G510" s="491"/>
    </row>
    <row r="511" spans="3:7" ht="12.75">
      <c r="C511" s="491"/>
      <c r="D511" s="491"/>
      <c r="E511" s="491"/>
      <c r="F511" s="491"/>
      <c r="G511" s="491"/>
    </row>
    <row r="512" spans="3:7" ht="12.75">
      <c r="C512" s="491"/>
      <c r="D512" s="491"/>
      <c r="E512" s="491"/>
      <c r="F512" s="491"/>
      <c r="G512" s="491"/>
    </row>
    <row r="513" spans="3:7" ht="12.75">
      <c r="C513" s="491"/>
      <c r="D513" s="491"/>
      <c r="E513" s="491"/>
      <c r="F513" s="491"/>
      <c r="G513" s="491"/>
    </row>
    <row r="514" spans="3:7" ht="12.75">
      <c r="C514" s="491"/>
      <c r="D514" s="491"/>
      <c r="E514" s="491"/>
      <c r="F514" s="491"/>
      <c r="G514" s="491"/>
    </row>
    <row r="515" spans="3:7" ht="12.75">
      <c r="C515" s="491"/>
      <c r="D515" s="491"/>
      <c r="E515" s="491"/>
      <c r="F515" s="491"/>
      <c r="G515" s="491"/>
    </row>
    <row r="516" spans="3:7" ht="12.75">
      <c r="C516" s="491"/>
      <c r="D516" s="491"/>
      <c r="E516" s="491"/>
      <c r="F516" s="491"/>
      <c r="G516" s="491"/>
    </row>
    <row r="517" spans="3:7" ht="12.75">
      <c r="C517" s="491"/>
      <c r="D517" s="491"/>
      <c r="E517" s="491"/>
      <c r="F517" s="491"/>
      <c r="G517" s="491"/>
    </row>
    <row r="518" spans="3:7" ht="12.75">
      <c r="C518" s="491"/>
      <c r="D518" s="491"/>
      <c r="E518" s="491"/>
      <c r="F518" s="491"/>
      <c r="G518" s="491"/>
    </row>
    <row r="519" spans="3:7" ht="12.75">
      <c r="C519" s="491"/>
      <c r="D519" s="491"/>
      <c r="E519" s="491"/>
      <c r="F519" s="491"/>
      <c r="G519" s="491"/>
    </row>
    <row r="520" spans="3:7" ht="12.75">
      <c r="C520" s="491"/>
      <c r="D520" s="491"/>
      <c r="E520" s="491"/>
      <c r="F520" s="491"/>
      <c r="G520" s="491"/>
    </row>
    <row r="521" spans="3:7" ht="12.75">
      <c r="C521" s="491"/>
      <c r="D521" s="491"/>
      <c r="E521" s="491"/>
      <c r="F521" s="491"/>
      <c r="G521" s="491"/>
    </row>
    <row r="522" spans="3:7" ht="12.75">
      <c r="C522" s="491"/>
      <c r="D522" s="491"/>
      <c r="E522" s="491"/>
      <c r="F522" s="491"/>
      <c r="G522" s="491"/>
    </row>
    <row r="523" spans="3:7" ht="12.75">
      <c r="C523" s="491"/>
      <c r="D523" s="491"/>
      <c r="E523" s="491"/>
      <c r="F523" s="491"/>
      <c r="G523" s="491"/>
    </row>
    <row r="524" spans="3:7" ht="12.75">
      <c r="C524" s="491"/>
      <c r="D524" s="491"/>
      <c r="E524" s="491"/>
      <c r="F524" s="491"/>
      <c r="G524" s="491"/>
    </row>
    <row r="525" spans="3:7" ht="12.75">
      <c r="C525" s="491"/>
      <c r="D525" s="491"/>
      <c r="E525" s="491"/>
      <c r="F525" s="491"/>
      <c r="G525" s="491"/>
    </row>
    <row r="526" spans="3:7" ht="12.75">
      <c r="C526" s="491"/>
      <c r="D526" s="491"/>
      <c r="E526" s="491"/>
      <c r="F526" s="491"/>
      <c r="G526" s="491"/>
    </row>
    <row r="527" spans="3:7" ht="12.75">
      <c r="C527" s="491"/>
      <c r="D527" s="491"/>
      <c r="E527" s="491"/>
      <c r="F527" s="491"/>
      <c r="G527" s="491"/>
    </row>
    <row r="528" spans="3:7" ht="12.75">
      <c r="C528" s="491"/>
      <c r="D528" s="491"/>
      <c r="E528" s="491"/>
      <c r="F528" s="491"/>
      <c r="G528" s="491"/>
    </row>
    <row r="529" spans="3:7" ht="12.75">
      <c r="C529" s="491"/>
      <c r="D529" s="491"/>
      <c r="E529" s="491"/>
      <c r="F529" s="491"/>
      <c r="G529" s="491"/>
    </row>
    <row r="530" spans="3:7" ht="12.75">
      <c r="C530" s="491"/>
      <c r="D530" s="491"/>
      <c r="E530" s="491"/>
      <c r="F530" s="491"/>
      <c r="G530" s="491"/>
    </row>
    <row r="531" spans="3:7" ht="12.75">
      <c r="C531" s="491"/>
      <c r="D531" s="491"/>
      <c r="E531" s="491"/>
      <c r="F531" s="491"/>
      <c r="G531" s="491"/>
    </row>
    <row r="532" spans="3:7" ht="12.75">
      <c r="C532" s="491"/>
      <c r="D532" s="491"/>
      <c r="E532" s="491"/>
      <c r="F532" s="491"/>
      <c r="G532" s="491"/>
    </row>
    <row r="533" spans="3:7" ht="12.75">
      <c r="C533" s="491"/>
      <c r="D533" s="491"/>
      <c r="E533" s="491"/>
      <c r="F533" s="491"/>
      <c r="G533" s="491"/>
    </row>
    <row r="534" spans="3:7" ht="12.75">
      <c r="C534" s="491"/>
      <c r="D534" s="491"/>
      <c r="E534" s="491"/>
      <c r="F534" s="491"/>
      <c r="G534" s="491"/>
    </row>
    <row r="535" spans="3:7" ht="12.75">
      <c r="C535" s="491"/>
      <c r="D535" s="491"/>
      <c r="E535" s="491"/>
      <c r="F535" s="491"/>
      <c r="G535" s="491"/>
    </row>
    <row r="536" spans="3:7" ht="12.75">
      <c r="C536" s="491"/>
      <c r="D536" s="491"/>
      <c r="E536" s="491"/>
      <c r="F536" s="491"/>
      <c r="G536" s="491"/>
    </row>
    <row r="537" spans="3:7" ht="12.75">
      <c r="C537" s="491"/>
      <c r="D537" s="491"/>
      <c r="E537" s="491"/>
      <c r="F537" s="491"/>
      <c r="G537" s="491"/>
    </row>
    <row r="538" spans="3:7" ht="12.75">
      <c r="C538" s="491"/>
      <c r="D538" s="491"/>
      <c r="E538" s="491"/>
      <c r="F538" s="491"/>
      <c r="G538" s="491"/>
    </row>
    <row r="539" spans="3:7" ht="12.75">
      <c r="C539" s="491"/>
      <c r="D539" s="491"/>
      <c r="E539" s="491"/>
      <c r="F539" s="491"/>
      <c r="G539" s="491"/>
    </row>
    <row r="540" spans="3:7" ht="12.75">
      <c r="C540" s="491"/>
      <c r="D540" s="491"/>
      <c r="E540" s="491"/>
      <c r="F540" s="491"/>
      <c r="G540" s="491"/>
    </row>
    <row r="541" spans="3:7" ht="12.75">
      <c r="C541" s="491"/>
      <c r="D541" s="491"/>
      <c r="E541" s="491"/>
      <c r="F541" s="491"/>
      <c r="G541" s="491"/>
    </row>
    <row r="542" spans="3:7" ht="12.75">
      <c r="C542" s="491"/>
      <c r="D542" s="491"/>
      <c r="E542" s="491"/>
      <c r="F542" s="491"/>
      <c r="G542" s="491"/>
    </row>
    <row r="543" spans="3:7" ht="12.75">
      <c r="C543" s="491"/>
      <c r="D543" s="491"/>
      <c r="E543" s="491"/>
      <c r="F543" s="491"/>
      <c r="G543" s="491"/>
    </row>
    <row r="544" spans="3:7" ht="12.75">
      <c r="C544" s="491"/>
      <c r="D544" s="491"/>
      <c r="E544" s="491"/>
      <c r="F544" s="491"/>
      <c r="G544" s="491"/>
    </row>
    <row r="545" spans="3:7" ht="12.75">
      <c r="C545" s="491"/>
      <c r="D545" s="491"/>
      <c r="E545" s="491"/>
      <c r="F545" s="491"/>
      <c r="G545" s="491"/>
    </row>
    <row r="546" spans="3:7" ht="12.75">
      <c r="C546" s="491"/>
      <c r="D546" s="491"/>
      <c r="E546" s="491"/>
      <c r="F546" s="491"/>
      <c r="G546" s="491"/>
    </row>
    <row r="547" spans="3:7" ht="12.75">
      <c r="C547" s="491"/>
      <c r="D547" s="491"/>
      <c r="E547" s="491"/>
      <c r="F547" s="491"/>
      <c r="G547" s="491"/>
    </row>
    <row r="548" spans="3:7" ht="12.75">
      <c r="C548" s="491"/>
      <c r="D548" s="491"/>
      <c r="E548" s="491"/>
      <c r="F548" s="491"/>
      <c r="G548" s="491"/>
    </row>
    <row r="549" spans="3:7" ht="12.75">
      <c r="C549" s="491"/>
      <c r="D549" s="491"/>
      <c r="E549" s="491"/>
      <c r="F549" s="491"/>
      <c r="G549" s="491"/>
    </row>
    <row r="550" spans="3:7" ht="12.75">
      <c r="C550" s="491"/>
      <c r="D550" s="491"/>
      <c r="E550" s="491"/>
      <c r="F550" s="491"/>
      <c r="G550" s="491"/>
    </row>
    <row r="551" spans="3:7" ht="12.75">
      <c r="C551" s="491"/>
      <c r="D551" s="491"/>
      <c r="E551" s="491"/>
      <c r="F551" s="491"/>
      <c r="G551" s="491"/>
    </row>
    <row r="552" spans="3:7" ht="12.75">
      <c r="C552" s="491"/>
      <c r="D552" s="491"/>
      <c r="E552" s="491"/>
      <c r="F552" s="491"/>
      <c r="G552" s="491"/>
    </row>
    <row r="553" spans="3:7" ht="12.75">
      <c r="C553" s="491"/>
      <c r="D553" s="491"/>
      <c r="E553" s="491"/>
      <c r="F553" s="491"/>
      <c r="G553" s="491"/>
    </row>
    <row r="554" spans="3:7" ht="12.75">
      <c r="C554" s="491"/>
      <c r="D554" s="491"/>
      <c r="E554" s="491"/>
      <c r="F554" s="491"/>
      <c r="G554" s="491"/>
    </row>
    <row r="555" spans="3:7" ht="12.75">
      <c r="C555" s="491"/>
      <c r="D555" s="491"/>
      <c r="E555" s="491"/>
      <c r="F555" s="491"/>
      <c r="G555" s="491"/>
    </row>
    <row r="556" spans="3:7" ht="12.75">
      <c r="C556" s="491"/>
      <c r="D556" s="491"/>
      <c r="E556" s="491"/>
      <c r="F556" s="491"/>
      <c r="G556" s="491"/>
    </row>
    <row r="557" spans="3:7" ht="12.75">
      <c r="C557" s="491"/>
      <c r="D557" s="491"/>
      <c r="E557" s="491"/>
      <c r="F557" s="491"/>
      <c r="G557" s="491"/>
    </row>
    <row r="558" spans="3:7" ht="12.75">
      <c r="C558" s="491"/>
      <c r="D558" s="491"/>
      <c r="E558" s="491"/>
      <c r="F558" s="491"/>
      <c r="G558" s="491"/>
    </row>
    <row r="559" spans="3:7" ht="12.75">
      <c r="C559" s="491"/>
      <c r="D559" s="491"/>
      <c r="E559" s="491"/>
      <c r="F559" s="491"/>
      <c r="G559" s="491"/>
    </row>
    <row r="560" spans="3:7" ht="12.75">
      <c r="C560" s="491"/>
      <c r="D560" s="491"/>
      <c r="E560" s="491"/>
      <c r="F560" s="491"/>
      <c r="G560" s="491"/>
    </row>
    <row r="561" spans="3:7" ht="12.75">
      <c r="C561" s="491"/>
      <c r="D561" s="491"/>
      <c r="E561" s="491"/>
      <c r="F561" s="491"/>
      <c r="G561" s="491"/>
    </row>
    <row r="562" spans="3:7" ht="12.75">
      <c r="C562" s="491"/>
      <c r="D562" s="491"/>
      <c r="E562" s="491"/>
      <c r="F562" s="491"/>
      <c r="G562" s="491"/>
    </row>
    <row r="563" spans="3:7" ht="12.75">
      <c r="C563" s="491"/>
      <c r="D563" s="491"/>
      <c r="E563" s="491"/>
      <c r="F563" s="491"/>
      <c r="G563" s="491"/>
    </row>
    <row r="564" spans="3:7" ht="12.75">
      <c r="C564" s="491"/>
      <c r="D564" s="491"/>
      <c r="E564" s="491"/>
      <c r="F564" s="491"/>
      <c r="G564" s="491"/>
    </row>
    <row r="565" spans="3:7" ht="12.75">
      <c r="C565" s="491"/>
      <c r="D565" s="491"/>
      <c r="E565" s="491"/>
      <c r="F565" s="491"/>
      <c r="G565" s="491"/>
    </row>
    <row r="566" spans="3:7" ht="12.75">
      <c r="C566" s="491"/>
      <c r="D566" s="491"/>
      <c r="E566" s="491"/>
      <c r="F566" s="491"/>
      <c r="G566" s="491"/>
    </row>
    <row r="567" spans="3:7" ht="12.75">
      <c r="C567" s="491"/>
      <c r="D567" s="491"/>
      <c r="E567" s="491"/>
      <c r="F567" s="491"/>
      <c r="G567" s="491"/>
    </row>
    <row r="568" spans="3:7" ht="12.75">
      <c r="C568" s="491"/>
      <c r="D568" s="491"/>
      <c r="E568" s="491"/>
      <c r="F568" s="491"/>
      <c r="G568" s="491"/>
    </row>
    <row r="569" spans="3:7" ht="12.75">
      <c r="C569" s="491"/>
      <c r="D569" s="491"/>
      <c r="E569" s="491"/>
      <c r="F569" s="491"/>
      <c r="G569" s="491"/>
    </row>
    <row r="570" spans="3:7" ht="12.75">
      <c r="C570" s="491"/>
      <c r="D570" s="491"/>
      <c r="E570" s="491"/>
      <c r="F570" s="491"/>
      <c r="G570" s="491"/>
    </row>
    <row r="571" spans="3:7" ht="12.75">
      <c r="C571" s="491"/>
      <c r="D571" s="491"/>
      <c r="E571" s="491"/>
      <c r="F571" s="491"/>
      <c r="G571" s="491"/>
    </row>
    <row r="572" spans="3:7" ht="12.75">
      <c r="C572" s="491"/>
      <c r="D572" s="491"/>
      <c r="E572" s="491"/>
      <c r="F572" s="491"/>
      <c r="G572" s="491"/>
    </row>
    <row r="573" spans="3:7" ht="12.75">
      <c r="C573" s="491"/>
      <c r="D573" s="491"/>
      <c r="E573" s="491"/>
      <c r="F573" s="491"/>
      <c r="G573" s="491"/>
    </row>
    <row r="574" spans="3:7" ht="12.75">
      <c r="C574" s="491"/>
      <c r="D574" s="491"/>
      <c r="E574" s="491"/>
      <c r="F574" s="491"/>
      <c r="G574" s="491"/>
    </row>
    <row r="575" spans="3:7" ht="12.75">
      <c r="C575" s="491"/>
      <c r="D575" s="491"/>
      <c r="E575" s="491"/>
      <c r="F575" s="491"/>
      <c r="G575" s="491"/>
    </row>
    <row r="576" spans="3:7" ht="12.75">
      <c r="C576" s="491"/>
      <c r="D576" s="491"/>
      <c r="E576" s="491"/>
      <c r="F576" s="491"/>
      <c r="G576" s="491"/>
    </row>
    <row r="577" spans="3:7" ht="12.75">
      <c r="C577" s="491"/>
      <c r="D577" s="491"/>
      <c r="E577" s="491"/>
      <c r="F577" s="491"/>
      <c r="G577" s="491"/>
    </row>
    <row r="578" spans="3:7" ht="12.75">
      <c r="C578" s="491"/>
      <c r="D578" s="491"/>
      <c r="E578" s="491"/>
      <c r="F578" s="491"/>
      <c r="G578" s="491"/>
    </row>
    <row r="579" spans="3:7" ht="12.75">
      <c r="C579" s="491"/>
      <c r="D579" s="491"/>
      <c r="E579" s="491"/>
      <c r="F579" s="491"/>
      <c r="G579" s="491"/>
    </row>
    <row r="580" spans="3:7" ht="12.75">
      <c r="C580" s="491"/>
      <c r="D580" s="491"/>
      <c r="E580" s="491"/>
      <c r="F580" s="491"/>
      <c r="G580" s="491"/>
    </row>
    <row r="581" spans="3:7" ht="12.75">
      <c r="C581" s="491"/>
      <c r="D581" s="491"/>
      <c r="E581" s="491"/>
      <c r="F581" s="491"/>
      <c r="G581" s="491"/>
    </row>
    <row r="582" spans="3:7" ht="12.75">
      <c r="C582" s="491"/>
      <c r="D582" s="491"/>
      <c r="E582" s="491"/>
      <c r="F582" s="491"/>
      <c r="G582" s="491"/>
    </row>
    <row r="583" spans="3:7" ht="12.75">
      <c r="C583" s="491"/>
      <c r="D583" s="491"/>
      <c r="E583" s="491"/>
      <c r="F583" s="491"/>
      <c r="G583" s="491"/>
    </row>
    <row r="584" spans="3:7" ht="12.75">
      <c r="C584" s="491"/>
      <c r="D584" s="491"/>
      <c r="E584" s="491"/>
      <c r="F584" s="491"/>
      <c r="G584" s="491"/>
    </row>
    <row r="585" spans="3:7" ht="12.75">
      <c r="C585" s="491"/>
      <c r="D585" s="491"/>
      <c r="E585" s="491"/>
      <c r="F585" s="491"/>
      <c r="G585" s="491"/>
    </row>
    <row r="586" spans="3:7" ht="12.75">
      <c r="C586" s="491"/>
      <c r="D586" s="491"/>
      <c r="E586" s="491"/>
      <c r="F586" s="491"/>
      <c r="G586" s="491"/>
    </row>
    <row r="587" spans="3:7" ht="12.75">
      <c r="C587" s="491"/>
      <c r="D587" s="491"/>
      <c r="E587" s="491"/>
      <c r="F587" s="491"/>
      <c r="G587" s="491"/>
    </row>
    <row r="588" spans="3:7" ht="12.75">
      <c r="C588" s="491"/>
      <c r="D588" s="491"/>
      <c r="E588" s="491"/>
      <c r="F588" s="491"/>
      <c r="G588" s="491"/>
    </row>
    <row r="589" spans="3:7" ht="12.75">
      <c r="C589" s="491"/>
      <c r="D589" s="491"/>
      <c r="E589" s="491"/>
      <c r="F589" s="491"/>
      <c r="G589" s="491"/>
    </row>
    <row r="590" spans="3:7" ht="12.75">
      <c r="C590" s="491"/>
      <c r="D590" s="491"/>
      <c r="E590" s="491"/>
      <c r="F590" s="491"/>
      <c r="G590" s="491"/>
    </row>
    <row r="591" spans="3:7" ht="12.75">
      <c r="C591" s="491"/>
      <c r="D591" s="491"/>
      <c r="E591" s="491"/>
      <c r="F591" s="491"/>
      <c r="G591" s="491"/>
    </row>
    <row r="592" spans="3:7" ht="12.75">
      <c r="C592" s="491"/>
      <c r="D592" s="491"/>
      <c r="E592" s="491"/>
      <c r="F592" s="491"/>
      <c r="G592" s="491"/>
    </row>
    <row r="593" spans="3:7" ht="12.75">
      <c r="C593" s="491"/>
      <c r="D593" s="491"/>
      <c r="E593" s="491"/>
      <c r="F593" s="491"/>
      <c r="G593" s="491"/>
    </row>
    <row r="594" spans="3:7" ht="12.75">
      <c r="C594" s="491"/>
      <c r="D594" s="491"/>
      <c r="E594" s="491"/>
      <c r="F594" s="491"/>
      <c r="G594" s="491"/>
    </row>
    <row r="595" spans="3:7" ht="12.75">
      <c r="C595" s="491"/>
      <c r="D595" s="491"/>
      <c r="E595" s="491"/>
      <c r="F595" s="491"/>
      <c r="G595" s="491"/>
    </row>
    <row r="596" spans="3:7" ht="12.75">
      <c r="C596" s="491"/>
      <c r="D596" s="491"/>
      <c r="E596" s="491"/>
      <c r="F596" s="491"/>
      <c r="G596" s="491"/>
    </row>
    <row r="597" spans="3:7" ht="12.75">
      <c r="C597" s="491"/>
      <c r="D597" s="491"/>
      <c r="E597" s="491"/>
      <c r="F597" s="491"/>
      <c r="G597" s="491"/>
    </row>
    <row r="598" spans="3:7" ht="12.75">
      <c r="C598" s="491"/>
      <c r="D598" s="491"/>
      <c r="E598" s="491"/>
      <c r="F598" s="491"/>
      <c r="G598" s="491"/>
    </row>
    <row r="599" spans="3:7" ht="12.75">
      <c r="C599" s="491"/>
      <c r="D599" s="491"/>
      <c r="E599" s="491"/>
      <c r="F599" s="491"/>
      <c r="G599" s="491"/>
    </row>
    <row r="600" spans="3:7" ht="12.75">
      <c r="C600" s="491"/>
      <c r="D600" s="491"/>
      <c r="E600" s="491"/>
      <c r="F600" s="491"/>
      <c r="G600" s="491"/>
    </row>
    <row r="601" spans="3:7" ht="12.75">
      <c r="C601" s="491"/>
      <c r="D601" s="491"/>
      <c r="E601" s="491"/>
      <c r="F601" s="491"/>
      <c r="G601" s="491"/>
    </row>
    <row r="602" spans="3:7" ht="12.75">
      <c r="C602" s="491"/>
      <c r="D602" s="491"/>
      <c r="E602" s="491"/>
      <c r="F602" s="491"/>
      <c r="G602" s="491"/>
    </row>
    <row r="603" spans="3:7" ht="12.75">
      <c r="C603" s="491"/>
      <c r="D603" s="491"/>
      <c r="E603" s="491"/>
      <c r="F603" s="491"/>
      <c r="G603" s="491"/>
    </row>
    <row r="604" spans="3:7" ht="12.75">
      <c r="C604" s="491"/>
      <c r="D604" s="491"/>
      <c r="E604" s="491"/>
      <c r="F604" s="491"/>
      <c r="G604" s="491"/>
    </row>
    <row r="605" spans="3:7" ht="12.75">
      <c r="C605" s="491"/>
      <c r="D605" s="491"/>
      <c r="E605" s="491"/>
      <c r="F605" s="491"/>
      <c r="G605" s="491"/>
    </row>
    <row r="606" spans="3:7" ht="12.75">
      <c r="C606" s="491"/>
      <c r="D606" s="491"/>
      <c r="E606" s="491"/>
      <c r="F606" s="491"/>
      <c r="G606" s="491"/>
    </row>
    <row r="607" spans="3:7" ht="12.75">
      <c r="C607" s="491"/>
      <c r="D607" s="491"/>
      <c r="E607" s="491"/>
      <c r="F607" s="491"/>
      <c r="G607" s="491"/>
    </row>
    <row r="608" spans="3:7" ht="12.75">
      <c r="C608" s="491"/>
      <c r="D608" s="491"/>
      <c r="E608" s="491"/>
      <c r="F608" s="491"/>
      <c r="G608" s="491"/>
    </row>
    <row r="609" spans="3:7" ht="12.75">
      <c r="C609" s="491"/>
      <c r="D609" s="491"/>
      <c r="E609" s="491"/>
      <c r="F609" s="491"/>
      <c r="G609" s="491"/>
    </row>
    <row r="610" spans="3:7" ht="12.75">
      <c r="C610" s="491"/>
      <c r="D610" s="491"/>
      <c r="E610" s="491"/>
      <c r="F610" s="491"/>
      <c r="G610" s="491"/>
    </row>
    <row r="611" spans="3:7" ht="12.75">
      <c r="C611" s="491"/>
      <c r="D611" s="491"/>
      <c r="E611" s="491"/>
      <c r="F611" s="491"/>
      <c r="G611" s="491"/>
    </row>
    <row r="612" spans="3:7" ht="12.75">
      <c r="C612" s="491"/>
      <c r="D612" s="491"/>
      <c r="E612" s="491"/>
      <c r="F612" s="491"/>
      <c r="G612" s="491"/>
    </row>
    <row r="613" spans="3:7" ht="12.75">
      <c r="C613" s="491"/>
      <c r="D613" s="491"/>
      <c r="E613" s="491"/>
      <c r="F613" s="491"/>
      <c r="G613" s="491"/>
    </row>
    <row r="614" spans="3:7" ht="12.75">
      <c r="C614" s="491"/>
      <c r="D614" s="491"/>
      <c r="E614" s="491"/>
      <c r="F614" s="491"/>
      <c r="G614" s="491"/>
    </row>
    <row r="615" spans="3:7" ht="12.75">
      <c r="C615" s="491"/>
      <c r="D615" s="491"/>
      <c r="E615" s="491"/>
      <c r="F615" s="491"/>
      <c r="G615" s="491"/>
    </row>
    <row r="616" spans="3:7" ht="12.75">
      <c r="C616" s="491"/>
      <c r="D616" s="491"/>
      <c r="E616" s="491"/>
      <c r="F616" s="491"/>
      <c r="G616" s="491"/>
    </row>
    <row r="617" spans="3:7" ht="12.75">
      <c r="C617" s="491"/>
      <c r="D617" s="491"/>
      <c r="E617" s="491"/>
      <c r="F617" s="491"/>
      <c r="G617" s="491"/>
    </row>
    <row r="618" spans="3:7" ht="12.75">
      <c r="C618" s="491"/>
      <c r="D618" s="491"/>
      <c r="E618" s="491"/>
      <c r="F618" s="491"/>
      <c r="G618" s="491"/>
    </row>
    <row r="619" spans="3:7" ht="12.75">
      <c r="C619" s="491"/>
      <c r="D619" s="491"/>
      <c r="E619" s="491"/>
      <c r="F619" s="491"/>
      <c r="G619" s="491"/>
    </row>
    <row r="620" spans="3:7" ht="12.75">
      <c r="C620" s="491"/>
      <c r="D620" s="491"/>
      <c r="E620" s="491"/>
      <c r="F620" s="491"/>
      <c r="G620" s="491"/>
    </row>
    <row r="621" spans="3:7" ht="12.75">
      <c r="C621" s="491"/>
      <c r="D621" s="491"/>
      <c r="E621" s="491"/>
      <c r="F621" s="491"/>
      <c r="G621" s="491"/>
    </row>
    <row r="622" spans="3:7" ht="12.75">
      <c r="C622" s="491"/>
      <c r="D622" s="491"/>
      <c r="E622" s="491"/>
      <c r="F622" s="491"/>
      <c r="G622" s="491"/>
    </row>
    <row r="623" spans="3:7" ht="12.75">
      <c r="C623" s="491"/>
      <c r="D623" s="491"/>
      <c r="E623" s="491"/>
      <c r="F623" s="491"/>
      <c r="G623" s="491"/>
    </row>
    <row r="624" spans="3:7" ht="12.75">
      <c r="C624" s="491"/>
      <c r="D624" s="491"/>
      <c r="E624" s="491"/>
      <c r="F624" s="491"/>
      <c r="G624" s="491"/>
    </row>
    <row r="625" spans="3:7" ht="12.75">
      <c r="C625" s="491"/>
      <c r="D625" s="491"/>
      <c r="E625" s="491"/>
      <c r="F625" s="491"/>
      <c r="G625" s="491"/>
    </row>
    <row r="626" spans="3:7" ht="12.75">
      <c r="C626" s="491"/>
      <c r="D626" s="491"/>
      <c r="E626" s="491"/>
      <c r="F626" s="491"/>
      <c r="G626" s="491"/>
    </row>
    <row r="627" spans="3:7" ht="12.75">
      <c r="C627" s="491"/>
      <c r="D627" s="491"/>
      <c r="E627" s="491"/>
      <c r="F627" s="491"/>
      <c r="G627" s="491"/>
    </row>
    <row r="628" spans="3:7" ht="12.75">
      <c r="C628" s="491"/>
      <c r="D628" s="491"/>
      <c r="E628" s="491"/>
      <c r="F628" s="491"/>
      <c r="G628" s="491"/>
    </row>
    <row r="629" spans="3:7" ht="12.75">
      <c r="C629" s="491"/>
      <c r="D629" s="491"/>
      <c r="E629" s="491"/>
      <c r="F629" s="491"/>
      <c r="G629" s="491"/>
    </row>
    <row r="630" spans="3:7" ht="12.75">
      <c r="C630" s="491"/>
      <c r="D630" s="491"/>
      <c r="E630" s="491"/>
      <c r="F630" s="491"/>
      <c r="G630" s="491"/>
    </row>
    <row r="631" spans="3:7" ht="12.75">
      <c r="C631" s="491"/>
      <c r="D631" s="491"/>
      <c r="E631" s="491"/>
      <c r="F631" s="491"/>
      <c r="G631" s="491"/>
    </row>
    <row r="632" spans="3:7" ht="12.75">
      <c r="C632" s="491"/>
      <c r="D632" s="491"/>
      <c r="E632" s="491"/>
      <c r="F632" s="491"/>
      <c r="G632" s="491"/>
    </row>
    <row r="633" spans="3:7" ht="12.75">
      <c r="C633" s="491"/>
      <c r="D633" s="491"/>
      <c r="E633" s="491"/>
      <c r="F633" s="491"/>
      <c r="G633" s="491"/>
    </row>
    <row r="634" spans="3:7" ht="12.75">
      <c r="C634" s="491"/>
      <c r="D634" s="491"/>
      <c r="E634" s="491"/>
      <c r="F634" s="491"/>
      <c r="G634" s="491"/>
    </row>
    <row r="635" spans="3:7" ht="12.75">
      <c r="C635" s="491"/>
      <c r="D635" s="491"/>
      <c r="E635" s="491"/>
      <c r="F635" s="491"/>
      <c r="G635" s="491"/>
    </row>
    <row r="636" spans="3:7" ht="12.75">
      <c r="C636" s="491"/>
      <c r="D636" s="491"/>
      <c r="E636" s="491"/>
      <c r="F636" s="491"/>
      <c r="G636" s="491"/>
    </row>
    <row r="637" spans="3:7" ht="12.75">
      <c r="C637" s="491"/>
      <c r="D637" s="491"/>
      <c r="E637" s="491"/>
      <c r="F637" s="491"/>
      <c r="G637" s="491"/>
    </row>
    <row r="638" spans="3:7" ht="12.75">
      <c r="C638" s="491"/>
      <c r="D638" s="491"/>
      <c r="E638" s="491"/>
      <c r="F638" s="491"/>
      <c r="G638" s="491"/>
    </row>
    <row r="639" spans="3:7" ht="12.75">
      <c r="C639" s="491"/>
      <c r="D639" s="491"/>
      <c r="E639" s="491"/>
      <c r="F639" s="491"/>
      <c r="G639" s="491"/>
    </row>
    <row r="640" spans="3:7" ht="12.75">
      <c r="C640" s="491"/>
      <c r="D640" s="491"/>
      <c r="E640" s="491"/>
      <c r="F640" s="491"/>
      <c r="G640" s="491"/>
    </row>
    <row r="641" spans="3:7" ht="12.75">
      <c r="C641" s="491"/>
      <c r="D641" s="491"/>
      <c r="E641" s="491"/>
      <c r="F641" s="491"/>
      <c r="G641" s="491"/>
    </row>
    <row r="642" spans="3:7" ht="12.75">
      <c r="C642" s="491"/>
      <c r="D642" s="491"/>
      <c r="E642" s="491"/>
      <c r="F642" s="491"/>
      <c r="G642" s="491"/>
    </row>
    <row r="643" spans="3:7" ht="12.75">
      <c r="C643" s="491"/>
      <c r="D643" s="491"/>
      <c r="E643" s="491"/>
      <c r="F643" s="491"/>
      <c r="G643" s="491"/>
    </row>
    <row r="644" spans="3:7" ht="12.75">
      <c r="C644" s="491"/>
      <c r="D644" s="491"/>
      <c r="E644" s="491"/>
      <c r="F644" s="491"/>
      <c r="G644" s="491"/>
    </row>
    <row r="645" spans="3:7" ht="12.75">
      <c r="C645" s="491"/>
      <c r="D645" s="491"/>
      <c r="E645" s="491"/>
      <c r="F645" s="491"/>
      <c r="G645" s="491"/>
    </row>
    <row r="646" spans="3:7" ht="12.75">
      <c r="C646" s="491"/>
      <c r="D646" s="491"/>
      <c r="E646" s="491"/>
      <c r="F646" s="491"/>
      <c r="G646" s="491"/>
    </row>
    <row r="647" spans="3:7" ht="12.75">
      <c r="C647" s="491"/>
      <c r="D647" s="491"/>
      <c r="E647" s="491"/>
      <c r="F647" s="491"/>
      <c r="G647" s="491"/>
    </row>
    <row r="648" spans="3:7" ht="12.75">
      <c r="C648" s="491"/>
      <c r="D648" s="491"/>
      <c r="E648" s="491"/>
      <c r="F648" s="491"/>
      <c r="G648" s="491"/>
    </row>
    <row r="649" spans="3:7" ht="12.75">
      <c r="C649" s="491"/>
      <c r="D649" s="491"/>
      <c r="E649" s="491"/>
      <c r="F649" s="491"/>
      <c r="G649" s="491"/>
    </row>
    <row r="650" spans="3:7" ht="12.75">
      <c r="C650" s="491"/>
      <c r="D650" s="491"/>
      <c r="E650" s="491"/>
      <c r="F650" s="491"/>
      <c r="G650" s="491"/>
    </row>
    <row r="651" spans="3:7" ht="12.75">
      <c r="C651" s="491"/>
      <c r="D651" s="491"/>
      <c r="E651" s="491"/>
      <c r="F651" s="491"/>
      <c r="G651" s="491"/>
    </row>
    <row r="652" spans="3:7" ht="12.75">
      <c r="C652" s="491"/>
      <c r="D652" s="491"/>
      <c r="E652" s="491"/>
      <c r="F652" s="491"/>
      <c r="G652" s="491"/>
    </row>
    <row r="653" spans="3:7" ht="12.75">
      <c r="C653" s="491"/>
      <c r="D653" s="491"/>
      <c r="E653" s="491"/>
      <c r="F653" s="491"/>
      <c r="G653" s="491"/>
    </row>
    <row r="654" spans="3:7" ht="12.75">
      <c r="C654" s="491"/>
      <c r="D654" s="491"/>
      <c r="E654" s="491"/>
      <c r="F654" s="491"/>
      <c r="G654" s="491"/>
    </row>
    <row r="655" spans="3:7" ht="12.75">
      <c r="C655" s="491"/>
      <c r="D655" s="491"/>
      <c r="E655" s="491"/>
      <c r="F655" s="491"/>
      <c r="G655" s="491"/>
    </row>
    <row r="656" spans="3:7" ht="12.75">
      <c r="C656" s="491"/>
      <c r="D656" s="491"/>
      <c r="E656" s="491"/>
      <c r="F656" s="491"/>
      <c r="G656" s="491"/>
    </row>
    <row r="657" spans="3:7" ht="12.75">
      <c r="C657" s="491"/>
      <c r="D657" s="491"/>
      <c r="E657" s="491"/>
      <c r="F657" s="491"/>
      <c r="G657" s="491"/>
    </row>
    <row r="658" spans="3:7" ht="12.75">
      <c r="C658" s="491"/>
      <c r="D658" s="491"/>
      <c r="E658" s="491"/>
      <c r="F658" s="491"/>
      <c r="G658" s="491"/>
    </row>
    <row r="659" spans="3:7" ht="12.75">
      <c r="C659" s="491"/>
      <c r="D659" s="491"/>
      <c r="E659" s="491"/>
      <c r="F659" s="491"/>
      <c r="G659" s="491"/>
    </row>
    <row r="660" spans="3:7" ht="12.75">
      <c r="C660" s="491"/>
      <c r="D660" s="491"/>
      <c r="E660" s="491"/>
      <c r="F660" s="491"/>
      <c r="G660" s="491"/>
    </row>
    <row r="661" spans="3:7" ht="12.75">
      <c r="C661" s="491"/>
      <c r="D661" s="491"/>
      <c r="E661" s="491"/>
      <c r="F661" s="491"/>
      <c r="G661" s="491"/>
    </row>
    <row r="662" spans="3:7" ht="12.75">
      <c r="C662" s="491"/>
      <c r="D662" s="491"/>
      <c r="E662" s="491"/>
      <c r="F662" s="491"/>
      <c r="G662" s="491"/>
    </row>
    <row r="663" spans="3:7" ht="12.75">
      <c r="C663" s="491"/>
      <c r="D663" s="491"/>
      <c r="E663" s="491"/>
      <c r="F663" s="491"/>
      <c r="G663" s="491"/>
    </row>
    <row r="664" spans="3:7" ht="12.75">
      <c r="C664" s="491"/>
      <c r="D664" s="491"/>
      <c r="E664" s="491"/>
      <c r="F664" s="491"/>
      <c r="G664" s="491"/>
    </row>
    <row r="665" spans="3:7" ht="12.75">
      <c r="C665" s="491"/>
      <c r="D665" s="491"/>
      <c r="E665" s="491"/>
      <c r="F665" s="491"/>
      <c r="G665" s="491"/>
    </row>
    <row r="666" spans="3:7" ht="12.75">
      <c r="C666" s="491"/>
      <c r="D666" s="491"/>
      <c r="E666" s="491"/>
      <c r="F666" s="491"/>
      <c r="G666" s="491"/>
    </row>
    <row r="667" spans="3:7" ht="12.75">
      <c r="C667" s="491"/>
      <c r="D667" s="491"/>
      <c r="E667" s="491"/>
      <c r="F667" s="491"/>
      <c r="G667" s="491"/>
    </row>
    <row r="668" spans="3:7" ht="12.75">
      <c r="C668" s="491"/>
      <c r="D668" s="491"/>
      <c r="E668" s="491"/>
      <c r="F668" s="491"/>
      <c r="G668" s="491"/>
    </row>
    <row r="669" spans="3:7" ht="12.75">
      <c r="C669" s="491"/>
      <c r="D669" s="491"/>
      <c r="E669" s="491"/>
      <c r="F669" s="491"/>
      <c r="G669" s="491"/>
    </row>
    <row r="670" spans="3:7" ht="12.75">
      <c r="C670" s="491"/>
      <c r="D670" s="491"/>
      <c r="E670" s="491"/>
      <c r="F670" s="491"/>
      <c r="G670" s="491"/>
    </row>
    <row r="671" spans="3:7" ht="12.75">
      <c r="C671" s="491"/>
      <c r="D671" s="491"/>
      <c r="E671" s="491"/>
      <c r="F671" s="491"/>
      <c r="G671" s="491"/>
    </row>
    <row r="672" spans="3:7" ht="12.75">
      <c r="C672" s="491"/>
      <c r="D672" s="491"/>
      <c r="E672" s="491"/>
      <c r="F672" s="491"/>
      <c r="G672" s="491"/>
    </row>
    <row r="673" spans="3:7" ht="12.75">
      <c r="C673" s="491"/>
      <c r="D673" s="491"/>
      <c r="E673" s="491"/>
      <c r="F673" s="491"/>
      <c r="G673" s="491"/>
    </row>
    <row r="674" spans="3:7" ht="12.75">
      <c r="C674" s="491"/>
      <c r="D674" s="491"/>
      <c r="E674" s="491"/>
      <c r="F674" s="491"/>
      <c r="G674" s="491"/>
    </row>
    <row r="675" spans="3:7" ht="12.75">
      <c r="C675" s="491"/>
      <c r="D675" s="491"/>
      <c r="E675" s="491"/>
      <c r="F675" s="491"/>
      <c r="G675" s="491"/>
    </row>
    <row r="676" spans="3:7" ht="12.75">
      <c r="C676" s="491"/>
      <c r="D676" s="491"/>
      <c r="E676" s="491"/>
      <c r="F676" s="491"/>
      <c r="G676" s="491"/>
    </row>
    <row r="677" spans="3:7" ht="12.75">
      <c r="C677" s="491"/>
      <c r="D677" s="491"/>
      <c r="E677" s="491"/>
      <c r="F677" s="491"/>
      <c r="G677" s="491"/>
    </row>
    <row r="678" spans="3:7" ht="12.75">
      <c r="C678" s="491"/>
      <c r="D678" s="491"/>
      <c r="E678" s="491"/>
      <c r="F678" s="491"/>
      <c r="G678" s="491"/>
    </row>
    <row r="679" spans="3:7" ht="12.75">
      <c r="C679" s="491"/>
      <c r="D679" s="491"/>
      <c r="E679" s="491"/>
      <c r="F679" s="491"/>
      <c r="G679" s="491"/>
    </row>
    <row r="680" spans="3:7" ht="12.75">
      <c r="C680" s="491"/>
      <c r="D680" s="491"/>
      <c r="E680" s="491"/>
      <c r="F680" s="491"/>
      <c r="G680" s="491"/>
    </row>
    <row r="681" spans="3:7" ht="12.75">
      <c r="C681" s="491"/>
      <c r="D681" s="491"/>
      <c r="E681" s="491"/>
      <c r="F681" s="491"/>
      <c r="G681" s="491"/>
    </row>
    <row r="682" spans="3:7" ht="12.75">
      <c r="C682" s="491"/>
      <c r="D682" s="491"/>
      <c r="E682" s="491"/>
      <c r="F682" s="491"/>
      <c r="G682" s="491"/>
    </row>
    <row r="683" spans="3:7" ht="12.75">
      <c r="C683" s="491"/>
      <c r="D683" s="491"/>
      <c r="E683" s="491"/>
      <c r="F683" s="491"/>
      <c r="G683" s="491"/>
    </row>
    <row r="684" spans="3:7" ht="12.75">
      <c r="C684" s="491"/>
      <c r="D684" s="491"/>
      <c r="E684" s="491"/>
      <c r="F684" s="491"/>
      <c r="G684" s="491"/>
    </row>
    <row r="685" spans="3:7" ht="12.75">
      <c r="C685" s="491"/>
      <c r="D685" s="491"/>
      <c r="E685" s="491"/>
      <c r="F685" s="491"/>
      <c r="G685" s="491"/>
    </row>
    <row r="686" spans="3:7" ht="12.75">
      <c r="C686" s="491"/>
      <c r="D686" s="491"/>
      <c r="E686" s="491"/>
      <c r="F686" s="491"/>
      <c r="G686" s="491"/>
    </row>
    <row r="687" spans="3:7" ht="12.75">
      <c r="C687" s="491"/>
      <c r="D687" s="491"/>
      <c r="E687" s="491"/>
      <c r="F687" s="491"/>
      <c r="G687" s="491"/>
    </row>
    <row r="688" spans="3:7" ht="12.75">
      <c r="C688" s="491"/>
      <c r="D688" s="491"/>
      <c r="E688" s="491"/>
      <c r="F688" s="491"/>
      <c r="G688" s="491"/>
    </row>
    <row r="689" spans="3:7" ht="12.75">
      <c r="C689" s="491"/>
      <c r="D689" s="491"/>
      <c r="E689" s="491"/>
      <c r="F689" s="491"/>
      <c r="G689" s="491"/>
    </row>
    <row r="690" spans="3:7" ht="12.75">
      <c r="C690" s="491"/>
      <c r="D690" s="491"/>
      <c r="E690" s="491"/>
      <c r="F690" s="491"/>
      <c r="G690" s="491"/>
    </row>
    <row r="691" spans="3:7" ht="12.75">
      <c r="C691" s="491"/>
      <c r="D691" s="491"/>
      <c r="E691" s="491"/>
      <c r="F691" s="491"/>
      <c r="G691" s="491"/>
    </row>
    <row r="692" spans="3:7" ht="12.75">
      <c r="C692" s="491"/>
      <c r="D692" s="491"/>
      <c r="E692" s="491"/>
      <c r="F692" s="491"/>
      <c r="G692" s="491"/>
    </row>
    <row r="693" spans="3:7" ht="12.75">
      <c r="C693" s="491"/>
      <c r="D693" s="491"/>
      <c r="E693" s="491"/>
      <c r="F693" s="491"/>
      <c r="G693" s="491"/>
    </row>
    <row r="694" spans="3:7" ht="12.75">
      <c r="C694" s="491"/>
      <c r="D694" s="491"/>
      <c r="E694" s="491"/>
      <c r="F694" s="491"/>
      <c r="G694" s="491"/>
    </row>
    <row r="695" spans="3:7" ht="12.75">
      <c r="C695" s="491"/>
      <c r="D695" s="491"/>
      <c r="E695" s="491"/>
      <c r="F695" s="491"/>
      <c r="G695" s="491"/>
    </row>
    <row r="696" spans="3:7" ht="12.75">
      <c r="C696" s="491"/>
      <c r="D696" s="491"/>
      <c r="E696" s="491"/>
      <c r="F696" s="491"/>
      <c r="G696" s="491"/>
    </row>
    <row r="697" spans="3:7" ht="12.75">
      <c r="C697" s="491"/>
      <c r="D697" s="491"/>
      <c r="E697" s="491"/>
      <c r="F697" s="491"/>
      <c r="G697" s="491"/>
    </row>
    <row r="698" spans="3:7" ht="12.75">
      <c r="C698" s="491"/>
      <c r="D698" s="491"/>
      <c r="E698" s="491"/>
      <c r="F698" s="491"/>
      <c r="G698" s="491"/>
    </row>
    <row r="699" spans="3:7" ht="12.75">
      <c r="C699" s="491"/>
      <c r="D699" s="491"/>
      <c r="E699" s="491"/>
      <c r="F699" s="491"/>
      <c r="G699" s="491"/>
    </row>
    <row r="700" spans="3:7" ht="12.75">
      <c r="C700" s="491"/>
      <c r="D700" s="491"/>
      <c r="E700" s="491"/>
      <c r="F700" s="491"/>
      <c r="G700" s="491"/>
    </row>
    <row r="701" spans="3:7" ht="12.75">
      <c r="C701" s="491"/>
      <c r="D701" s="491"/>
      <c r="E701" s="491"/>
      <c r="F701" s="491"/>
      <c r="G701" s="491"/>
    </row>
    <row r="702" spans="3:7" ht="12.75">
      <c r="C702" s="491"/>
      <c r="D702" s="491"/>
      <c r="E702" s="491"/>
      <c r="F702" s="491"/>
      <c r="G702" s="491"/>
    </row>
    <row r="703" spans="3:7" ht="12.75">
      <c r="C703" s="491"/>
      <c r="D703" s="491"/>
      <c r="E703" s="491"/>
      <c r="F703" s="491"/>
      <c r="G703" s="491"/>
    </row>
    <row r="704" spans="3:7" ht="12.75">
      <c r="C704" s="491"/>
      <c r="D704" s="491"/>
      <c r="E704" s="491"/>
      <c r="F704" s="491"/>
      <c r="G704" s="491"/>
    </row>
    <row r="705" spans="3:7" ht="12.75">
      <c r="C705" s="491"/>
      <c r="D705" s="491"/>
      <c r="E705" s="491"/>
      <c r="F705" s="491"/>
      <c r="G705" s="491"/>
    </row>
    <row r="706" spans="3:7" ht="12.75">
      <c r="C706" s="491"/>
      <c r="D706" s="491"/>
      <c r="E706" s="491"/>
      <c r="F706" s="491"/>
      <c r="G706" s="491"/>
    </row>
    <row r="707" spans="3:7" ht="12.75">
      <c r="C707" s="491"/>
      <c r="D707" s="491"/>
      <c r="E707" s="491"/>
      <c r="F707" s="491"/>
      <c r="G707" s="491"/>
    </row>
    <row r="708" spans="3:7" ht="12.75">
      <c r="C708" s="491"/>
      <c r="D708" s="491"/>
      <c r="E708" s="491"/>
      <c r="F708" s="491"/>
      <c r="G708" s="491"/>
    </row>
    <row r="709" spans="3:7" ht="12.75">
      <c r="C709" s="491"/>
      <c r="D709" s="491"/>
      <c r="E709" s="491"/>
      <c r="F709" s="491"/>
      <c r="G709" s="491"/>
    </row>
    <row r="710" spans="3:7" ht="12.75">
      <c r="C710" s="491"/>
      <c r="D710" s="491"/>
      <c r="E710" s="491"/>
      <c r="F710" s="491"/>
      <c r="G710" s="491"/>
    </row>
    <row r="711" spans="3:7" ht="12.75">
      <c r="C711" s="491"/>
      <c r="D711" s="491"/>
      <c r="E711" s="491"/>
      <c r="F711" s="491"/>
      <c r="G711" s="491"/>
    </row>
    <row r="712" spans="3:7" ht="12.75">
      <c r="C712" s="491"/>
      <c r="D712" s="491"/>
      <c r="E712" s="491"/>
      <c r="F712" s="491"/>
      <c r="G712" s="491"/>
    </row>
    <row r="713" spans="3:7" ht="12.75">
      <c r="C713" s="491"/>
      <c r="D713" s="491"/>
      <c r="E713" s="491"/>
      <c r="F713" s="491"/>
      <c r="G713" s="491"/>
    </row>
    <row r="714" spans="3:7" ht="12.75">
      <c r="C714" s="491"/>
      <c r="D714" s="491"/>
      <c r="E714" s="491"/>
      <c r="F714" s="491"/>
      <c r="G714" s="491"/>
    </row>
    <row r="715" spans="3:7" ht="12.75">
      <c r="C715" s="491"/>
      <c r="D715" s="491"/>
      <c r="E715" s="491"/>
      <c r="F715" s="491"/>
      <c r="G715" s="491"/>
    </row>
    <row r="716" spans="3:7" ht="12.75">
      <c r="C716" s="491"/>
      <c r="D716" s="491"/>
      <c r="E716" s="491"/>
      <c r="F716" s="491"/>
      <c r="G716" s="491"/>
    </row>
    <row r="717" spans="3:7" ht="12.75">
      <c r="C717" s="491"/>
      <c r="D717" s="491"/>
      <c r="E717" s="491"/>
      <c r="F717" s="491"/>
      <c r="G717" s="491"/>
    </row>
    <row r="718" spans="3:7" ht="12.75">
      <c r="C718" s="491"/>
      <c r="D718" s="491"/>
      <c r="E718" s="491"/>
      <c r="F718" s="491"/>
      <c r="G718" s="491"/>
    </row>
    <row r="719" spans="3:7" ht="12.75">
      <c r="C719" s="491"/>
      <c r="D719" s="491"/>
      <c r="E719" s="491"/>
      <c r="F719" s="491"/>
      <c r="G719" s="491"/>
    </row>
    <row r="720" spans="3:7" ht="12.75">
      <c r="C720" s="491"/>
      <c r="D720" s="491"/>
      <c r="E720" s="491"/>
      <c r="F720" s="491"/>
      <c r="G720" s="491"/>
    </row>
    <row r="721" spans="3:7" ht="12.75">
      <c r="C721" s="491"/>
      <c r="D721" s="491"/>
      <c r="E721" s="491"/>
      <c r="F721" s="491"/>
      <c r="G721" s="491"/>
    </row>
    <row r="722" spans="3:7" ht="12.75">
      <c r="C722" s="491"/>
      <c r="D722" s="491"/>
      <c r="E722" s="491"/>
      <c r="F722" s="491"/>
      <c r="G722" s="491"/>
    </row>
    <row r="723" spans="3:7" ht="12.75">
      <c r="C723" s="491"/>
      <c r="D723" s="491"/>
      <c r="E723" s="491"/>
      <c r="F723" s="491"/>
      <c r="G723" s="491"/>
    </row>
    <row r="724" spans="3:7" ht="12.75">
      <c r="C724" s="491"/>
      <c r="D724" s="491"/>
      <c r="E724" s="491"/>
      <c r="F724" s="491"/>
      <c r="G724" s="491"/>
    </row>
    <row r="725" spans="3:7" ht="12.75">
      <c r="C725" s="491"/>
      <c r="D725" s="491"/>
      <c r="E725" s="491"/>
      <c r="F725" s="491"/>
      <c r="G725" s="491"/>
    </row>
    <row r="726" spans="3:7" ht="12.75">
      <c r="C726" s="491"/>
      <c r="D726" s="491"/>
      <c r="E726" s="491"/>
      <c r="F726" s="491"/>
      <c r="G726" s="491"/>
    </row>
    <row r="727" spans="3:7" ht="12.75">
      <c r="C727" s="491"/>
      <c r="D727" s="491"/>
      <c r="E727" s="491"/>
      <c r="F727" s="491"/>
      <c r="G727" s="491"/>
    </row>
    <row r="728" spans="3:7" ht="12.75">
      <c r="C728" s="491"/>
      <c r="D728" s="491"/>
      <c r="E728" s="491"/>
      <c r="F728" s="491"/>
      <c r="G728" s="491"/>
    </row>
    <row r="729" spans="3:7" ht="12.75">
      <c r="C729" s="491"/>
      <c r="D729" s="491"/>
      <c r="E729" s="491"/>
      <c r="F729" s="491"/>
      <c r="G729" s="491"/>
    </row>
    <row r="730" spans="3:7" ht="12.75">
      <c r="C730" s="491"/>
      <c r="D730" s="491"/>
      <c r="E730" s="491"/>
      <c r="F730" s="491"/>
      <c r="G730" s="491"/>
    </row>
    <row r="731" spans="3:7" ht="12.75">
      <c r="C731" s="491"/>
      <c r="D731" s="491"/>
      <c r="E731" s="491"/>
      <c r="F731" s="491"/>
      <c r="G731" s="491"/>
    </row>
    <row r="732" spans="3:7" ht="12.75">
      <c r="C732" s="491"/>
      <c r="D732" s="491"/>
      <c r="E732" s="491"/>
      <c r="F732" s="491"/>
      <c r="G732" s="491"/>
    </row>
    <row r="733" spans="3:7" ht="12.75">
      <c r="C733" s="491"/>
      <c r="D733" s="491"/>
      <c r="E733" s="491"/>
      <c r="F733" s="491"/>
      <c r="G733" s="491"/>
    </row>
    <row r="734" spans="3:7" ht="12.75">
      <c r="C734" s="491"/>
      <c r="D734" s="491"/>
      <c r="E734" s="491"/>
      <c r="F734" s="491"/>
      <c r="G734" s="491"/>
    </row>
    <row r="735" spans="3:7" ht="12.75">
      <c r="C735" s="491"/>
      <c r="D735" s="491"/>
      <c r="E735" s="491"/>
      <c r="F735" s="491"/>
      <c r="G735" s="491"/>
    </row>
    <row r="736" spans="3:7" ht="12.75">
      <c r="C736" s="491"/>
      <c r="D736" s="491"/>
      <c r="E736" s="491"/>
      <c r="F736" s="491"/>
      <c r="G736" s="491"/>
    </row>
    <row r="737" spans="3:7" ht="12.75">
      <c r="C737" s="491"/>
      <c r="D737" s="491"/>
      <c r="E737" s="491"/>
      <c r="F737" s="491"/>
      <c r="G737" s="491"/>
    </row>
    <row r="738" spans="3:7" ht="12.75">
      <c r="C738" s="491"/>
      <c r="D738" s="491"/>
      <c r="E738" s="491"/>
      <c r="F738" s="491"/>
      <c r="G738" s="491"/>
    </row>
    <row r="739" spans="3:7" ht="12.75">
      <c r="C739" s="491"/>
      <c r="D739" s="491"/>
      <c r="E739" s="491"/>
      <c r="F739" s="491"/>
      <c r="G739" s="491"/>
    </row>
    <row r="740" spans="3:7" ht="12.75">
      <c r="C740" s="491"/>
      <c r="D740" s="491"/>
      <c r="E740" s="491"/>
      <c r="F740" s="491"/>
      <c r="G740" s="491"/>
    </row>
    <row r="741" spans="3:7" ht="12.75">
      <c r="C741" s="491"/>
      <c r="D741" s="491"/>
      <c r="E741" s="491"/>
      <c r="F741" s="491"/>
      <c r="G741" s="491"/>
    </row>
    <row r="742" spans="3:7" ht="12.75">
      <c r="C742" s="491"/>
      <c r="D742" s="491"/>
      <c r="E742" s="491"/>
      <c r="F742" s="491"/>
      <c r="G742" s="491"/>
    </row>
    <row r="743" spans="3:7" ht="12.75">
      <c r="C743" s="491"/>
      <c r="D743" s="491"/>
      <c r="E743" s="491"/>
      <c r="F743" s="491"/>
      <c r="G743" s="491"/>
    </row>
    <row r="744" spans="3:7" ht="12.75">
      <c r="C744" s="491"/>
      <c r="D744" s="491"/>
      <c r="E744" s="491"/>
      <c r="F744" s="491"/>
      <c r="G744" s="491"/>
    </row>
    <row r="745" spans="3:7" ht="12.75">
      <c r="C745" s="491"/>
      <c r="D745" s="491"/>
      <c r="E745" s="491"/>
      <c r="F745" s="491"/>
      <c r="G745" s="491"/>
    </row>
    <row r="746" spans="3:7" ht="12.75">
      <c r="C746" s="491"/>
      <c r="D746" s="491"/>
      <c r="E746" s="491"/>
      <c r="F746" s="491"/>
      <c r="G746" s="491"/>
    </row>
    <row r="747" spans="3:7" ht="12.75">
      <c r="C747" s="491"/>
      <c r="D747" s="491"/>
      <c r="E747" s="491"/>
      <c r="F747" s="491"/>
      <c r="G747" s="491"/>
    </row>
    <row r="748" spans="3:7" ht="12.75">
      <c r="C748" s="491"/>
      <c r="D748" s="491"/>
      <c r="E748" s="491"/>
      <c r="F748" s="491"/>
      <c r="G748" s="491"/>
    </row>
    <row r="749" spans="3:7" ht="12.75">
      <c r="C749" s="491"/>
      <c r="D749" s="491"/>
      <c r="E749" s="491"/>
      <c r="F749" s="491"/>
      <c r="G749" s="491"/>
    </row>
    <row r="750" spans="3:7" ht="12.75">
      <c r="C750" s="491"/>
      <c r="D750" s="491"/>
      <c r="E750" s="491"/>
      <c r="F750" s="491"/>
      <c r="G750" s="491"/>
    </row>
    <row r="751" spans="3:7" ht="12.75">
      <c r="C751" s="491"/>
      <c r="D751" s="491"/>
      <c r="E751" s="491"/>
      <c r="F751" s="491"/>
      <c r="G751" s="491"/>
    </row>
    <row r="752" spans="3:7" ht="12.75">
      <c r="C752" s="491"/>
      <c r="D752" s="491"/>
      <c r="E752" s="491"/>
      <c r="F752" s="491"/>
      <c r="G752" s="491"/>
    </row>
    <row r="753" spans="3:7" ht="12.75">
      <c r="C753" s="491"/>
      <c r="D753" s="491"/>
      <c r="E753" s="491"/>
      <c r="F753" s="491"/>
      <c r="G753" s="491"/>
    </row>
    <row r="754" spans="3:7" ht="12.75">
      <c r="C754" s="491"/>
      <c r="D754" s="491"/>
      <c r="E754" s="491"/>
      <c r="F754" s="491"/>
      <c r="G754" s="491"/>
    </row>
    <row r="755" spans="3:7" ht="12.75">
      <c r="C755" s="491"/>
      <c r="D755" s="491"/>
      <c r="E755" s="491"/>
      <c r="F755" s="491"/>
      <c r="G755" s="491"/>
    </row>
    <row r="756" spans="3:7" ht="12.75">
      <c r="C756" s="491"/>
      <c r="D756" s="491"/>
      <c r="E756" s="491"/>
      <c r="F756" s="491"/>
      <c r="G756" s="491"/>
    </row>
    <row r="757" spans="3:7" ht="12.75">
      <c r="C757" s="491"/>
      <c r="D757" s="491"/>
      <c r="E757" s="491"/>
      <c r="F757" s="491"/>
      <c r="G757" s="491"/>
    </row>
    <row r="758" spans="3:7" ht="12.75">
      <c r="C758" s="491"/>
      <c r="D758" s="491"/>
      <c r="E758" s="491"/>
      <c r="F758" s="491"/>
      <c r="G758" s="491"/>
    </row>
    <row r="759" spans="3:7" ht="12.75">
      <c r="C759" s="491"/>
      <c r="D759" s="491"/>
      <c r="E759" s="491"/>
      <c r="F759" s="491"/>
      <c r="G759" s="491"/>
    </row>
    <row r="760" spans="3:7" ht="12.75">
      <c r="C760" s="491"/>
      <c r="D760" s="491"/>
      <c r="E760" s="491"/>
      <c r="F760" s="491"/>
      <c r="G760" s="491"/>
    </row>
    <row r="761" spans="3:7" ht="12.75">
      <c r="C761" s="491"/>
      <c r="D761" s="491"/>
      <c r="E761" s="491"/>
      <c r="F761" s="491"/>
      <c r="G761" s="491"/>
    </row>
    <row r="762" spans="3:7" ht="12.75">
      <c r="C762" s="491"/>
      <c r="D762" s="491"/>
      <c r="E762" s="491"/>
      <c r="F762" s="491"/>
      <c r="G762" s="491"/>
    </row>
    <row r="763" spans="3:7" ht="12.75">
      <c r="C763" s="491"/>
      <c r="D763" s="491"/>
      <c r="E763" s="491"/>
      <c r="F763" s="491"/>
      <c r="G763" s="491"/>
    </row>
    <row r="764" spans="3:7" ht="12.75">
      <c r="C764" s="491"/>
      <c r="D764" s="491"/>
      <c r="E764" s="491"/>
      <c r="F764" s="491"/>
      <c r="G764" s="491"/>
    </row>
    <row r="765" spans="3:7" ht="12.75">
      <c r="C765" s="491"/>
      <c r="D765" s="491"/>
      <c r="E765" s="491"/>
      <c r="F765" s="491"/>
      <c r="G765" s="491"/>
    </row>
    <row r="766" spans="3:7" ht="12.75">
      <c r="C766" s="491"/>
      <c r="D766" s="491"/>
      <c r="E766" s="491"/>
      <c r="F766" s="491"/>
      <c r="G766" s="491"/>
    </row>
    <row r="767" spans="3:7" ht="12.75">
      <c r="C767" s="491"/>
      <c r="D767" s="491"/>
      <c r="E767" s="491"/>
      <c r="F767" s="491"/>
      <c r="G767" s="491"/>
    </row>
    <row r="768" spans="3:7" ht="12.75">
      <c r="C768" s="491"/>
      <c r="D768" s="491"/>
      <c r="E768" s="491"/>
      <c r="F768" s="491"/>
      <c r="G768" s="491"/>
    </row>
    <row r="769" spans="3:7" ht="12.75">
      <c r="C769" s="491"/>
      <c r="D769" s="491"/>
      <c r="E769" s="491"/>
      <c r="F769" s="491"/>
      <c r="G769" s="491"/>
    </row>
    <row r="770" spans="3:7" ht="12.75">
      <c r="C770" s="491"/>
      <c r="D770" s="491"/>
      <c r="E770" s="491"/>
      <c r="F770" s="491"/>
      <c r="G770" s="491"/>
    </row>
    <row r="771" spans="3:7" ht="12.75">
      <c r="C771" s="491"/>
      <c r="D771" s="491"/>
      <c r="E771" s="491"/>
      <c r="F771" s="491"/>
      <c r="G771" s="491"/>
    </row>
    <row r="772" spans="3:7" ht="12.75">
      <c r="C772" s="491"/>
      <c r="D772" s="491"/>
      <c r="E772" s="491"/>
      <c r="F772" s="491"/>
      <c r="G772" s="491"/>
    </row>
    <row r="773" spans="3:7" ht="12.75">
      <c r="C773" s="491"/>
      <c r="D773" s="491"/>
      <c r="E773" s="491"/>
      <c r="F773" s="491"/>
      <c r="G773" s="491"/>
    </row>
    <row r="774" spans="3:7" ht="12.75">
      <c r="C774" s="491"/>
      <c r="D774" s="491"/>
      <c r="E774" s="491"/>
      <c r="F774" s="491"/>
      <c r="G774" s="491"/>
    </row>
    <row r="775" spans="3:7" ht="12.75">
      <c r="C775" s="491"/>
      <c r="D775" s="491"/>
      <c r="E775" s="491"/>
      <c r="F775" s="491"/>
      <c r="G775" s="491"/>
    </row>
    <row r="776" spans="3:7" ht="12.75">
      <c r="C776" s="491"/>
      <c r="D776" s="491"/>
      <c r="E776" s="491"/>
      <c r="F776" s="491"/>
      <c r="G776" s="491"/>
    </row>
    <row r="777" spans="3:7" ht="12.75">
      <c r="C777" s="491"/>
      <c r="D777" s="491"/>
      <c r="E777" s="491"/>
      <c r="F777" s="491"/>
      <c r="G777" s="491"/>
    </row>
    <row r="778" spans="3:7" ht="12.75">
      <c r="C778" s="491"/>
      <c r="D778" s="491"/>
      <c r="E778" s="491"/>
      <c r="F778" s="491"/>
      <c r="G778" s="491"/>
    </row>
    <row r="779" spans="3:7" ht="12.75">
      <c r="C779" s="491"/>
      <c r="D779" s="491"/>
      <c r="E779" s="491"/>
      <c r="F779" s="491"/>
      <c r="G779" s="491"/>
    </row>
    <row r="780" spans="3:7" ht="12.75">
      <c r="C780" s="491"/>
      <c r="D780" s="491"/>
      <c r="E780" s="491"/>
      <c r="F780" s="491"/>
      <c r="G780" s="491"/>
    </row>
    <row r="781" spans="3:7" ht="12.75">
      <c r="C781" s="491"/>
      <c r="D781" s="491"/>
      <c r="E781" s="491"/>
      <c r="F781" s="491"/>
      <c r="G781" s="491"/>
    </row>
    <row r="782" spans="3:7" ht="12.75">
      <c r="C782" s="491"/>
      <c r="D782" s="491"/>
      <c r="E782" s="491"/>
      <c r="F782" s="491"/>
      <c r="G782" s="491"/>
    </row>
    <row r="783" spans="3:7" ht="12.75">
      <c r="C783" s="491"/>
      <c r="D783" s="491"/>
      <c r="E783" s="491"/>
      <c r="F783" s="491"/>
      <c r="G783" s="491"/>
    </row>
    <row r="784" spans="3:7" ht="12.75">
      <c r="C784" s="491"/>
      <c r="D784" s="491"/>
      <c r="E784" s="491"/>
      <c r="F784" s="491"/>
      <c r="G784" s="491"/>
    </row>
    <row r="785" spans="3:7" ht="12.75">
      <c r="C785" s="491"/>
      <c r="D785" s="491"/>
      <c r="E785" s="491"/>
      <c r="F785" s="491"/>
      <c r="G785" s="491"/>
    </row>
    <row r="786" spans="3:7" ht="12.75">
      <c r="C786" s="491"/>
      <c r="D786" s="491"/>
      <c r="E786" s="491"/>
      <c r="F786" s="491"/>
      <c r="G786" s="491"/>
    </row>
    <row r="787" spans="3:7" ht="12.75">
      <c r="C787" s="491"/>
      <c r="D787" s="491"/>
      <c r="E787" s="491"/>
      <c r="F787" s="491"/>
      <c r="G787" s="491"/>
    </row>
    <row r="788" spans="3:7" ht="12.75">
      <c r="C788" s="491"/>
      <c r="D788" s="491"/>
      <c r="E788" s="491"/>
      <c r="F788" s="491"/>
      <c r="G788" s="491"/>
    </row>
    <row r="789" spans="3:7" ht="12.75">
      <c r="C789" s="491"/>
      <c r="D789" s="491"/>
      <c r="E789" s="491"/>
      <c r="F789" s="491"/>
      <c r="G789" s="491"/>
    </row>
    <row r="790" spans="3:7" ht="12.75">
      <c r="C790" s="491"/>
      <c r="D790" s="491"/>
      <c r="E790" s="491"/>
      <c r="F790" s="491"/>
      <c r="G790" s="491"/>
    </row>
    <row r="791" spans="3:7" ht="12.75">
      <c r="C791" s="491"/>
      <c r="D791" s="491"/>
      <c r="E791" s="491"/>
      <c r="F791" s="491"/>
      <c r="G791" s="491"/>
    </row>
    <row r="792" spans="3:7" ht="12.75">
      <c r="C792" s="491"/>
      <c r="D792" s="491"/>
      <c r="E792" s="491"/>
      <c r="F792" s="491"/>
      <c r="G792" s="491"/>
    </row>
    <row r="793" spans="3:7" ht="12.75">
      <c r="C793" s="491"/>
      <c r="D793" s="491"/>
      <c r="E793" s="491"/>
      <c r="F793" s="491"/>
      <c r="G793" s="491"/>
    </row>
    <row r="794" spans="3:7" ht="12.75">
      <c r="C794" s="491"/>
      <c r="D794" s="491"/>
      <c r="E794" s="491"/>
      <c r="F794" s="491"/>
      <c r="G794" s="491"/>
    </row>
    <row r="795" spans="3:7" ht="12.75">
      <c r="C795" s="491"/>
      <c r="D795" s="491"/>
      <c r="E795" s="491"/>
      <c r="F795" s="491"/>
      <c r="G795" s="491"/>
    </row>
    <row r="796" spans="3:7" ht="12.75">
      <c r="C796" s="491"/>
      <c r="D796" s="491"/>
      <c r="E796" s="491"/>
      <c r="F796" s="491"/>
      <c r="G796" s="491"/>
    </row>
    <row r="797" spans="3:7" ht="12.75">
      <c r="C797" s="491"/>
      <c r="D797" s="491"/>
      <c r="E797" s="491"/>
      <c r="F797" s="491"/>
      <c r="G797" s="491"/>
    </row>
    <row r="798" spans="3:7" ht="12.75">
      <c r="C798" s="491"/>
      <c r="D798" s="491"/>
      <c r="E798" s="491"/>
      <c r="F798" s="491"/>
      <c r="G798" s="491"/>
    </row>
    <row r="799" spans="3:7" ht="12.75">
      <c r="C799" s="491"/>
      <c r="D799" s="491"/>
      <c r="E799" s="491"/>
      <c r="F799" s="491"/>
      <c r="G799" s="491"/>
    </row>
    <row r="800" spans="3:7" ht="12.75">
      <c r="C800" s="491"/>
      <c r="D800" s="491"/>
      <c r="E800" s="491"/>
      <c r="F800" s="491"/>
      <c r="G800" s="491"/>
    </row>
    <row r="801" spans="3:7" ht="12.75">
      <c r="C801" s="491"/>
      <c r="D801" s="491"/>
      <c r="E801" s="491"/>
      <c r="F801" s="491"/>
      <c r="G801" s="491"/>
    </row>
    <row r="802" spans="3:7" ht="12.75">
      <c r="C802" s="491"/>
      <c r="D802" s="491"/>
      <c r="E802" s="491"/>
      <c r="F802" s="491"/>
      <c r="G802" s="491"/>
    </row>
    <row r="803" spans="3:7" ht="12.75">
      <c r="C803" s="491"/>
      <c r="D803" s="491"/>
      <c r="E803" s="491"/>
      <c r="F803" s="491"/>
      <c r="G803" s="491"/>
    </row>
    <row r="804" spans="3:7" ht="12.75">
      <c r="C804" s="491"/>
      <c r="D804" s="491"/>
      <c r="E804" s="491"/>
      <c r="F804" s="491"/>
      <c r="G804" s="491"/>
    </row>
    <row r="805" spans="3:7" ht="12.75">
      <c r="C805" s="491"/>
      <c r="D805" s="491"/>
      <c r="E805" s="491"/>
      <c r="F805" s="491"/>
      <c r="G805" s="491"/>
    </row>
    <row r="806" spans="3:7" ht="12.75">
      <c r="C806" s="491"/>
      <c r="D806" s="491"/>
      <c r="E806" s="491"/>
      <c r="F806" s="491"/>
      <c r="G806" s="491"/>
    </row>
    <row r="807" spans="3:7" ht="12.75">
      <c r="C807" s="491"/>
      <c r="D807" s="491"/>
      <c r="E807" s="491"/>
      <c r="F807" s="491"/>
      <c r="G807" s="491"/>
    </row>
    <row r="808" spans="3:7" ht="12.75">
      <c r="C808" s="491"/>
      <c r="D808" s="491"/>
      <c r="E808" s="491"/>
      <c r="F808" s="491"/>
      <c r="G808" s="491"/>
    </row>
    <row r="809" spans="3:7" ht="12.75">
      <c r="C809" s="491"/>
      <c r="D809" s="491"/>
      <c r="E809" s="491"/>
      <c r="F809" s="491"/>
      <c r="G809" s="491"/>
    </row>
    <row r="810" spans="3:7" ht="12.75">
      <c r="C810" s="491"/>
      <c r="D810" s="491"/>
      <c r="E810" s="491"/>
      <c r="F810" s="491"/>
      <c r="G810" s="491"/>
    </row>
    <row r="811" spans="3:7" ht="12.75">
      <c r="C811" s="491"/>
      <c r="D811" s="491"/>
      <c r="E811" s="491"/>
      <c r="F811" s="491"/>
      <c r="G811" s="491"/>
    </row>
    <row r="812" spans="3:7" ht="12.75">
      <c r="C812" s="491"/>
      <c r="D812" s="491"/>
      <c r="E812" s="491"/>
      <c r="F812" s="491"/>
      <c r="G812" s="491"/>
    </row>
    <row r="813" spans="3:7" ht="12.75">
      <c r="C813" s="491"/>
      <c r="D813" s="491"/>
      <c r="E813" s="491"/>
      <c r="F813" s="491"/>
      <c r="G813" s="491"/>
    </row>
    <row r="814" spans="3:7" ht="12.75">
      <c r="C814" s="491"/>
      <c r="D814" s="491"/>
      <c r="E814" s="491"/>
      <c r="F814" s="491"/>
      <c r="G814" s="491"/>
    </row>
    <row r="815" spans="3:7" ht="12.75">
      <c r="C815" s="491"/>
      <c r="D815" s="491"/>
      <c r="E815" s="491"/>
      <c r="F815" s="491"/>
      <c r="G815" s="491"/>
    </row>
    <row r="816" spans="3:7" ht="12.75">
      <c r="C816" s="491"/>
      <c r="D816" s="491"/>
      <c r="E816" s="491"/>
      <c r="F816" s="491"/>
      <c r="G816" s="491"/>
    </row>
    <row r="817" spans="3:7" ht="12.75">
      <c r="C817" s="491"/>
      <c r="D817" s="491"/>
      <c r="E817" s="491"/>
      <c r="F817" s="491"/>
      <c r="G817" s="491"/>
    </row>
    <row r="818" spans="3:7" ht="12.75">
      <c r="C818" s="491"/>
      <c r="D818" s="491"/>
      <c r="E818" s="491"/>
      <c r="F818" s="491"/>
      <c r="G818" s="491"/>
    </row>
    <row r="819" spans="3:7" ht="12.75">
      <c r="C819" s="491"/>
      <c r="D819" s="491"/>
      <c r="E819" s="491"/>
      <c r="F819" s="491"/>
      <c r="G819" s="491"/>
    </row>
    <row r="820" spans="3:7" ht="12.75">
      <c r="C820" s="491"/>
      <c r="D820" s="491"/>
      <c r="E820" s="491"/>
      <c r="F820" s="491"/>
      <c r="G820" s="491"/>
    </row>
    <row r="821" spans="3:7" ht="12.75">
      <c r="C821" s="491"/>
      <c r="D821" s="491"/>
      <c r="E821" s="491"/>
      <c r="F821" s="491"/>
      <c r="G821" s="491"/>
    </row>
    <row r="822" spans="3:7" ht="12.75">
      <c r="C822" s="491"/>
      <c r="D822" s="491"/>
      <c r="E822" s="491"/>
      <c r="F822" s="491"/>
      <c r="G822" s="491"/>
    </row>
    <row r="823" spans="3:7" ht="12.75">
      <c r="C823" s="491"/>
      <c r="D823" s="491"/>
      <c r="E823" s="491"/>
      <c r="F823" s="491"/>
      <c r="G823" s="491"/>
    </row>
    <row r="824" spans="3:7" ht="12.75">
      <c r="C824" s="491"/>
      <c r="D824" s="491"/>
      <c r="E824" s="491"/>
      <c r="F824" s="491"/>
      <c r="G824" s="491"/>
    </row>
    <row r="825" spans="3:7" ht="12.75">
      <c r="C825" s="491"/>
      <c r="D825" s="491"/>
      <c r="E825" s="491"/>
      <c r="F825" s="491"/>
      <c r="G825" s="491"/>
    </row>
    <row r="826" spans="3:7" ht="12.75">
      <c r="C826" s="491"/>
      <c r="D826" s="491"/>
      <c r="E826" s="491"/>
      <c r="F826" s="491"/>
      <c r="G826" s="491"/>
    </row>
    <row r="827" spans="3:7" ht="12.75">
      <c r="C827" s="491"/>
      <c r="D827" s="491"/>
      <c r="E827" s="491"/>
      <c r="F827" s="491"/>
      <c r="G827" s="491"/>
    </row>
    <row r="828" spans="3:7" ht="12.75">
      <c r="C828" s="491"/>
      <c r="D828" s="491"/>
      <c r="E828" s="491"/>
      <c r="F828" s="491"/>
      <c r="G828" s="491"/>
    </row>
    <row r="829" spans="3:7" ht="12.75">
      <c r="C829" s="491"/>
      <c r="D829" s="491"/>
      <c r="E829" s="491"/>
      <c r="F829" s="491"/>
      <c r="G829" s="491"/>
    </row>
    <row r="830" spans="3:7" ht="12.75">
      <c r="C830" s="491"/>
      <c r="D830" s="491"/>
      <c r="E830" s="491"/>
      <c r="F830" s="491"/>
      <c r="G830" s="491"/>
    </row>
    <row r="831" spans="3:7" ht="12.75">
      <c r="C831" s="491"/>
      <c r="D831" s="491"/>
      <c r="E831" s="491"/>
      <c r="F831" s="491"/>
      <c r="G831" s="491"/>
    </row>
    <row r="832" spans="3:7" ht="12.75">
      <c r="C832" s="491"/>
      <c r="D832" s="491"/>
      <c r="E832" s="491"/>
      <c r="F832" s="491"/>
      <c r="G832" s="491"/>
    </row>
    <row r="833" spans="3:7" ht="12.75">
      <c r="C833" s="491"/>
      <c r="D833" s="491"/>
      <c r="E833" s="491"/>
      <c r="F833" s="491"/>
      <c r="G833" s="491"/>
    </row>
    <row r="834" spans="3:7" ht="12.75">
      <c r="C834" s="491"/>
      <c r="D834" s="491"/>
      <c r="E834" s="491"/>
      <c r="F834" s="491"/>
      <c r="G834" s="491"/>
    </row>
    <row r="835" spans="3:7" ht="12.75">
      <c r="C835" s="491"/>
      <c r="D835" s="491"/>
      <c r="E835" s="491"/>
      <c r="F835" s="491"/>
      <c r="G835" s="491"/>
    </row>
    <row r="836" spans="3:7" ht="12.75">
      <c r="C836" s="491"/>
      <c r="D836" s="491"/>
      <c r="E836" s="491"/>
      <c r="F836" s="491"/>
      <c r="G836" s="491"/>
    </row>
    <row r="837" spans="3:7" ht="12.75">
      <c r="C837" s="491"/>
      <c r="D837" s="491"/>
      <c r="E837" s="491"/>
      <c r="F837" s="491"/>
      <c r="G837" s="491"/>
    </row>
    <row r="838" spans="3:7" ht="12.75">
      <c r="C838" s="491"/>
      <c r="D838" s="491"/>
      <c r="E838" s="491"/>
      <c r="F838" s="491"/>
      <c r="G838" s="491"/>
    </row>
    <row r="839" spans="3:7" ht="12.75">
      <c r="C839" s="491"/>
      <c r="D839" s="491"/>
      <c r="E839" s="491"/>
      <c r="F839" s="491"/>
      <c r="G839" s="491"/>
    </row>
    <row r="840" spans="3:7" ht="12.75">
      <c r="C840" s="491"/>
      <c r="D840" s="491"/>
      <c r="E840" s="491"/>
      <c r="F840" s="491"/>
      <c r="G840" s="491"/>
    </row>
    <row r="841" spans="3:7" ht="12.75">
      <c r="C841" s="491"/>
      <c r="D841" s="491"/>
      <c r="E841" s="491"/>
      <c r="F841" s="491"/>
      <c r="G841" s="491"/>
    </row>
    <row r="842" spans="3:7" ht="12.75">
      <c r="C842" s="491"/>
      <c r="D842" s="491"/>
      <c r="E842" s="491"/>
      <c r="F842" s="491"/>
      <c r="G842" s="491"/>
    </row>
    <row r="843" spans="3:7" ht="12.75">
      <c r="C843" s="491"/>
      <c r="D843" s="491"/>
      <c r="E843" s="491"/>
      <c r="F843" s="491"/>
      <c r="G843" s="491"/>
    </row>
    <row r="844" spans="3:7" ht="12.75">
      <c r="C844" s="491"/>
      <c r="D844" s="491"/>
      <c r="E844" s="491"/>
      <c r="F844" s="491"/>
      <c r="G844" s="491"/>
    </row>
    <row r="845" spans="3:7" ht="12.75">
      <c r="C845" s="491"/>
      <c r="D845" s="491"/>
      <c r="E845" s="491"/>
      <c r="F845" s="491"/>
      <c r="G845" s="491"/>
    </row>
    <row r="846" spans="3:7" ht="12.75">
      <c r="C846" s="491"/>
      <c r="D846" s="491"/>
      <c r="E846" s="491"/>
      <c r="F846" s="491"/>
      <c r="G846" s="491"/>
    </row>
    <row r="847" spans="3:7" ht="12.75">
      <c r="C847" s="491"/>
      <c r="D847" s="491"/>
      <c r="E847" s="491"/>
      <c r="F847" s="491"/>
      <c r="G847" s="491"/>
    </row>
    <row r="848" spans="3:7" ht="12.75">
      <c r="C848" s="491"/>
      <c r="D848" s="491"/>
      <c r="E848" s="491"/>
      <c r="F848" s="491"/>
      <c r="G848" s="491"/>
    </row>
    <row r="849" spans="3:7" ht="12.75">
      <c r="C849" s="491"/>
      <c r="D849" s="491"/>
      <c r="E849" s="491"/>
      <c r="F849" s="491"/>
      <c r="G849" s="491"/>
    </row>
    <row r="850" spans="3:7" ht="12.75">
      <c r="C850" s="491"/>
      <c r="D850" s="491"/>
      <c r="E850" s="491"/>
      <c r="F850" s="491"/>
      <c r="G850" s="491"/>
    </row>
    <row r="851" spans="3:7" ht="12.75">
      <c r="C851" s="491"/>
      <c r="D851" s="491"/>
      <c r="E851" s="491"/>
      <c r="F851" s="491"/>
      <c r="G851" s="491"/>
    </row>
    <row r="852" spans="3:7" ht="12.75">
      <c r="C852" s="491"/>
      <c r="D852" s="491"/>
      <c r="E852" s="491"/>
      <c r="F852" s="491"/>
      <c r="G852" s="491"/>
    </row>
    <row r="853" spans="3:7" ht="12.75">
      <c r="C853" s="491"/>
      <c r="D853" s="491"/>
      <c r="E853" s="491"/>
      <c r="F853" s="491"/>
      <c r="G853" s="491"/>
    </row>
    <row r="854" spans="3:7" ht="12.75">
      <c r="C854" s="491"/>
      <c r="D854" s="491"/>
      <c r="E854" s="491"/>
      <c r="F854" s="491"/>
      <c r="G854" s="491"/>
    </row>
    <row r="855" spans="3:7" ht="12.75">
      <c r="C855" s="491"/>
      <c r="D855" s="491"/>
      <c r="E855" s="491"/>
      <c r="F855" s="491"/>
      <c r="G855" s="491"/>
    </row>
    <row r="856" spans="3:7" ht="12.75">
      <c r="C856" s="491"/>
      <c r="D856" s="491"/>
      <c r="E856" s="491"/>
      <c r="F856" s="491"/>
      <c r="G856" s="491"/>
    </row>
    <row r="857" spans="3:7" ht="12.75">
      <c r="C857" s="491"/>
      <c r="D857" s="491"/>
      <c r="E857" s="491"/>
      <c r="F857" s="491"/>
      <c r="G857" s="491"/>
    </row>
    <row r="858" spans="3:7" ht="12.75">
      <c r="C858" s="491"/>
      <c r="D858" s="491"/>
      <c r="E858" s="491"/>
      <c r="F858" s="491"/>
      <c r="G858" s="491"/>
    </row>
    <row r="859" spans="3:7" ht="12.75">
      <c r="C859" s="491"/>
      <c r="D859" s="491"/>
      <c r="E859" s="491"/>
      <c r="F859" s="491"/>
      <c r="G859" s="491"/>
    </row>
    <row r="860" spans="3:7" ht="12.75">
      <c r="C860" s="491"/>
      <c r="D860" s="491"/>
      <c r="E860" s="491"/>
      <c r="F860" s="491"/>
      <c r="G860" s="491"/>
    </row>
    <row r="861" spans="3:7" ht="12.75">
      <c r="C861" s="491"/>
      <c r="D861" s="491"/>
      <c r="E861" s="491"/>
      <c r="F861" s="491"/>
      <c r="G861" s="491"/>
    </row>
    <row r="862" spans="3:7" ht="12.75">
      <c r="C862" s="491"/>
      <c r="D862" s="491"/>
      <c r="E862" s="491"/>
      <c r="F862" s="491"/>
      <c r="G862" s="491"/>
    </row>
    <row r="863" spans="3:7" ht="12.75">
      <c r="C863" s="491"/>
      <c r="D863" s="491"/>
      <c r="E863" s="491"/>
      <c r="F863" s="491"/>
      <c r="G863" s="491"/>
    </row>
    <row r="864" spans="3:7" ht="12.75">
      <c r="C864" s="491"/>
      <c r="D864" s="491"/>
      <c r="E864" s="491"/>
      <c r="F864" s="491"/>
      <c r="G864" s="491"/>
    </row>
    <row r="865" spans="3:7" ht="12.75">
      <c r="C865" s="491"/>
      <c r="D865" s="491"/>
      <c r="E865" s="491"/>
      <c r="F865" s="491"/>
      <c r="G865" s="491"/>
    </row>
    <row r="866" spans="3:7" ht="12.75">
      <c r="C866" s="491"/>
      <c r="D866" s="491"/>
      <c r="E866" s="491"/>
      <c r="F866" s="491"/>
      <c r="G866" s="491"/>
    </row>
    <row r="867" spans="3:7" ht="12.75">
      <c r="C867" s="491"/>
      <c r="D867" s="491"/>
      <c r="E867" s="491"/>
      <c r="F867" s="491"/>
      <c r="G867" s="491"/>
    </row>
    <row r="868" spans="3:7" ht="12.75">
      <c r="C868" s="491"/>
      <c r="D868" s="491"/>
      <c r="E868" s="491"/>
      <c r="F868" s="491"/>
      <c r="G868" s="491"/>
    </row>
    <row r="869" spans="3:7" ht="12.75">
      <c r="C869" s="491"/>
      <c r="D869" s="491"/>
      <c r="E869" s="491"/>
      <c r="F869" s="491"/>
      <c r="G869" s="491"/>
    </row>
    <row r="870" spans="3:7" ht="12.75">
      <c r="C870" s="491"/>
      <c r="D870" s="491"/>
      <c r="E870" s="491"/>
      <c r="F870" s="491"/>
      <c r="G870" s="491"/>
    </row>
    <row r="871" spans="3:7" ht="12.75">
      <c r="C871" s="491"/>
      <c r="D871" s="491"/>
      <c r="E871" s="491"/>
      <c r="F871" s="491"/>
      <c r="G871" s="491"/>
    </row>
    <row r="872" spans="3:7" ht="12.75">
      <c r="C872" s="491"/>
      <c r="D872" s="491"/>
      <c r="E872" s="491"/>
      <c r="F872" s="491"/>
      <c r="G872" s="491"/>
    </row>
    <row r="873" spans="3:7" ht="12.75">
      <c r="C873" s="491"/>
      <c r="D873" s="491"/>
      <c r="E873" s="491"/>
      <c r="F873" s="491"/>
      <c r="G873" s="491"/>
    </row>
    <row r="874" spans="3:7" ht="12.75">
      <c r="C874" s="491"/>
      <c r="D874" s="491"/>
      <c r="E874" s="491"/>
      <c r="F874" s="491"/>
      <c r="G874" s="491"/>
    </row>
    <row r="875" spans="3:7" ht="12.75">
      <c r="C875" s="491"/>
      <c r="D875" s="491"/>
      <c r="E875" s="491"/>
      <c r="F875" s="491"/>
      <c r="G875" s="491"/>
    </row>
    <row r="876" spans="3:7" ht="12.75">
      <c r="C876" s="491"/>
      <c r="D876" s="491"/>
      <c r="E876" s="491"/>
      <c r="F876" s="491"/>
      <c r="G876" s="491"/>
    </row>
    <row r="877" spans="3:7" ht="12.75">
      <c r="C877" s="491"/>
      <c r="D877" s="491"/>
      <c r="E877" s="491"/>
      <c r="F877" s="491"/>
      <c r="G877" s="491"/>
    </row>
    <row r="878" spans="3:7" ht="12.75">
      <c r="C878" s="491"/>
      <c r="D878" s="491"/>
      <c r="E878" s="491"/>
      <c r="F878" s="491"/>
      <c r="G878" s="491"/>
    </row>
    <row r="879" spans="3:7" ht="12.75">
      <c r="C879" s="491"/>
      <c r="D879" s="491"/>
      <c r="E879" s="491"/>
      <c r="F879" s="491"/>
      <c r="G879" s="491"/>
    </row>
    <row r="880" spans="3:7" ht="12.75">
      <c r="C880" s="491"/>
      <c r="D880" s="491"/>
      <c r="E880" s="491"/>
      <c r="F880" s="491"/>
      <c r="G880" s="491"/>
    </row>
    <row r="881" spans="3:7" ht="12.75">
      <c r="C881" s="491"/>
      <c r="D881" s="491"/>
      <c r="E881" s="491"/>
      <c r="F881" s="491"/>
      <c r="G881" s="491"/>
    </row>
    <row r="882" spans="3:7" ht="12.75">
      <c r="C882" s="491"/>
      <c r="D882" s="491"/>
      <c r="E882" s="491"/>
      <c r="F882" s="491"/>
      <c r="G882" s="491"/>
    </row>
    <row r="883" spans="3:7" ht="12.75">
      <c r="C883" s="491"/>
      <c r="D883" s="491"/>
      <c r="E883" s="491"/>
      <c r="F883" s="491"/>
      <c r="G883" s="491"/>
    </row>
    <row r="884" spans="3:7" ht="12.75">
      <c r="C884" s="491"/>
      <c r="D884" s="491"/>
      <c r="E884" s="491"/>
      <c r="F884" s="491"/>
      <c r="G884" s="491"/>
    </row>
    <row r="885" spans="3:7" ht="12.75">
      <c r="C885" s="491"/>
      <c r="D885" s="491"/>
      <c r="E885" s="491"/>
      <c r="F885" s="491"/>
      <c r="G885" s="491"/>
    </row>
    <row r="886" spans="3:7" ht="12.75">
      <c r="C886" s="491"/>
      <c r="D886" s="491"/>
      <c r="E886" s="491"/>
      <c r="F886" s="491"/>
      <c r="G886" s="491"/>
    </row>
    <row r="887" spans="3:7" ht="12.75">
      <c r="C887" s="491"/>
      <c r="D887" s="491"/>
      <c r="E887" s="491"/>
      <c r="F887" s="491"/>
      <c r="G887" s="491"/>
    </row>
    <row r="888" spans="3:7" ht="12.75">
      <c r="C888" s="491"/>
      <c r="D888" s="491"/>
      <c r="E888" s="491"/>
      <c r="F888" s="491"/>
      <c r="G888" s="491"/>
    </row>
    <row r="889" spans="3:7" ht="12.75">
      <c r="C889" s="491"/>
      <c r="D889" s="491"/>
      <c r="E889" s="491"/>
      <c r="F889" s="491"/>
      <c r="G889" s="491"/>
    </row>
    <row r="890" spans="3:7" ht="12.75">
      <c r="C890" s="491"/>
      <c r="D890" s="491"/>
      <c r="E890" s="491"/>
      <c r="F890" s="491"/>
      <c r="G890" s="491"/>
    </row>
    <row r="891" spans="3:7" ht="12.75">
      <c r="C891" s="491"/>
      <c r="D891" s="491"/>
      <c r="E891" s="491"/>
      <c r="F891" s="491"/>
      <c r="G891" s="491"/>
    </row>
    <row r="892" spans="3:7" ht="12.75">
      <c r="C892" s="491"/>
      <c r="D892" s="491"/>
      <c r="E892" s="491"/>
      <c r="F892" s="491"/>
      <c r="G892" s="491"/>
    </row>
    <row r="893" spans="3:7" ht="12.75">
      <c r="C893" s="491"/>
      <c r="D893" s="491"/>
      <c r="E893" s="491"/>
      <c r="F893" s="491"/>
      <c r="G893" s="491"/>
    </row>
    <row r="894" spans="3:7" ht="12.75">
      <c r="C894" s="491"/>
      <c r="D894" s="491"/>
      <c r="E894" s="491"/>
      <c r="F894" s="491"/>
      <c r="G894" s="491"/>
    </row>
    <row r="895" spans="3:7" ht="12.75">
      <c r="C895" s="491"/>
      <c r="D895" s="491"/>
      <c r="E895" s="491"/>
      <c r="F895" s="491"/>
      <c r="G895" s="491"/>
    </row>
    <row r="896" spans="3:7" ht="12.75">
      <c r="C896" s="491"/>
      <c r="D896" s="491"/>
      <c r="E896" s="491"/>
      <c r="F896" s="491"/>
      <c r="G896" s="491"/>
    </row>
    <row r="897" spans="3:7" ht="12.75">
      <c r="C897" s="491"/>
      <c r="D897" s="491"/>
      <c r="E897" s="491"/>
      <c r="F897" s="491"/>
      <c r="G897" s="491"/>
    </row>
    <row r="898" spans="3:7" ht="12.75">
      <c r="C898" s="491"/>
      <c r="D898" s="491"/>
      <c r="E898" s="491"/>
      <c r="F898" s="491"/>
      <c r="G898" s="491"/>
    </row>
    <row r="899" spans="3:7" ht="12.75">
      <c r="C899" s="491"/>
      <c r="D899" s="491"/>
      <c r="E899" s="491"/>
      <c r="F899" s="491"/>
      <c r="G899" s="491"/>
    </row>
    <row r="900" spans="3:7" ht="12.75">
      <c r="C900" s="491"/>
      <c r="D900" s="491"/>
      <c r="E900" s="491"/>
      <c r="F900" s="491"/>
      <c r="G900" s="491"/>
    </row>
    <row r="901" spans="3:7" ht="12.75">
      <c r="C901" s="491"/>
      <c r="D901" s="491"/>
      <c r="E901" s="491"/>
      <c r="F901" s="491"/>
      <c r="G901" s="491"/>
    </row>
    <row r="902" spans="3:7" ht="12.75">
      <c r="C902" s="491"/>
      <c r="D902" s="491"/>
      <c r="E902" s="491"/>
      <c r="F902" s="491"/>
      <c r="G902" s="491"/>
    </row>
    <row r="903" spans="3:7" ht="12.75">
      <c r="C903" s="491"/>
      <c r="D903" s="491"/>
      <c r="E903" s="491"/>
      <c r="F903" s="491"/>
      <c r="G903" s="491"/>
    </row>
    <row r="904" spans="3:7" ht="12.75">
      <c r="C904" s="491"/>
      <c r="D904" s="491"/>
      <c r="E904" s="491"/>
      <c r="F904" s="491"/>
      <c r="G904" s="491"/>
    </row>
    <row r="905" spans="3:7" ht="12.75">
      <c r="C905" s="491"/>
      <c r="D905" s="491"/>
      <c r="E905" s="491"/>
      <c r="F905" s="491"/>
      <c r="G905" s="491"/>
    </row>
    <row r="906" spans="3:7" ht="12.75">
      <c r="C906" s="491"/>
      <c r="D906" s="491"/>
      <c r="E906" s="491"/>
      <c r="F906" s="491"/>
      <c r="G906" s="491"/>
    </row>
    <row r="907" spans="3:7" ht="12.75">
      <c r="C907" s="491"/>
      <c r="D907" s="491"/>
      <c r="E907" s="491"/>
      <c r="F907" s="491"/>
      <c r="G907" s="491"/>
    </row>
    <row r="908" spans="3:7" ht="12.75">
      <c r="C908" s="491"/>
      <c r="D908" s="491"/>
      <c r="E908" s="491"/>
      <c r="F908" s="491"/>
      <c r="G908" s="491"/>
    </row>
    <row r="909" spans="3:7" ht="12.75">
      <c r="C909" s="491"/>
      <c r="D909" s="491"/>
      <c r="E909" s="491"/>
      <c r="F909" s="491"/>
      <c r="G909" s="491"/>
    </row>
    <row r="910" spans="3:7" ht="12.75">
      <c r="C910" s="491"/>
      <c r="D910" s="491"/>
      <c r="E910" s="491"/>
      <c r="F910" s="491"/>
      <c r="G910" s="491"/>
    </row>
    <row r="911" spans="3:7" ht="12.75">
      <c r="C911" s="491"/>
      <c r="D911" s="491"/>
      <c r="E911" s="491"/>
      <c r="F911" s="491"/>
      <c r="G911" s="491"/>
    </row>
    <row r="912" spans="3:7" ht="12.75">
      <c r="C912" s="491"/>
      <c r="D912" s="491"/>
      <c r="E912" s="491"/>
      <c r="F912" s="491"/>
      <c r="G912" s="491"/>
    </row>
    <row r="913" spans="3:7" ht="12.75">
      <c r="C913" s="491"/>
      <c r="D913" s="491"/>
      <c r="E913" s="491"/>
      <c r="F913" s="491"/>
      <c r="G913" s="491"/>
    </row>
    <row r="914" spans="3:7" ht="12.75">
      <c r="C914" s="491"/>
      <c r="D914" s="491"/>
      <c r="E914" s="491"/>
      <c r="F914" s="491"/>
      <c r="G914" s="491"/>
    </row>
    <row r="915" spans="3:7" ht="12.75">
      <c r="C915" s="491"/>
      <c r="D915" s="491"/>
      <c r="E915" s="491"/>
      <c r="F915" s="491"/>
      <c r="G915" s="491"/>
    </row>
    <row r="916" spans="3:7" ht="12.75">
      <c r="C916" s="491"/>
      <c r="D916" s="491"/>
      <c r="E916" s="491"/>
      <c r="F916" s="491"/>
      <c r="G916" s="491"/>
    </row>
    <row r="917" spans="3:7" ht="12.75">
      <c r="C917" s="491"/>
      <c r="D917" s="491"/>
      <c r="E917" s="491"/>
      <c r="F917" s="491"/>
      <c r="G917" s="491"/>
    </row>
    <row r="918" spans="3:7" ht="12.75">
      <c r="C918" s="491"/>
      <c r="D918" s="491"/>
      <c r="E918" s="491"/>
      <c r="F918" s="491"/>
      <c r="G918" s="491"/>
    </row>
    <row r="919" spans="3:7" ht="12.75">
      <c r="C919" s="491"/>
      <c r="D919" s="491"/>
      <c r="E919" s="491"/>
      <c r="F919" s="491"/>
      <c r="G919" s="491"/>
    </row>
    <row r="920" spans="3:7" ht="12.75">
      <c r="C920" s="491"/>
      <c r="D920" s="491"/>
      <c r="E920" s="491"/>
      <c r="F920" s="491"/>
      <c r="G920" s="491"/>
    </row>
    <row r="921" spans="3:7" ht="12.75">
      <c r="C921" s="491"/>
      <c r="D921" s="491"/>
      <c r="E921" s="491"/>
      <c r="F921" s="491"/>
      <c r="G921" s="491"/>
    </row>
    <row r="922" spans="3:7" ht="12.75">
      <c r="C922" s="491"/>
      <c r="D922" s="491"/>
      <c r="E922" s="491"/>
      <c r="F922" s="491"/>
      <c r="G922" s="491"/>
    </row>
    <row r="923" spans="3:7" ht="12.75">
      <c r="C923" s="491"/>
      <c r="D923" s="491"/>
      <c r="E923" s="491"/>
      <c r="F923" s="491"/>
      <c r="G923" s="491"/>
    </row>
    <row r="924" spans="3:7" ht="12.75">
      <c r="C924" s="491"/>
      <c r="D924" s="491"/>
      <c r="E924" s="491"/>
      <c r="F924" s="491"/>
      <c r="G924" s="491"/>
    </row>
    <row r="925" spans="3:7" ht="12.75">
      <c r="C925" s="491"/>
      <c r="D925" s="491"/>
      <c r="E925" s="491"/>
      <c r="F925" s="491"/>
      <c r="G925" s="491"/>
    </row>
    <row r="926" spans="3:7" ht="12.75">
      <c r="C926" s="491"/>
      <c r="D926" s="491"/>
      <c r="E926" s="491"/>
      <c r="F926" s="491"/>
      <c r="G926" s="491"/>
    </row>
    <row r="927" spans="3:7" ht="12.75">
      <c r="C927" s="491"/>
      <c r="D927" s="491"/>
      <c r="E927" s="491"/>
      <c r="F927" s="491"/>
      <c r="G927" s="491"/>
    </row>
    <row r="928" spans="3:7" ht="12.75">
      <c r="C928" s="491"/>
      <c r="D928" s="491"/>
      <c r="E928" s="491"/>
      <c r="F928" s="491"/>
      <c r="G928" s="491"/>
    </row>
    <row r="929" spans="3:7" ht="12.75">
      <c r="C929" s="491"/>
      <c r="D929" s="491"/>
      <c r="E929" s="491"/>
      <c r="F929" s="491"/>
      <c r="G929" s="491"/>
    </row>
    <row r="930" spans="3:7" ht="12.75">
      <c r="C930" s="491"/>
      <c r="D930" s="491"/>
      <c r="E930" s="491"/>
      <c r="F930" s="491"/>
      <c r="G930" s="491"/>
    </row>
    <row r="931" spans="3:7" ht="12.75">
      <c r="C931" s="491"/>
      <c r="D931" s="491"/>
      <c r="E931" s="491"/>
      <c r="F931" s="491"/>
      <c r="G931" s="491"/>
    </row>
    <row r="932" spans="3:7" ht="12.75">
      <c r="C932" s="491"/>
      <c r="D932" s="491"/>
      <c r="E932" s="491"/>
      <c r="F932" s="491"/>
      <c r="G932" s="491"/>
    </row>
    <row r="933" spans="3:7" ht="12.75">
      <c r="C933" s="491"/>
      <c r="D933" s="491"/>
      <c r="E933" s="491"/>
      <c r="F933" s="491"/>
      <c r="G933" s="491"/>
    </row>
    <row r="934" spans="3:7" ht="12.75">
      <c r="C934" s="491"/>
      <c r="D934" s="491"/>
      <c r="E934" s="491"/>
      <c r="F934" s="491"/>
      <c r="G934" s="491"/>
    </row>
    <row r="935" spans="3:7" ht="12.75">
      <c r="C935" s="491"/>
      <c r="D935" s="491"/>
      <c r="E935" s="491"/>
      <c r="F935" s="491"/>
      <c r="G935" s="491"/>
    </row>
    <row r="936" spans="3:7" ht="12.75">
      <c r="C936" s="491"/>
      <c r="D936" s="491"/>
      <c r="E936" s="491"/>
      <c r="F936" s="491"/>
      <c r="G936" s="491"/>
    </row>
    <row r="937" spans="3:7" ht="12.75">
      <c r="C937" s="491"/>
      <c r="D937" s="491"/>
      <c r="E937" s="491"/>
      <c r="F937" s="491"/>
      <c r="G937" s="491"/>
    </row>
    <row r="938" spans="3:7" ht="12.75">
      <c r="C938" s="491"/>
      <c r="D938" s="491"/>
      <c r="E938" s="491"/>
      <c r="F938" s="491"/>
      <c r="G938" s="491"/>
    </row>
    <row r="939" spans="3:7" ht="12.75">
      <c r="C939" s="491"/>
      <c r="D939" s="491"/>
      <c r="E939" s="491"/>
      <c r="F939" s="491"/>
      <c r="G939" s="491"/>
    </row>
    <row r="940" spans="3:7" ht="12.75">
      <c r="C940" s="491"/>
      <c r="D940" s="491"/>
      <c r="E940" s="491"/>
      <c r="F940" s="491"/>
      <c r="G940" s="491"/>
    </row>
    <row r="941" spans="3:7" ht="12.75">
      <c r="C941" s="491"/>
      <c r="D941" s="491"/>
      <c r="E941" s="491"/>
      <c r="F941" s="491"/>
      <c r="G941" s="491"/>
    </row>
    <row r="942" spans="3:7" ht="12.75">
      <c r="C942" s="491"/>
      <c r="D942" s="491"/>
      <c r="E942" s="491"/>
      <c r="F942" s="491"/>
      <c r="G942" s="491"/>
    </row>
    <row r="943" spans="3:7" ht="12.75">
      <c r="C943" s="491"/>
      <c r="D943" s="491"/>
      <c r="E943" s="491"/>
      <c r="F943" s="491"/>
      <c r="G943" s="491"/>
    </row>
    <row r="944" spans="3:7" ht="12.75">
      <c r="C944" s="491"/>
      <c r="D944" s="491"/>
      <c r="E944" s="491"/>
      <c r="F944" s="491"/>
      <c r="G944" s="491"/>
    </row>
    <row r="945" spans="3:7" ht="12.75">
      <c r="C945" s="491"/>
      <c r="D945" s="491"/>
      <c r="E945" s="491"/>
      <c r="F945" s="491"/>
      <c r="G945" s="491"/>
    </row>
    <row r="946" spans="3:7" ht="12.75">
      <c r="C946" s="491"/>
      <c r="D946" s="491"/>
      <c r="E946" s="491"/>
      <c r="F946" s="491"/>
      <c r="G946" s="491"/>
    </row>
    <row r="947" spans="3:7" ht="12.75">
      <c r="C947" s="491"/>
      <c r="D947" s="491"/>
      <c r="E947" s="491"/>
      <c r="F947" s="491"/>
      <c r="G947" s="491"/>
    </row>
    <row r="948" spans="3:7" ht="12.75">
      <c r="C948" s="491"/>
      <c r="D948" s="491"/>
      <c r="E948" s="491"/>
      <c r="F948" s="491"/>
      <c r="G948" s="491"/>
    </row>
    <row r="949" spans="3:7" ht="12.75">
      <c r="C949" s="491"/>
      <c r="D949" s="491"/>
      <c r="E949" s="491"/>
      <c r="F949" s="491"/>
      <c r="G949" s="491"/>
    </row>
    <row r="950" spans="3:7" ht="12.75">
      <c r="C950" s="491"/>
      <c r="D950" s="491"/>
      <c r="E950" s="491"/>
      <c r="F950" s="491"/>
      <c r="G950" s="491"/>
    </row>
    <row r="951" spans="3:7" ht="12.75">
      <c r="C951" s="491"/>
      <c r="D951" s="491"/>
      <c r="E951" s="491"/>
      <c r="F951" s="491"/>
      <c r="G951" s="491"/>
    </row>
    <row r="952" spans="3:7" ht="12.75">
      <c r="C952" s="491"/>
      <c r="D952" s="491"/>
      <c r="E952" s="491"/>
      <c r="F952" s="491"/>
      <c r="G952" s="491"/>
    </row>
    <row r="953" spans="3:7" ht="12.75">
      <c r="C953" s="491"/>
      <c r="D953" s="491"/>
      <c r="E953" s="491"/>
      <c r="F953" s="491"/>
      <c r="G953" s="491"/>
    </row>
    <row r="954" spans="3:7" ht="12.75">
      <c r="C954" s="491"/>
      <c r="D954" s="491"/>
      <c r="E954" s="491"/>
      <c r="F954" s="491"/>
      <c r="G954" s="491"/>
    </row>
    <row r="955" spans="3:7" ht="12.75">
      <c r="C955" s="491"/>
      <c r="D955" s="491"/>
      <c r="E955" s="491"/>
      <c r="F955" s="491"/>
      <c r="G955" s="491"/>
    </row>
    <row r="956" spans="3:7" ht="12.75">
      <c r="C956" s="491"/>
      <c r="D956" s="491"/>
      <c r="E956" s="491"/>
      <c r="F956" s="491"/>
      <c r="G956" s="491"/>
    </row>
    <row r="957" spans="3:7" ht="12.75">
      <c r="C957" s="491"/>
      <c r="D957" s="491"/>
      <c r="E957" s="491"/>
      <c r="F957" s="491"/>
      <c r="G957" s="491"/>
    </row>
    <row r="958" spans="3:7" ht="12.75">
      <c r="C958" s="491"/>
      <c r="D958" s="491"/>
      <c r="E958" s="491"/>
      <c r="F958" s="491"/>
      <c r="G958" s="491"/>
    </row>
    <row r="959" spans="3:7" ht="12.75">
      <c r="C959" s="491"/>
      <c r="D959" s="491"/>
      <c r="E959" s="491"/>
      <c r="F959" s="491"/>
      <c r="G959" s="491"/>
    </row>
    <row r="960" spans="3:7" ht="12.75">
      <c r="C960" s="491"/>
      <c r="D960" s="491"/>
      <c r="E960" s="491"/>
      <c r="F960" s="491"/>
      <c r="G960" s="491"/>
    </row>
    <row r="961" spans="3:7" ht="12.75">
      <c r="C961" s="491"/>
      <c r="D961" s="491"/>
      <c r="E961" s="491"/>
      <c r="F961" s="491"/>
      <c r="G961" s="491"/>
    </row>
    <row r="962" spans="3:7" ht="12.75">
      <c r="C962" s="491"/>
      <c r="D962" s="491"/>
      <c r="E962" s="491"/>
      <c r="F962" s="491"/>
      <c r="G962" s="491"/>
    </row>
    <row r="963" spans="3:7" ht="12.75">
      <c r="C963" s="491"/>
      <c r="D963" s="491"/>
      <c r="E963" s="491"/>
      <c r="F963" s="491"/>
      <c r="G963" s="491"/>
    </row>
    <row r="964" spans="3:7" ht="12.75">
      <c r="C964" s="491"/>
      <c r="D964" s="491"/>
      <c r="E964" s="491"/>
      <c r="F964" s="491"/>
      <c r="G964" s="491"/>
    </row>
    <row r="965" spans="3:7" ht="12.75">
      <c r="C965" s="491"/>
      <c r="D965" s="491"/>
      <c r="E965" s="491"/>
      <c r="F965" s="491"/>
      <c r="G965" s="491"/>
    </row>
    <row r="966" spans="3:7" ht="12.75">
      <c r="C966" s="491"/>
      <c r="D966" s="491"/>
      <c r="E966" s="491"/>
      <c r="F966" s="491"/>
      <c r="G966" s="491"/>
    </row>
    <row r="967" spans="3:7" ht="12.75">
      <c r="C967" s="491"/>
      <c r="D967" s="491"/>
      <c r="E967" s="491"/>
      <c r="F967" s="491"/>
      <c r="G967" s="491"/>
    </row>
    <row r="968" spans="3:7" ht="12.75">
      <c r="C968" s="491"/>
      <c r="D968" s="491"/>
      <c r="E968" s="491"/>
      <c r="F968" s="491"/>
      <c r="G968" s="491"/>
    </row>
    <row r="969" spans="3:7" ht="12.75">
      <c r="C969" s="491"/>
      <c r="D969" s="491"/>
      <c r="E969" s="491"/>
      <c r="F969" s="491"/>
      <c r="G969" s="491"/>
    </row>
    <row r="970" spans="3:7" ht="12.75">
      <c r="C970" s="491"/>
      <c r="D970" s="491"/>
      <c r="E970" s="491"/>
      <c r="F970" s="491"/>
      <c r="G970" s="491"/>
    </row>
    <row r="971" spans="3:7" ht="12.75">
      <c r="C971" s="491"/>
      <c r="D971" s="491"/>
      <c r="E971" s="491"/>
      <c r="F971" s="491"/>
      <c r="G971" s="491"/>
    </row>
    <row r="972" spans="3:7" ht="12.75">
      <c r="C972" s="491"/>
      <c r="D972" s="491"/>
      <c r="E972" s="491"/>
      <c r="F972" s="491"/>
      <c r="G972" s="491"/>
    </row>
    <row r="973" spans="3:7" ht="12.75">
      <c r="C973" s="491"/>
      <c r="D973" s="491"/>
      <c r="E973" s="491"/>
      <c r="F973" s="491"/>
      <c r="G973" s="491"/>
    </row>
    <row r="974" spans="3:7" ht="12.75">
      <c r="C974" s="491"/>
      <c r="D974" s="491"/>
      <c r="E974" s="491"/>
      <c r="F974" s="491"/>
      <c r="G974" s="491"/>
    </row>
    <row r="975" spans="3:7" ht="12.75">
      <c r="C975" s="491"/>
      <c r="D975" s="491"/>
      <c r="E975" s="491"/>
      <c r="F975" s="491"/>
      <c r="G975" s="491"/>
    </row>
    <row r="976" spans="3:7" ht="12.75">
      <c r="C976" s="491"/>
      <c r="D976" s="491"/>
      <c r="E976" s="491"/>
      <c r="F976" s="491"/>
      <c r="G976" s="491"/>
    </row>
    <row r="977" spans="3:7" ht="12.75">
      <c r="C977" s="491"/>
      <c r="D977" s="491"/>
      <c r="E977" s="491"/>
      <c r="F977" s="491"/>
      <c r="G977" s="491"/>
    </row>
    <row r="978" spans="3:7" ht="12.75">
      <c r="C978" s="491"/>
      <c r="D978" s="491"/>
      <c r="E978" s="491"/>
      <c r="F978" s="491"/>
      <c r="G978" s="491"/>
    </row>
    <row r="979" spans="3:7" ht="12.75">
      <c r="C979" s="491"/>
      <c r="D979" s="491"/>
      <c r="E979" s="491"/>
      <c r="F979" s="491"/>
      <c r="G979" s="491"/>
    </row>
    <row r="980" spans="3:7" ht="12.75">
      <c r="C980" s="491"/>
      <c r="D980" s="491"/>
      <c r="E980" s="491"/>
      <c r="F980" s="491"/>
      <c r="G980" s="491"/>
    </row>
    <row r="981" spans="3:7" ht="12.75">
      <c r="C981" s="491"/>
      <c r="D981" s="491"/>
      <c r="E981" s="491"/>
      <c r="F981" s="491"/>
      <c r="G981" s="491"/>
    </row>
    <row r="982" spans="3:7" ht="12.75">
      <c r="C982" s="491"/>
      <c r="D982" s="491"/>
      <c r="E982" s="491"/>
      <c r="F982" s="491"/>
      <c r="G982" s="491"/>
    </row>
    <row r="983" spans="3:7" ht="12.75">
      <c r="C983" s="491"/>
      <c r="D983" s="491"/>
      <c r="E983" s="491"/>
      <c r="F983" s="491"/>
      <c r="G983" s="491"/>
    </row>
    <row r="984" spans="3:7" ht="12.75">
      <c r="C984" s="491"/>
      <c r="D984" s="491"/>
      <c r="E984" s="491"/>
      <c r="F984" s="491"/>
      <c r="G984" s="491"/>
    </row>
    <row r="985" spans="3:7" ht="12.75">
      <c r="C985" s="491"/>
      <c r="D985" s="491"/>
      <c r="E985" s="491"/>
      <c r="F985" s="491"/>
      <c r="G985" s="491"/>
    </row>
    <row r="986" spans="3:7" ht="12.75">
      <c r="C986" s="491"/>
      <c r="D986" s="491"/>
      <c r="E986" s="491"/>
      <c r="F986" s="491"/>
      <c r="G986" s="491"/>
    </row>
    <row r="987" spans="3:7" ht="12.75">
      <c r="C987" s="491"/>
      <c r="D987" s="491"/>
      <c r="E987" s="491"/>
      <c r="F987" s="491"/>
      <c r="G987" s="491"/>
    </row>
    <row r="988" spans="3:7" ht="12.75">
      <c r="C988" s="491"/>
      <c r="D988" s="491"/>
      <c r="E988" s="491"/>
      <c r="F988" s="491"/>
      <c r="G988" s="491"/>
    </row>
    <row r="989" spans="3:7" ht="12.75">
      <c r="C989" s="491"/>
      <c r="D989" s="491"/>
      <c r="E989" s="491"/>
      <c r="F989" s="491"/>
      <c r="G989" s="491"/>
    </row>
    <row r="990" spans="3:7" ht="12.75">
      <c r="C990" s="491"/>
      <c r="D990" s="491"/>
      <c r="E990" s="491"/>
      <c r="F990" s="491"/>
      <c r="G990" s="491"/>
    </row>
    <row r="991" spans="3:7" ht="12.75">
      <c r="C991" s="491"/>
      <c r="D991" s="491"/>
      <c r="E991" s="491"/>
      <c r="F991" s="491"/>
      <c r="G991" s="491"/>
    </row>
    <row r="992" spans="3:7" ht="12.75">
      <c r="C992" s="491"/>
      <c r="D992" s="491"/>
      <c r="E992" s="491"/>
      <c r="F992" s="491"/>
      <c r="G992" s="491"/>
    </row>
    <row r="993" spans="3:7" ht="12.75">
      <c r="C993" s="491"/>
      <c r="D993" s="491"/>
      <c r="E993" s="491"/>
      <c r="F993" s="491"/>
      <c r="G993" s="491"/>
    </row>
    <row r="994" spans="3:7" ht="12.75">
      <c r="C994" s="491"/>
      <c r="D994" s="491"/>
      <c r="E994" s="491"/>
      <c r="F994" s="491"/>
      <c r="G994" s="491"/>
    </row>
    <row r="995" spans="3:7" ht="12.75">
      <c r="C995" s="491"/>
      <c r="D995" s="491"/>
      <c r="E995" s="491"/>
      <c r="F995" s="491"/>
      <c r="G995" s="491"/>
    </row>
    <row r="996" spans="3:7" ht="12.75">
      <c r="C996" s="491"/>
      <c r="D996" s="491"/>
      <c r="E996" s="491"/>
      <c r="F996" s="491"/>
      <c r="G996" s="491"/>
    </row>
    <row r="997" spans="3:7" ht="12.75">
      <c r="C997" s="491"/>
      <c r="D997" s="491"/>
      <c r="E997" s="491"/>
      <c r="F997" s="491"/>
      <c r="G997" s="491"/>
    </row>
    <row r="998" spans="3:7" ht="12.75">
      <c r="C998" s="491"/>
      <c r="D998" s="491"/>
      <c r="E998" s="491"/>
      <c r="F998" s="491"/>
      <c r="G998" s="491"/>
    </row>
    <row r="999" spans="3:7" ht="12.75">
      <c r="C999" s="491"/>
      <c r="D999" s="491"/>
      <c r="E999" s="491"/>
      <c r="F999" s="491"/>
      <c r="G999" s="491"/>
    </row>
    <row r="1000" spans="3:7" ht="12.75">
      <c r="C1000" s="491"/>
      <c r="D1000" s="491"/>
      <c r="E1000" s="491"/>
      <c r="F1000" s="491"/>
      <c r="G1000" s="491"/>
    </row>
    <row r="1001" spans="3:7" ht="12.75">
      <c r="C1001" s="491"/>
      <c r="D1001" s="491"/>
      <c r="E1001" s="491"/>
      <c r="F1001" s="491"/>
      <c r="G1001" s="491"/>
    </row>
    <row r="1002" spans="3:7" ht="12.75">
      <c r="C1002" s="491"/>
      <c r="D1002" s="491"/>
      <c r="E1002" s="491"/>
      <c r="F1002" s="491"/>
      <c r="G1002" s="491"/>
    </row>
    <row r="1003" spans="3:7" ht="12.75">
      <c r="C1003" s="491"/>
      <c r="D1003" s="491"/>
      <c r="E1003" s="491"/>
      <c r="F1003" s="491"/>
      <c r="G1003" s="491"/>
    </row>
    <row r="1004" spans="3:7" ht="12.75">
      <c r="C1004" s="491"/>
      <c r="D1004" s="491"/>
      <c r="E1004" s="491"/>
      <c r="F1004" s="491"/>
      <c r="G1004" s="491"/>
    </row>
    <row r="1005" spans="3:7" ht="12.75">
      <c r="C1005" s="491"/>
      <c r="D1005" s="491"/>
      <c r="E1005" s="491"/>
      <c r="F1005" s="491"/>
      <c r="G1005" s="491"/>
    </row>
    <row r="1006" spans="3:7" ht="12.75">
      <c r="C1006" s="491"/>
      <c r="D1006" s="491"/>
      <c r="E1006" s="491"/>
      <c r="F1006" s="491"/>
      <c r="G1006" s="491"/>
    </row>
    <row r="1007" spans="3:7" ht="12.75">
      <c r="C1007" s="491"/>
      <c r="D1007" s="491"/>
      <c r="E1007" s="491"/>
      <c r="F1007" s="491"/>
      <c r="G1007" s="491"/>
    </row>
    <row r="1008" spans="3:7" ht="12.75">
      <c r="C1008" s="491"/>
      <c r="D1008" s="491"/>
      <c r="E1008" s="491"/>
      <c r="F1008" s="491"/>
      <c r="G1008" s="491"/>
    </row>
    <row r="1009" spans="3:7" ht="12.75">
      <c r="C1009" s="491"/>
      <c r="D1009" s="491"/>
      <c r="E1009" s="491"/>
      <c r="F1009" s="491"/>
      <c r="G1009" s="491"/>
    </row>
    <row r="1010" spans="3:7" ht="12.75">
      <c r="C1010" s="491"/>
      <c r="D1010" s="491"/>
      <c r="E1010" s="491"/>
      <c r="F1010" s="491"/>
      <c r="G1010" s="491"/>
    </row>
    <row r="1011" spans="3:7" ht="12.75">
      <c r="C1011" s="491"/>
      <c r="D1011" s="491"/>
      <c r="E1011" s="491"/>
      <c r="F1011" s="491"/>
      <c r="G1011" s="491"/>
    </row>
    <row r="1012" spans="3:7" ht="12.75">
      <c r="C1012" s="491"/>
      <c r="D1012" s="491"/>
      <c r="E1012" s="491"/>
      <c r="F1012" s="491"/>
      <c r="G1012" s="491"/>
    </row>
    <row r="1013" spans="3:7" ht="12.75">
      <c r="C1013" s="491"/>
      <c r="D1013" s="491"/>
      <c r="E1013" s="491"/>
      <c r="F1013" s="491"/>
      <c r="G1013" s="491"/>
    </row>
    <row r="1014" spans="3:7" ht="12.75">
      <c r="C1014" s="491"/>
      <c r="D1014" s="491"/>
      <c r="E1014" s="491"/>
      <c r="F1014" s="491"/>
      <c r="G1014" s="491"/>
    </row>
    <row r="1015" spans="3:7" ht="12.75">
      <c r="C1015" s="491"/>
      <c r="D1015" s="491"/>
      <c r="E1015" s="491"/>
      <c r="F1015" s="491"/>
      <c r="G1015" s="491"/>
    </row>
    <row r="1016" spans="3:7" ht="12.75">
      <c r="C1016" s="491"/>
      <c r="D1016" s="491"/>
      <c r="E1016" s="491"/>
      <c r="F1016" s="491"/>
      <c r="G1016" s="491"/>
    </row>
    <row r="1017" spans="3:7" ht="12.75">
      <c r="C1017" s="491"/>
      <c r="D1017" s="491"/>
      <c r="E1017" s="491"/>
      <c r="F1017" s="491"/>
      <c r="G1017" s="491"/>
    </row>
    <row r="1018" spans="3:7" ht="12.75">
      <c r="C1018" s="491"/>
      <c r="D1018" s="491"/>
      <c r="E1018" s="491"/>
      <c r="F1018" s="491"/>
      <c r="G1018" s="491"/>
    </row>
    <row r="1019" spans="3:7" ht="12.75">
      <c r="C1019" s="491"/>
      <c r="D1019" s="491"/>
      <c r="E1019" s="491"/>
      <c r="F1019" s="491"/>
      <c r="G1019" s="491"/>
    </row>
    <row r="1020" spans="3:7" ht="12.75">
      <c r="C1020" s="491"/>
      <c r="D1020" s="491"/>
      <c r="E1020" s="491"/>
      <c r="F1020" s="491"/>
      <c r="G1020" s="491"/>
    </row>
    <row r="1021" spans="3:7" ht="12.75">
      <c r="C1021" s="491"/>
      <c r="D1021" s="491"/>
      <c r="E1021" s="491"/>
      <c r="F1021" s="491"/>
      <c r="G1021" s="491"/>
    </row>
    <row r="1022" spans="3:7" ht="12.75">
      <c r="C1022" s="491"/>
      <c r="D1022" s="491"/>
      <c r="E1022" s="491"/>
      <c r="F1022" s="491"/>
      <c r="G1022" s="491"/>
    </row>
    <row r="1023" spans="3:7" ht="12.75">
      <c r="C1023" s="491"/>
      <c r="D1023" s="491"/>
      <c r="E1023" s="491"/>
      <c r="F1023" s="491"/>
      <c r="G1023" s="491"/>
    </row>
    <row r="1024" spans="3:7" ht="12.75">
      <c r="C1024" s="491"/>
      <c r="D1024" s="491"/>
      <c r="E1024" s="491"/>
      <c r="F1024" s="491"/>
      <c r="G1024" s="491"/>
    </row>
    <row r="1025" spans="3:7" ht="12.75">
      <c r="C1025" s="491"/>
      <c r="D1025" s="491"/>
      <c r="E1025" s="491"/>
      <c r="F1025" s="491"/>
      <c r="G1025" s="491"/>
    </row>
    <row r="1026" spans="3:7" ht="12.75">
      <c r="C1026" s="491"/>
      <c r="D1026" s="491"/>
      <c r="E1026" s="491"/>
      <c r="F1026" s="491"/>
      <c r="G1026" s="491"/>
    </row>
    <row r="1027" spans="3:7" ht="12.75">
      <c r="C1027" s="491"/>
      <c r="D1027" s="491"/>
      <c r="E1027" s="491"/>
      <c r="F1027" s="491"/>
      <c r="G1027" s="491"/>
    </row>
    <row r="1028" spans="3:7" ht="12.75">
      <c r="C1028" s="491"/>
      <c r="D1028" s="491"/>
      <c r="E1028" s="491"/>
      <c r="F1028" s="491"/>
      <c r="G1028" s="491"/>
    </row>
    <row r="1029" spans="3:7" ht="12.75">
      <c r="C1029" s="491"/>
      <c r="D1029" s="491"/>
      <c r="E1029" s="491"/>
      <c r="F1029" s="491"/>
      <c r="G1029" s="491"/>
    </row>
    <row r="1030" spans="3:7" ht="12.75">
      <c r="C1030" s="491"/>
      <c r="D1030" s="491"/>
      <c r="E1030" s="491"/>
      <c r="F1030" s="491"/>
      <c r="G1030" s="491"/>
    </row>
    <row r="1031" spans="3:7" ht="12.75">
      <c r="C1031" s="491"/>
      <c r="D1031" s="491"/>
      <c r="E1031" s="491"/>
      <c r="F1031" s="491"/>
      <c r="G1031" s="491"/>
    </row>
    <row r="1032" spans="3:7" ht="12.75">
      <c r="C1032" s="491"/>
      <c r="D1032" s="491"/>
      <c r="E1032" s="491"/>
      <c r="F1032" s="491"/>
      <c r="G1032" s="491"/>
    </row>
    <row r="1033" spans="3:7" ht="12.75">
      <c r="C1033" s="491"/>
      <c r="D1033" s="491"/>
      <c r="E1033" s="491"/>
      <c r="F1033" s="491"/>
      <c r="G1033" s="491"/>
    </row>
    <row r="1034" spans="3:7" ht="12.75">
      <c r="C1034" s="491"/>
      <c r="D1034" s="491"/>
      <c r="E1034" s="491"/>
      <c r="F1034" s="491"/>
      <c r="G1034" s="491"/>
    </row>
    <row r="1035" spans="3:7" ht="12.75">
      <c r="C1035" s="491"/>
      <c r="D1035" s="491"/>
      <c r="E1035" s="491"/>
      <c r="F1035" s="491"/>
      <c r="G1035" s="491"/>
    </row>
    <row r="1036" spans="3:7" ht="12.75">
      <c r="C1036" s="491"/>
      <c r="D1036" s="491"/>
      <c r="E1036" s="491"/>
      <c r="F1036" s="491"/>
      <c r="G1036" s="491"/>
    </row>
    <row r="1037" spans="3:7" ht="12.75">
      <c r="C1037" s="491"/>
      <c r="D1037" s="491"/>
      <c r="E1037" s="491"/>
      <c r="F1037" s="491"/>
      <c r="G1037" s="491"/>
    </row>
    <row r="1038" spans="3:7" ht="12.75">
      <c r="C1038" s="491"/>
      <c r="D1038" s="491"/>
      <c r="E1038" s="491"/>
      <c r="F1038" s="491"/>
      <c r="G1038" s="491"/>
    </row>
    <row r="1039" spans="3:7" ht="12.75">
      <c r="C1039" s="491"/>
      <c r="D1039" s="491"/>
      <c r="E1039" s="491"/>
      <c r="F1039" s="491"/>
      <c r="G1039" s="491"/>
    </row>
    <row r="1040" spans="3:7" ht="12.75">
      <c r="C1040" s="491"/>
      <c r="D1040" s="491"/>
      <c r="E1040" s="491"/>
      <c r="F1040" s="491"/>
      <c r="G1040" s="491"/>
    </row>
    <row r="1041" spans="3:7" ht="12.75">
      <c r="C1041" s="491"/>
      <c r="D1041" s="491"/>
      <c r="E1041" s="491"/>
      <c r="F1041" s="491"/>
      <c r="G1041" s="491"/>
    </row>
    <row r="1042" spans="3:7" ht="12.75">
      <c r="C1042" s="491"/>
      <c r="D1042" s="491"/>
      <c r="E1042" s="491"/>
      <c r="F1042" s="491"/>
      <c r="G1042" s="491"/>
    </row>
    <row r="1043" spans="3:7" ht="12.75">
      <c r="C1043" s="491"/>
      <c r="D1043" s="491"/>
      <c r="E1043" s="491"/>
      <c r="F1043" s="491"/>
      <c r="G1043" s="491"/>
    </row>
    <row r="1044" spans="3:7" ht="12.75">
      <c r="C1044" s="491"/>
      <c r="D1044" s="491"/>
      <c r="E1044" s="491"/>
      <c r="F1044" s="491"/>
      <c r="G1044" s="491"/>
    </row>
    <row r="1045" spans="3:7" ht="12.75">
      <c r="C1045" s="491"/>
      <c r="D1045" s="491"/>
      <c r="E1045" s="491"/>
      <c r="F1045" s="491"/>
      <c r="G1045" s="491"/>
    </row>
    <row r="1046" spans="3:7" ht="12.75">
      <c r="C1046" s="491"/>
      <c r="D1046" s="491"/>
      <c r="E1046" s="491"/>
      <c r="F1046" s="491"/>
      <c r="G1046" s="491"/>
    </row>
    <row r="1047" spans="3:7" ht="12.75">
      <c r="C1047" s="491"/>
      <c r="D1047" s="491"/>
      <c r="E1047" s="491"/>
      <c r="F1047" s="491"/>
      <c r="G1047" s="491"/>
    </row>
    <row r="1048" spans="3:7" ht="12.75">
      <c r="C1048" s="491"/>
      <c r="D1048" s="491"/>
      <c r="E1048" s="491"/>
      <c r="F1048" s="491"/>
      <c r="G1048" s="491"/>
    </row>
    <row r="1049" spans="3:7" ht="12.75">
      <c r="C1049" s="491"/>
      <c r="D1049" s="491"/>
      <c r="E1049" s="491"/>
      <c r="F1049" s="491"/>
      <c r="G1049" s="491"/>
    </row>
    <row r="1050" spans="3:7" ht="12.75">
      <c r="C1050" s="491"/>
      <c r="D1050" s="491"/>
      <c r="E1050" s="491"/>
      <c r="F1050" s="491"/>
      <c r="G1050" s="491"/>
    </row>
    <row r="1051" spans="3:7" ht="12.75">
      <c r="C1051" s="491"/>
      <c r="D1051" s="491"/>
      <c r="E1051" s="491"/>
      <c r="F1051" s="491"/>
      <c r="G1051" s="491"/>
    </row>
    <row r="1052" spans="3:7" ht="12.75">
      <c r="C1052" s="491"/>
      <c r="D1052" s="491"/>
      <c r="E1052" s="491"/>
      <c r="F1052" s="491"/>
      <c r="G1052" s="491"/>
    </row>
    <row r="1053" spans="3:7" ht="12.75">
      <c r="C1053" s="491"/>
      <c r="D1053" s="491"/>
      <c r="E1053" s="491"/>
      <c r="F1053" s="491"/>
      <c r="G1053" s="491"/>
    </row>
    <row r="1054" spans="3:7" ht="12.75">
      <c r="C1054" s="491"/>
      <c r="D1054" s="491"/>
      <c r="E1054" s="491"/>
      <c r="F1054" s="491"/>
      <c r="G1054" s="491"/>
    </row>
    <row r="1055" spans="3:7" ht="12.75">
      <c r="C1055" s="491"/>
      <c r="D1055" s="491"/>
      <c r="E1055" s="491"/>
      <c r="F1055" s="491"/>
      <c r="G1055" s="491"/>
    </row>
    <row r="1056" spans="3:7" ht="12.75">
      <c r="C1056" s="491"/>
      <c r="D1056" s="491"/>
      <c r="E1056" s="491"/>
      <c r="F1056" s="491"/>
      <c r="G1056" s="491"/>
    </row>
    <row r="1057" spans="3:7" ht="12.75">
      <c r="C1057" s="491"/>
      <c r="D1057" s="491"/>
      <c r="E1057" s="491"/>
      <c r="F1057" s="491"/>
      <c r="G1057" s="491"/>
    </row>
    <row r="1058" spans="3:7" ht="12.75">
      <c r="C1058" s="491"/>
      <c r="D1058" s="491"/>
      <c r="E1058" s="491"/>
      <c r="F1058" s="491"/>
      <c r="G1058" s="491"/>
    </row>
    <row r="1059" spans="3:7" ht="12.75">
      <c r="C1059" s="491"/>
      <c r="D1059" s="491"/>
      <c r="E1059" s="491"/>
      <c r="F1059" s="491"/>
      <c r="G1059" s="491"/>
    </row>
    <row r="1060" spans="3:7" ht="12.75">
      <c r="C1060" s="491"/>
      <c r="D1060" s="491"/>
      <c r="E1060" s="491"/>
      <c r="F1060" s="491"/>
      <c r="G1060" s="491"/>
    </row>
    <row r="1061" spans="3:7" ht="12.75">
      <c r="C1061" s="491"/>
      <c r="D1061" s="491"/>
      <c r="E1061" s="491"/>
      <c r="F1061" s="491"/>
      <c r="G1061" s="491"/>
    </row>
    <row r="1062" spans="3:7" ht="12.75">
      <c r="C1062" s="491"/>
      <c r="D1062" s="491"/>
      <c r="E1062" s="491"/>
      <c r="F1062" s="491"/>
      <c r="G1062" s="491"/>
    </row>
    <row r="1063" spans="3:7" ht="12.75">
      <c r="C1063" s="491"/>
      <c r="D1063" s="491"/>
      <c r="E1063" s="491"/>
      <c r="F1063" s="491"/>
      <c r="G1063" s="491"/>
    </row>
    <row r="1064" spans="3:7" ht="12.75">
      <c r="C1064" s="491"/>
      <c r="D1064" s="491"/>
      <c r="E1064" s="491"/>
      <c r="F1064" s="491"/>
      <c r="G1064" s="491"/>
    </row>
    <row r="1065" spans="3:7" ht="12.75">
      <c r="C1065" s="491"/>
      <c r="D1065" s="491"/>
      <c r="E1065" s="491"/>
      <c r="F1065" s="491"/>
      <c r="G1065" s="491"/>
    </row>
    <row r="1066" spans="3:7" ht="12.75">
      <c r="C1066" s="491"/>
      <c r="D1066" s="491"/>
      <c r="E1066" s="491"/>
      <c r="F1066" s="491"/>
      <c r="G1066" s="491"/>
    </row>
    <row r="1067" spans="3:7" ht="12.75">
      <c r="C1067" s="491"/>
      <c r="D1067" s="491"/>
      <c r="E1067" s="491"/>
      <c r="F1067" s="491"/>
      <c r="G1067" s="491"/>
    </row>
    <row r="1068" spans="3:7" ht="12.75">
      <c r="C1068" s="491"/>
      <c r="D1068" s="491"/>
      <c r="E1068" s="491"/>
      <c r="F1068" s="491"/>
      <c r="G1068" s="491"/>
    </row>
    <row r="1069" spans="3:7" ht="12.75">
      <c r="C1069" s="491"/>
      <c r="D1069" s="491"/>
      <c r="E1069" s="491"/>
      <c r="F1069" s="491"/>
      <c r="G1069" s="491"/>
    </row>
    <row r="1070" spans="3:7" ht="12.75">
      <c r="C1070" s="491"/>
      <c r="D1070" s="491"/>
      <c r="E1070" s="491"/>
      <c r="F1070" s="491"/>
      <c r="G1070" s="491"/>
    </row>
    <row r="1071" spans="3:7" ht="12.75">
      <c r="C1071" s="491"/>
      <c r="D1071" s="491"/>
      <c r="E1071" s="491"/>
      <c r="F1071" s="491"/>
      <c r="G1071" s="491"/>
    </row>
    <row r="1072" spans="3:7" ht="12.75">
      <c r="C1072" s="491"/>
      <c r="D1072" s="491"/>
      <c r="E1072" s="491"/>
      <c r="F1072" s="491"/>
      <c r="G1072" s="491"/>
    </row>
    <row r="1073" spans="3:7" ht="12.75">
      <c r="C1073" s="491"/>
      <c r="D1073" s="491"/>
      <c r="E1073" s="491"/>
      <c r="F1073" s="491"/>
      <c r="G1073" s="491"/>
    </row>
    <row r="1074" spans="3:7" ht="12.75">
      <c r="C1074" s="491"/>
      <c r="D1074" s="491"/>
      <c r="E1074" s="491"/>
      <c r="F1074" s="491"/>
      <c r="G1074" s="491"/>
    </row>
    <row r="1075" spans="3:7" ht="12.75">
      <c r="C1075" s="491"/>
      <c r="D1075" s="491"/>
      <c r="E1075" s="491"/>
      <c r="F1075" s="491"/>
      <c r="G1075" s="491"/>
    </row>
    <row r="1076" spans="3:7" ht="12.75">
      <c r="C1076" s="491"/>
      <c r="D1076" s="491"/>
      <c r="E1076" s="491"/>
      <c r="F1076" s="491"/>
      <c r="G1076" s="491"/>
    </row>
    <row r="1077" spans="3:7" ht="12.75">
      <c r="C1077" s="491"/>
      <c r="D1077" s="491"/>
      <c r="E1077" s="491"/>
      <c r="F1077" s="491"/>
      <c r="G1077" s="491"/>
    </row>
    <row r="1078" spans="3:7" ht="12.75">
      <c r="C1078" s="491"/>
      <c r="D1078" s="491"/>
      <c r="E1078" s="491"/>
      <c r="F1078" s="491"/>
      <c r="G1078" s="491"/>
    </row>
    <row r="1079" spans="3:7" ht="12.75">
      <c r="C1079" s="491"/>
      <c r="D1079" s="491"/>
      <c r="E1079" s="491"/>
      <c r="F1079" s="491"/>
      <c r="G1079" s="491"/>
    </row>
    <row r="1080" spans="3:7" ht="12.75">
      <c r="C1080" s="491"/>
      <c r="D1080" s="491"/>
      <c r="E1080" s="491"/>
      <c r="F1080" s="491"/>
      <c r="G1080" s="491"/>
    </row>
    <row r="1081" spans="3:7" ht="12.75">
      <c r="C1081" s="491"/>
      <c r="D1081" s="491"/>
      <c r="E1081" s="491"/>
      <c r="F1081" s="491"/>
      <c r="G1081" s="491"/>
    </row>
    <row r="1082" spans="3:7" ht="12.75">
      <c r="C1082" s="491"/>
      <c r="D1082" s="491"/>
      <c r="E1082" s="491"/>
      <c r="F1082" s="491"/>
      <c r="G1082" s="491"/>
    </row>
    <row r="1083" spans="3:7" ht="12.75">
      <c r="C1083" s="491"/>
      <c r="D1083" s="491"/>
      <c r="E1083" s="491"/>
      <c r="F1083" s="491"/>
      <c r="G1083" s="491"/>
    </row>
    <row r="1084" spans="3:7" ht="12.75">
      <c r="C1084" s="491"/>
      <c r="D1084" s="491"/>
      <c r="E1084" s="491"/>
      <c r="F1084" s="491"/>
      <c r="G1084" s="491"/>
    </row>
    <row r="1085" spans="3:7" ht="12.75">
      <c r="C1085" s="491"/>
      <c r="D1085" s="491"/>
      <c r="E1085" s="491"/>
      <c r="F1085" s="491"/>
      <c r="G1085" s="491"/>
    </row>
    <row r="1086" spans="3:7" ht="12.75">
      <c r="C1086" s="491"/>
      <c r="D1086" s="491"/>
      <c r="E1086" s="491"/>
      <c r="F1086" s="491"/>
      <c r="G1086" s="491"/>
    </row>
    <row r="1087" spans="3:7" ht="12.75">
      <c r="C1087" s="491"/>
      <c r="D1087" s="491"/>
      <c r="E1087" s="491"/>
      <c r="F1087" s="491"/>
      <c r="G1087" s="491"/>
    </row>
    <row r="1088" spans="3:7" ht="12.75">
      <c r="C1088" s="491"/>
      <c r="D1088" s="491"/>
      <c r="E1088" s="491"/>
      <c r="F1088" s="491"/>
      <c r="G1088" s="491"/>
    </row>
    <row r="1089" spans="3:7" ht="12.75">
      <c r="C1089" s="491"/>
      <c r="D1089" s="491"/>
      <c r="E1089" s="491"/>
      <c r="F1089" s="491"/>
      <c r="G1089" s="491"/>
    </row>
    <row r="1090" spans="3:7" ht="12.75">
      <c r="C1090" s="491"/>
      <c r="D1090" s="491"/>
      <c r="E1090" s="491"/>
      <c r="F1090" s="491"/>
      <c r="G1090" s="491"/>
    </row>
    <row r="1091" spans="3:7" ht="12.75">
      <c r="C1091" s="491"/>
      <c r="D1091" s="491"/>
      <c r="E1091" s="491"/>
      <c r="F1091" s="491"/>
      <c r="G1091" s="491"/>
    </row>
    <row r="1092" spans="3:7" ht="12.75">
      <c r="C1092" s="491"/>
      <c r="D1092" s="491"/>
      <c r="E1092" s="491"/>
      <c r="F1092" s="491"/>
      <c r="G1092" s="491"/>
    </row>
    <row r="1093" spans="3:7" ht="12.75">
      <c r="C1093" s="491"/>
      <c r="D1093" s="491"/>
      <c r="E1093" s="491"/>
      <c r="F1093" s="491"/>
      <c r="G1093" s="491"/>
    </row>
    <row r="1094" spans="3:7" ht="12.75">
      <c r="C1094" s="491"/>
      <c r="D1094" s="491"/>
      <c r="E1094" s="491"/>
      <c r="F1094" s="491"/>
      <c r="G1094" s="491"/>
    </row>
    <row r="1095" spans="3:7" ht="12.75">
      <c r="C1095" s="491"/>
      <c r="D1095" s="491"/>
      <c r="E1095" s="491"/>
      <c r="F1095" s="491"/>
      <c r="G1095" s="491"/>
    </row>
    <row r="1096" spans="3:7" ht="12.75">
      <c r="C1096" s="491"/>
      <c r="D1096" s="491"/>
      <c r="E1096" s="491"/>
      <c r="F1096" s="491"/>
      <c r="G1096" s="491"/>
    </row>
    <row r="1097" spans="3:7" ht="12.75">
      <c r="C1097" s="491"/>
      <c r="D1097" s="491"/>
      <c r="E1097" s="491"/>
      <c r="F1097" s="491"/>
      <c r="G1097" s="491"/>
    </row>
    <row r="1098" spans="3:7" ht="12.75">
      <c r="C1098" s="491"/>
      <c r="D1098" s="491"/>
      <c r="E1098" s="491"/>
      <c r="F1098" s="491"/>
      <c r="G1098" s="491"/>
    </row>
    <row r="1099" spans="3:7" ht="12.75">
      <c r="C1099" s="491"/>
      <c r="D1099" s="491"/>
      <c r="E1099" s="491"/>
      <c r="F1099" s="491"/>
      <c r="G1099" s="491"/>
    </row>
    <row r="1100" spans="3:7" ht="12.75">
      <c r="C1100" s="491"/>
      <c r="D1100" s="491"/>
      <c r="E1100" s="491"/>
      <c r="F1100" s="491"/>
      <c r="G1100" s="491"/>
    </row>
    <row r="1101" spans="3:7" ht="12.75">
      <c r="C1101" s="491"/>
      <c r="D1101" s="491"/>
      <c r="E1101" s="491"/>
      <c r="F1101" s="491"/>
      <c r="G1101" s="491"/>
    </row>
    <row r="1102" spans="3:7" ht="12.75">
      <c r="C1102" s="491"/>
      <c r="D1102" s="491"/>
      <c r="E1102" s="491"/>
      <c r="F1102" s="491"/>
      <c r="G1102" s="491"/>
    </row>
    <row r="1103" spans="3:7" ht="12.75">
      <c r="C1103" s="491"/>
      <c r="D1103" s="491"/>
      <c r="E1103" s="491"/>
      <c r="F1103" s="491"/>
      <c r="G1103" s="491"/>
    </row>
    <row r="1104" spans="3:7" ht="12.75">
      <c r="C1104" s="491"/>
      <c r="D1104" s="491"/>
      <c r="E1104" s="491"/>
      <c r="F1104" s="491"/>
      <c r="G1104" s="491"/>
    </row>
    <row r="1105" spans="3:7" ht="12.75">
      <c r="C1105" s="491"/>
      <c r="D1105" s="491"/>
      <c r="E1105" s="491"/>
      <c r="F1105" s="491"/>
      <c r="G1105" s="491"/>
    </row>
    <row r="1106" spans="3:7" ht="12.75">
      <c r="C1106" s="491"/>
      <c r="D1106" s="491"/>
      <c r="E1106" s="491"/>
      <c r="F1106" s="491"/>
      <c r="G1106" s="491"/>
    </row>
    <row r="1107" spans="3:7" ht="12.75">
      <c r="C1107" s="491"/>
      <c r="D1107" s="491"/>
      <c r="E1107" s="491"/>
      <c r="F1107" s="491"/>
      <c r="G1107" s="491"/>
    </row>
    <row r="1108" spans="3:7" ht="12.75">
      <c r="C1108" s="491"/>
      <c r="D1108" s="491"/>
      <c r="E1108" s="491"/>
      <c r="F1108" s="491"/>
      <c r="G1108" s="491"/>
    </row>
    <row r="1109" spans="3:7" ht="12.75">
      <c r="C1109" s="491"/>
      <c r="D1109" s="491"/>
      <c r="E1109" s="491"/>
      <c r="F1109" s="491"/>
      <c r="G1109" s="491"/>
    </row>
    <row r="1110" spans="3:7" ht="12.75">
      <c r="C1110" s="491"/>
      <c r="D1110" s="491"/>
      <c r="E1110" s="491"/>
      <c r="F1110" s="491"/>
      <c r="G1110" s="491"/>
    </row>
    <row r="1111" spans="3:7" ht="12.75">
      <c r="C1111" s="491"/>
      <c r="D1111" s="491"/>
      <c r="E1111" s="491"/>
      <c r="F1111" s="491"/>
      <c r="G1111" s="491"/>
    </row>
    <row r="1112" spans="3:7" ht="12.75">
      <c r="C1112" s="491"/>
      <c r="D1112" s="491"/>
      <c r="E1112" s="491"/>
      <c r="F1112" s="491"/>
      <c r="G1112" s="491"/>
    </row>
    <row r="1113" spans="3:7" ht="12.75">
      <c r="C1113" s="491"/>
      <c r="D1113" s="491"/>
      <c r="E1113" s="491"/>
      <c r="F1113" s="491"/>
      <c r="G1113" s="491"/>
    </row>
    <row r="1114" spans="3:7" ht="12.75">
      <c r="C1114" s="491"/>
      <c r="D1114" s="491"/>
      <c r="E1114" s="491"/>
      <c r="F1114" s="491"/>
      <c r="G1114" s="491"/>
    </row>
    <row r="1115" spans="3:7" ht="12.75">
      <c r="C1115" s="491"/>
      <c r="D1115" s="491"/>
      <c r="E1115" s="491"/>
      <c r="F1115" s="491"/>
      <c r="G1115" s="491"/>
    </row>
    <row r="1116" spans="3:7" ht="12.75">
      <c r="C1116" s="491"/>
      <c r="D1116" s="491"/>
      <c r="E1116" s="491"/>
      <c r="F1116" s="491"/>
      <c r="G1116" s="491"/>
    </row>
    <row r="1117" spans="3:7" ht="12.75">
      <c r="C1117" s="491"/>
      <c r="D1117" s="491"/>
      <c r="E1117" s="491"/>
      <c r="F1117" s="491"/>
      <c r="G1117" s="491"/>
    </row>
    <row r="1118" spans="3:7" ht="12.75">
      <c r="C1118" s="491"/>
      <c r="D1118" s="491"/>
      <c r="E1118" s="491"/>
      <c r="F1118" s="491"/>
      <c r="G1118" s="491"/>
    </row>
    <row r="1119" spans="3:7" ht="12.75">
      <c r="C1119" s="491"/>
      <c r="D1119" s="491"/>
      <c r="E1119" s="491"/>
      <c r="F1119" s="491"/>
      <c r="G1119" s="491"/>
    </row>
    <row r="1120" spans="3:7" ht="12.75">
      <c r="C1120" s="491"/>
      <c r="D1120" s="491"/>
      <c r="E1120" s="491"/>
      <c r="F1120" s="491"/>
      <c r="G1120" s="491"/>
    </row>
    <row r="1121" spans="3:7" ht="12.75">
      <c r="C1121" s="491"/>
      <c r="D1121" s="491"/>
      <c r="E1121" s="491"/>
      <c r="F1121" s="491"/>
      <c r="G1121" s="491"/>
    </row>
    <row r="1122" spans="3:7" ht="12.75">
      <c r="C1122" s="491"/>
      <c r="D1122" s="491"/>
      <c r="E1122" s="491"/>
      <c r="F1122" s="491"/>
      <c r="G1122" s="491"/>
    </row>
    <row r="1123" spans="3:7" ht="12.75">
      <c r="C1123" s="491"/>
      <c r="D1123" s="491"/>
      <c r="E1123" s="491"/>
      <c r="F1123" s="491"/>
      <c r="G1123" s="491"/>
    </row>
    <row r="1124" spans="3:7" ht="12.75">
      <c r="C1124" s="491"/>
      <c r="D1124" s="491"/>
      <c r="E1124" s="491"/>
      <c r="F1124" s="491"/>
      <c r="G1124" s="491"/>
    </row>
    <row r="1125" spans="3:7" ht="12.75">
      <c r="C1125" s="491"/>
      <c r="D1125" s="491"/>
      <c r="E1125" s="491"/>
      <c r="F1125" s="491"/>
      <c r="G1125" s="491"/>
    </row>
    <row r="1126" spans="3:7" ht="12.75">
      <c r="C1126" s="491"/>
      <c r="D1126" s="491"/>
      <c r="E1126" s="491"/>
      <c r="F1126" s="491"/>
      <c r="G1126" s="491"/>
    </row>
    <row r="1127" spans="3:7" ht="12.75">
      <c r="C1127" s="491"/>
      <c r="D1127" s="491"/>
      <c r="E1127" s="491"/>
      <c r="F1127" s="491"/>
      <c r="G1127" s="491"/>
    </row>
    <row r="1128" spans="3:7" ht="12.75">
      <c r="C1128" s="491"/>
      <c r="D1128" s="491"/>
      <c r="E1128" s="491"/>
      <c r="F1128" s="491"/>
      <c r="G1128" s="491"/>
    </row>
    <row r="1129" spans="3:7" ht="12.75">
      <c r="C1129" s="491"/>
      <c r="D1129" s="491"/>
      <c r="E1129" s="491"/>
      <c r="F1129" s="491"/>
      <c r="G1129" s="491"/>
    </row>
    <row r="1130" spans="3:7" ht="12.75">
      <c r="C1130" s="491"/>
      <c r="D1130" s="491"/>
      <c r="E1130" s="491"/>
      <c r="F1130" s="491"/>
      <c r="G1130" s="491"/>
    </row>
    <row r="1131" spans="3:7" ht="12.75">
      <c r="C1131" s="491"/>
      <c r="D1131" s="491"/>
      <c r="E1131" s="491"/>
      <c r="F1131" s="491"/>
      <c r="G1131" s="491"/>
    </row>
    <row r="1132" spans="3:7" ht="12.75">
      <c r="C1132" s="491"/>
      <c r="D1132" s="491"/>
      <c r="E1132" s="491"/>
      <c r="F1132" s="491"/>
      <c r="G1132" s="491"/>
    </row>
    <row r="1133" spans="3:7" ht="12.75">
      <c r="C1133" s="491"/>
      <c r="D1133" s="491"/>
      <c r="E1133" s="491"/>
      <c r="F1133" s="491"/>
      <c r="G1133" s="491"/>
    </row>
    <row r="1134" spans="3:7" ht="12.75">
      <c r="C1134" s="491"/>
      <c r="D1134" s="491"/>
      <c r="E1134" s="491"/>
      <c r="F1134" s="491"/>
      <c r="G1134" s="491"/>
    </row>
    <row r="1135" spans="3:7" ht="12.75">
      <c r="C1135" s="491"/>
      <c r="D1135" s="491"/>
      <c r="E1135" s="491"/>
      <c r="F1135" s="491"/>
      <c r="G1135" s="491"/>
    </row>
    <row r="1136" spans="3:7" ht="12.75">
      <c r="C1136" s="491"/>
      <c r="D1136" s="491"/>
      <c r="E1136" s="491"/>
      <c r="F1136" s="491"/>
      <c r="G1136" s="491"/>
    </row>
    <row r="1137" spans="3:7" ht="12.75">
      <c r="C1137" s="491"/>
      <c r="D1137" s="491"/>
      <c r="E1137" s="491"/>
      <c r="F1137" s="491"/>
      <c r="G1137" s="491"/>
    </row>
    <row r="1138" spans="3:7" ht="12.75">
      <c r="C1138" s="491"/>
      <c r="D1138" s="491"/>
      <c r="E1138" s="491"/>
      <c r="F1138" s="491"/>
      <c r="G1138" s="491"/>
    </row>
    <row r="1139" spans="3:7" ht="12.75">
      <c r="C1139" s="491"/>
      <c r="D1139" s="491"/>
      <c r="E1139" s="491"/>
      <c r="F1139" s="491"/>
      <c r="G1139" s="491"/>
    </row>
    <row r="1140" spans="3:7" ht="12.75">
      <c r="C1140" s="491"/>
      <c r="D1140" s="491"/>
      <c r="E1140" s="491"/>
      <c r="F1140" s="491"/>
      <c r="G1140" s="491"/>
    </row>
    <row r="1141" spans="3:7" ht="12.75">
      <c r="C1141" s="491"/>
      <c r="D1141" s="491"/>
      <c r="E1141" s="491"/>
      <c r="F1141" s="491"/>
      <c r="G1141" s="491"/>
    </row>
    <row r="1142" spans="3:7" ht="12.75">
      <c r="C1142" s="491"/>
      <c r="D1142" s="491"/>
      <c r="E1142" s="491"/>
      <c r="F1142" s="491"/>
      <c r="G1142" s="491"/>
    </row>
    <row r="1143" spans="3:7" ht="12.75">
      <c r="C1143" s="491"/>
      <c r="D1143" s="491"/>
      <c r="E1143" s="491"/>
      <c r="F1143" s="491"/>
      <c r="G1143" s="491"/>
    </row>
    <row r="1144" spans="3:7" ht="12.75">
      <c r="C1144" s="491"/>
      <c r="D1144" s="491"/>
      <c r="E1144" s="491"/>
      <c r="F1144" s="491"/>
      <c r="G1144" s="491"/>
    </row>
    <row r="1145" spans="3:7" ht="12.75">
      <c r="C1145" s="491"/>
      <c r="D1145" s="491"/>
      <c r="E1145" s="491"/>
      <c r="F1145" s="491"/>
      <c r="G1145" s="491"/>
    </row>
    <row r="1146" spans="3:7" ht="12.75">
      <c r="C1146" s="491"/>
      <c r="D1146" s="491"/>
      <c r="E1146" s="491"/>
      <c r="F1146" s="491"/>
      <c r="G1146" s="491"/>
    </row>
    <row r="1147" spans="3:7" ht="12.75">
      <c r="C1147" s="491"/>
      <c r="D1147" s="491"/>
      <c r="E1147" s="491"/>
      <c r="F1147" s="491"/>
      <c r="G1147" s="491"/>
    </row>
    <row r="1148" spans="3:7" ht="12.75">
      <c r="C1148" s="491"/>
      <c r="D1148" s="491"/>
      <c r="E1148" s="491"/>
      <c r="F1148" s="491"/>
      <c r="G1148" s="491"/>
    </row>
    <row r="1149" spans="3:7" ht="12.75">
      <c r="C1149" s="491"/>
      <c r="D1149" s="491"/>
      <c r="E1149" s="491"/>
      <c r="F1149" s="491"/>
      <c r="G1149" s="491"/>
    </row>
    <row r="1150" spans="3:7" ht="12.75">
      <c r="C1150" s="491"/>
      <c r="D1150" s="491"/>
      <c r="E1150" s="491"/>
      <c r="F1150" s="491"/>
      <c r="G1150" s="491"/>
    </row>
    <row r="1151" spans="3:7" ht="12.75">
      <c r="C1151" s="491"/>
      <c r="D1151" s="491"/>
      <c r="E1151" s="491"/>
      <c r="F1151" s="491"/>
      <c r="G1151" s="491"/>
    </row>
    <row r="1152" spans="3:7" ht="12.75">
      <c r="C1152" s="491"/>
      <c r="D1152" s="491"/>
      <c r="E1152" s="491"/>
      <c r="F1152" s="491"/>
      <c r="G1152" s="491"/>
    </row>
    <row r="1153" spans="3:7" ht="12.75">
      <c r="C1153" s="491"/>
      <c r="D1153" s="491"/>
      <c r="E1153" s="491"/>
      <c r="F1153" s="491"/>
      <c r="G1153" s="491"/>
    </row>
    <row r="1154" spans="3:7" ht="12.75">
      <c r="C1154" s="491"/>
      <c r="D1154" s="491"/>
      <c r="E1154" s="491"/>
      <c r="F1154" s="491"/>
      <c r="G1154" s="491"/>
    </row>
    <row r="1155" spans="3:7" ht="12.75">
      <c r="C1155" s="491"/>
      <c r="D1155" s="491"/>
      <c r="E1155" s="491"/>
      <c r="F1155" s="491"/>
      <c r="G1155" s="491"/>
    </row>
    <row r="1156" spans="3:7" ht="12.75">
      <c r="C1156" s="491"/>
      <c r="D1156" s="491"/>
      <c r="E1156" s="491"/>
      <c r="F1156" s="491"/>
      <c r="G1156" s="491"/>
    </row>
    <row r="1157" spans="3:7" ht="12.75">
      <c r="C1157" s="491"/>
      <c r="D1157" s="491"/>
      <c r="E1157" s="491"/>
      <c r="F1157" s="491"/>
      <c r="G1157" s="491"/>
    </row>
    <row r="1158" spans="3:7" ht="12.75">
      <c r="C1158" s="491"/>
      <c r="D1158" s="491"/>
      <c r="E1158" s="491"/>
      <c r="F1158" s="491"/>
      <c r="G1158" s="491"/>
    </row>
    <row r="1159" spans="3:7" ht="12.75">
      <c r="C1159" s="491"/>
      <c r="D1159" s="491"/>
      <c r="E1159" s="491"/>
      <c r="F1159" s="491"/>
      <c r="G1159" s="491"/>
    </row>
    <row r="1160" spans="3:7" ht="12.75">
      <c r="C1160" s="491"/>
      <c r="D1160" s="491"/>
      <c r="E1160" s="491"/>
      <c r="F1160" s="491"/>
      <c r="G1160" s="491"/>
    </row>
    <row r="1161" spans="3:7" ht="12.75">
      <c r="C1161" s="491"/>
      <c r="D1161" s="491"/>
      <c r="E1161" s="491"/>
      <c r="F1161" s="491"/>
      <c r="G1161" s="491"/>
    </row>
    <row r="1162" spans="3:7" ht="12.75">
      <c r="C1162" s="491"/>
      <c r="D1162" s="491"/>
      <c r="E1162" s="491"/>
      <c r="F1162" s="491"/>
      <c r="G1162" s="491"/>
    </row>
    <row r="1163" spans="3:7" ht="12.75">
      <c r="C1163" s="491"/>
      <c r="D1163" s="491"/>
      <c r="E1163" s="491"/>
      <c r="F1163" s="491"/>
      <c r="G1163" s="491"/>
    </row>
    <row r="1164" spans="3:7" ht="12.75">
      <c r="C1164" s="491"/>
      <c r="D1164" s="491"/>
      <c r="E1164" s="491"/>
      <c r="F1164" s="491"/>
      <c r="G1164" s="491"/>
    </row>
    <row r="1165" spans="3:7" ht="12.75">
      <c r="C1165" s="491"/>
      <c r="D1165" s="491"/>
      <c r="E1165" s="491"/>
      <c r="F1165" s="491"/>
      <c r="G1165" s="491"/>
    </row>
    <row r="1166" spans="3:7" ht="12.75">
      <c r="C1166" s="491"/>
      <c r="D1166" s="491"/>
      <c r="E1166" s="491"/>
      <c r="F1166" s="491"/>
      <c r="G1166" s="491"/>
    </row>
    <row r="1167" spans="3:7" ht="12.75">
      <c r="C1167" s="491"/>
      <c r="D1167" s="491"/>
      <c r="E1167" s="491"/>
      <c r="F1167" s="491"/>
      <c r="G1167" s="491"/>
    </row>
    <row r="1168" spans="3:7" ht="12.75">
      <c r="C1168" s="491"/>
      <c r="D1168" s="491"/>
      <c r="E1168" s="491"/>
      <c r="F1168" s="491"/>
      <c r="G1168" s="491"/>
    </row>
    <row r="1169" spans="3:7" ht="12.75">
      <c r="C1169" s="491"/>
      <c r="D1169" s="491"/>
      <c r="E1169" s="491"/>
      <c r="F1169" s="491"/>
      <c r="G1169" s="491"/>
    </row>
    <row r="1170" spans="3:7" ht="12.75">
      <c r="C1170" s="491"/>
      <c r="D1170" s="491"/>
      <c r="E1170" s="491"/>
      <c r="F1170" s="491"/>
      <c r="G1170" s="491"/>
    </row>
    <row r="1171" spans="3:7" ht="12.75">
      <c r="C1171" s="491"/>
      <c r="D1171" s="491"/>
      <c r="E1171" s="491"/>
      <c r="F1171" s="491"/>
      <c r="G1171" s="491"/>
    </row>
    <row r="1172" spans="3:7" ht="12.75">
      <c r="C1172" s="491"/>
      <c r="D1172" s="491"/>
      <c r="E1172" s="491"/>
      <c r="F1172" s="491"/>
      <c r="G1172" s="491"/>
    </row>
    <row r="1173" spans="3:7" ht="12.75">
      <c r="C1173" s="491"/>
      <c r="D1173" s="491"/>
      <c r="E1173" s="491"/>
      <c r="F1173" s="491"/>
      <c r="G1173" s="491"/>
    </row>
    <row r="1174" spans="3:7" ht="12.75">
      <c r="C1174" s="491"/>
      <c r="D1174" s="491"/>
      <c r="E1174" s="491"/>
      <c r="F1174" s="491"/>
      <c r="G1174" s="491"/>
    </row>
    <row r="1175" spans="3:7" ht="12.75">
      <c r="C1175" s="491"/>
      <c r="D1175" s="491"/>
      <c r="E1175" s="491"/>
      <c r="F1175" s="491"/>
      <c r="G1175" s="491"/>
    </row>
    <row r="1176" spans="3:7" ht="12.75">
      <c r="C1176" s="491"/>
      <c r="D1176" s="491"/>
      <c r="E1176" s="491"/>
      <c r="F1176" s="491"/>
      <c r="G1176" s="491"/>
    </row>
    <row r="1177" spans="3:7" ht="12.75">
      <c r="C1177" s="491"/>
      <c r="D1177" s="491"/>
      <c r="E1177" s="491"/>
      <c r="F1177" s="491"/>
      <c r="G1177" s="491"/>
    </row>
    <row r="1178" spans="3:7" ht="12.75">
      <c r="C1178" s="491"/>
      <c r="D1178" s="491"/>
      <c r="E1178" s="491"/>
      <c r="F1178" s="491"/>
      <c r="G1178" s="491"/>
    </row>
    <row r="1179" spans="3:7" ht="12.75">
      <c r="C1179" s="491"/>
      <c r="D1179" s="491"/>
      <c r="E1179" s="491"/>
      <c r="F1179" s="491"/>
      <c r="G1179" s="491"/>
    </row>
    <row r="1180" spans="3:7" ht="12.75">
      <c r="C1180" s="491"/>
      <c r="D1180" s="491"/>
      <c r="E1180" s="491"/>
      <c r="F1180" s="491"/>
      <c r="G1180" s="491"/>
    </row>
    <row r="1181" spans="3:7" ht="12.75">
      <c r="C1181" s="491"/>
      <c r="D1181" s="491"/>
      <c r="E1181" s="491"/>
      <c r="F1181" s="491"/>
      <c r="G1181" s="491"/>
    </row>
    <row r="1182" spans="3:7" ht="12.75">
      <c r="C1182" s="491"/>
      <c r="D1182" s="491"/>
      <c r="E1182" s="491"/>
      <c r="F1182" s="491"/>
      <c r="G1182" s="491"/>
    </row>
    <row r="1183" spans="3:7" ht="12.75">
      <c r="C1183" s="491"/>
      <c r="D1183" s="491"/>
      <c r="E1183" s="491"/>
      <c r="F1183" s="491"/>
      <c r="G1183" s="491"/>
    </row>
    <row r="1184" spans="3:7" ht="12.75">
      <c r="C1184" s="491"/>
      <c r="D1184" s="491"/>
      <c r="E1184" s="491"/>
      <c r="F1184" s="491"/>
      <c r="G1184" s="491"/>
    </row>
    <row r="1185" spans="3:7" ht="12.75">
      <c r="C1185" s="491"/>
      <c r="D1185" s="491"/>
      <c r="E1185" s="491"/>
      <c r="F1185" s="491"/>
      <c r="G1185" s="491"/>
    </row>
    <row r="1186" spans="3:7" ht="12.75">
      <c r="C1186" s="491"/>
      <c r="D1186" s="491"/>
      <c r="E1186" s="491"/>
      <c r="F1186" s="491"/>
      <c r="G1186" s="491"/>
    </row>
    <row r="1187" spans="3:7" ht="12.75">
      <c r="C1187" s="491"/>
      <c r="D1187" s="491"/>
      <c r="E1187" s="491"/>
      <c r="F1187" s="491"/>
      <c r="G1187" s="491"/>
    </row>
    <row r="1188" spans="3:7" ht="12.75">
      <c r="C1188" s="491"/>
      <c r="D1188" s="491"/>
      <c r="E1188" s="491"/>
      <c r="F1188" s="491"/>
      <c r="G1188" s="491"/>
    </row>
    <row r="1189" spans="3:7" ht="12.75">
      <c r="C1189" s="491"/>
      <c r="D1189" s="491"/>
      <c r="E1189" s="491"/>
      <c r="F1189" s="491"/>
      <c r="G1189" s="491"/>
    </row>
    <row r="1190" spans="3:7" ht="12.75">
      <c r="C1190" s="491"/>
      <c r="D1190" s="491"/>
      <c r="E1190" s="491"/>
      <c r="F1190" s="491"/>
      <c r="G1190" s="491"/>
    </row>
    <row r="1191" spans="3:7" ht="12.75">
      <c r="C1191" s="491"/>
      <c r="D1191" s="491"/>
      <c r="E1191" s="491"/>
      <c r="F1191" s="491"/>
      <c r="G1191" s="491"/>
    </row>
    <row r="1192" spans="3:7" ht="12.75">
      <c r="C1192" s="491"/>
      <c r="D1192" s="491"/>
      <c r="E1192" s="491"/>
      <c r="F1192" s="491"/>
      <c r="G1192" s="491"/>
    </row>
    <row r="1193" spans="3:7" ht="12.75">
      <c r="C1193" s="491"/>
      <c r="D1193" s="491"/>
      <c r="E1193" s="491"/>
      <c r="F1193" s="491"/>
      <c r="G1193" s="491"/>
    </row>
    <row r="1194" spans="3:7" ht="12.75">
      <c r="C1194" s="491"/>
      <c r="D1194" s="491"/>
      <c r="E1194" s="491"/>
      <c r="F1194" s="491"/>
      <c r="G1194" s="491"/>
    </row>
    <row r="1195" spans="3:7" ht="12.75">
      <c r="C1195" s="491"/>
      <c r="D1195" s="491"/>
      <c r="E1195" s="491"/>
      <c r="F1195" s="491"/>
      <c r="G1195" s="491"/>
    </row>
    <row r="1196" spans="3:7" ht="12.75">
      <c r="C1196" s="491"/>
      <c r="D1196" s="491"/>
      <c r="E1196" s="491"/>
      <c r="F1196" s="491"/>
      <c r="G1196" s="491"/>
    </row>
    <row r="1197" spans="3:7" ht="12.75">
      <c r="C1197" s="491"/>
      <c r="D1197" s="491"/>
      <c r="E1197" s="491"/>
      <c r="F1197" s="491"/>
      <c r="G1197" s="491"/>
    </row>
    <row r="1198" spans="3:7" ht="12.75">
      <c r="C1198" s="491"/>
      <c r="D1198" s="491"/>
      <c r="E1198" s="491"/>
      <c r="F1198" s="491"/>
      <c r="G1198" s="491"/>
    </row>
    <row r="1199" spans="3:7" ht="12.75">
      <c r="C1199" s="491"/>
      <c r="D1199" s="491"/>
      <c r="E1199" s="491"/>
      <c r="F1199" s="491"/>
      <c r="G1199" s="491"/>
    </row>
    <row r="1200" spans="3:7" ht="12.75">
      <c r="C1200" s="491"/>
      <c r="D1200" s="491"/>
      <c r="E1200" s="491"/>
      <c r="F1200" s="491"/>
      <c r="G1200" s="491"/>
    </row>
    <row r="1201" spans="3:7" ht="12.75">
      <c r="C1201" s="491"/>
      <c r="D1201" s="491"/>
      <c r="E1201" s="491"/>
      <c r="F1201" s="491"/>
      <c r="G1201" s="491"/>
    </row>
    <row r="1202" spans="3:7" ht="12.75">
      <c r="C1202" s="491"/>
      <c r="D1202" s="491"/>
      <c r="E1202" s="491"/>
      <c r="F1202" s="491"/>
      <c r="G1202" s="491"/>
    </row>
    <row r="1203" spans="3:7" ht="12.75">
      <c r="C1203" s="491"/>
      <c r="D1203" s="491"/>
      <c r="E1203" s="491"/>
      <c r="F1203" s="491"/>
      <c r="G1203" s="491"/>
    </row>
    <row r="1204" spans="3:7" ht="12.75">
      <c r="C1204" s="491"/>
      <c r="D1204" s="491"/>
      <c r="E1204" s="491"/>
      <c r="F1204" s="491"/>
      <c r="G1204" s="491"/>
    </row>
    <row r="1205" spans="3:7" ht="12.75">
      <c r="C1205" s="491"/>
      <c r="D1205" s="491"/>
      <c r="E1205" s="491"/>
      <c r="F1205" s="491"/>
      <c r="G1205" s="491"/>
    </row>
    <row r="1206" spans="3:7" ht="12.75">
      <c r="C1206" s="491"/>
      <c r="D1206" s="491"/>
      <c r="E1206" s="491"/>
      <c r="F1206" s="491"/>
      <c r="G1206" s="491"/>
    </row>
    <row r="1207" spans="3:7" ht="12.75">
      <c r="C1207" s="491"/>
      <c r="D1207" s="491"/>
      <c r="E1207" s="491"/>
      <c r="F1207" s="491"/>
      <c r="G1207" s="491"/>
    </row>
    <row r="1208" spans="3:7" ht="12.75">
      <c r="C1208" s="491"/>
      <c r="D1208" s="491"/>
      <c r="E1208" s="491"/>
      <c r="F1208" s="491"/>
      <c r="G1208" s="491"/>
    </row>
    <row r="1209" spans="3:7" ht="12.75">
      <c r="C1209" s="491"/>
      <c r="D1209" s="491"/>
      <c r="E1209" s="491"/>
      <c r="F1209" s="491"/>
      <c r="G1209" s="491"/>
    </row>
    <row r="1210" spans="3:7" ht="12.75">
      <c r="C1210" s="491"/>
      <c r="D1210" s="491"/>
      <c r="E1210" s="491"/>
      <c r="F1210" s="491"/>
      <c r="G1210" s="491"/>
    </row>
    <row r="1211" spans="3:7" ht="12.75">
      <c r="C1211" s="491"/>
      <c r="D1211" s="491"/>
      <c r="E1211" s="491"/>
      <c r="F1211" s="491"/>
      <c r="G1211" s="491"/>
    </row>
    <row r="1212" spans="3:7" ht="12.75">
      <c r="C1212" s="491"/>
      <c r="D1212" s="491"/>
      <c r="E1212" s="491"/>
      <c r="F1212" s="491"/>
      <c r="G1212" s="491"/>
    </row>
    <row r="1213" spans="3:7" ht="12.75">
      <c r="C1213" s="491"/>
      <c r="D1213" s="491"/>
      <c r="E1213" s="491"/>
      <c r="F1213" s="491"/>
      <c r="G1213" s="491"/>
    </row>
    <row r="1214" spans="3:7" ht="12.75">
      <c r="C1214" s="491"/>
      <c r="D1214" s="491"/>
      <c r="E1214" s="491"/>
      <c r="F1214" s="491"/>
      <c r="G1214" s="491"/>
    </row>
    <row r="1215" spans="3:7" ht="12.75">
      <c r="C1215" s="491"/>
      <c r="D1215" s="491"/>
      <c r="E1215" s="491"/>
      <c r="F1215" s="491"/>
      <c r="G1215" s="491"/>
    </row>
    <row r="1216" spans="3:7" ht="12.75">
      <c r="C1216" s="491"/>
      <c r="D1216" s="491"/>
      <c r="E1216" s="491"/>
      <c r="F1216" s="491"/>
      <c r="G1216" s="491"/>
    </row>
    <row r="1217" spans="3:7" ht="12.75">
      <c r="C1217" s="491"/>
      <c r="D1217" s="491"/>
      <c r="E1217" s="491"/>
      <c r="F1217" s="491"/>
      <c r="G1217" s="491"/>
    </row>
    <row r="1218" spans="3:7" ht="12.75">
      <c r="C1218" s="491"/>
      <c r="D1218" s="491"/>
      <c r="E1218" s="491"/>
      <c r="F1218" s="491"/>
      <c r="G1218" s="491"/>
    </row>
    <row r="1219" spans="3:7" ht="12.75">
      <c r="C1219" s="491"/>
      <c r="D1219" s="491"/>
      <c r="E1219" s="491"/>
      <c r="F1219" s="491"/>
      <c r="G1219" s="491"/>
    </row>
    <row r="1220" spans="3:7" ht="12.75">
      <c r="C1220" s="491"/>
      <c r="D1220" s="491"/>
      <c r="E1220" s="491"/>
      <c r="F1220" s="491"/>
      <c r="G1220" s="491"/>
    </row>
    <row r="1221" spans="3:7" ht="12.75">
      <c r="C1221" s="491"/>
      <c r="D1221" s="491"/>
      <c r="E1221" s="491"/>
      <c r="F1221" s="491"/>
      <c r="G1221" s="491"/>
    </row>
    <row r="1222" spans="3:7" ht="12.75">
      <c r="C1222" s="491"/>
      <c r="D1222" s="491"/>
      <c r="E1222" s="491"/>
      <c r="F1222" s="491"/>
      <c r="G1222" s="491"/>
    </row>
    <row r="1223" spans="3:7" ht="12.75">
      <c r="C1223" s="491"/>
      <c r="D1223" s="491"/>
      <c r="E1223" s="491"/>
      <c r="F1223" s="491"/>
      <c r="G1223" s="491"/>
    </row>
    <row r="1224" spans="3:7" ht="12.75">
      <c r="C1224" s="491"/>
      <c r="D1224" s="491"/>
      <c r="E1224" s="491"/>
      <c r="F1224" s="491"/>
      <c r="G1224" s="491"/>
    </row>
    <row r="1225" spans="3:7" ht="12.75">
      <c r="C1225" s="491"/>
      <c r="D1225" s="491"/>
      <c r="E1225" s="491"/>
      <c r="F1225" s="491"/>
      <c r="G1225" s="491"/>
    </row>
    <row r="1226" spans="3:7" ht="12.75">
      <c r="C1226" s="491"/>
      <c r="D1226" s="491"/>
      <c r="E1226" s="491"/>
      <c r="F1226" s="491"/>
      <c r="G1226" s="491"/>
    </row>
    <row r="1227" spans="3:7" ht="12.75">
      <c r="C1227" s="491"/>
      <c r="D1227" s="491"/>
      <c r="E1227" s="491"/>
      <c r="F1227" s="491"/>
      <c r="G1227" s="491"/>
    </row>
    <row r="1228" spans="3:7" ht="12.75">
      <c r="C1228" s="491"/>
      <c r="D1228" s="491"/>
      <c r="E1228" s="491"/>
      <c r="F1228" s="491"/>
      <c r="G1228" s="491"/>
    </row>
    <row r="1229" spans="3:7" ht="12.75">
      <c r="C1229" s="491"/>
      <c r="D1229" s="491"/>
      <c r="E1229" s="491"/>
      <c r="F1229" s="491"/>
      <c r="G1229" s="491"/>
    </row>
    <row r="1230" spans="3:7" ht="12.75">
      <c r="C1230" s="491"/>
      <c r="D1230" s="491"/>
      <c r="E1230" s="491"/>
      <c r="F1230" s="491"/>
      <c r="G1230" s="491"/>
    </row>
    <row r="1231" spans="3:7" ht="12.75">
      <c r="C1231" s="491"/>
      <c r="D1231" s="491"/>
      <c r="E1231" s="491"/>
      <c r="F1231" s="491"/>
      <c r="G1231" s="491"/>
    </row>
    <row r="1232" spans="3:7" ht="12.75">
      <c r="C1232" s="491"/>
      <c r="D1232" s="491"/>
      <c r="E1232" s="491"/>
      <c r="F1232" s="491"/>
      <c r="G1232" s="491"/>
    </row>
    <row r="1233" spans="3:7" ht="12.75">
      <c r="C1233" s="491"/>
      <c r="D1233" s="491"/>
      <c r="E1233" s="491"/>
      <c r="F1233" s="491"/>
      <c r="G1233" s="491"/>
    </row>
    <row r="1234" spans="3:7" ht="12.75">
      <c r="C1234" s="491"/>
      <c r="D1234" s="491"/>
      <c r="E1234" s="491"/>
      <c r="F1234" s="491"/>
      <c r="G1234" s="491"/>
    </row>
    <row r="1235" spans="3:7" ht="12.75">
      <c r="C1235" s="491"/>
      <c r="D1235" s="491"/>
      <c r="E1235" s="491"/>
      <c r="F1235" s="491"/>
      <c r="G1235" s="491"/>
    </row>
    <row r="1236" spans="3:7" ht="12.75">
      <c r="C1236" s="491"/>
      <c r="D1236" s="491"/>
      <c r="E1236" s="491"/>
      <c r="F1236" s="491"/>
      <c r="G1236" s="491"/>
    </row>
    <row r="1237" spans="3:7" ht="12.75">
      <c r="C1237" s="491"/>
      <c r="D1237" s="491"/>
      <c r="E1237" s="491"/>
      <c r="F1237" s="491"/>
      <c r="G1237" s="491"/>
    </row>
    <row r="1238" spans="3:7" ht="12.75">
      <c r="C1238" s="491"/>
      <c r="D1238" s="491"/>
      <c r="E1238" s="491"/>
      <c r="F1238" s="491"/>
      <c r="G1238" s="491"/>
    </row>
    <row r="1239" spans="3:7" ht="12.75">
      <c r="C1239" s="491"/>
      <c r="D1239" s="491"/>
      <c r="E1239" s="491"/>
      <c r="F1239" s="491"/>
      <c r="G1239" s="491"/>
    </row>
    <row r="1240" spans="3:7" ht="12.75">
      <c r="C1240" s="491"/>
      <c r="D1240" s="491"/>
      <c r="E1240" s="491"/>
      <c r="F1240" s="491"/>
      <c r="G1240" s="491"/>
    </row>
    <row r="1241" spans="3:7" ht="12.75">
      <c r="C1241" s="491"/>
      <c r="D1241" s="491"/>
      <c r="E1241" s="491"/>
      <c r="F1241" s="491"/>
      <c r="G1241" s="491"/>
    </row>
    <row r="1242" spans="3:7" ht="12.75">
      <c r="C1242" s="491"/>
      <c r="D1242" s="491"/>
      <c r="E1242" s="491"/>
      <c r="F1242" s="491"/>
      <c r="G1242" s="491"/>
    </row>
    <row r="1243" spans="3:7" ht="12.75">
      <c r="C1243" s="491"/>
      <c r="D1243" s="491"/>
      <c r="E1243" s="491"/>
      <c r="F1243" s="491"/>
      <c r="G1243" s="491"/>
    </row>
    <row r="1244" spans="3:7" ht="12.75">
      <c r="C1244" s="491"/>
      <c r="D1244" s="491"/>
      <c r="E1244" s="491"/>
      <c r="F1244" s="491"/>
      <c r="G1244" s="491"/>
    </row>
    <row r="1245" spans="3:7" ht="12.75">
      <c r="C1245" s="491"/>
      <c r="D1245" s="491"/>
      <c r="E1245" s="491"/>
      <c r="F1245" s="491"/>
      <c r="G1245" s="491"/>
    </row>
    <row r="1246" spans="3:7" ht="12.75">
      <c r="C1246" s="491"/>
      <c r="D1246" s="491"/>
      <c r="E1246" s="491"/>
      <c r="F1246" s="491"/>
      <c r="G1246" s="491"/>
    </row>
    <row r="1247" spans="3:7" ht="12.75">
      <c r="C1247" s="491"/>
      <c r="D1247" s="491"/>
      <c r="E1247" s="491"/>
      <c r="F1247" s="491"/>
      <c r="G1247" s="491"/>
    </row>
    <row r="1248" spans="3:7" ht="12.75">
      <c r="C1248" s="491"/>
      <c r="D1248" s="491"/>
      <c r="E1248" s="491"/>
      <c r="F1248" s="491"/>
      <c r="G1248" s="491"/>
    </row>
    <row r="1249" spans="3:7" ht="12.75">
      <c r="C1249" s="491"/>
      <c r="D1249" s="491"/>
      <c r="E1249" s="491"/>
      <c r="F1249" s="491"/>
      <c r="G1249" s="491"/>
    </row>
    <row r="1250" spans="3:7" ht="12.75">
      <c r="C1250" s="491"/>
      <c r="D1250" s="491"/>
      <c r="E1250" s="491"/>
      <c r="F1250" s="491"/>
      <c r="G1250" s="491"/>
    </row>
    <row r="1251" spans="3:7" ht="12.75">
      <c r="C1251" s="491"/>
      <c r="D1251" s="491"/>
      <c r="E1251" s="491"/>
      <c r="F1251" s="491"/>
      <c r="G1251" s="491"/>
    </row>
    <row r="1252" spans="3:7" ht="12.75">
      <c r="C1252" s="491"/>
      <c r="D1252" s="491"/>
      <c r="E1252" s="491"/>
      <c r="F1252" s="491"/>
      <c r="G1252" s="491"/>
    </row>
    <row r="1253" spans="3:7" ht="12.75">
      <c r="C1253" s="491"/>
      <c r="D1253" s="491"/>
      <c r="E1253" s="491"/>
      <c r="F1253" s="491"/>
      <c r="G1253" s="491"/>
    </row>
    <row r="1254" spans="3:7" ht="12.75">
      <c r="C1254" s="491"/>
      <c r="D1254" s="491"/>
      <c r="E1254" s="491"/>
      <c r="F1254" s="491"/>
      <c r="G1254" s="491"/>
    </row>
    <row r="1255" spans="3:7" ht="12.75">
      <c r="C1255" s="491"/>
      <c r="D1255" s="491"/>
      <c r="E1255" s="491"/>
      <c r="F1255" s="491"/>
      <c r="G1255" s="491"/>
    </row>
    <row r="1256" spans="3:7" ht="12.75">
      <c r="C1256" s="491"/>
      <c r="D1256" s="491"/>
      <c r="E1256" s="491"/>
      <c r="F1256" s="491"/>
      <c r="G1256" s="491"/>
    </row>
    <row r="1257" spans="3:7" ht="12.75">
      <c r="C1257" s="491"/>
      <c r="D1257" s="491"/>
      <c r="E1257" s="491"/>
      <c r="F1257" s="491"/>
      <c r="G1257" s="491"/>
    </row>
    <row r="1258" spans="3:7" ht="12.75">
      <c r="C1258" s="491"/>
      <c r="D1258" s="491"/>
      <c r="E1258" s="491"/>
      <c r="F1258" s="491"/>
      <c r="G1258" s="491"/>
    </row>
    <row r="1259" spans="3:7" ht="12.75">
      <c r="C1259" s="491"/>
      <c r="D1259" s="491"/>
      <c r="E1259" s="491"/>
      <c r="F1259" s="491"/>
      <c r="G1259" s="491"/>
    </row>
    <row r="1260" spans="3:7" ht="12.75">
      <c r="C1260" s="491"/>
      <c r="D1260" s="491"/>
      <c r="E1260" s="491"/>
      <c r="F1260" s="491"/>
      <c r="G1260" s="491"/>
    </row>
    <row r="1261" spans="3:7" ht="12.75">
      <c r="C1261" s="491"/>
      <c r="D1261" s="491"/>
      <c r="E1261" s="491"/>
      <c r="F1261" s="491"/>
      <c r="G1261" s="491"/>
    </row>
    <row r="1262" spans="3:7" ht="12.75">
      <c r="C1262" s="491"/>
      <c r="D1262" s="491"/>
      <c r="E1262" s="491"/>
      <c r="F1262" s="491"/>
      <c r="G1262" s="491"/>
    </row>
    <row r="1263" spans="3:7" ht="12.75">
      <c r="C1263" s="491"/>
      <c r="D1263" s="491"/>
      <c r="E1263" s="491"/>
      <c r="F1263" s="491"/>
      <c r="G1263" s="491"/>
    </row>
    <row r="1264" spans="3:7" ht="12.75">
      <c r="C1264" s="491"/>
      <c r="D1264" s="491"/>
      <c r="E1264" s="491"/>
      <c r="F1264" s="491"/>
      <c r="G1264" s="491"/>
    </row>
    <row r="1265" spans="3:7" ht="12.75">
      <c r="C1265" s="491"/>
      <c r="D1265" s="491"/>
      <c r="E1265" s="491"/>
      <c r="F1265" s="491"/>
      <c r="G1265" s="491"/>
    </row>
    <row r="1266" spans="3:7" ht="12.75">
      <c r="C1266" s="491"/>
      <c r="D1266" s="491"/>
      <c r="E1266" s="491"/>
      <c r="F1266" s="491"/>
      <c r="G1266" s="491"/>
    </row>
    <row r="1267" spans="3:7" ht="12.75">
      <c r="C1267" s="491"/>
      <c r="D1267" s="491"/>
      <c r="E1267" s="491"/>
      <c r="F1267" s="491"/>
      <c r="G1267" s="491"/>
    </row>
    <row r="1268" spans="3:7" ht="12.75">
      <c r="C1268" s="491"/>
      <c r="D1268" s="491"/>
      <c r="E1268" s="491"/>
      <c r="F1268" s="491"/>
      <c r="G1268" s="491"/>
    </row>
    <row r="1269" spans="3:7" ht="12.75">
      <c r="C1269" s="491"/>
      <c r="D1269" s="491"/>
      <c r="E1269" s="491"/>
      <c r="F1269" s="491"/>
      <c r="G1269" s="491"/>
    </row>
    <row r="1270" spans="3:7" ht="12.75">
      <c r="C1270" s="491"/>
      <c r="D1270" s="491"/>
      <c r="E1270" s="491"/>
      <c r="F1270" s="491"/>
      <c r="G1270" s="491"/>
    </row>
    <row r="1271" spans="3:7" ht="12.75">
      <c r="C1271" s="491"/>
      <c r="D1271" s="491"/>
      <c r="E1271" s="491"/>
      <c r="F1271" s="491"/>
      <c r="G1271" s="491"/>
    </row>
    <row r="1272" spans="3:7" ht="12.75">
      <c r="C1272" s="491"/>
      <c r="D1272" s="491"/>
      <c r="E1272" s="491"/>
      <c r="F1272" s="491"/>
      <c r="G1272" s="491"/>
    </row>
    <row r="1273" spans="3:7" ht="12.75">
      <c r="C1273" s="491"/>
      <c r="D1273" s="491"/>
      <c r="E1273" s="491"/>
      <c r="F1273" s="491"/>
      <c r="G1273" s="491"/>
    </row>
    <row r="1274" spans="3:7" ht="12.75">
      <c r="C1274" s="491"/>
      <c r="D1274" s="491"/>
      <c r="E1274" s="491"/>
      <c r="F1274" s="491"/>
      <c r="G1274" s="491"/>
    </row>
    <row r="1275" spans="3:7" ht="12.75">
      <c r="C1275" s="491"/>
      <c r="D1275" s="491"/>
      <c r="E1275" s="491"/>
      <c r="F1275" s="491"/>
      <c r="G1275" s="491"/>
    </row>
    <row r="1276" spans="3:7" ht="12.75">
      <c r="C1276" s="491"/>
      <c r="D1276" s="491"/>
      <c r="E1276" s="491"/>
      <c r="F1276" s="491"/>
      <c r="G1276" s="491"/>
    </row>
    <row r="1277" spans="3:7" ht="12.75">
      <c r="C1277" s="491"/>
      <c r="D1277" s="491"/>
      <c r="E1277" s="491"/>
      <c r="F1277" s="491"/>
      <c r="G1277" s="491"/>
    </row>
    <row r="1278" spans="3:7" ht="12.75">
      <c r="C1278" s="491"/>
      <c r="D1278" s="491"/>
      <c r="E1278" s="491"/>
      <c r="F1278" s="491"/>
      <c r="G1278" s="491"/>
    </row>
    <row r="1279" spans="3:7" ht="12.75">
      <c r="C1279" s="491"/>
      <c r="D1279" s="491"/>
      <c r="E1279" s="491"/>
      <c r="F1279" s="491"/>
      <c r="G1279" s="491"/>
    </row>
    <row r="1280" spans="3:7" ht="12.75">
      <c r="C1280" s="491"/>
      <c r="D1280" s="491"/>
      <c r="E1280" s="491"/>
      <c r="F1280" s="491"/>
      <c r="G1280" s="491"/>
    </row>
    <row r="1281" spans="3:7" ht="12.75">
      <c r="C1281" s="491"/>
      <c r="D1281" s="491"/>
      <c r="E1281" s="491"/>
      <c r="F1281" s="491"/>
      <c r="G1281" s="491"/>
    </row>
    <row r="1282" spans="3:7" ht="12.75">
      <c r="C1282" s="491"/>
      <c r="D1282" s="491"/>
      <c r="E1282" s="491"/>
      <c r="F1282" s="491"/>
      <c r="G1282" s="491"/>
    </row>
    <row r="1283" spans="3:7" ht="12.75">
      <c r="C1283" s="491"/>
      <c r="D1283" s="491"/>
      <c r="E1283" s="491"/>
      <c r="F1283" s="491"/>
      <c r="G1283" s="491"/>
    </row>
    <row r="1284" spans="3:7" ht="12.75">
      <c r="C1284" s="491"/>
      <c r="D1284" s="491"/>
      <c r="E1284" s="491"/>
      <c r="F1284" s="491"/>
      <c r="G1284" s="491"/>
    </row>
    <row r="1285" spans="3:7" ht="12.75">
      <c r="C1285" s="491"/>
      <c r="D1285" s="491"/>
      <c r="E1285" s="491"/>
      <c r="F1285" s="491"/>
      <c r="G1285" s="491"/>
    </row>
    <row r="1286" spans="3:7" ht="12.75">
      <c r="C1286" s="491"/>
      <c r="D1286" s="491"/>
      <c r="E1286" s="491"/>
      <c r="F1286" s="491"/>
      <c r="G1286" s="491"/>
    </row>
    <row r="1287" spans="3:7" ht="12.75">
      <c r="C1287" s="491"/>
      <c r="D1287" s="491"/>
      <c r="E1287" s="491"/>
      <c r="F1287" s="491"/>
      <c r="G1287" s="491"/>
    </row>
    <row r="1288" spans="3:7" ht="12.75">
      <c r="C1288" s="491"/>
      <c r="D1288" s="491"/>
      <c r="E1288" s="491"/>
      <c r="F1288" s="491"/>
      <c r="G1288" s="491"/>
    </row>
    <row r="1289" spans="3:7" ht="12.75">
      <c r="C1289" s="491"/>
      <c r="D1289" s="491"/>
      <c r="E1289" s="491"/>
      <c r="F1289" s="491"/>
      <c r="G1289" s="491"/>
    </row>
    <row r="1290" spans="3:7" ht="12.75">
      <c r="C1290" s="491"/>
      <c r="D1290" s="491"/>
      <c r="E1290" s="491"/>
      <c r="F1290" s="491"/>
      <c r="G1290" s="491"/>
    </row>
    <row r="1291" spans="3:7" ht="12.75">
      <c r="C1291" s="491"/>
      <c r="D1291" s="491"/>
      <c r="E1291" s="491"/>
      <c r="F1291" s="491"/>
      <c r="G1291" s="491"/>
    </row>
    <row r="1292" spans="3:7" ht="12.75">
      <c r="C1292" s="491"/>
      <c r="D1292" s="491"/>
      <c r="E1292" s="491"/>
      <c r="F1292" s="491"/>
      <c r="G1292" s="491"/>
    </row>
    <row r="1293" spans="3:7" ht="12.75">
      <c r="C1293" s="491"/>
      <c r="D1293" s="491"/>
      <c r="E1293" s="491"/>
      <c r="F1293" s="491"/>
      <c r="G1293" s="491"/>
    </row>
    <row r="1294" spans="3:7" ht="12.75">
      <c r="C1294" s="491"/>
      <c r="D1294" s="491"/>
      <c r="E1294" s="491"/>
      <c r="F1294" s="491"/>
      <c r="G1294" s="491"/>
    </row>
    <row r="1295" spans="3:7" ht="12.75">
      <c r="C1295" s="491"/>
      <c r="D1295" s="491"/>
      <c r="E1295" s="491"/>
      <c r="F1295" s="491"/>
      <c r="G1295" s="491"/>
    </row>
    <row r="1296" spans="3:7" ht="12.75">
      <c r="C1296" s="491"/>
      <c r="D1296" s="491"/>
      <c r="E1296" s="491"/>
      <c r="F1296" s="491"/>
      <c r="G1296" s="491"/>
    </row>
    <row r="1297" spans="3:7" ht="12.75">
      <c r="C1297" s="491"/>
      <c r="D1297" s="491"/>
      <c r="E1297" s="491"/>
      <c r="F1297" s="491"/>
      <c r="G1297" s="491"/>
    </row>
    <row r="1298" spans="3:7" ht="12.75">
      <c r="C1298" s="491"/>
      <c r="D1298" s="491"/>
      <c r="E1298" s="491"/>
      <c r="F1298" s="491"/>
      <c r="G1298" s="491"/>
    </row>
    <row r="1299" spans="3:7" ht="12.75">
      <c r="C1299" s="491"/>
      <c r="D1299" s="491"/>
      <c r="E1299" s="491"/>
      <c r="F1299" s="491"/>
      <c r="G1299" s="491"/>
    </row>
    <row r="1300" spans="3:7" ht="12.75">
      <c r="C1300" s="491"/>
      <c r="D1300" s="491"/>
      <c r="E1300" s="491"/>
      <c r="F1300" s="491"/>
      <c r="G1300" s="491"/>
    </row>
    <row r="1301" spans="3:7" ht="12.75">
      <c r="C1301" s="491"/>
      <c r="D1301" s="491"/>
      <c r="E1301" s="491"/>
      <c r="F1301" s="491"/>
      <c r="G1301" s="491"/>
    </row>
    <row r="1302" spans="3:7" ht="12.75">
      <c r="C1302" s="491"/>
      <c r="D1302" s="491"/>
      <c r="E1302" s="491"/>
      <c r="F1302" s="491"/>
      <c r="G1302" s="491"/>
    </row>
    <row r="1303" spans="3:7" ht="12.75">
      <c r="C1303" s="491"/>
      <c r="D1303" s="491"/>
      <c r="E1303" s="491"/>
      <c r="F1303" s="491"/>
      <c r="G1303" s="491"/>
    </row>
    <row r="1304" spans="3:7" ht="12.75">
      <c r="C1304" s="491"/>
      <c r="D1304" s="491"/>
      <c r="E1304" s="491"/>
      <c r="F1304" s="491"/>
      <c r="G1304" s="491"/>
    </row>
    <row r="1305" spans="3:7" ht="12.75">
      <c r="C1305" s="491"/>
      <c r="D1305" s="491"/>
      <c r="E1305" s="491"/>
      <c r="F1305" s="491"/>
      <c r="G1305" s="491"/>
    </row>
    <row r="1306" spans="3:7" ht="12.75">
      <c r="C1306" s="491"/>
      <c r="D1306" s="491"/>
      <c r="E1306" s="491"/>
      <c r="F1306" s="491"/>
      <c r="G1306" s="491"/>
    </row>
    <row r="1307" spans="3:7" ht="12.75">
      <c r="C1307" s="491"/>
      <c r="D1307" s="491"/>
      <c r="E1307" s="491"/>
      <c r="F1307" s="491"/>
      <c r="G1307" s="491"/>
    </row>
    <row r="1308" spans="3:7" ht="12.75">
      <c r="C1308" s="491"/>
      <c r="D1308" s="491"/>
      <c r="E1308" s="491"/>
      <c r="F1308" s="491"/>
      <c r="G1308" s="491"/>
    </row>
    <row r="1309" spans="3:7" ht="12.75">
      <c r="C1309" s="491"/>
      <c r="D1309" s="491"/>
      <c r="E1309" s="491"/>
      <c r="F1309" s="491"/>
      <c r="G1309" s="491"/>
    </row>
    <row r="1310" spans="3:7" ht="12.75">
      <c r="C1310" s="491"/>
      <c r="D1310" s="491"/>
      <c r="E1310" s="491"/>
      <c r="F1310" s="491"/>
      <c r="G1310" s="491"/>
    </row>
    <row r="1311" spans="3:7" ht="12.75">
      <c r="C1311" s="491"/>
      <c r="D1311" s="491"/>
      <c r="E1311" s="491"/>
      <c r="F1311" s="491"/>
      <c r="G1311" s="491"/>
    </row>
    <row r="1312" spans="3:7" ht="12.75">
      <c r="C1312" s="491"/>
      <c r="D1312" s="491"/>
      <c r="E1312" s="491"/>
      <c r="F1312" s="491"/>
      <c r="G1312" s="491"/>
    </row>
    <row r="1313" spans="3:7" ht="12.75">
      <c r="C1313" s="491"/>
      <c r="D1313" s="491"/>
      <c r="E1313" s="491"/>
      <c r="F1313" s="491"/>
      <c r="G1313" s="491"/>
    </row>
    <row r="1314" spans="3:7" ht="12.75">
      <c r="C1314" s="491"/>
      <c r="D1314" s="491"/>
      <c r="E1314" s="491"/>
      <c r="F1314" s="491"/>
      <c r="G1314" s="491"/>
    </row>
    <row r="1315" spans="3:7" ht="12.75">
      <c r="C1315" s="491"/>
      <c r="D1315" s="491"/>
      <c r="E1315" s="491"/>
      <c r="F1315" s="491"/>
      <c r="G1315" s="491"/>
    </row>
    <row r="1316" spans="3:7" ht="12.75">
      <c r="C1316" s="491"/>
      <c r="D1316" s="491"/>
      <c r="E1316" s="491"/>
      <c r="F1316" s="491"/>
      <c r="G1316" s="491"/>
    </row>
    <row r="1317" spans="3:7" ht="12.75">
      <c r="C1317" s="491"/>
      <c r="D1317" s="491"/>
      <c r="E1317" s="491"/>
      <c r="F1317" s="491"/>
      <c r="G1317" s="491"/>
    </row>
    <row r="1318" spans="3:7" ht="12.75">
      <c r="C1318" s="491"/>
      <c r="D1318" s="491"/>
      <c r="E1318" s="491"/>
      <c r="F1318" s="491"/>
      <c r="G1318" s="491"/>
    </row>
    <row r="1319" spans="3:7" ht="12.75">
      <c r="C1319" s="491"/>
      <c r="D1319" s="491"/>
      <c r="E1319" s="491"/>
      <c r="F1319" s="491"/>
      <c r="G1319" s="491"/>
    </row>
    <row r="1320" spans="3:7" ht="12.75">
      <c r="C1320" s="491"/>
      <c r="D1320" s="491"/>
      <c r="E1320" s="491"/>
      <c r="F1320" s="491"/>
      <c r="G1320" s="491"/>
    </row>
    <row r="1321" spans="3:7" ht="12.75">
      <c r="C1321" s="491"/>
      <c r="D1321" s="491"/>
      <c r="E1321" s="491"/>
      <c r="F1321" s="491"/>
      <c r="G1321" s="491"/>
    </row>
    <row r="1322" spans="3:7" ht="12.75">
      <c r="C1322" s="491"/>
      <c r="D1322" s="491"/>
      <c r="E1322" s="491"/>
      <c r="F1322" s="491"/>
      <c r="G1322" s="491"/>
    </row>
    <row r="1323" spans="3:7" ht="12.75">
      <c r="C1323" s="491"/>
      <c r="D1323" s="491"/>
      <c r="E1323" s="491"/>
      <c r="F1323" s="491"/>
      <c r="G1323" s="491"/>
    </row>
    <row r="1324" spans="3:7" ht="12.75">
      <c r="C1324" s="491"/>
      <c r="D1324" s="491"/>
      <c r="E1324" s="491"/>
      <c r="F1324" s="491"/>
      <c r="G1324" s="491"/>
    </row>
    <row r="1325" spans="3:7" ht="12.75">
      <c r="C1325" s="491"/>
      <c r="D1325" s="491"/>
      <c r="E1325" s="491"/>
      <c r="F1325" s="491"/>
      <c r="G1325" s="491"/>
    </row>
    <row r="1326" spans="3:7" ht="12.75">
      <c r="C1326" s="491"/>
      <c r="D1326" s="491"/>
      <c r="E1326" s="491"/>
      <c r="F1326" s="491"/>
      <c r="G1326" s="491"/>
    </row>
    <row r="1327" spans="3:7" ht="12.75">
      <c r="C1327" s="491"/>
      <c r="D1327" s="491"/>
      <c r="E1327" s="491"/>
      <c r="F1327" s="491"/>
      <c r="G1327" s="491"/>
    </row>
    <row r="1328" spans="3:7" ht="12.75">
      <c r="C1328" s="491"/>
      <c r="D1328" s="491"/>
      <c r="E1328" s="491"/>
      <c r="F1328" s="491"/>
      <c r="G1328" s="491"/>
    </row>
    <row r="1329" spans="3:7" ht="12.75">
      <c r="C1329" s="491"/>
      <c r="D1329" s="491"/>
      <c r="E1329" s="491"/>
      <c r="F1329" s="491"/>
      <c r="G1329" s="491"/>
    </row>
    <row r="1330" spans="3:7" ht="12.75">
      <c r="C1330" s="491"/>
      <c r="D1330" s="491"/>
      <c r="E1330" s="491"/>
      <c r="F1330" s="491"/>
      <c r="G1330" s="491"/>
    </row>
    <row r="1331" spans="3:7" ht="12.75">
      <c r="C1331" s="491"/>
      <c r="D1331" s="491"/>
      <c r="E1331" s="491"/>
      <c r="F1331" s="491"/>
      <c r="G1331" s="491"/>
    </row>
    <row r="1332" spans="3:7" ht="12.75">
      <c r="C1332" s="491"/>
      <c r="D1332" s="491"/>
      <c r="E1332" s="491"/>
      <c r="F1332" s="491"/>
      <c r="G1332" s="491"/>
    </row>
    <row r="1333" spans="3:7" ht="12.75">
      <c r="C1333" s="491"/>
      <c r="D1333" s="491"/>
      <c r="E1333" s="491"/>
      <c r="F1333" s="491"/>
      <c r="G1333" s="491"/>
    </row>
    <row r="1334" spans="3:7" ht="12.75">
      <c r="C1334" s="491"/>
      <c r="D1334" s="491"/>
      <c r="E1334" s="491"/>
      <c r="F1334" s="491"/>
      <c r="G1334" s="491"/>
    </row>
    <row r="1335" spans="3:7" ht="12.75">
      <c r="C1335" s="491"/>
      <c r="D1335" s="491"/>
      <c r="E1335" s="491"/>
      <c r="F1335" s="491"/>
      <c r="G1335" s="491"/>
    </row>
    <row r="1336" spans="3:7" ht="12.75">
      <c r="C1336" s="491"/>
      <c r="D1336" s="491"/>
      <c r="E1336" s="491"/>
      <c r="F1336" s="491"/>
      <c r="G1336" s="491"/>
    </row>
    <row r="1337" spans="3:7" ht="12.75">
      <c r="C1337" s="491"/>
      <c r="D1337" s="491"/>
      <c r="E1337" s="491"/>
      <c r="F1337" s="491"/>
      <c r="G1337" s="491"/>
    </row>
    <row r="1338" spans="3:7" ht="12.75">
      <c r="C1338" s="491"/>
      <c r="D1338" s="491"/>
      <c r="E1338" s="491"/>
      <c r="F1338" s="491"/>
      <c r="G1338" s="491"/>
    </row>
    <row r="1339" spans="3:7" ht="12.75">
      <c r="C1339" s="491"/>
      <c r="D1339" s="491"/>
      <c r="E1339" s="491"/>
      <c r="F1339" s="491"/>
      <c r="G1339" s="491"/>
    </row>
    <row r="1340" spans="3:7" ht="12.75">
      <c r="C1340" s="491"/>
      <c r="D1340" s="491"/>
      <c r="E1340" s="491"/>
      <c r="F1340" s="491"/>
      <c r="G1340" s="491"/>
    </row>
    <row r="1341" spans="3:7" ht="12.75">
      <c r="C1341" s="491"/>
      <c r="D1341" s="491"/>
      <c r="E1341" s="491"/>
      <c r="F1341" s="491"/>
      <c r="G1341" s="491"/>
    </row>
    <row r="1342" spans="3:7" ht="12.75">
      <c r="C1342" s="491"/>
      <c r="D1342" s="491"/>
      <c r="E1342" s="491"/>
      <c r="F1342" s="491"/>
      <c r="G1342" s="491"/>
    </row>
    <row r="1343" spans="3:7" ht="12.75">
      <c r="C1343" s="491"/>
      <c r="D1343" s="491"/>
      <c r="E1343" s="491"/>
      <c r="F1343" s="491"/>
      <c r="G1343" s="491"/>
    </row>
    <row r="1344" spans="3:7" ht="12.75">
      <c r="C1344" s="491"/>
      <c r="D1344" s="491"/>
      <c r="E1344" s="491"/>
      <c r="F1344" s="491"/>
      <c r="G1344" s="491"/>
    </row>
    <row r="1345" spans="3:7" ht="12.75">
      <c r="C1345" s="491"/>
      <c r="D1345" s="491"/>
      <c r="E1345" s="491"/>
      <c r="F1345" s="491"/>
      <c r="G1345" s="491"/>
    </row>
    <row r="1346" spans="3:7" ht="12.75">
      <c r="C1346" s="491"/>
      <c r="D1346" s="491"/>
      <c r="E1346" s="491"/>
      <c r="F1346" s="491"/>
      <c r="G1346" s="491"/>
    </row>
    <row r="1347" spans="3:7" ht="12.75">
      <c r="C1347" s="491"/>
      <c r="D1347" s="491"/>
      <c r="E1347" s="491"/>
      <c r="F1347" s="491"/>
      <c r="G1347" s="491"/>
    </row>
    <row r="1348" spans="3:7" ht="12.75">
      <c r="C1348" s="491"/>
      <c r="D1348" s="491"/>
      <c r="E1348" s="491"/>
      <c r="F1348" s="491"/>
      <c r="G1348" s="491"/>
    </row>
    <row r="1349" spans="3:7" ht="12.75">
      <c r="C1349" s="491"/>
      <c r="D1349" s="491"/>
      <c r="E1349" s="491"/>
      <c r="F1349" s="491"/>
      <c r="G1349" s="491"/>
    </row>
    <row r="1350" spans="3:7" ht="12.75">
      <c r="C1350" s="491"/>
      <c r="D1350" s="491"/>
      <c r="E1350" s="491"/>
      <c r="F1350" s="491"/>
      <c r="G1350" s="491"/>
    </row>
    <row r="1351" spans="3:7" ht="12.75">
      <c r="C1351" s="491"/>
      <c r="D1351" s="491"/>
      <c r="E1351" s="491"/>
      <c r="F1351" s="491"/>
      <c r="G1351" s="491"/>
    </row>
    <row r="1352" spans="3:7" ht="12.75">
      <c r="C1352" s="491"/>
      <c r="D1352" s="491"/>
      <c r="E1352" s="491"/>
      <c r="F1352" s="491"/>
      <c r="G1352" s="491"/>
    </row>
    <row r="1353" spans="3:7" ht="12.75">
      <c r="C1353" s="491"/>
      <c r="D1353" s="491"/>
      <c r="E1353" s="491"/>
      <c r="F1353" s="491"/>
      <c r="G1353" s="491"/>
    </row>
    <row r="1354" spans="3:7" ht="12.75">
      <c r="C1354" s="491"/>
      <c r="D1354" s="491"/>
      <c r="E1354" s="491"/>
      <c r="F1354" s="491"/>
      <c r="G1354" s="491"/>
    </row>
    <row r="1355" spans="3:7" ht="12.75">
      <c r="C1355" s="491"/>
      <c r="D1355" s="491"/>
      <c r="E1355" s="491"/>
      <c r="F1355" s="491"/>
      <c r="G1355" s="491"/>
    </row>
    <row r="1356" spans="3:7" ht="12.75">
      <c r="C1356" s="491"/>
      <c r="D1356" s="491"/>
      <c r="E1356" s="491"/>
      <c r="F1356" s="491"/>
      <c r="G1356" s="491"/>
    </row>
    <row r="1357" spans="3:7" ht="12.75">
      <c r="C1357" s="491"/>
      <c r="D1357" s="491"/>
      <c r="E1357" s="491"/>
      <c r="F1357" s="491"/>
      <c r="G1357" s="491"/>
    </row>
    <row r="1358" spans="3:7" ht="12.75">
      <c r="C1358" s="491"/>
      <c r="D1358" s="491"/>
      <c r="E1358" s="491"/>
      <c r="F1358" s="491"/>
      <c r="G1358" s="491"/>
    </row>
    <row r="1359" spans="3:7" ht="12.75">
      <c r="C1359" s="491"/>
      <c r="D1359" s="491"/>
      <c r="E1359" s="491"/>
      <c r="F1359" s="491"/>
      <c r="G1359" s="491"/>
    </row>
    <row r="1360" spans="3:7" ht="12.75">
      <c r="C1360" s="491"/>
      <c r="D1360" s="491"/>
      <c r="E1360" s="491"/>
      <c r="F1360" s="491"/>
      <c r="G1360" s="491"/>
    </row>
    <row r="1361" spans="3:7" ht="12.75">
      <c r="C1361" s="491"/>
      <c r="D1361" s="491"/>
      <c r="E1361" s="491"/>
      <c r="F1361" s="491"/>
      <c r="G1361" s="491"/>
    </row>
    <row r="1362" spans="3:7" ht="12.75">
      <c r="C1362" s="491"/>
      <c r="D1362" s="491"/>
      <c r="E1362" s="491"/>
      <c r="F1362" s="491"/>
      <c r="G1362" s="491"/>
    </row>
    <row r="1363" spans="3:7" ht="12.75">
      <c r="C1363" s="491"/>
      <c r="D1363" s="491"/>
      <c r="E1363" s="491"/>
      <c r="F1363" s="491"/>
      <c r="G1363" s="491"/>
    </row>
    <row r="1364" spans="3:7" ht="12.75">
      <c r="C1364" s="491"/>
      <c r="D1364" s="491"/>
      <c r="E1364" s="491"/>
      <c r="F1364" s="491"/>
      <c r="G1364" s="491"/>
    </row>
    <row r="1365" spans="3:7" ht="12.75">
      <c r="C1365" s="491"/>
      <c r="D1365" s="491"/>
      <c r="E1365" s="491"/>
      <c r="F1365" s="491"/>
      <c r="G1365" s="491"/>
    </row>
    <row r="1366" spans="3:7" ht="12.75">
      <c r="C1366" s="491"/>
      <c r="D1366" s="491"/>
      <c r="E1366" s="491"/>
      <c r="F1366" s="491"/>
      <c r="G1366" s="491"/>
    </row>
    <row r="1367" spans="3:7" ht="12.75">
      <c r="C1367" s="491"/>
      <c r="D1367" s="491"/>
      <c r="E1367" s="491"/>
      <c r="F1367" s="491"/>
      <c r="G1367" s="491"/>
    </row>
    <row r="1368" spans="3:7" ht="12.75">
      <c r="C1368" s="491"/>
      <c r="D1368" s="491"/>
      <c r="E1368" s="491"/>
      <c r="F1368" s="491"/>
      <c r="G1368" s="491"/>
    </row>
    <row r="1369" spans="3:7" ht="12.75">
      <c r="C1369" s="491"/>
      <c r="D1369" s="491"/>
      <c r="E1369" s="491"/>
      <c r="F1369" s="491"/>
      <c r="G1369" s="491"/>
    </row>
    <row r="1370" spans="3:7" ht="12.75">
      <c r="C1370" s="491"/>
      <c r="D1370" s="491"/>
      <c r="E1370" s="491"/>
      <c r="F1370" s="491"/>
      <c r="G1370" s="491"/>
    </row>
    <row r="1371" spans="3:7" ht="12.75">
      <c r="C1371" s="491"/>
      <c r="D1371" s="491"/>
      <c r="E1371" s="491"/>
      <c r="F1371" s="491"/>
      <c r="G1371" s="491"/>
    </row>
    <row r="1372" spans="3:7" ht="12.75">
      <c r="C1372" s="491"/>
      <c r="D1372" s="491"/>
      <c r="E1372" s="491"/>
      <c r="F1372" s="491"/>
      <c r="G1372" s="491"/>
    </row>
    <row r="1373" spans="3:7" ht="12.75">
      <c r="C1373" s="491"/>
      <c r="D1373" s="491"/>
      <c r="E1373" s="491"/>
      <c r="F1373" s="491"/>
      <c r="G1373" s="491"/>
    </row>
    <row r="1374" spans="3:7" ht="12.75">
      <c r="C1374" s="491"/>
      <c r="D1374" s="491"/>
      <c r="E1374" s="491"/>
      <c r="F1374" s="491"/>
      <c r="G1374" s="491"/>
    </row>
    <row r="1375" spans="3:7" ht="12.75">
      <c r="C1375" s="491"/>
      <c r="D1375" s="491"/>
      <c r="E1375" s="491"/>
      <c r="F1375" s="491"/>
      <c r="G1375" s="491"/>
    </row>
    <row r="1376" spans="3:7" ht="12.75">
      <c r="C1376" s="491"/>
      <c r="D1376" s="491"/>
      <c r="E1376" s="491"/>
      <c r="F1376" s="491"/>
      <c r="G1376" s="491"/>
    </row>
    <row r="1377" spans="3:7" ht="12.75">
      <c r="C1377" s="491"/>
      <c r="D1377" s="491"/>
      <c r="E1377" s="491"/>
      <c r="F1377" s="491"/>
      <c r="G1377" s="491"/>
    </row>
    <row r="1378" spans="3:7" ht="12.75">
      <c r="C1378" s="491"/>
      <c r="D1378" s="491"/>
      <c r="E1378" s="491"/>
      <c r="F1378" s="491"/>
      <c r="G1378" s="491"/>
    </row>
    <row r="1379" spans="3:7" ht="12.75">
      <c r="C1379" s="491"/>
      <c r="D1379" s="491"/>
      <c r="E1379" s="491"/>
      <c r="F1379" s="491"/>
      <c r="G1379" s="491"/>
    </row>
    <row r="1380" spans="3:7" ht="12.75">
      <c r="C1380" s="491"/>
      <c r="D1380" s="491"/>
      <c r="E1380" s="491"/>
      <c r="F1380" s="491"/>
      <c r="G1380" s="491"/>
    </row>
    <row r="1381" spans="3:7" ht="12.75">
      <c r="C1381" s="491"/>
      <c r="D1381" s="491"/>
      <c r="E1381" s="491"/>
      <c r="F1381" s="491"/>
      <c r="G1381" s="491"/>
    </row>
    <row r="1382" spans="3:7" ht="12.75">
      <c r="C1382" s="491"/>
      <c r="D1382" s="491"/>
      <c r="E1382" s="491"/>
      <c r="F1382" s="491"/>
      <c r="G1382" s="491"/>
    </row>
    <row r="1383" spans="3:7" ht="12.75">
      <c r="C1383" s="491"/>
      <c r="D1383" s="491"/>
      <c r="E1383" s="491"/>
      <c r="F1383" s="491"/>
      <c r="G1383" s="491"/>
    </row>
    <row r="1384" spans="3:7" ht="12.75">
      <c r="C1384" s="491"/>
      <c r="D1384" s="491"/>
      <c r="E1384" s="491"/>
      <c r="F1384" s="491"/>
      <c r="G1384" s="491"/>
    </row>
    <row r="1385" spans="3:7" ht="12.75">
      <c r="C1385" s="491"/>
      <c r="D1385" s="491"/>
      <c r="E1385" s="491"/>
      <c r="F1385" s="491"/>
      <c r="G1385" s="491"/>
    </row>
    <row r="1386" spans="3:7" ht="12.75">
      <c r="C1386" s="491"/>
      <c r="D1386" s="491"/>
      <c r="E1386" s="491"/>
      <c r="F1386" s="491"/>
      <c r="G1386" s="491"/>
    </row>
    <row r="1387" spans="3:7" ht="12.75">
      <c r="C1387" s="491"/>
      <c r="D1387" s="491"/>
      <c r="E1387" s="491"/>
      <c r="F1387" s="491"/>
      <c r="G1387" s="491"/>
    </row>
    <row r="1388" spans="3:7" ht="12.75">
      <c r="C1388" s="491"/>
      <c r="D1388" s="491"/>
      <c r="E1388" s="491"/>
      <c r="F1388" s="491"/>
      <c r="G1388" s="491"/>
    </row>
    <row r="1389" spans="3:7" ht="12.75">
      <c r="C1389" s="491"/>
      <c r="D1389" s="491"/>
      <c r="E1389" s="491"/>
      <c r="F1389" s="491"/>
      <c r="G1389" s="491"/>
    </row>
    <row r="1390" spans="3:7" ht="12.75">
      <c r="C1390" s="491"/>
      <c r="D1390" s="491"/>
      <c r="E1390" s="491"/>
      <c r="F1390" s="491"/>
      <c r="G1390" s="491"/>
    </row>
    <row r="1391" spans="3:7" ht="12.75">
      <c r="C1391" s="491"/>
      <c r="D1391" s="491"/>
      <c r="E1391" s="491"/>
      <c r="F1391" s="491"/>
      <c r="G1391" s="491"/>
    </row>
    <row r="1392" spans="3:7" ht="12.75">
      <c r="C1392" s="491"/>
      <c r="D1392" s="491"/>
      <c r="E1392" s="491"/>
      <c r="F1392" s="491"/>
      <c r="G1392" s="491"/>
    </row>
    <row r="1393" spans="3:7" ht="12.75">
      <c r="C1393" s="491"/>
      <c r="D1393" s="491"/>
      <c r="E1393" s="491"/>
      <c r="F1393" s="491"/>
      <c r="G1393" s="491"/>
    </row>
    <row r="1394" spans="3:7" ht="12.75">
      <c r="C1394" s="491"/>
      <c r="D1394" s="491"/>
      <c r="E1394" s="491"/>
      <c r="F1394" s="491"/>
      <c r="G1394" s="491"/>
    </row>
    <row r="1395" spans="3:7" ht="12.75">
      <c r="C1395" s="491"/>
      <c r="D1395" s="491"/>
      <c r="E1395" s="491"/>
      <c r="F1395" s="491"/>
      <c r="G1395" s="491"/>
    </row>
    <row r="1396" spans="3:7" ht="12.75">
      <c r="C1396" s="491"/>
      <c r="D1396" s="491"/>
      <c r="E1396" s="491"/>
      <c r="F1396" s="491"/>
      <c r="G1396" s="491"/>
    </row>
    <row r="1397" spans="3:7" ht="12.75">
      <c r="C1397" s="491"/>
      <c r="D1397" s="491"/>
      <c r="E1397" s="491"/>
      <c r="F1397" s="491"/>
      <c r="G1397" s="491"/>
    </row>
    <row r="1398" spans="3:7" ht="12.75">
      <c r="C1398" s="491"/>
      <c r="D1398" s="491"/>
      <c r="E1398" s="491"/>
      <c r="F1398" s="491"/>
      <c r="G1398" s="491"/>
    </row>
    <row r="1399" spans="3:7" ht="12.75">
      <c r="C1399" s="491"/>
      <c r="D1399" s="491"/>
      <c r="E1399" s="491"/>
      <c r="F1399" s="491"/>
      <c r="G1399" s="491"/>
    </row>
    <row r="1400" spans="3:7" ht="12.75">
      <c r="C1400" s="491"/>
      <c r="D1400" s="491"/>
      <c r="E1400" s="491"/>
      <c r="F1400" s="491"/>
      <c r="G1400" s="491"/>
    </row>
    <row r="1401" spans="3:7" ht="12.75">
      <c r="C1401" s="491"/>
      <c r="D1401" s="491"/>
      <c r="E1401" s="491"/>
      <c r="F1401" s="491"/>
      <c r="G1401" s="491"/>
    </row>
    <row r="1402" spans="3:7" ht="12.75">
      <c r="C1402" s="491"/>
      <c r="D1402" s="491"/>
      <c r="E1402" s="491"/>
      <c r="F1402" s="491"/>
      <c r="G1402" s="491"/>
    </row>
    <row r="1403" spans="3:7" ht="12.75">
      <c r="C1403" s="491"/>
      <c r="D1403" s="491"/>
      <c r="E1403" s="491"/>
      <c r="F1403" s="491"/>
      <c r="G1403" s="491"/>
    </row>
    <row r="1404" spans="3:7" ht="12.75">
      <c r="C1404" s="491"/>
      <c r="D1404" s="491"/>
      <c r="E1404" s="491"/>
      <c r="F1404" s="491"/>
      <c r="G1404" s="491"/>
    </row>
    <row r="1405" spans="3:7" ht="12.75">
      <c r="C1405" s="491"/>
      <c r="D1405" s="491"/>
      <c r="E1405" s="491"/>
      <c r="F1405" s="491"/>
      <c r="G1405" s="491"/>
    </row>
    <row r="1406" spans="3:7" ht="12.75">
      <c r="C1406" s="491"/>
      <c r="D1406" s="491"/>
      <c r="E1406" s="491"/>
      <c r="F1406" s="491"/>
      <c r="G1406" s="491"/>
    </row>
    <row r="1407" spans="3:7" ht="12.75">
      <c r="C1407" s="491"/>
      <c r="D1407" s="491"/>
      <c r="E1407" s="491"/>
      <c r="F1407" s="491"/>
      <c r="G1407" s="491"/>
    </row>
    <row r="1408" spans="3:7" ht="12.75">
      <c r="C1408" s="491"/>
      <c r="D1408" s="491"/>
      <c r="E1408" s="491"/>
      <c r="F1408" s="491"/>
      <c r="G1408" s="491"/>
    </row>
    <row r="1409" spans="3:7" ht="12.75">
      <c r="C1409" s="491"/>
      <c r="D1409" s="491"/>
      <c r="E1409" s="491"/>
      <c r="F1409" s="491"/>
      <c r="G1409" s="491"/>
    </row>
    <row r="1410" spans="3:7" ht="12.75">
      <c r="C1410" s="491"/>
      <c r="D1410" s="491"/>
      <c r="E1410" s="491"/>
      <c r="F1410" s="491"/>
      <c r="G1410" s="491"/>
    </row>
    <row r="1411" spans="3:7" ht="12.75">
      <c r="C1411" s="491"/>
      <c r="D1411" s="491"/>
      <c r="E1411" s="491"/>
      <c r="F1411" s="491"/>
      <c r="G1411" s="491"/>
    </row>
    <row r="1412" spans="3:7" ht="12.75">
      <c r="C1412" s="491"/>
      <c r="D1412" s="491"/>
      <c r="E1412" s="491"/>
      <c r="F1412" s="491"/>
      <c r="G1412" s="491"/>
    </row>
    <row r="1413" spans="3:7" ht="12.75">
      <c r="C1413" s="491"/>
      <c r="D1413" s="491"/>
      <c r="E1413" s="491"/>
      <c r="F1413" s="491"/>
      <c r="G1413" s="491"/>
    </row>
    <row r="1414" spans="3:7" ht="12.75">
      <c r="C1414" s="491"/>
      <c r="D1414" s="491"/>
      <c r="E1414" s="491"/>
      <c r="F1414" s="491"/>
      <c r="G1414" s="491"/>
    </row>
    <row r="1415" spans="3:7" ht="12.75">
      <c r="C1415" s="491"/>
      <c r="D1415" s="491"/>
      <c r="E1415" s="491"/>
      <c r="F1415" s="491"/>
      <c r="G1415" s="491"/>
    </row>
    <row r="1416" spans="3:7" ht="12.75">
      <c r="C1416" s="491"/>
      <c r="D1416" s="491"/>
      <c r="E1416" s="491"/>
      <c r="F1416" s="491"/>
      <c r="G1416" s="491"/>
    </row>
    <row r="1417" spans="3:7" ht="12.75">
      <c r="C1417" s="491"/>
      <c r="D1417" s="491"/>
      <c r="E1417" s="491"/>
      <c r="F1417" s="491"/>
      <c r="G1417" s="491"/>
    </row>
    <row r="1418" spans="3:7" ht="12.75">
      <c r="C1418" s="491"/>
      <c r="D1418" s="491"/>
      <c r="E1418" s="491"/>
      <c r="F1418" s="491"/>
      <c r="G1418" s="491"/>
    </row>
    <row r="1419" spans="3:7" ht="12.75">
      <c r="C1419" s="491"/>
      <c r="D1419" s="491"/>
      <c r="E1419" s="491"/>
      <c r="F1419" s="491"/>
      <c r="G1419" s="491"/>
    </row>
    <row r="1420" spans="3:7" ht="12.75">
      <c r="C1420" s="491"/>
      <c r="D1420" s="491"/>
      <c r="E1420" s="491"/>
      <c r="F1420" s="491"/>
      <c r="G1420" s="491"/>
    </row>
    <row r="1421" spans="3:7" ht="12.75">
      <c r="C1421" s="491"/>
      <c r="D1421" s="491"/>
      <c r="E1421" s="491"/>
      <c r="F1421" s="491"/>
      <c r="G1421" s="491"/>
    </row>
    <row r="1422" spans="3:7" ht="12.75">
      <c r="C1422" s="491"/>
      <c r="D1422" s="491"/>
      <c r="E1422" s="491"/>
      <c r="F1422" s="491"/>
      <c r="G1422" s="491"/>
    </row>
    <row r="1423" spans="3:7" ht="12.75">
      <c r="C1423" s="491"/>
      <c r="D1423" s="491"/>
      <c r="E1423" s="491"/>
      <c r="F1423" s="491"/>
      <c r="G1423" s="491"/>
    </row>
    <row r="1424" spans="3:7" ht="12.75">
      <c r="C1424" s="491"/>
      <c r="D1424" s="491"/>
      <c r="E1424" s="491"/>
      <c r="F1424" s="491"/>
      <c r="G1424" s="491"/>
    </row>
    <row r="1425" spans="3:7" ht="12.75">
      <c r="C1425" s="491"/>
      <c r="D1425" s="491"/>
      <c r="E1425" s="491"/>
      <c r="F1425" s="491"/>
      <c r="G1425" s="491"/>
    </row>
    <row r="1426" spans="3:7" ht="12.75">
      <c r="C1426" s="491"/>
      <c r="D1426" s="491"/>
      <c r="E1426" s="491"/>
      <c r="F1426" s="491"/>
      <c r="G1426" s="491"/>
    </row>
    <row r="1427" spans="3:7" ht="12.75">
      <c r="C1427" s="491"/>
      <c r="D1427" s="491"/>
      <c r="E1427" s="491"/>
      <c r="F1427" s="491"/>
      <c r="G1427" s="491"/>
    </row>
    <row r="1428" spans="3:7" ht="12.75">
      <c r="C1428" s="491"/>
      <c r="D1428" s="491"/>
      <c r="E1428" s="491"/>
      <c r="F1428" s="491"/>
      <c r="G1428" s="491"/>
    </row>
    <row r="1429" spans="3:7" ht="12.75">
      <c r="C1429" s="491"/>
      <c r="D1429" s="491"/>
      <c r="E1429" s="491"/>
      <c r="F1429" s="491"/>
      <c r="G1429" s="491"/>
    </row>
    <row r="1430" spans="3:7" ht="12.75">
      <c r="C1430" s="491"/>
      <c r="D1430" s="491"/>
      <c r="E1430" s="491"/>
      <c r="F1430" s="491"/>
      <c r="G1430" s="491"/>
    </row>
    <row r="1431" spans="3:7" ht="12.75">
      <c r="C1431" s="491"/>
      <c r="D1431" s="491"/>
      <c r="E1431" s="491"/>
      <c r="F1431" s="491"/>
      <c r="G1431" s="491"/>
    </row>
    <row r="1432" spans="3:7" ht="12.75">
      <c r="C1432" s="491"/>
      <c r="D1432" s="491"/>
      <c r="E1432" s="491"/>
      <c r="F1432" s="491"/>
      <c r="G1432" s="491"/>
    </row>
    <row r="1433" spans="3:7" ht="12.75">
      <c r="C1433" s="491"/>
      <c r="D1433" s="491"/>
      <c r="E1433" s="491"/>
      <c r="F1433" s="491"/>
      <c r="G1433" s="491"/>
    </row>
    <row r="1434" spans="3:7" ht="12.75">
      <c r="C1434" s="491"/>
      <c r="D1434" s="491"/>
      <c r="E1434" s="491"/>
      <c r="F1434" s="491"/>
      <c r="G1434" s="491"/>
    </row>
    <row r="1435" spans="3:7" ht="12.75">
      <c r="C1435" s="491"/>
      <c r="D1435" s="491"/>
      <c r="E1435" s="491"/>
      <c r="F1435" s="491"/>
      <c r="G1435" s="491"/>
    </row>
    <row r="1436" spans="3:7" ht="12.75">
      <c r="C1436" s="491"/>
      <c r="D1436" s="491"/>
      <c r="E1436" s="491"/>
      <c r="F1436" s="491"/>
      <c r="G1436" s="491"/>
    </row>
    <row r="1437" spans="3:7" ht="12.75">
      <c r="C1437" s="491"/>
      <c r="D1437" s="491"/>
      <c r="E1437" s="491"/>
      <c r="F1437" s="491"/>
      <c r="G1437" s="491"/>
    </row>
    <row r="1438" spans="3:7" ht="12.75">
      <c r="C1438" s="491"/>
      <c r="D1438" s="491"/>
      <c r="E1438" s="491"/>
      <c r="F1438" s="491"/>
      <c r="G1438" s="491"/>
    </row>
    <row r="1439" spans="3:7" ht="12.75">
      <c r="C1439" s="491"/>
      <c r="D1439" s="491"/>
      <c r="E1439" s="491"/>
      <c r="F1439" s="491"/>
      <c r="G1439" s="491"/>
    </row>
    <row r="1440" spans="3:7" ht="12.75">
      <c r="C1440" s="491"/>
      <c r="D1440" s="491"/>
      <c r="E1440" s="491"/>
      <c r="F1440" s="491"/>
      <c r="G1440" s="491"/>
    </row>
    <row r="1441" spans="3:7" ht="12.75">
      <c r="C1441" s="491"/>
      <c r="D1441" s="491"/>
      <c r="E1441" s="491"/>
      <c r="F1441" s="491"/>
      <c r="G1441" s="491"/>
    </row>
    <row r="1442" spans="3:7" ht="12.75">
      <c r="C1442" s="491"/>
      <c r="D1442" s="491"/>
      <c r="E1442" s="491"/>
      <c r="F1442" s="491"/>
      <c r="G1442" s="491"/>
    </row>
    <row r="1443" spans="3:7" ht="12.75">
      <c r="C1443" s="491"/>
      <c r="D1443" s="491"/>
      <c r="E1443" s="491"/>
      <c r="F1443" s="491"/>
      <c r="G1443" s="491"/>
    </row>
    <row r="1444" spans="3:7" ht="12.75">
      <c r="C1444" s="491"/>
      <c r="D1444" s="491"/>
      <c r="E1444" s="491"/>
      <c r="F1444" s="491"/>
      <c r="G1444" s="491"/>
    </row>
    <row r="1445" spans="3:7" ht="12.75">
      <c r="C1445" s="491"/>
      <c r="D1445" s="491"/>
      <c r="E1445" s="491"/>
      <c r="F1445" s="491"/>
      <c r="G1445" s="491"/>
    </row>
    <row r="1446" spans="3:7" ht="12.75">
      <c r="C1446" s="491"/>
      <c r="D1446" s="491"/>
      <c r="E1446" s="491"/>
      <c r="F1446" s="491"/>
      <c r="G1446" s="491"/>
    </row>
    <row r="1447" spans="3:7" ht="12.75">
      <c r="C1447" s="491"/>
      <c r="D1447" s="491"/>
      <c r="E1447" s="491"/>
      <c r="F1447" s="491"/>
      <c r="G1447" s="491"/>
    </row>
    <row r="1448" spans="3:7" ht="12.75">
      <c r="C1448" s="491"/>
      <c r="D1448" s="491"/>
      <c r="E1448" s="491"/>
      <c r="F1448" s="491"/>
      <c r="G1448" s="491"/>
    </row>
    <row r="1449" spans="3:7" ht="12.75">
      <c r="C1449" s="491"/>
      <c r="D1449" s="491"/>
      <c r="E1449" s="491"/>
      <c r="F1449" s="491"/>
      <c r="G1449" s="491"/>
    </row>
    <row r="1450" spans="3:7" ht="12.75">
      <c r="C1450" s="491"/>
      <c r="D1450" s="491"/>
      <c r="E1450" s="491"/>
      <c r="F1450" s="491"/>
      <c r="G1450" s="491"/>
    </row>
    <row r="1451" spans="3:7" ht="12.75">
      <c r="C1451" s="491"/>
      <c r="D1451" s="491"/>
      <c r="E1451" s="491"/>
      <c r="F1451" s="491"/>
      <c r="G1451" s="491"/>
    </row>
    <row r="1452" spans="3:7" ht="12.75">
      <c r="C1452" s="491"/>
      <c r="D1452" s="491"/>
      <c r="E1452" s="491"/>
      <c r="F1452" s="491"/>
      <c r="G1452" s="491"/>
    </row>
    <row r="1453" spans="3:7" ht="12.75">
      <c r="C1453" s="491"/>
      <c r="D1453" s="491"/>
      <c r="E1453" s="491"/>
      <c r="F1453" s="491"/>
      <c r="G1453" s="491"/>
    </row>
    <row r="1454" spans="3:7" ht="12.75">
      <c r="C1454" s="491"/>
      <c r="D1454" s="491"/>
      <c r="E1454" s="491"/>
      <c r="F1454" s="491"/>
      <c r="G1454" s="491"/>
    </row>
    <row r="1455" spans="3:7" ht="12.75">
      <c r="C1455" s="491"/>
      <c r="D1455" s="491"/>
      <c r="E1455" s="491"/>
      <c r="F1455" s="491"/>
      <c r="G1455" s="491"/>
    </row>
    <row r="1456" spans="3:7" ht="12.75">
      <c r="C1456" s="491"/>
      <c r="D1456" s="491"/>
      <c r="E1456" s="491"/>
      <c r="F1456" s="491"/>
      <c r="G1456" s="491"/>
    </row>
    <row r="1457" spans="3:7" ht="12.75">
      <c r="C1457" s="491"/>
      <c r="D1457" s="491"/>
      <c r="E1457" s="491"/>
      <c r="F1457" s="491"/>
      <c r="G1457" s="491"/>
    </row>
    <row r="1458" spans="3:7" ht="12.75">
      <c r="C1458" s="491"/>
      <c r="D1458" s="491"/>
      <c r="E1458" s="491"/>
      <c r="F1458" s="491"/>
      <c r="G1458" s="491"/>
    </row>
    <row r="1459" spans="3:7" ht="12.75">
      <c r="C1459" s="491"/>
      <c r="D1459" s="491"/>
      <c r="E1459" s="491"/>
      <c r="F1459" s="491"/>
      <c r="G1459" s="491"/>
    </row>
    <row r="1460" spans="3:7" ht="12.75">
      <c r="C1460" s="491"/>
      <c r="D1460" s="491"/>
      <c r="E1460" s="491"/>
      <c r="F1460" s="491"/>
      <c r="G1460" s="491"/>
    </row>
    <row r="1461" spans="3:7" ht="12.75">
      <c r="C1461" s="491"/>
      <c r="D1461" s="491"/>
      <c r="E1461" s="491"/>
      <c r="F1461" s="491"/>
      <c r="G1461" s="491"/>
    </row>
    <row r="1462" spans="3:7" ht="12.75">
      <c r="C1462" s="491"/>
      <c r="D1462" s="491"/>
      <c r="E1462" s="491"/>
      <c r="F1462" s="491"/>
      <c r="G1462" s="491"/>
    </row>
    <row r="1463" spans="3:7" ht="12.75">
      <c r="C1463" s="491"/>
      <c r="D1463" s="491"/>
      <c r="E1463" s="491"/>
      <c r="F1463" s="491"/>
      <c r="G1463" s="491"/>
    </row>
    <row r="1464" spans="3:7" ht="12.75">
      <c r="C1464" s="491"/>
      <c r="D1464" s="491"/>
      <c r="E1464" s="491"/>
      <c r="F1464" s="491"/>
      <c r="G1464" s="491"/>
    </row>
    <row r="1465" spans="3:7" ht="12.75">
      <c r="C1465" s="491"/>
      <c r="D1465" s="491"/>
      <c r="E1465" s="491"/>
      <c r="F1465" s="491"/>
      <c r="G1465" s="491"/>
    </row>
    <row r="1466" spans="3:7" ht="12.75">
      <c r="C1466" s="491"/>
      <c r="D1466" s="491"/>
      <c r="E1466" s="491"/>
      <c r="F1466" s="491"/>
      <c r="G1466" s="491"/>
    </row>
    <row r="1467" spans="3:7" ht="12.75">
      <c r="C1467" s="491"/>
      <c r="D1467" s="491"/>
      <c r="E1467" s="491"/>
      <c r="F1467" s="491"/>
      <c r="G1467" s="491"/>
    </row>
    <row r="1468" spans="3:7" ht="12.75">
      <c r="C1468" s="491"/>
      <c r="D1468" s="491"/>
      <c r="E1468" s="491"/>
      <c r="F1468" s="491"/>
      <c r="G1468" s="491"/>
    </row>
    <row r="1469" spans="3:7" ht="12.75">
      <c r="C1469" s="491"/>
      <c r="D1469" s="491"/>
      <c r="E1469" s="491"/>
      <c r="F1469" s="491"/>
      <c r="G1469" s="491"/>
    </row>
    <row r="1470" spans="3:7" ht="12.75">
      <c r="C1470" s="491"/>
      <c r="D1470" s="491"/>
      <c r="E1470" s="491"/>
      <c r="F1470" s="491"/>
      <c r="G1470" s="491"/>
    </row>
    <row r="1471" spans="3:7" ht="12.75">
      <c r="C1471" s="491"/>
      <c r="D1471" s="491"/>
      <c r="E1471" s="491"/>
      <c r="F1471" s="491"/>
      <c r="G1471" s="491"/>
    </row>
    <row r="1472" spans="3:7" ht="12.75">
      <c r="C1472" s="491"/>
      <c r="D1472" s="491"/>
      <c r="E1472" s="491"/>
      <c r="F1472" s="491"/>
      <c r="G1472" s="491"/>
    </row>
    <row r="1473" spans="3:7" ht="12.75">
      <c r="C1473" s="491"/>
      <c r="D1473" s="491"/>
      <c r="E1473" s="491"/>
      <c r="F1473" s="491"/>
      <c r="G1473" s="491"/>
    </row>
    <row r="1474" spans="3:7" ht="12.75">
      <c r="C1474" s="491"/>
      <c r="D1474" s="491"/>
      <c r="E1474" s="491"/>
      <c r="F1474" s="491"/>
      <c r="G1474" s="491"/>
    </row>
    <row r="1475" spans="3:7" ht="12.75">
      <c r="C1475" s="491"/>
      <c r="D1475" s="491"/>
      <c r="E1475" s="491"/>
      <c r="F1475" s="491"/>
      <c r="G1475" s="491"/>
    </row>
    <row r="1476" spans="3:7" ht="12.75">
      <c r="C1476" s="491"/>
      <c r="D1476" s="491"/>
      <c r="E1476" s="491"/>
      <c r="F1476" s="491"/>
      <c r="G1476" s="491"/>
    </row>
    <row r="1477" spans="3:7" ht="12.75">
      <c r="C1477" s="491"/>
      <c r="D1477" s="491"/>
      <c r="E1477" s="491"/>
      <c r="F1477" s="491"/>
      <c r="G1477" s="491"/>
    </row>
    <row r="1478" spans="3:7" ht="12.75">
      <c r="C1478" s="491"/>
      <c r="D1478" s="491"/>
      <c r="E1478" s="491"/>
      <c r="F1478" s="491"/>
      <c r="G1478" s="491"/>
    </row>
    <row r="1479" spans="3:7" ht="12.75">
      <c r="C1479" s="491"/>
      <c r="D1479" s="491"/>
      <c r="E1479" s="491"/>
      <c r="F1479" s="491"/>
      <c r="G1479" s="491"/>
    </row>
    <row r="1480" spans="3:7" ht="12.75">
      <c r="C1480" s="491"/>
      <c r="D1480" s="491"/>
      <c r="E1480" s="491"/>
      <c r="F1480" s="491"/>
      <c r="G1480" s="491"/>
    </row>
    <row r="1481" spans="3:7" ht="12.75">
      <c r="C1481" s="491"/>
      <c r="D1481" s="491"/>
      <c r="E1481" s="491"/>
      <c r="F1481" s="491"/>
      <c r="G1481" s="491"/>
    </row>
    <row r="1482" spans="3:7" ht="12.75">
      <c r="C1482" s="491"/>
      <c r="D1482" s="491"/>
      <c r="E1482" s="491"/>
      <c r="F1482" s="491"/>
      <c r="G1482" s="491"/>
    </row>
    <row r="1483" spans="3:7" ht="12.75">
      <c r="C1483" s="491"/>
      <c r="D1483" s="491"/>
      <c r="E1483" s="491"/>
      <c r="F1483" s="491"/>
      <c r="G1483" s="491"/>
    </row>
    <row r="1484" spans="3:7" ht="12.75">
      <c r="C1484" s="491"/>
      <c r="D1484" s="491"/>
      <c r="E1484" s="491"/>
      <c r="F1484" s="491"/>
      <c r="G1484" s="491"/>
    </row>
    <row r="1485" spans="3:7" ht="12.75">
      <c r="C1485" s="491"/>
      <c r="D1485" s="491"/>
      <c r="E1485" s="491"/>
      <c r="F1485" s="491"/>
      <c r="G1485" s="491"/>
    </row>
    <row r="1486" spans="3:7" ht="12.75">
      <c r="C1486" s="491"/>
      <c r="D1486" s="491"/>
      <c r="E1486" s="491"/>
      <c r="F1486" s="491"/>
      <c r="G1486" s="491"/>
    </row>
    <row r="1487" spans="3:7" ht="12.75">
      <c r="C1487" s="491"/>
      <c r="D1487" s="491"/>
      <c r="E1487" s="491"/>
      <c r="F1487" s="491"/>
      <c r="G1487" s="491"/>
    </row>
    <row r="1488" spans="3:7" ht="12.75">
      <c r="C1488" s="491"/>
      <c r="D1488" s="491"/>
      <c r="E1488" s="491"/>
      <c r="F1488" s="491"/>
      <c r="G1488" s="491"/>
    </row>
    <row r="1489" spans="3:7" ht="12.75">
      <c r="C1489" s="491"/>
      <c r="D1489" s="491"/>
      <c r="E1489" s="491"/>
      <c r="F1489" s="491"/>
      <c r="G1489" s="491"/>
    </row>
    <row r="1490" spans="3:7" ht="12.75">
      <c r="C1490" s="491"/>
      <c r="D1490" s="491"/>
      <c r="E1490" s="491"/>
      <c r="F1490" s="491"/>
      <c r="G1490" s="491"/>
    </row>
    <row r="1491" spans="3:7" ht="12.75">
      <c r="C1491" s="491"/>
      <c r="D1491" s="491"/>
      <c r="E1491" s="491"/>
      <c r="F1491" s="491"/>
      <c r="G1491" s="491"/>
    </row>
    <row r="1492" spans="3:7" ht="12.75">
      <c r="C1492" s="491"/>
      <c r="D1492" s="491"/>
      <c r="E1492" s="491"/>
      <c r="F1492" s="491"/>
      <c r="G1492" s="491"/>
    </row>
    <row r="1493" spans="3:7" ht="12.75">
      <c r="C1493" s="491"/>
      <c r="D1493" s="491"/>
      <c r="E1493" s="491"/>
      <c r="F1493" s="491"/>
      <c r="G1493" s="491"/>
    </row>
    <row r="1494" spans="3:7" ht="12.75">
      <c r="C1494" s="491"/>
      <c r="D1494" s="491"/>
      <c r="E1494" s="491"/>
      <c r="F1494" s="491"/>
      <c r="G1494" s="491"/>
    </row>
    <row r="1495" spans="3:7" ht="12.75">
      <c r="C1495" s="491"/>
      <c r="D1495" s="491"/>
      <c r="E1495" s="491"/>
      <c r="F1495" s="491"/>
      <c r="G1495" s="491"/>
    </row>
    <row r="1496" spans="3:7" ht="12.75">
      <c r="C1496" s="491"/>
      <c r="D1496" s="491"/>
      <c r="E1496" s="491"/>
      <c r="F1496" s="491"/>
      <c r="G1496" s="491"/>
    </row>
    <row r="1497" spans="3:7" ht="12.75">
      <c r="C1497" s="491"/>
      <c r="D1497" s="491"/>
      <c r="E1497" s="491"/>
      <c r="F1497" s="491"/>
      <c r="G1497" s="491"/>
    </row>
    <row r="1498" spans="3:7" ht="12.75">
      <c r="C1498" s="491"/>
      <c r="D1498" s="491"/>
      <c r="E1498" s="491"/>
      <c r="F1498" s="491"/>
      <c r="G1498" s="491"/>
    </row>
    <row r="1499" spans="3:7" ht="12.75">
      <c r="C1499" s="491"/>
      <c r="D1499" s="491"/>
      <c r="E1499" s="491"/>
      <c r="F1499" s="491"/>
      <c r="G1499" s="491"/>
    </row>
    <row r="1500" spans="3:7" ht="12.75">
      <c r="C1500" s="491"/>
      <c r="D1500" s="491"/>
      <c r="E1500" s="491"/>
      <c r="F1500" s="491"/>
      <c r="G1500" s="491"/>
    </row>
    <row r="1501" spans="3:7" ht="12.75">
      <c r="C1501" s="491"/>
      <c r="D1501" s="491"/>
      <c r="E1501" s="491"/>
      <c r="F1501" s="491"/>
      <c r="G1501" s="491"/>
    </row>
    <row r="1502" spans="3:7" ht="12.75">
      <c r="C1502" s="491"/>
      <c r="D1502" s="491"/>
      <c r="E1502" s="491"/>
      <c r="F1502" s="491"/>
      <c r="G1502" s="491"/>
    </row>
    <row r="1503" spans="3:7" ht="12.75">
      <c r="C1503" s="491"/>
      <c r="D1503" s="491"/>
      <c r="E1503" s="491"/>
      <c r="F1503" s="491"/>
      <c r="G1503" s="491"/>
    </row>
    <row r="1504" spans="3:7" ht="12.75">
      <c r="C1504" s="491"/>
      <c r="D1504" s="491"/>
      <c r="E1504" s="491"/>
      <c r="F1504" s="491"/>
      <c r="G1504" s="491"/>
    </row>
    <row r="1505" spans="3:7" ht="12.75">
      <c r="C1505" s="491"/>
      <c r="D1505" s="491"/>
      <c r="E1505" s="491"/>
      <c r="F1505" s="491"/>
      <c r="G1505" s="491"/>
    </row>
    <row r="1506" spans="3:7" ht="12.75">
      <c r="C1506" s="491"/>
      <c r="D1506" s="491"/>
      <c r="E1506" s="491"/>
      <c r="F1506" s="491"/>
      <c r="G1506" s="491"/>
    </row>
    <row r="1507" spans="3:7" ht="12.75">
      <c r="C1507" s="491"/>
      <c r="D1507" s="491"/>
      <c r="E1507" s="491"/>
      <c r="F1507" s="491"/>
      <c r="G1507" s="491"/>
    </row>
    <row r="1508" spans="3:7" ht="12.75">
      <c r="C1508" s="491"/>
      <c r="D1508" s="491"/>
      <c r="E1508" s="491"/>
      <c r="F1508" s="491"/>
      <c r="G1508" s="491"/>
    </row>
    <row r="1509" spans="3:7" ht="12.75">
      <c r="C1509" s="491"/>
      <c r="D1509" s="491"/>
      <c r="E1509" s="491"/>
      <c r="F1509" s="491"/>
      <c r="G1509" s="491"/>
    </row>
    <row r="1510" spans="3:7" ht="12.75">
      <c r="C1510" s="491"/>
      <c r="D1510" s="491"/>
      <c r="E1510" s="491"/>
      <c r="F1510" s="491"/>
      <c r="G1510" s="491"/>
    </row>
    <row r="1511" spans="3:7" ht="12.75">
      <c r="C1511" s="491"/>
      <c r="D1511" s="491"/>
      <c r="E1511" s="491"/>
      <c r="F1511" s="491"/>
      <c r="G1511" s="491"/>
    </row>
    <row r="1512" spans="3:7" ht="12.75">
      <c r="C1512" s="491"/>
      <c r="D1512" s="491"/>
      <c r="E1512" s="491"/>
      <c r="F1512" s="491"/>
      <c r="G1512" s="491"/>
    </row>
    <row r="1513" spans="3:7" ht="12.75">
      <c r="C1513" s="491"/>
      <c r="D1513" s="491"/>
      <c r="E1513" s="491"/>
      <c r="F1513" s="491"/>
      <c r="G1513" s="491"/>
    </row>
    <row r="1514" spans="3:7" ht="12.75">
      <c r="C1514" s="491"/>
      <c r="D1514" s="491"/>
      <c r="E1514" s="491"/>
      <c r="F1514" s="491"/>
      <c r="G1514" s="491"/>
    </row>
    <row r="1515" spans="3:7" ht="12.75">
      <c r="C1515" s="491"/>
      <c r="D1515" s="491"/>
      <c r="E1515" s="491"/>
      <c r="F1515" s="491"/>
      <c r="G1515" s="491"/>
    </row>
    <row r="1516" spans="3:7" ht="12.75">
      <c r="C1516" s="491"/>
      <c r="D1516" s="491"/>
      <c r="E1516" s="491"/>
      <c r="F1516" s="491"/>
      <c r="G1516" s="491"/>
    </row>
    <row r="1517" spans="3:7" ht="12.75">
      <c r="C1517" s="491"/>
      <c r="D1517" s="491"/>
      <c r="E1517" s="491"/>
      <c r="F1517" s="491"/>
      <c r="G1517" s="491"/>
    </row>
    <row r="1518" spans="3:7" ht="12.75">
      <c r="C1518" s="491"/>
      <c r="D1518" s="491"/>
      <c r="E1518" s="491"/>
      <c r="F1518" s="491"/>
      <c r="G1518" s="491"/>
    </row>
    <row r="1519" spans="3:7" ht="12.75">
      <c r="C1519" s="491"/>
      <c r="D1519" s="491"/>
      <c r="E1519" s="491"/>
      <c r="F1519" s="491"/>
      <c r="G1519" s="491"/>
    </row>
    <row r="1520" spans="3:7" ht="12.75">
      <c r="C1520" s="491"/>
      <c r="D1520" s="491"/>
      <c r="E1520" s="491"/>
      <c r="F1520" s="491"/>
      <c r="G1520" s="491"/>
    </row>
    <row r="1521" spans="3:7" ht="12.75">
      <c r="C1521" s="491"/>
      <c r="D1521" s="491"/>
      <c r="E1521" s="491"/>
      <c r="F1521" s="491"/>
      <c r="G1521" s="491"/>
    </row>
    <row r="1522" spans="3:7" ht="12.75">
      <c r="C1522" s="491"/>
      <c r="D1522" s="491"/>
      <c r="E1522" s="491"/>
      <c r="F1522" s="491"/>
      <c r="G1522" s="491"/>
    </row>
    <row r="1523" spans="3:7" ht="12.75">
      <c r="C1523" s="491"/>
      <c r="D1523" s="491"/>
      <c r="E1523" s="491"/>
      <c r="F1523" s="491"/>
      <c r="G1523" s="491"/>
    </row>
    <row r="1524" spans="3:7" ht="12.75">
      <c r="C1524" s="491"/>
      <c r="D1524" s="491"/>
      <c r="E1524" s="491"/>
      <c r="F1524" s="491"/>
      <c r="G1524" s="491"/>
    </row>
    <row r="1525" spans="3:7" ht="12.75">
      <c r="C1525" s="491"/>
      <c r="D1525" s="491"/>
      <c r="E1525" s="491"/>
      <c r="F1525" s="491"/>
      <c r="G1525" s="491"/>
    </row>
    <row r="1526" spans="3:7" ht="12.75">
      <c r="C1526" s="491"/>
      <c r="D1526" s="491"/>
      <c r="E1526" s="491"/>
      <c r="F1526" s="491"/>
      <c r="G1526" s="491"/>
    </row>
    <row r="1527" spans="3:7" ht="12.75">
      <c r="C1527" s="491"/>
      <c r="D1527" s="491"/>
      <c r="E1527" s="491"/>
      <c r="F1527" s="491"/>
      <c r="G1527" s="491"/>
    </row>
    <row r="1528" spans="3:7" ht="12.75">
      <c r="C1528" s="491"/>
      <c r="D1528" s="491"/>
      <c r="E1528" s="491"/>
      <c r="F1528" s="491"/>
      <c r="G1528" s="491"/>
    </row>
    <row r="1529" spans="3:7" ht="12.75">
      <c r="C1529" s="491"/>
      <c r="D1529" s="491"/>
      <c r="E1529" s="491"/>
      <c r="F1529" s="491"/>
      <c r="G1529" s="491"/>
    </row>
    <row r="1530" spans="3:7" ht="12.75">
      <c r="C1530" s="491"/>
      <c r="D1530" s="491"/>
      <c r="E1530" s="491"/>
      <c r="F1530" s="491"/>
      <c r="G1530" s="491"/>
    </row>
    <row r="1531" spans="3:7" ht="12.75">
      <c r="C1531" s="491"/>
      <c r="D1531" s="491"/>
      <c r="E1531" s="491"/>
      <c r="F1531" s="491"/>
      <c r="G1531" s="491"/>
    </row>
    <row r="1532" spans="3:7" ht="12.75">
      <c r="C1532" s="491"/>
      <c r="D1532" s="491"/>
      <c r="E1532" s="491"/>
      <c r="F1532" s="491"/>
      <c r="G1532" s="491"/>
    </row>
    <row r="1533" spans="3:7" ht="12.75">
      <c r="C1533" s="491"/>
      <c r="D1533" s="491"/>
      <c r="E1533" s="491"/>
      <c r="F1533" s="491"/>
      <c r="G1533" s="491"/>
    </row>
    <row r="1534" spans="3:7" ht="12.75">
      <c r="C1534" s="491"/>
      <c r="D1534" s="491"/>
      <c r="E1534" s="491"/>
      <c r="F1534" s="491"/>
      <c r="G1534" s="491"/>
    </row>
    <row r="1535" spans="3:7" ht="12.75">
      <c r="C1535" s="491"/>
      <c r="D1535" s="491"/>
      <c r="E1535" s="491"/>
      <c r="F1535" s="491"/>
      <c r="G1535" s="491"/>
    </row>
    <row r="1536" spans="3:7" ht="12.75">
      <c r="C1536" s="491"/>
      <c r="D1536" s="491"/>
      <c r="E1536" s="491"/>
      <c r="F1536" s="491"/>
      <c r="G1536" s="491"/>
    </row>
    <row r="1537" spans="3:7" ht="12.75">
      <c r="C1537" s="491"/>
      <c r="D1537" s="491"/>
      <c r="E1537" s="491"/>
      <c r="F1537" s="491"/>
      <c r="G1537" s="491"/>
    </row>
    <row r="1538" spans="3:7" ht="12.75">
      <c r="C1538" s="491"/>
      <c r="D1538" s="491"/>
      <c r="E1538" s="491"/>
      <c r="F1538" s="491"/>
      <c r="G1538" s="491"/>
    </row>
    <row r="1539" spans="3:7" ht="12.75">
      <c r="C1539" s="491"/>
      <c r="D1539" s="491"/>
      <c r="E1539" s="491"/>
      <c r="F1539" s="491"/>
      <c r="G1539" s="491"/>
    </row>
    <row r="1540" spans="3:7" ht="12.75">
      <c r="C1540" s="491"/>
      <c r="D1540" s="491"/>
      <c r="E1540" s="491"/>
      <c r="F1540" s="491"/>
      <c r="G1540" s="491"/>
    </row>
    <row r="1541" spans="3:7" ht="12.75">
      <c r="C1541" s="491"/>
      <c r="D1541" s="491"/>
      <c r="E1541" s="491"/>
      <c r="F1541" s="491"/>
      <c r="G1541" s="491"/>
    </row>
    <row r="1542" spans="3:7" ht="12.75">
      <c r="C1542" s="491"/>
      <c r="D1542" s="491"/>
      <c r="E1542" s="491"/>
      <c r="F1542" s="491"/>
      <c r="G1542" s="491"/>
    </row>
    <row r="1543" spans="3:7" ht="12.75">
      <c r="C1543" s="491"/>
      <c r="D1543" s="491"/>
      <c r="E1543" s="491"/>
      <c r="F1543" s="491"/>
      <c r="G1543" s="491"/>
    </row>
    <row r="1544" spans="3:7" ht="12.75">
      <c r="C1544" s="491"/>
      <c r="D1544" s="491"/>
      <c r="E1544" s="491"/>
      <c r="F1544" s="491"/>
      <c r="G1544" s="491"/>
    </row>
    <row r="1545" spans="3:7" ht="12.75">
      <c r="C1545" s="491"/>
      <c r="D1545" s="491"/>
      <c r="E1545" s="491"/>
      <c r="F1545" s="491"/>
      <c r="G1545" s="491"/>
    </row>
    <row r="1546" spans="3:7" ht="12.75">
      <c r="C1546" s="491"/>
      <c r="D1546" s="491"/>
      <c r="E1546" s="491"/>
      <c r="F1546" s="491"/>
      <c r="G1546" s="491"/>
    </row>
    <row r="1547" spans="3:7" ht="12.75">
      <c r="C1547" s="491"/>
      <c r="D1547" s="491"/>
      <c r="E1547" s="491"/>
      <c r="F1547" s="491"/>
      <c r="G1547" s="491"/>
    </row>
    <row r="1548" spans="3:7" ht="12.75">
      <c r="C1548" s="491"/>
      <c r="D1548" s="491"/>
      <c r="E1548" s="491"/>
      <c r="F1548" s="491"/>
      <c r="G1548" s="491"/>
    </row>
    <row r="1549" spans="3:7" ht="12.75">
      <c r="C1549" s="491"/>
      <c r="D1549" s="491"/>
      <c r="E1549" s="491"/>
      <c r="F1549" s="491"/>
      <c r="G1549" s="491"/>
    </row>
    <row r="1550" spans="3:7" ht="12.75">
      <c r="C1550" s="491"/>
      <c r="D1550" s="491"/>
      <c r="E1550" s="491"/>
      <c r="F1550" s="491"/>
      <c r="G1550" s="491"/>
    </row>
    <row r="1551" spans="3:7" ht="12.75">
      <c r="C1551" s="491"/>
      <c r="D1551" s="491"/>
      <c r="E1551" s="491"/>
      <c r="F1551" s="491"/>
      <c r="G1551" s="491"/>
    </row>
    <row r="1552" spans="3:7" ht="12.75">
      <c r="C1552" s="491"/>
      <c r="D1552" s="491"/>
      <c r="E1552" s="491"/>
      <c r="F1552" s="491"/>
      <c r="G1552" s="491"/>
    </row>
    <row r="1553" spans="3:7" ht="12.75">
      <c r="C1553" s="491"/>
      <c r="D1553" s="491"/>
      <c r="E1553" s="491"/>
      <c r="F1553" s="491"/>
      <c r="G1553" s="491"/>
    </row>
    <row r="1554" spans="3:7" ht="12.75">
      <c r="C1554" s="491"/>
      <c r="D1554" s="491"/>
      <c r="E1554" s="491"/>
      <c r="F1554" s="491"/>
      <c r="G1554" s="491"/>
    </row>
    <row r="1555" spans="3:7" ht="12.75">
      <c r="C1555" s="491"/>
      <c r="D1555" s="491"/>
      <c r="E1555" s="491"/>
      <c r="F1555" s="491"/>
      <c r="G1555" s="491"/>
    </row>
    <row r="1556" spans="3:7" ht="12.75">
      <c r="C1556" s="491"/>
      <c r="D1556" s="491"/>
      <c r="E1556" s="491"/>
      <c r="F1556" s="491"/>
      <c r="G1556" s="491"/>
    </row>
    <row r="1557" spans="3:7" ht="12.75">
      <c r="C1557" s="491"/>
      <c r="D1557" s="491"/>
      <c r="E1557" s="491"/>
      <c r="F1557" s="491"/>
      <c r="G1557" s="491"/>
    </row>
    <row r="1558" spans="3:7" ht="12.75">
      <c r="C1558" s="491"/>
      <c r="D1558" s="491"/>
      <c r="E1558" s="491"/>
      <c r="F1558" s="491"/>
      <c r="G1558" s="491"/>
    </row>
    <row r="1559" spans="3:7" ht="12.75">
      <c r="C1559" s="491"/>
      <c r="D1559" s="491"/>
      <c r="E1559" s="491"/>
      <c r="F1559" s="491"/>
      <c r="G1559" s="491"/>
    </row>
    <row r="1560" spans="3:7" ht="12.75">
      <c r="C1560" s="491"/>
      <c r="D1560" s="491"/>
      <c r="E1560" s="491"/>
      <c r="F1560" s="491"/>
      <c r="G1560" s="491"/>
    </row>
    <row r="1561" spans="3:7" ht="12.75">
      <c r="C1561" s="491"/>
      <c r="D1561" s="491"/>
      <c r="E1561" s="491"/>
      <c r="F1561" s="491"/>
      <c r="G1561" s="491"/>
    </row>
    <row r="1562" spans="3:7" ht="12.75">
      <c r="C1562" s="491"/>
      <c r="D1562" s="491"/>
      <c r="E1562" s="491"/>
      <c r="F1562" s="491"/>
      <c r="G1562" s="491"/>
    </row>
    <row r="1563" spans="3:7" ht="12.75">
      <c r="C1563" s="491"/>
      <c r="D1563" s="491"/>
      <c r="E1563" s="491"/>
      <c r="F1563" s="491"/>
      <c r="G1563" s="491"/>
    </row>
    <row r="1564" spans="3:7" ht="12.75">
      <c r="C1564" s="491"/>
      <c r="D1564" s="491"/>
      <c r="E1564" s="491"/>
      <c r="F1564" s="491"/>
      <c r="G1564" s="491"/>
    </row>
    <row r="1565" spans="3:7" ht="12.75">
      <c r="C1565" s="491"/>
      <c r="D1565" s="491"/>
      <c r="E1565" s="491"/>
      <c r="F1565" s="491"/>
      <c r="G1565" s="491"/>
    </row>
    <row r="1566" spans="3:7" ht="12.75">
      <c r="C1566" s="491"/>
      <c r="D1566" s="491"/>
      <c r="E1566" s="491"/>
      <c r="F1566" s="491"/>
      <c r="G1566" s="491"/>
    </row>
    <row r="1567" spans="3:7" ht="12.75">
      <c r="C1567" s="491"/>
      <c r="D1567" s="491"/>
      <c r="E1567" s="491"/>
      <c r="F1567" s="491"/>
      <c r="G1567" s="491"/>
    </row>
    <row r="1568" spans="3:7" ht="12.75">
      <c r="C1568" s="491"/>
      <c r="D1568" s="491"/>
      <c r="E1568" s="491"/>
      <c r="F1568" s="491"/>
      <c r="G1568" s="491"/>
    </row>
    <row r="1569" spans="3:7" ht="12.75">
      <c r="C1569" s="491"/>
      <c r="D1569" s="491"/>
      <c r="E1569" s="491"/>
      <c r="F1569" s="491"/>
      <c r="G1569" s="491"/>
    </row>
    <row r="1570" spans="3:7" ht="12.75">
      <c r="C1570" s="491"/>
      <c r="D1570" s="491"/>
      <c r="E1570" s="491"/>
      <c r="F1570" s="491"/>
      <c r="G1570" s="491"/>
    </row>
    <row r="1571" spans="3:7" ht="12.75">
      <c r="C1571" s="491"/>
      <c r="D1571" s="491"/>
      <c r="E1571" s="491"/>
      <c r="F1571" s="491"/>
      <c r="G1571" s="491"/>
    </row>
    <row r="1572" spans="3:7" ht="12.75">
      <c r="C1572" s="491"/>
      <c r="D1572" s="491"/>
      <c r="E1572" s="491"/>
      <c r="F1572" s="491"/>
      <c r="G1572" s="491"/>
    </row>
    <row r="1573" spans="3:7" ht="12.75">
      <c r="C1573" s="491"/>
      <c r="D1573" s="491"/>
      <c r="E1573" s="491"/>
      <c r="F1573" s="491"/>
      <c r="G1573" s="491"/>
    </row>
    <row r="1574" spans="3:7" ht="12.75">
      <c r="C1574" s="491"/>
      <c r="D1574" s="491"/>
      <c r="E1574" s="491"/>
      <c r="F1574" s="491"/>
      <c r="G1574" s="491"/>
    </row>
    <row r="1575" spans="3:7" ht="12.75">
      <c r="C1575" s="491"/>
      <c r="D1575" s="491"/>
      <c r="E1575" s="491"/>
      <c r="F1575" s="491"/>
      <c r="G1575" s="491"/>
    </row>
    <row r="1576" spans="3:7" ht="12.75">
      <c r="C1576" s="491"/>
      <c r="D1576" s="491"/>
      <c r="E1576" s="491"/>
      <c r="F1576" s="491"/>
      <c r="G1576" s="491"/>
    </row>
    <row r="1577" spans="3:7" ht="12.75">
      <c r="C1577" s="491"/>
      <c r="D1577" s="491"/>
      <c r="E1577" s="491"/>
      <c r="F1577" s="491"/>
      <c r="G1577" s="491"/>
    </row>
    <row r="1578" spans="3:7" ht="12.75">
      <c r="C1578" s="491"/>
      <c r="D1578" s="491"/>
      <c r="E1578" s="491"/>
      <c r="F1578" s="491"/>
      <c r="G1578" s="491"/>
    </row>
    <row r="1579" spans="3:7" ht="12.75">
      <c r="C1579" s="491"/>
      <c r="D1579" s="491"/>
      <c r="E1579" s="491"/>
      <c r="F1579" s="491"/>
      <c r="G1579" s="491"/>
    </row>
    <row r="1580" spans="3:7" ht="12.75">
      <c r="C1580" s="491"/>
      <c r="D1580" s="491"/>
      <c r="E1580" s="491"/>
      <c r="F1580" s="491"/>
      <c r="G1580" s="491"/>
    </row>
    <row r="1581" spans="3:7" ht="12.75">
      <c r="C1581" s="491"/>
      <c r="D1581" s="491"/>
      <c r="E1581" s="491"/>
      <c r="F1581" s="491"/>
      <c r="G1581" s="491"/>
    </row>
    <row r="1582" spans="3:7" ht="12.75">
      <c r="C1582" s="491"/>
      <c r="D1582" s="491"/>
      <c r="E1582" s="491"/>
      <c r="F1582" s="491"/>
      <c r="G1582" s="491"/>
    </row>
    <row r="1583" spans="3:7" ht="12.75">
      <c r="C1583" s="491"/>
      <c r="D1583" s="491"/>
      <c r="E1583" s="491"/>
      <c r="F1583" s="491"/>
      <c r="G1583" s="491"/>
    </row>
    <row r="1584" spans="3:7" ht="12.75">
      <c r="C1584" s="491"/>
      <c r="D1584" s="491"/>
      <c r="E1584" s="491"/>
      <c r="F1584" s="491"/>
      <c r="G1584" s="491"/>
    </row>
    <row r="1585" spans="3:7" ht="12.75">
      <c r="C1585" s="491"/>
      <c r="D1585" s="491"/>
      <c r="E1585" s="491"/>
      <c r="F1585" s="491"/>
      <c r="G1585" s="491"/>
    </row>
    <row r="1586" spans="3:7" ht="12.75">
      <c r="C1586" s="491"/>
      <c r="D1586" s="491"/>
      <c r="E1586" s="491"/>
      <c r="F1586" s="491"/>
      <c r="G1586" s="491"/>
    </row>
    <row r="1587" spans="3:7" ht="12.75">
      <c r="C1587" s="491"/>
      <c r="D1587" s="491"/>
      <c r="E1587" s="491"/>
      <c r="F1587" s="491"/>
      <c r="G1587" s="491"/>
    </row>
    <row r="1588" spans="3:7" ht="12.75">
      <c r="C1588" s="491"/>
      <c r="D1588" s="491"/>
      <c r="E1588" s="491"/>
      <c r="F1588" s="491"/>
      <c r="G1588" s="491"/>
    </row>
    <row r="1589" spans="3:7" ht="12.75">
      <c r="C1589" s="491"/>
      <c r="D1589" s="491"/>
      <c r="E1589" s="491"/>
      <c r="F1589" s="491"/>
      <c r="G1589" s="491"/>
    </row>
    <row r="1590" spans="3:7" ht="12.75">
      <c r="C1590" s="491"/>
      <c r="D1590" s="491"/>
      <c r="E1590" s="491"/>
      <c r="F1590" s="491"/>
      <c r="G1590" s="491"/>
    </row>
    <row r="1591" spans="3:7" ht="12.75">
      <c r="C1591" s="491"/>
      <c r="D1591" s="491"/>
      <c r="E1591" s="491"/>
      <c r="F1591" s="491"/>
      <c r="G1591" s="491"/>
    </row>
    <row r="1592" spans="3:7" ht="12.75">
      <c r="C1592" s="491"/>
      <c r="D1592" s="491"/>
      <c r="E1592" s="491"/>
      <c r="F1592" s="491"/>
      <c r="G1592" s="491"/>
    </row>
    <row r="1593" spans="3:7" ht="12.75">
      <c r="C1593" s="491"/>
      <c r="D1593" s="491"/>
      <c r="E1593" s="491"/>
      <c r="F1593" s="491"/>
      <c r="G1593" s="491"/>
    </row>
    <row r="1594" spans="3:7" ht="12.75">
      <c r="C1594" s="491"/>
      <c r="D1594" s="491"/>
      <c r="E1594" s="491"/>
      <c r="F1594" s="491"/>
      <c r="G1594" s="491"/>
    </row>
    <row r="1595" spans="3:7" ht="12.75">
      <c r="C1595" s="491"/>
      <c r="D1595" s="491"/>
      <c r="E1595" s="491"/>
      <c r="F1595" s="491"/>
      <c r="G1595" s="491"/>
    </row>
    <row r="1596" spans="3:7" ht="12.75">
      <c r="C1596" s="491"/>
      <c r="D1596" s="491"/>
      <c r="E1596" s="491"/>
      <c r="F1596" s="491"/>
      <c r="G1596" s="491"/>
    </row>
    <row r="1597" spans="3:7" ht="12.75">
      <c r="C1597" s="491"/>
      <c r="D1597" s="491"/>
      <c r="E1597" s="491"/>
      <c r="F1597" s="491"/>
      <c r="G1597" s="491"/>
    </row>
    <row r="1598" spans="3:7" ht="12.75">
      <c r="C1598" s="491"/>
      <c r="D1598" s="491"/>
      <c r="E1598" s="491"/>
      <c r="F1598" s="491"/>
      <c r="G1598" s="491"/>
    </row>
    <row r="1599" spans="3:7" ht="12.75">
      <c r="C1599" s="491"/>
      <c r="D1599" s="491"/>
      <c r="E1599" s="491"/>
      <c r="F1599" s="491"/>
      <c r="G1599" s="491"/>
    </row>
    <row r="1600" spans="3:7" ht="12.75">
      <c r="C1600" s="491"/>
      <c r="D1600" s="491"/>
      <c r="E1600" s="491"/>
      <c r="F1600" s="491"/>
      <c r="G1600" s="491"/>
    </row>
    <row r="1601" spans="3:7" ht="12.75">
      <c r="C1601" s="491"/>
      <c r="D1601" s="491"/>
      <c r="E1601" s="491"/>
      <c r="F1601" s="491"/>
      <c r="G1601" s="491"/>
    </row>
    <row r="1602" spans="3:7" ht="12.75">
      <c r="C1602" s="491"/>
      <c r="D1602" s="491"/>
      <c r="E1602" s="491"/>
      <c r="F1602" s="491"/>
      <c r="G1602" s="491"/>
    </row>
    <row r="1603" spans="3:7" ht="12.75">
      <c r="C1603" s="491"/>
      <c r="D1603" s="491"/>
      <c r="E1603" s="491"/>
      <c r="F1603" s="491"/>
      <c r="G1603" s="491"/>
    </row>
    <row r="1604" spans="3:7" ht="12.75">
      <c r="C1604" s="491"/>
      <c r="D1604" s="491"/>
      <c r="E1604" s="491"/>
      <c r="F1604" s="491"/>
      <c r="G1604" s="491"/>
    </row>
    <row r="1605" spans="3:7" ht="12.75">
      <c r="C1605" s="491"/>
      <c r="D1605" s="491"/>
      <c r="E1605" s="491"/>
      <c r="F1605" s="491"/>
      <c r="G1605" s="491"/>
    </row>
    <row r="1606" spans="3:7" ht="12.75">
      <c r="C1606" s="491"/>
      <c r="D1606" s="491"/>
      <c r="E1606" s="491"/>
      <c r="F1606" s="491"/>
      <c r="G1606" s="491"/>
    </row>
    <row r="1607" spans="3:7" ht="12.75">
      <c r="C1607" s="491"/>
      <c r="D1607" s="491"/>
      <c r="E1607" s="491"/>
      <c r="F1607" s="491"/>
      <c r="G1607" s="491"/>
    </row>
    <row r="1608" spans="3:7" ht="12.75">
      <c r="C1608" s="491"/>
      <c r="D1608" s="491"/>
      <c r="E1608" s="491"/>
      <c r="F1608" s="491"/>
      <c r="G1608" s="491"/>
    </row>
    <row r="1609" spans="3:7" ht="12.75">
      <c r="C1609" s="491"/>
      <c r="D1609" s="491"/>
      <c r="E1609" s="491"/>
      <c r="F1609" s="491"/>
      <c r="G1609" s="491"/>
    </row>
    <row r="1610" spans="3:7" ht="12.75">
      <c r="C1610" s="491"/>
      <c r="D1610" s="491"/>
      <c r="E1610" s="491"/>
      <c r="F1610" s="491"/>
      <c r="G1610" s="491"/>
    </row>
    <row r="1611" spans="3:7" ht="12.75">
      <c r="C1611" s="491"/>
      <c r="D1611" s="491"/>
      <c r="E1611" s="491"/>
      <c r="F1611" s="491"/>
      <c r="G1611" s="491"/>
    </row>
    <row r="1612" spans="3:7" ht="12.75">
      <c r="C1612" s="491"/>
      <c r="D1612" s="491"/>
      <c r="E1612" s="491"/>
      <c r="F1612" s="491"/>
      <c r="G1612" s="491"/>
    </row>
    <row r="1613" spans="3:7" ht="12.75">
      <c r="C1613" s="491"/>
      <c r="D1613" s="491"/>
      <c r="E1613" s="491"/>
      <c r="F1613" s="491"/>
      <c r="G1613" s="491"/>
    </row>
    <row r="1614" spans="3:7" ht="12.75">
      <c r="C1614" s="491"/>
      <c r="D1614" s="491"/>
      <c r="E1614" s="491"/>
      <c r="F1614" s="491"/>
      <c r="G1614" s="491"/>
    </row>
    <row r="1615" spans="3:7" ht="12.75">
      <c r="C1615" s="491"/>
      <c r="D1615" s="491"/>
      <c r="E1615" s="491"/>
      <c r="F1615" s="491"/>
      <c r="G1615" s="491"/>
    </row>
    <row r="1616" spans="3:7" ht="12.75">
      <c r="C1616" s="491"/>
      <c r="D1616" s="491"/>
      <c r="E1616" s="491"/>
      <c r="F1616" s="491"/>
      <c r="G1616" s="491"/>
    </row>
    <row r="1617" spans="3:7" ht="12.75">
      <c r="C1617" s="491"/>
      <c r="D1617" s="491"/>
      <c r="E1617" s="491"/>
      <c r="F1617" s="491"/>
      <c r="G1617" s="491"/>
    </row>
    <row r="1618" spans="3:7" ht="12.75">
      <c r="C1618" s="491"/>
      <c r="D1618" s="491"/>
      <c r="E1618" s="491"/>
      <c r="F1618" s="491"/>
      <c r="G1618" s="491"/>
    </row>
    <row r="1619" spans="3:7" ht="12.75">
      <c r="C1619" s="491"/>
      <c r="D1619" s="491"/>
      <c r="E1619" s="491"/>
      <c r="F1619" s="491"/>
      <c r="G1619" s="491"/>
    </row>
    <row r="1620" spans="3:7" ht="12.75">
      <c r="C1620" s="491"/>
      <c r="D1620" s="491"/>
      <c r="E1620" s="491"/>
      <c r="F1620" s="491"/>
      <c r="G1620" s="491"/>
    </row>
    <row r="1621" spans="3:7" ht="12.75">
      <c r="C1621" s="491"/>
      <c r="D1621" s="491"/>
      <c r="E1621" s="491"/>
      <c r="F1621" s="491"/>
      <c r="G1621" s="491"/>
    </row>
    <row r="1622" spans="3:7" ht="12.75">
      <c r="C1622" s="491"/>
      <c r="D1622" s="491"/>
      <c r="E1622" s="491"/>
      <c r="F1622" s="491"/>
      <c r="G1622" s="491"/>
    </row>
    <row r="1623" spans="3:7" ht="12.75">
      <c r="C1623" s="491"/>
      <c r="D1623" s="491"/>
      <c r="E1623" s="491"/>
      <c r="F1623" s="491"/>
      <c r="G1623" s="491"/>
    </row>
    <row r="1624" spans="3:7" ht="12.75">
      <c r="C1624" s="491"/>
      <c r="D1624" s="491"/>
      <c r="E1624" s="491"/>
      <c r="F1624" s="491"/>
      <c r="G1624" s="491"/>
    </row>
    <row r="1625" spans="3:7" ht="12.75">
      <c r="C1625" s="491"/>
      <c r="D1625" s="491"/>
      <c r="E1625" s="491"/>
      <c r="F1625" s="491"/>
      <c r="G1625" s="491"/>
    </row>
    <row r="1626" spans="3:7" ht="12.75">
      <c r="C1626" s="491"/>
      <c r="D1626" s="491"/>
      <c r="E1626" s="491"/>
      <c r="F1626" s="491"/>
      <c r="G1626" s="491"/>
    </row>
    <row r="1627" spans="3:7" ht="12.75">
      <c r="C1627" s="491"/>
      <c r="D1627" s="491"/>
      <c r="E1627" s="491"/>
      <c r="F1627" s="491"/>
      <c r="G1627" s="491"/>
    </row>
    <row r="1628" spans="3:7" ht="12.75">
      <c r="C1628" s="491"/>
      <c r="D1628" s="491"/>
      <c r="E1628" s="491"/>
      <c r="F1628" s="491"/>
      <c r="G1628" s="491"/>
    </row>
    <row r="1629" spans="3:7" ht="12.75">
      <c r="C1629" s="491"/>
      <c r="D1629" s="491"/>
      <c r="E1629" s="491"/>
      <c r="F1629" s="491"/>
      <c r="G1629" s="491"/>
    </row>
    <row r="1630" spans="3:7" ht="12.75">
      <c r="C1630" s="491"/>
      <c r="D1630" s="491"/>
      <c r="E1630" s="491"/>
      <c r="F1630" s="491"/>
      <c r="G1630" s="491"/>
    </row>
    <row r="1631" spans="3:7" ht="12.75">
      <c r="C1631" s="491"/>
      <c r="D1631" s="491"/>
      <c r="E1631" s="491"/>
      <c r="F1631" s="491"/>
      <c r="G1631" s="491"/>
    </row>
    <row r="1632" spans="3:7" ht="12.75">
      <c r="C1632" s="491"/>
      <c r="D1632" s="491"/>
      <c r="E1632" s="491"/>
      <c r="F1632" s="491"/>
      <c r="G1632" s="491"/>
    </row>
    <row r="1633" spans="3:7" ht="12.75">
      <c r="C1633" s="491"/>
      <c r="D1633" s="491"/>
      <c r="E1633" s="491"/>
      <c r="F1633" s="491"/>
      <c r="G1633" s="491"/>
    </row>
    <row r="1634" spans="3:7" ht="12.75">
      <c r="C1634" s="491"/>
      <c r="D1634" s="491"/>
      <c r="E1634" s="491"/>
      <c r="F1634" s="491"/>
      <c r="G1634" s="491"/>
    </row>
    <row r="1635" spans="3:7" ht="12.75">
      <c r="C1635" s="491"/>
      <c r="D1635" s="491"/>
      <c r="E1635" s="491"/>
      <c r="F1635" s="491"/>
      <c r="G1635" s="491"/>
    </row>
    <row r="1636" spans="3:7" ht="12.75">
      <c r="C1636" s="491"/>
      <c r="D1636" s="491"/>
      <c r="E1636" s="491"/>
      <c r="F1636" s="491"/>
      <c r="G1636" s="491"/>
    </row>
    <row r="1637" spans="3:7" ht="12.75">
      <c r="C1637" s="491"/>
      <c r="D1637" s="491"/>
      <c r="E1637" s="491"/>
      <c r="F1637" s="491"/>
      <c r="G1637" s="491"/>
    </row>
    <row r="1638" spans="3:7" ht="12.75">
      <c r="C1638" s="491"/>
      <c r="D1638" s="491"/>
      <c r="E1638" s="491"/>
      <c r="F1638" s="491"/>
      <c r="G1638" s="491"/>
    </row>
    <row r="1639" spans="3:7" ht="12.75">
      <c r="C1639" s="491"/>
      <c r="D1639" s="491"/>
      <c r="E1639" s="491"/>
      <c r="F1639" s="491"/>
      <c r="G1639" s="491"/>
    </row>
    <row r="1640" spans="3:7" ht="12.75">
      <c r="C1640" s="491"/>
      <c r="D1640" s="491"/>
      <c r="E1640" s="491"/>
      <c r="F1640" s="491"/>
      <c r="G1640" s="491"/>
    </row>
    <row r="1641" spans="3:7" ht="12.75">
      <c r="C1641" s="491"/>
      <c r="D1641" s="491"/>
      <c r="E1641" s="491"/>
      <c r="F1641" s="491"/>
      <c r="G1641" s="491"/>
    </row>
    <row r="1642" spans="3:7" ht="12.75">
      <c r="C1642" s="491"/>
      <c r="D1642" s="491"/>
      <c r="E1642" s="491"/>
      <c r="F1642" s="491"/>
      <c r="G1642" s="491"/>
    </row>
    <row r="1643" spans="3:7" ht="12.75">
      <c r="C1643" s="491"/>
      <c r="D1643" s="491"/>
      <c r="E1643" s="491"/>
      <c r="F1643" s="491"/>
      <c r="G1643" s="491"/>
    </row>
    <row r="1644" spans="3:7" ht="12.75">
      <c r="C1644" s="491"/>
      <c r="D1644" s="491"/>
      <c r="E1644" s="491"/>
      <c r="F1644" s="491"/>
      <c r="G1644" s="491"/>
    </row>
    <row r="1645" spans="3:7" ht="12.75">
      <c r="C1645" s="491"/>
      <c r="D1645" s="491"/>
      <c r="E1645" s="491"/>
      <c r="F1645" s="491"/>
      <c r="G1645" s="491"/>
    </row>
    <row r="1646" spans="3:7" ht="12.75">
      <c r="C1646" s="491"/>
      <c r="D1646" s="491"/>
      <c r="E1646" s="491"/>
      <c r="F1646" s="491"/>
      <c r="G1646" s="491"/>
    </row>
    <row r="1647" spans="3:7" ht="12.75">
      <c r="C1647" s="491"/>
      <c r="D1647" s="491"/>
      <c r="E1647" s="491"/>
      <c r="F1647" s="491"/>
      <c r="G1647" s="491"/>
    </row>
    <row r="1648" spans="3:7" ht="12.75">
      <c r="C1648" s="491"/>
      <c r="D1648" s="491"/>
      <c r="E1648" s="491"/>
      <c r="F1648" s="491"/>
      <c r="G1648" s="491"/>
    </row>
    <row r="1649" spans="3:7" ht="12.75">
      <c r="C1649" s="491"/>
      <c r="D1649" s="491"/>
      <c r="E1649" s="491"/>
      <c r="F1649" s="491"/>
      <c r="G1649" s="491"/>
    </row>
    <row r="1650" spans="3:7" ht="12.75">
      <c r="C1650" s="491"/>
      <c r="D1650" s="491"/>
      <c r="E1650" s="491"/>
      <c r="F1650" s="491"/>
      <c r="G1650" s="491"/>
    </row>
    <row r="1651" spans="3:7" ht="12.75">
      <c r="C1651" s="491"/>
      <c r="D1651" s="491"/>
      <c r="E1651" s="491"/>
      <c r="F1651" s="491"/>
      <c r="G1651" s="491"/>
    </row>
    <row r="1652" spans="3:7" ht="12.75">
      <c r="C1652" s="491"/>
      <c r="D1652" s="491"/>
      <c r="E1652" s="491"/>
      <c r="F1652" s="491"/>
      <c r="G1652" s="491"/>
    </row>
    <row r="1653" spans="3:7" ht="12.75">
      <c r="C1653" s="491"/>
      <c r="D1653" s="491"/>
      <c r="E1653" s="491"/>
      <c r="F1653" s="491"/>
      <c r="G1653" s="491"/>
    </row>
    <row r="1654" spans="3:7" ht="12.75">
      <c r="C1654" s="491"/>
      <c r="D1654" s="491"/>
      <c r="E1654" s="491"/>
      <c r="F1654" s="491"/>
      <c r="G1654" s="491"/>
    </row>
    <row r="1655" spans="3:7" ht="12.75">
      <c r="C1655" s="491"/>
      <c r="D1655" s="491"/>
      <c r="E1655" s="491"/>
      <c r="F1655" s="491"/>
      <c r="G1655" s="491"/>
    </row>
    <row r="1656" spans="3:7" ht="12.75">
      <c r="C1656" s="491"/>
      <c r="D1656" s="491"/>
      <c r="E1656" s="491"/>
      <c r="F1656" s="491"/>
      <c r="G1656" s="491"/>
    </row>
    <row r="1657" spans="3:7" ht="12.75">
      <c r="C1657" s="491"/>
      <c r="D1657" s="491"/>
      <c r="E1657" s="491"/>
      <c r="F1657" s="491"/>
      <c r="G1657" s="491"/>
    </row>
    <row r="1658" spans="3:7" ht="12.75">
      <c r="C1658" s="491"/>
      <c r="D1658" s="491"/>
      <c r="E1658" s="491"/>
      <c r="F1658" s="491"/>
      <c r="G1658" s="491"/>
    </row>
    <row r="1659" spans="3:7" ht="12.75">
      <c r="C1659" s="491"/>
      <c r="D1659" s="491"/>
      <c r="E1659" s="491"/>
      <c r="F1659" s="491"/>
      <c r="G1659" s="491"/>
    </row>
    <row r="1660" spans="3:7" ht="12.75">
      <c r="C1660" s="491"/>
      <c r="D1660" s="491"/>
      <c r="E1660" s="491"/>
      <c r="F1660" s="491"/>
      <c r="G1660" s="491"/>
    </row>
    <row r="1661" spans="3:7" ht="12.75">
      <c r="C1661" s="491"/>
      <c r="D1661" s="491"/>
      <c r="E1661" s="491"/>
      <c r="F1661" s="491"/>
      <c r="G1661" s="491"/>
    </row>
    <row r="1662" spans="3:7" ht="12.75">
      <c r="C1662" s="491"/>
      <c r="D1662" s="491"/>
      <c r="E1662" s="491"/>
      <c r="F1662" s="491"/>
      <c r="G1662" s="491"/>
    </row>
    <row r="1663" spans="3:7" ht="12.75">
      <c r="C1663" s="491"/>
      <c r="D1663" s="491"/>
      <c r="E1663" s="491"/>
      <c r="F1663" s="491"/>
      <c r="G1663" s="491"/>
    </row>
    <row r="1664" spans="3:7" ht="12.75">
      <c r="C1664" s="491"/>
      <c r="D1664" s="491"/>
      <c r="E1664" s="491"/>
      <c r="F1664" s="491"/>
      <c r="G1664" s="491"/>
    </row>
    <row r="1665" spans="3:7" ht="12.75">
      <c r="C1665" s="491"/>
      <c r="D1665" s="491"/>
      <c r="E1665" s="491"/>
      <c r="F1665" s="491"/>
      <c r="G1665" s="491"/>
    </row>
    <row r="1666" spans="3:7" ht="12.75">
      <c r="C1666" s="491"/>
      <c r="D1666" s="491"/>
      <c r="E1666" s="491"/>
      <c r="F1666" s="491"/>
      <c r="G1666" s="491"/>
    </row>
    <row r="1667" spans="3:7" ht="12.75">
      <c r="C1667" s="491"/>
      <c r="D1667" s="491"/>
      <c r="E1667" s="491"/>
      <c r="F1667" s="491"/>
      <c r="G1667" s="491"/>
    </row>
    <row r="1668" spans="3:7" ht="12.75">
      <c r="C1668" s="491"/>
      <c r="D1668" s="491"/>
      <c r="E1668" s="491"/>
      <c r="F1668" s="491"/>
      <c r="G1668" s="491"/>
    </row>
    <row r="1669" spans="3:7" ht="12.75">
      <c r="C1669" s="491"/>
      <c r="D1669" s="491"/>
      <c r="E1669" s="491"/>
      <c r="F1669" s="491"/>
      <c r="G1669" s="491"/>
    </row>
    <row r="1670" spans="3:7" ht="12.75">
      <c r="C1670" s="491"/>
      <c r="D1670" s="491"/>
      <c r="E1670" s="491"/>
      <c r="F1670" s="491"/>
      <c r="G1670" s="491"/>
    </row>
    <row r="1671" spans="3:7" ht="12.75">
      <c r="C1671" s="491"/>
      <c r="D1671" s="491"/>
      <c r="E1671" s="491"/>
      <c r="F1671" s="491"/>
      <c r="G1671" s="491"/>
    </row>
    <row r="1672" spans="3:7" ht="12.75">
      <c r="C1672" s="491"/>
      <c r="D1672" s="491"/>
      <c r="E1672" s="491"/>
      <c r="F1672" s="491"/>
      <c r="G1672" s="491"/>
    </row>
    <row r="1673" spans="3:7" ht="12.75">
      <c r="C1673" s="491"/>
      <c r="D1673" s="491"/>
      <c r="E1673" s="491"/>
      <c r="F1673" s="491"/>
      <c r="G1673" s="491"/>
    </row>
    <row r="1674" spans="3:7" ht="12.75">
      <c r="C1674" s="491"/>
      <c r="D1674" s="491"/>
      <c r="E1674" s="491"/>
      <c r="F1674" s="491"/>
      <c r="G1674" s="491"/>
    </row>
    <row r="1675" spans="3:7" ht="12.75">
      <c r="C1675" s="491"/>
      <c r="D1675" s="491"/>
      <c r="E1675" s="491"/>
      <c r="F1675" s="491"/>
      <c r="G1675" s="491"/>
    </row>
    <row r="1676" spans="3:7" ht="12.75">
      <c r="C1676" s="491"/>
      <c r="D1676" s="491"/>
      <c r="E1676" s="491"/>
      <c r="F1676" s="491"/>
      <c r="G1676" s="491"/>
    </row>
    <row r="1677" spans="3:7" ht="12.75">
      <c r="C1677" s="491"/>
      <c r="D1677" s="491"/>
      <c r="E1677" s="491"/>
      <c r="F1677" s="491"/>
      <c r="G1677" s="491"/>
    </row>
    <row r="1678" spans="3:7" ht="12.75">
      <c r="C1678" s="491"/>
      <c r="D1678" s="491"/>
      <c r="E1678" s="491"/>
      <c r="F1678" s="491"/>
      <c r="G1678" s="491"/>
    </row>
    <row r="1679" spans="3:7" ht="12.75">
      <c r="C1679" s="491"/>
      <c r="D1679" s="491"/>
      <c r="E1679" s="491"/>
      <c r="F1679" s="491"/>
      <c r="G1679" s="491"/>
    </row>
    <row r="1680" spans="3:7" ht="12.75">
      <c r="C1680" s="491"/>
      <c r="D1680" s="491"/>
      <c r="E1680" s="491"/>
      <c r="F1680" s="491"/>
      <c r="G1680" s="491"/>
    </row>
    <row r="1681" spans="3:7" ht="12.75">
      <c r="C1681" s="491"/>
      <c r="D1681" s="491"/>
      <c r="E1681" s="491"/>
      <c r="F1681" s="491"/>
      <c r="G1681" s="491"/>
    </row>
    <row r="1682" spans="3:7" ht="12.75">
      <c r="C1682" s="491"/>
      <c r="D1682" s="491"/>
      <c r="E1682" s="491"/>
      <c r="F1682" s="491"/>
      <c r="G1682" s="491"/>
    </row>
    <row r="1683" spans="3:7" ht="12.75">
      <c r="C1683" s="491"/>
      <c r="D1683" s="491"/>
      <c r="E1683" s="491"/>
      <c r="F1683" s="491"/>
      <c r="G1683" s="491"/>
    </row>
    <row r="1684" spans="3:7" ht="12.75">
      <c r="C1684" s="491"/>
      <c r="D1684" s="491"/>
      <c r="E1684" s="491"/>
      <c r="F1684" s="491"/>
      <c r="G1684" s="491"/>
    </row>
    <row r="1685" spans="3:7" ht="12.75">
      <c r="C1685" s="491"/>
      <c r="D1685" s="491"/>
      <c r="E1685" s="491"/>
      <c r="F1685" s="491"/>
      <c r="G1685" s="491"/>
    </row>
    <row r="1686" spans="3:7" ht="12.75">
      <c r="C1686" s="491"/>
      <c r="D1686" s="491"/>
      <c r="E1686" s="491"/>
      <c r="F1686" s="491"/>
      <c r="G1686" s="491"/>
    </row>
    <row r="1687" spans="3:7" ht="12.75">
      <c r="C1687" s="491"/>
      <c r="D1687" s="491"/>
      <c r="E1687" s="491"/>
      <c r="F1687" s="491"/>
      <c r="G1687" s="491"/>
    </row>
    <row r="1688" spans="3:7" ht="12.75">
      <c r="C1688" s="491"/>
      <c r="D1688" s="491"/>
      <c r="E1688" s="491"/>
      <c r="F1688" s="491"/>
      <c r="G1688" s="491"/>
    </row>
    <row r="1689" spans="3:7" ht="12.75">
      <c r="C1689" s="491"/>
      <c r="D1689" s="491"/>
      <c r="E1689" s="491"/>
      <c r="F1689" s="491"/>
      <c r="G1689" s="491"/>
    </row>
    <row r="1690" spans="3:7" ht="12.75">
      <c r="C1690" s="491"/>
      <c r="D1690" s="491"/>
      <c r="E1690" s="491"/>
      <c r="F1690" s="491"/>
      <c r="G1690" s="491"/>
    </row>
    <row r="1691" spans="3:7" ht="12.75">
      <c r="C1691" s="491"/>
      <c r="D1691" s="491"/>
      <c r="E1691" s="491"/>
      <c r="F1691" s="491"/>
      <c r="G1691" s="491"/>
    </row>
    <row r="1692" spans="3:7" ht="12.75">
      <c r="C1692" s="491"/>
      <c r="D1692" s="491"/>
      <c r="E1692" s="491"/>
      <c r="F1692" s="491"/>
      <c r="G1692" s="491"/>
    </row>
    <row r="1693" spans="3:7" ht="12.75">
      <c r="C1693" s="491"/>
      <c r="D1693" s="491"/>
      <c r="E1693" s="491"/>
      <c r="F1693" s="491"/>
      <c r="G1693" s="491"/>
    </row>
    <row r="1694" spans="3:7" ht="12.75">
      <c r="C1694" s="491"/>
      <c r="D1694" s="491"/>
      <c r="E1694" s="491"/>
      <c r="F1694" s="491"/>
      <c r="G1694" s="491"/>
    </row>
    <row r="1695" spans="3:7" ht="12.75">
      <c r="C1695" s="491"/>
      <c r="D1695" s="491"/>
      <c r="E1695" s="491"/>
      <c r="F1695" s="491"/>
      <c r="G1695" s="491"/>
    </row>
    <row r="1696" spans="3:7" ht="12.75">
      <c r="C1696" s="491"/>
      <c r="D1696" s="491"/>
      <c r="E1696" s="491"/>
      <c r="F1696" s="491"/>
      <c r="G1696" s="491"/>
    </row>
    <row r="1697" spans="3:7" ht="12.75">
      <c r="C1697" s="491"/>
      <c r="D1697" s="491"/>
      <c r="E1697" s="491"/>
      <c r="F1697" s="491"/>
      <c r="G1697" s="491"/>
    </row>
    <row r="1698" spans="3:7" ht="12.75">
      <c r="C1698" s="491"/>
      <c r="D1698" s="491"/>
      <c r="E1698" s="491"/>
      <c r="F1698" s="491"/>
      <c r="G1698" s="491"/>
    </row>
    <row r="1699" spans="3:7" ht="12.75">
      <c r="C1699" s="491"/>
      <c r="D1699" s="491"/>
      <c r="E1699" s="491"/>
      <c r="F1699" s="491"/>
      <c r="G1699" s="491"/>
    </row>
    <row r="1700" spans="3:7" ht="12.75">
      <c r="C1700" s="491"/>
      <c r="D1700" s="491"/>
      <c r="E1700" s="491"/>
      <c r="F1700" s="491"/>
      <c r="G1700" s="491"/>
    </row>
    <row r="1701" spans="3:7" ht="12.75">
      <c r="C1701" s="491"/>
      <c r="D1701" s="491"/>
      <c r="E1701" s="491"/>
      <c r="F1701" s="491"/>
      <c r="G1701" s="491"/>
    </row>
    <row r="1702" spans="3:7" ht="12.75">
      <c r="C1702" s="491"/>
      <c r="D1702" s="491"/>
      <c r="E1702" s="491"/>
      <c r="F1702" s="491"/>
      <c r="G1702" s="491"/>
    </row>
    <row r="1703" spans="3:7" ht="12.75">
      <c r="C1703" s="491"/>
      <c r="D1703" s="491"/>
      <c r="E1703" s="491"/>
      <c r="F1703" s="491"/>
      <c r="G1703" s="491"/>
    </row>
    <row r="1704" spans="3:7" ht="12.75">
      <c r="C1704" s="491"/>
      <c r="D1704" s="491"/>
      <c r="E1704" s="491"/>
      <c r="F1704" s="491"/>
      <c r="G1704" s="491"/>
    </row>
    <row r="1705" spans="3:7" ht="12.75">
      <c r="C1705" s="491"/>
      <c r="D1705" s="491"/>
      <c r="E1705" s="491"/>
      <c r="F1705" s="491"/>
      <c r="G1705" s="491"/>
    </row>
    <row r="1706" spans="3:7" ht="12.75">
      <c r="C1706" s="491"/>
      <c r="D1706" s="491"/>
      <c r="E1706" s="491"/>
      <c r="F1706" s="491"/>
      <c r="G1706" s="491"/>
    </row>
    <row r="1707" spans="3:7" ht="12.75">
      <c r="C1707" s="491"/>
      <c r="D1707" s="491"/>
      <c r="E1707" s="491"/>
      <c r="F1707" s="491"/>
      <c r="G1707" s="491"/>
    </row>
    <row r="1708" spans="3:7" ht="12.75">
      <c r="C1708" s="491"/>
      <c r="D1708" s="491"/>
      <c r="E1708" s="491"/>
      <c r="F1708" s="491"/>
      <c r="G1708" s="491"/>
    </row>
    <row r="1709" spans="3:7" ht="12.75">
      <c r="C1709" s="491"/>
      <c r="D1709" s="491"/>
      <c r="E1709" s="491"/>
      <c r="F1709" s="491"/>
      <c r="G1709" s="491"/>
    </row>
    <row r="1710" spans="3:7" ht="12.75">
      <c r="C1710" s="491"/>
      <c r="D1710" s="491"/>
      <c r="E1710" s="491"/>
      <c r="F1710" s="491"/>
      <c r="G1710" s="491"/>
    </row>
    <row r="1711" spans="3:7" ht="12.75">
      <c r="C1711" s="491"/>
      <c r="D1711" s="491"/>
      <c r="E1711" s="491"/>
      <c r="F1711" s="491"/>
      <c r="G1711" s="491"/>
    </row>
    <row r="1712" spans="3:7" ht="12.75">
      <c r="C1712" s="491"/>
      <c r="D1712" s="491"/>
      <c r="E1712" s="491"/>
      <c r="F1712" s="491"/>
      <c r="G1712" s="491"/>
    </row>
    <row r="1713" spans="3:7" ht="12.75">
      <c r="C1713" s="491"/>
      <c r="D1713" s="491"/>
      <c r="E1713" s="491"/>
      <c r="F1713" s="491"/>
      <c r="G1713" s="491"/>
    </row>
    <row r="1714" spans="3:7" ht="12.75">
      <c r="C1714" s="491"/>
      <c r="D1714" s="491"/>
      <c r="E1714" s="491"/>
      <c r="F1714" s="491"/>
      <c r="G1714" s="491"/>
    </row>
    <row r="1715" spans="3:7" ht="12.75">
      <c r="C1715" s="491"/>
      <c r="D1715" s="491"/>
      <c r="E1715" s="491"/>
      <c r="F1715" s="491"/>
      <c r="G1715" s="491"/>
    </row>
    <row r="1716" spans="3:7" ht="12.75">
      <c r="C1716" s="491"/>
      <c r="D1716" s="491"/>
      <c r="E1716" s="491"/>
      <c r="F1716" s="491"/>
      <c r="G1716" s="491"/>
    </row>
    <row r="1717" spans="3:7" ht="12.75">
      <c r="C1717" s="491"/>
      <c r="D1717" s="491"/>
      <c r="E1717" s="491"/>
      <c r="F1717" s="491"/>
      <c r="G1717" s="491"/>
    </row>
    <row r="1718" spans="3:7" ht="12.75">
      <c r="C1718" s="491"/>
      <c r="D1718" s="491"/>
      <c r="E1718" s="491"/>
      <c r="F1718" s="491"/>
      <c r="G1718" s="491"/>
    </row>
    <row r="1719" spans="3:7" ht="12.75">
      <c r="C1719" s="491"/>
      <c r="D1719" s="491"/>
      <c r="E1719" s="491"/>
      <c r="F1719" s="491"/>
      <c r="G1719" s="491"/>
    </row>
    <row r="1720" spans="3:7" ht="12.75">
      <c r="C1720" s="491"/>
      <c r="D1720" s="491"/>
      <c r="E1720" s="491"/>
      <c r="F1720" s="491"/>
      <c r="G1720" s="491"/>
    </row>
    <row r="1721" spans="3:7" ht="12.75">
      <c r="C1721" s="491"/>
      <c r="D1721" s="491"/>
      <c r="E1721" s="491"/>
      <c r="F1721" s="491"/>
      <c r="G1721" s="491"/>
    </row>
    <row r="1722" spans="3:7" ht="12.75">
      <c r="C1722" s="491"/>
      <c r="D1722" s="491"/>
      <c r="E1722" s="491"/>
      <c r="F1722" s="491"/>
      <c r="G1722" s="491"/>
    </row>
    <row r="1723" spans="3:7" ht="12.75">
      <c r="C1723" s="491"/>
      <c r="D1723" s="491"/>
      <c r="E1723" s="491"/>
      <c r="F1723" s="491"/>
      <c r="G1723" s="491"/>
    </row>
    <row r="1724" spans="3:7" ht="12.75">
      <c r="C1724" s="491"/>
      <c r="D1724" s="491"/>
      <c r="E1724" s="491"/>
      <c r="F1724" s="491"/>
      <c r="G1724" s="491"/>
    </row>
    <row r="1725" spans="3:7" ht="12.75">
      <c r="C1725" s="491"/>
      <c r="D1725" s="491"/>
      <c r="E1725" s="491"/>
      <c r="F1725" s="491"/>
      <c r="G1725" s="491"/>
    </row>
    <row r="1726" spans="3:7" ht="12.75">
      <c r="C1726" s="491"/>
      <c r="D1726" s="491"/>
      <c r="E1726" s="491"/>
      <c r="F1726" s="491"/>
      <c r="G1726" s="491"/>
    </row>
    <row r="1727" spans="3:7" ht="12.75">
      <c r="C1727" s="491"/>
      <c r="D1727" s="491"/>
      <c r="E1727" s="491"/>
      <c r="F1727" s="491"/>
      <c r="G1727" s="491"/>
    </row>
    <row r="1728" spans="3:7" ht="12.75">
      <c r="C1728" s="491"/>
      <c r="D1728" s="491"/>
      <c r="E1728" s="491"/>
      <c r="F1728" s="491"/>
      <c r="G1728" s="491"/>
    </row>
    <row r="1729" spans="3:7" ht="12.75">
      <c r="C1729" s="491"/>
      <c r="D1729" s="491"/>
      <c r="E1729" s="491"/>
      <c r="F1729" s="491"/>
      <c r="G1729" s="491"/>
    </row>
    <row r="1730" spans="3:7" ht="12.75">
      <c r="C1730" s="491"/>
      <c r="D1730" s="491"/>
      <c r="E1730" s="491"/>
      <c r="F1730" s="491"/>
      <c r="G1730" s="491"/>
    </row>
    <row r="1731" spans="3:7" ht="12.75">
      <c r="C1731" s="491"/>
      <c r="D1731" s="491"/>
      <c r="E1731" s="491"/>
      <c r="F1731" s="491"/>
      <c r="G1731" s="491"/>
    </row>
    <row r="1732" spans="3:7" ht="12.75">
      <c r="C1732" s="491"/>
      <c r="D1732" s="491"/>
      <c r="E1732" s="491"/>
      <c r="F1732" s="491"/>
      <c r="G1732" s="491"/>
    </row>
    <row r="1733" spans="3:7" ht="12.75">
      <c r="C1733" s="491"/>
      <c r="D1733" s="491"/>
      <c r="E1733" s="491"/>
      <c r="F1733" s="491"/>
      <c r="G1733" s="491"/>
    </row>
    <row r="1734" spans="3:7" ht="12.75">
      <c r="C1734" s="491"/>
      <c r="D1734" s="491"/>
      <c r="E1734" s="491"/>
      <c r="F1734" s="491"/>
      <c r="G1734" s="491"/>
    </row>
    <row r="1735" spans="3:7" ht="12.75">
      <c r="C1735" s="491"/>
      <c r="D1735" s="491"/>
      <c r="E1735" s="491"/>
      <c r="F1735" s="491"/>
      <c r="G1735" s="491"/>
    </row>
    <row r="1736" spans="3:7" ht="12.75">
      <c r="C1736" s="491"/>
      <c r="D1736" s="491"/>
      <c r="E1736" s="491"/>
      <c r="F1736" s="491"/>
      <c r="G1736" s="491"/>
    </row>
    <row r="1737" spans="3:7" ht="12.75">
      <c r="C1737" s="491"/>
      <c r="D1737" s="491"/>
      <c r="E1737" s="491"/>
      <c r="F1737" s="491"/>
      <c r="G1737" s="491"/>
    </row>
    <row r="1738" spans="3:7" ht="12.75">
      <c r="C1738" s="491"/>
      <c r="D1738" s="491"/>
      <c r="E1738" s="491"/>
      <c r="F1738" s="491"/>
      <c r="G1738" s="491"/>
    </row>
    <row r="1739" spans="3:7" ht="12.75">
      <c r="C1739" s="491"/>
      <c r="D1739" s="491"/>
      <c r="E1739" s="491"/>
      <c r="F1739" s="491"/>
      <c r="G1739" s="491"/>
    </row>
    <row r="1740" spans="3:7" ht="12.75">
      <c r="C1740" s="491"/>
      <c r="D1740" s="491"/>
      <c r="E1740" s="491"/>
      <c r="F1740" s="491"/>
      <c r="G1740" s="491"/>
    </row>
    <row r="1741" spans="3:7" ht="12.75">
      <c r="C1741" s="491"/>
      <c r="D1741" s="491"/>
      <c r="E1741" s="491"/>
      <c r="F1741" s="491"/>
      <c r="G1741" s="491"/>
    </row>
    <row r="1742" spans="3:7" ht="12.75">
      <c r="C1742" s="491"/>
      <c r="D1742" s="491"/>
      <c r="E1742" s="491"/>
      <c r="F1742" s="491"/>
      <c r="G1742" s="491"/>
    </row>
    <row r="1743" spans="3:7" ht="12.75">
      <c r="C1743" s="491"/>
      <c r="D1743" s="491"/>
      <c r="E1743" s="491"/>
      <c r="F1743" s="491"/>
      <c r="G1743" s="491"/>
    </row>
    <row r="1744" spans="3:7" ht="12.75">
      <c r="C1744" s="491"/>
      <c r="D1744" s="491"/>
      <c r="E1744" s="491"/>
      <c r="F1744" s="491"/>
      <c r="G1744" s="491"/>
    </row>
    <row r="1745" spans="3:7" ht="12.75">
      <c r="C1745" s="491"/>
      <c r="D1745" s="491"/>
      <c r="E1745" s="491"/>
      <c r="F1745" s="491"/>
      <c r="G1745" s="491"/>
    </row>
    <row r="1746" spans="3:7" ht="12.75">
      <c r="C1746" s="491"/>
      <c r="D1746" s="491"/>
      <c r="E1746" s="491"/>
      <c r="F1746" s="491"/>
      <c r="G1746" s="491"/>
    </row>
    <row r="1747" spans="3:7" ht="12.75">
      <c r="C1747" s="491"/>
      <c r="D1747" s="491"/>
      <c r="E1747" s="491"/>
      <c r="F1747" s="491"/>
      <c r="G1747" s="491"/>
    </row>
    <row r="1748" spans="3:7" ht="12.75">
      <c r="C1748" s="491"/>
      <c r="D1748" s="491"/>
      <c r="E1748" s="491"/>
      <c r="F1748" s="491"/>
      <c r="G1748" s="491"/>
    </row>
    <row r="1749" spans="3:7" ht="12.75">
      <c r="C1749" s="491"/>
      <c r="D1749" s="491"/>
      <c r="E1749" s="491"/>
      <c r="F1749" s="491"/>
      <c r="G1749" s="491"/>
    </row>
    <row r="1750" spans="3:7" ht="12.75">
      <c r="C1750" s="491"/>
      <c r="D1750" s="491"/>
      <c r="E1750" s="491"/>
      <c r="F1750" s="491"/>
      <c r="G1750" s="491"/>
    </row>
    <row r="1751" spans="3:7" ht="12.75">
      <c r="C1751" s="491"/>
      <c r="D1751" s="491"/>
      <c r="E1751" s="491"/>
      <c r="F1751" s="491"/>
      <c r="G1751" s="491"/>
    </row>
    <row r="1752" spans="3:7" ht="12.75">
      <c r="C1752" s="491"/>
      <c r="D1752" s="491"/>
      <c r="E1752" s="491"/>
      <c r="F1752" s="491"/>
      <c r="G1752" s="491"/>
    </row>
    <row r="1753" spans="3:7" ht="12.75">
      <c r="C1753" s="491"/>
      <c r="D1753" s="491"/>
      <c r="E1753" s="491"/>
      <c r="F1753" s="491"/>
      <c r="G1753" s="491"/>
    </row>
    <row r="1754" spans="3:7" ht="12.75">
      <c r="C1754" s="491"/>
      <c r="D1754" s="491"/>
      <c r="E1754" s="491"/>
      <c r="F1754" s="491"/>
      <c r="G1754" s="491"/>
    </row>
    <row r="1755" spans="3:7" ht="12.75">
      <c r="C1755" s="491"/>
      <c r="D1755" s="491"/>
      <c r="E1755" s="491"/>
      <c r="F1755" s="491"/>
      <c r="G1755" s="491"/>
    </row>
    <row r="1756" spans="3:7" ht="12.75">
      <c r="C1756" s="491"/>
      <c r="D1756" s="491"/>
      <c r="E1756" s="491"/>
      <c r="F1756" s="491"/>
      <c r="G1756" s="491"/>
    </row>
    <row r="1757" spans="3:7" ht="12.75">
      <c r="C1757" s="491"/>
      <c r="D1757" s="491"/>
      <c r="E1757" s="491"/>
      <c r="F1757" s="491"/>
      <c r="G1757" s="491"/>
    </row>
    <row r="1758" spans="3:7" ht="12.75">
      <c r="C1758" s="491"/>
      <c r="D1758" s="491"/>
      <c r="E1758" s="491"/>
      <c r="F1758" s="491"/>
      <c r="G1758" s="491"/>
    </row>
    <row r="1759" spans="3:7" ht="12.75">
      <c r="C1759" s="491"/>
      <c r="D1759" s="491"/>
      <c r="E1759" s="491"/>
      <c r="F1759" s="491"/>
      <c r="G1759" s="491"/>
    </row>
    <row r="1760" spans="3:7" ht="12.75">
      <c r="C1760" s="491"/>
      <c r="D1760" s="491"/>
      <c r="E1760" s="491"/>
      <c r="F1760" s="491"/>
      <c r="G1760" s="491"/>
    </row>
    <row r="1761" spans="3:7" ht="12.75">
      <c r="C1761" s="491"/>
      <c r="D1761" s="491"/>
      <c r="E1761" s="491"/>
      <c r="F1761" s="491"/>
      <c r="G1761" s="491"/>
    </row>
    <row r="1762" spans="3:7" ht="12.75">
      <c r="C1762" s="491"/>
      <c r="D1762" s="491"/>
      <c r="E1762" s="491"/>
      <c r="F1762" s="491"/>
      <c r="G1762" s="491"/>
    </row>
    <row r="1763" spans="3:7" ht="12.75">
      <c r="C1763" s="491"/>
      <c r="D1763" s="491"/>
      <c r="E1763" s="491"/>
      <c r="F1763" s="491"/>
      <c r="G1763" s="491"/>
    </row>
    <row r="1764" spans="3:7" ht="12.75">
      <c r="C1764" s="491"/>
      <c r="D1764" s="491"/>
      <c r="E1764" s="491"/>
      <c r="F1764" s="491"/>
      <c r="G1764" s="491"/>
    </row>
    <row r="1765" spans="3:7" ht="12.75">
      <c r="C1765" s="491"/>
      <c r="D1765" s="491"/>
      <c r="E1765" s="491"/>
      <c r="F1765" s="491"/>
      <c r="G1765" s="491"/>
    </row>
    <row r="1766" spans="3:7" ht="12.75">
      <c r="C1766" s="491"/>
      <c r="D1766" s="491"/>
      <c r="E1766" s="491"/>
      <c r="F1766" s="491"/>
      <c r="G1766" s="491"/>
    </row>
    <row r="1767" spans="3:7" ht="12.75">
      <c r="C1767" s="491"/>
      <c r="D1767" s="491"/>
      <c r="E1767" s="491"/>
      <c r="F1767" s="491"/>
      <c r="G1767" s="491"/>
    </row>
    <row r="1768" spans="3:7" ht="12.75">
      <c r="C1768" s="491"/>
      <c r="D1768" s="491"/>
      <c r="E1768" s="491"/>
      <c r="F1768" s="491"/>
      <c r="G1768" s="491"/>
    </row>
    <row r="1769" spans="3:7" ht="12.75">
      <c r="C1769" s="491"/>
      <c r="D1769" s="491"/>
      <c r="E1769" s="491"/>
      <c r="F1769" s="491"/>
      <c r="G1769" s="491"/>
    </row>
    <row r="1770" spans="3:7" ht="12.75">
      <c r="C1770" s="491"/>
      <c r="D1770" s="491"/>
      <c r="E1770" s="491"/>
      <c r="F1770" s="491"/>
      <c r="G1770" s="491"/>
    </row>
    <row r="1771" spans="3:7" ht="12.75">
      <c r="C1771" s="491"/>
      <c r="D1771" s="491"/>
      <c r="E1771" s="491"/>
      <c r="F1771" s="491"/>
      <c r="G1771" s="491"/>
    </row>
    <row r="1772" spans="3:7" ht="12.75">
      <c r="C1772" s="491"/>
      <c r="D1772" s="491"/>
      <c r="E1772" s="491"/>
      <c r="F1772" s="491"/>
      <c r="G1772" s="491"/>
    </row>
    <row r="1773" spans="3:7" ht="12.75">
      <c r="C1773" s="491"/>
      <c r="D1773" s="491"/>
      <c r="E1773" s="491"/>
      <c r="F1773" s="491"/>
      <c r="G1773" s="491"/>
    </row>
    <row r="1774" spans="3:7" ht="12.75">
      <c r="C1774" s="491"/>
      <c r="D1774" s="491"/>
      <c r="E1774" s="491"/>
      <c r="F1774" s="491"/>
      <c r="G1774" s="491"/>
    </row>
    <row r="1775" spans="3:7" ht="12.75">
      <c r="C1775" s="491"/>
      <c r="D1775" s="491"/>
      <c r="E1775" s="491"/>
      <c r="F1775" s="491"/>
      <c r="G1775" s="491"/>
    </row>
    <row r="1776" spans="3:7" ht="12.75">
      <c r="C1776" s="491"/>
      <c r="D1776" s="491"/>
      <c r="E1776" s="491"/>
      <c r="F1776" s="491"/>
      <c r="G1776" s="491"/>
    </row>
    <row r="1777" spans="3:7" ht="12.75">
      <c r="C1777" s="491"/>
      <c r="D1777" s="491"/>
      <c r="E1777" s="491"/>
      <c r="F1777" s="491"/>
      <c r="G1777" s="491"/>
    </row>
    <row r="1778" spans="3:7" ht="12.75">
      <c r="C1778" s="491"/>
      <c r="D1778" s="491"/>
      <c r="E1778" s="491"/>
      <c r="F1778" s="491"/>
      <c r="G1778" s="491"/>
    </row>
    <row r="1779" spans="3:7" ht="12.75">
      <c r="C1779" s="491"/>
      <c r="D1779" s="491"/>
      <c r="E1779" s="491"/>
      <c r="F1779" s="491"/>
      <c r="G1779" s="491"/>
    </row>
    <row r="1780" spans="3:7" ht="12.75">
      <c r="C1780" s="491"/>
      <c r="D1780" s="491"/>
      <c r="E1780" s="491"/>
      <c r="F1780" s="491"/>
      <c r="G1780" s="491"/>
    </row>
    <row r="1781" spans="3:7" ht="12.75">
      <c r="C1781" s="491"/>
      <c r="D1781" s="491"/>
      <c r="E1781" s="491"/>
      <c r="F1781" s="491"/>
      <c r="G1781" s="491"/>
    </row>
    <row r="1782" spans="3:7" ht="12.75">
      <c r="C1782" s="491"/>
      <c r="D1782" s="491"/>
      <c r="E1782" s="491"/>
      <c r="F1782" s="491"/>
      <c r="G1782" s="491"/>
    </row>
    <row r="1783" spans="3:7" ht="12.75">
      <c r="C1783" s="491"/>
      <c r="D1783" s="491"/>
      <c r="E1783" s="491"/>
      <c r="F1783" s="491"/>
      <c r="G1783" s="491"/>
    </row>
    <row r="1784" spans="3:7" ht="12.75">
      <c r="C1784" s="491"/>
      <c r="D1784" s="491"/>
      <c r="E1784" s="491"/>
      <c r="F1784" s="491"/>
      <c r="G1784" s="491"/>
    </row>
    <row r="1785" spans="3:7" ht="12.75">
      <c r="C1785" s="491"/>
      <c r="D1785" s="491"/>
      <c r="E1785" s="491"/>
      <c r="F1785" s="491"/>
      <c r="G1785" s="491"/>
    </row>
    <row r="1786" spans="3:7" ht="12.75">
      <c r="C1786" s="491"/>
      <c r="D1786" s="491"/>
      <c r="E1786" s="491"/>
      <c r="F1786" s="491"/>
      <c r="G1786" s="491"/>
    </row>
    <row r="1787" spans="3:7" ht="12.75">
      <c r="C1787" s="491"/>
      <c r="D1787" s="491"/>
      <c r="E1787" s="491"/>
      <c r="F1787" s="491"/>
      <c r="G1787" s="491"/>
    </row>
    <row r="1788" spans="3:7" ht="12.75">
      <c r="C1788" s="491"/>
      <c r="D1788" s="491"/>
      <c r="E1788" s="491"/>
      <c r="F1788" s="491"/>
      <c r="G1788" s="491"/>
    </row>
    <row r="1789" spans="3:7" ht="12.75">
      <c r="C1789" s="491"/>
      <c r="D1789" s="491"/>
      <c r="E1789" s="491"/>
      <c r="F1789" s="491"/>
      <c r="G1789" s="491"/>
    </row>
    <row r="1790" spans="3:7" ht="12.75">
      <c r="C1790" s="491"/>
      <c r="D1790" s="491"/>
      <c r="E1790" s="491"/>
      <c r="F1790" s="491"/>
      <c r="G1790" s="491"/>
    </row>
    <row r="1791" spans="3:7" ht="12.75">
      <c r="C1791" s="491"/>
      <c r="D1791" s="491"/>
      <c r="E1791" s="491"/>
      <c r="F1791" s="491"/>
      <c r="G1791" s="491"/>
    </row>
    <row r="1792" spans="3:7" ht="12.75">
      <c r="C1792" s="491"/>
      <c r="D1792" s="491"/>
      <c r="E1792" s="491"/>
      <c r="F1792" s="491"/>
      <c r="G1792" s="491"/>
    </row>
    <row r="1793" spans="3:7" ht="12.75">
      <c r="C1793" s="491"/>
      <c r="D1793" s="491"/>
      <c r="E1793" s="491"/>
      <c r="F1793" s="491"/>
      <c r="G1793" s="491"/>
    </row>
    <row r="1794" spans="3:7" ht="12.75">
      <c r="C1794" s="491"/>
      <c r="D1794" s="491"/>
      <c r="E1794" s="491"/>
      <c r="F1794" s="491"/>
      <c r="G1794" s="491"/>
    </row>
    <row r="1795" spans="3:7" ht="12.75">
      <c r="C1795" s="491"/>
      <c r="D1795" s="491"/>
      <c r="E1795" s="491"/>
      <c r="F1795" s="491"/>
      <c r="G1795" s="491"/>
    </row>
    <row r="1796" spans="3:7" ht="12.75">
      <c r="C1796" s="491"/>
      <c r="D1796" s="491"/>
      <c r="E1796" s="491"/>
      <c r="F1796" s="491"/>
      <c r="G1796" s="491"/>
    </row>
    <row r="1797" spans="3:7" ht="12.75">
      <c r="C1797" s="491"/>
      <c r="D1797" s="491"/>
      <c r="E1797" s="491"/>
      <c r="F1797" s="491"/>
      <c r="G1797" s="491"/>
    </row>
    <row r="1798" spans="3:7" ht="12.75">
      <c r="C1798" s="491"/>
      <c r="D1798" s="491"/>
      <c r="E1798" s="491"/>
      <c r="F1798" s="491"/>
      <c r="G1798" s="491"/>
    </row>
    <row r="1799" spans="3:7" ht="12.75">
      <c r="C1799" s="491"/>
      <c r="D1799" s="491"/>
      <c r="E1799" s="491"/>
      <c r="F1799" s="491"/>
      <c r="G1799" s="491"/>
    </row>
    <row r="1800" spans="3:7" ht="12.75">
      <c r="C1800" s="491"/>
      <c r="D1800" s="491"/>
      <c r="E1800" s="491"/>
      <c r="F1800" s="491"/>
      <c r="G1800" s="491"/>
    </row>
    <row r="1801" spans="3:7" ht="12.75">
      <c r="C1801" s="491"/>
      <c r="D1801" s="491"/>
      <c r="E1801" s="491"/>
      <c r="F1801" s="491"/>
      <c r="G1801" s="491"/>
    </row>
    <row r="1802" spans="3:7" ht="12.75">
      <c r="C1802" s="491"/>
      <c r="D1802" s="491"/>
      <c r="E1802" s="491"/>
      <c r="F1802" s="491"/>
      <c r="G1802" s="491"/>
    </row>
    <row r="1803" spans="3:7" ht="12.75">
      <c r="C1803" s="491"/>
      <c r="D1803" s="491"/>
      <c r="E1803" s="491"/>
      <c r="F1803" s="491"/>
      <c r="G1803" s="491"/>
    </row>
    <row r="1804" spans="3:7" ht="12.75">
      <c r="C1804" s="491"/>
      <c r="D1804" s="491"/>
      <c r="E1804" s="491"/>
      <c r="F1804" s="491"/>
      <c r="G1804" s="491"/>
    </row>
    <row r="1805" spans="3:7" ht="12.75">
      <c r="C1805" s="491"/>
      <c r="D1805" s="491"/>
      <c r="E1805" s="491"/>
      <c r="F1805" s="491"/>
      <c r="G1805" s="491"/>
    </row>
    <row r="1806" spans="3:7" ht="12.75">
      <c r="C1806" s="491"/>
      <c r="D1806" s="491"/>
      <c r="E1806" s="491"/>
      <c r="F1806" s="491"/>
      <c r="G1806" s="491"/>
    </row>
    <row r="1807" spans="3:7" ht="12.75">
      <c r="C1807" s="491"/>
      <c r="D1807" s="491"/>
      <c r="E1807" s="491"/>
      <c r="F1807" s="491"/>
      <c r="G1807" s="491"/>
    </row>
    <row r="1808" spans="3:7" ht="12.75">
      <c r="C1808" s="491"/>
      <c r="D1808" s="491"/>
      <c r="E1808" s="491"/>
      <c r="F1808" s="491"/>
      <c r="G1808" s="491"/>
    </row>
    <row r="1809" spans="3:7" ht="12.75">
      <c r="C1809" s="491"/>
      <c r="D1809" s="491"/>
      <c r="E1809" s="491"/>
      <c r="F1809" s="491"/>
      <c r="G1809" s="491"/>
    </row>
    <row r="1810" spans="3:7" ht="12.75">
      <c r="C1810" s="491"/>
      <c r="D1810" s="491"/>
      <c r="E1810" s="491"/>
      <c r="F1810" s="491"/>
      <c r="G1810" s="491"/>
    </row>
    <row r="1811" spans="3:7" ht="12.75">
      <c r="C1811" s="491"/>
      <c r="D1811" s="491"/>
      <c r="E1811" s="491"/>
      <c r="F1811" s="491"/>
      <c r="G1811" s="491"/>
    </row>
    <row r="1812" spans="3:7" ht="12.75">
      <c r="C1812" s="491"/>
      <c r="D1812" s="491"/>
      <c r="E1812" s="491"/>
      <c r="F1812" s="491"/>
      <c r="G1812" s="491"/>
    </row>
    <row r="1813" spans="3:7" ht="12.75">
      <c r="C1813" s="491"/>
      <c r="D1813" s="491"/>
      <c r="E1813" s="491"/>
      <c r="F1813" s="491"/>
      <c r="G1813" s="491"/>
    </row>
    <row r="1814" spans="3:7" ht="12.75">
      <c r="C1814" s="491"/>
      <c r="D1814" s="491"/>
      <c r="E1814" s="491"/>
      <c r="F1814" s="491"/>
      <c r="G1814" s="491"/>
    </row>
    <row r="1815" spans="3:7" ht="12.75">
      <c r="C1815" s="491"/>
      <c r="D1815" s="491"/>
      <c r="E1815" s="491"/>
      <c r="F1815" s="491"/>
      <c r="G1815" s="491"/>
    </row>
    <row r="1816" spans="3:7" ht="12.75">
      <c r="C1816" s="491"/>
      <c r="D1816" s="491"/>
      <c r="E1816" s="491"/>
      <c r="F1816" s="491"/>
      <c r="G1816" s="491"/>
    </row>
    <row r="1817" spans="3:7" ht="12.75">
      <c r="C1817" s="491"/>
      <c r="D1817" s="491"/>
      <c r="E1817" s="491"/>
      <c r="F1817" s="491"/>
      <c r="G1817" s="491"/>
    </row>
    <row r="1818" spans="3:7" ht="12.75">
      <c r="C1818" s="491"/>
      <c r="D1818" s="491"/>
      <c r="E1818" s="491"/>
      <c r="F1818" s="491"/>
      <c r="G1818" s="491"/>
    </row>
    <row r="1819" spans="3:7" ht="12.75">
      <c r="C1819" s="491"/>
      <c r="D1819" s="491"/>
      <c r="E1819" s="491"/>
      <c r="F1819" s="491"/>
      <c r="G1819" s="491"/>
    </row>
    <row r="1820" spans="3:7" ht="12.75">
      <c r="C1820" s="491"/>
      <c r="D1820" s="491"/>
      <c r="E1820" s="491"/>
      <c r="F1820" s="491"/>
      <c r="G1820" s="491"/>
    </row>
    <row r="1821" spans="3:7" ht="12.75">
      <c r="C1821" s="491"/>
      <c r="D1821" s="491"/>
      <c r="E1821" s="491"/>
      <c r="F1821" s="491"/>
      <c r="G1821" s="491"/>
    </row>
    <row r="1822" spans="3:7" ht="12.75">
      <c r="C1822" s="491"/>
      <c r="D1822" s="491"/>
      <c r="E1822" s="491"/>
      <c r="F1822" s="491"/>
      <c r="G1822" s="491"/>
    </row>
    <row r="1823" spans="3:7" ht="12.75">
      <c r="C1823" s="491"/>
      <c r="D1823" s="491"/>
      <c r="E1823" s="491"/>
      <c r="F1823" s="491"/>
      <c r="G1823" s="491"/>
    </row>
    <row r="1824" spans="3:7" ht="12.75">
      <c r="C1824" s="491"/>
      <c r="D1824" s="491"/>
      <c r="E1824" s="491"/>
      <c r="F1824" s="491"/>
      <c r="G1824" s="491"/>
    </row>
    <row r="1825" spans="3:7" ht="12.75">
      <c r="C1825" s="491"/>
      <c r="D1825" s="491"/>
      <c r="E1825" s="491"/>
      <c r="F1825" s="491"/>
      <c r="G1825" s="491"/>
    </row>
    <row r="1826" spans="3:7" ht="12.75">
      <c r="C1826" s="491"/>
      <c r="D1826" s="491"/>
      <c r="E1826" s="491"/>
      <c r="F1826" s="491"/>
      <c r="G1826" s="491"/>
    </row>
    <row r="1827" spans="3:7" ht="12.75">
      <c r="C1827" s="491"/>
      <c r="D1827" s="491"/>
      <c r="E1827" s="491"/>
      <c r="F1827" s="491"/>
      <c r="G1827" s="491"/>
    </row>
    <row r="1828" spans="3:7" ht="12.75">
      <c r="C1828" s="491"/>
      <c r="D1828" s="491"/>
      <c r="E1828" s="491"/>
      <c r="F1828" s="491"/>
      <c r="G1828" s="491"/>
    </row>
    <row r="1829" spans="3:7" ht="12.75">
      <c r="C1829" s="491"/>
      <c r="D1829" s="491"/>
      <c r="E1829" s="491"/>
      <c r="F1829" s="491"/>
      <c r="G1829" s="491"/>
    </row>
    <row r="1830" spans="3:7" ht="12.75">
      <c r="C1830" s="491"/>
      <c r="D1830" s="491"/>
      <c r="E1830" s="491"/>
      <c r="F1830" s="491"/>
      <c r="G1830" s="491"/>
    </row>
    <row r="1831" spans="3:7" ht="12.75">
      <c r="C1831" s="491"/>
      <c r="D1831" s="491"/>
      <c r="E1831" s="491"/>
      <c r="F1831" s="491"/>
      <c r="G1831" s="491"/>
    </row>
    <row r="1832" spans="3:7" ht="12.75">
      <c r="C1832" s="491"/>
      <c r="D1832" s="491"/>
      <c r="E1832" s="491"/>
      <c r="F1832" s="491"/>
      <c r="G1832" s="491"/>
    </row>
    <row r="1833" spans="3:7" ht="12.75">
      <c r="C1833" s="491"/>
      <c r="D1833" s="491"/>
      <c r="E1833" s="491"/>
      <c r="F1833" s="491"/>
      <c r="G1833" s="491"/>
    </row>
    <row r="1834" spans="3:7" ht="12.75">
      <c r="C1834" s="491"/>
      <c r="D1834" s="491"/>
      <c r="E1834" s="491"/>
      <c r="F1834" s="491"/>
      <c r="G1834" s="491"/>
    </row>
    <row r="1835" spans="3:7" ht="12.75">
      <c r="C1835" s="491"/>
      <c r="D1835" s="491"/>
      <c r="E1835" s="491"/>
      <c r="F1835" s="491"/>
      <c r="G1835" s="491"/>
    </row>
    <row r="1836" spans="3:7" ht="12.75">
      <c r="C1836" s="491"/>
      <c r="D1836" s="491"/>
      <c r="E1836" s="491"/>
      <c r="F1836" s="491"/>
      <c r="G1836" s="491"/>
    </row>
    <row r="1837" spans="3:7" ht="12.75">
      <c r="C1837" s="491"/>
      <c r="D1837" s="491"/>
      <c r="E1837" s="491"/>
      <c r="F1837" s="491"/>
      <c r="G1837" s="491"/>
    </row>
    <row r="1838" spans="3:7" ht="12.75">
      <c r="C1838" s="491"/>
      <c r="D1838" s="491"/>
      <c r="E1838" s="491"/>
      <c r="F1838" s="491"/>
      <c r="G1838" s="491"/>
    </row>
    <row r="1839" spans="3:7" ht="12.75">
      <c r="C1839" s="491"/>
      <c r="D1839" s="491"/>
      <c r="E1839" s="491"/>
      <c r="F1839" s="491"/>
      <c r="G1839" s="491"/>
    </row>
    <row r="1840" spans="3:7" ht="12.75">
      <c r="C1840" s="491"/>
      <c r="D1840" s="491"/>
      <c r="E1840" s="491"/>
      <c r="F1840" s="491"/>
      <c r="G1840" s="491"/>
    </row>
    <row r="1841" spans="3:7" ht="12.75">
      <c r="C1841" s="491"/>
      <c r="D1841" s="491"/>
      <c r="E1841" s="491"/>
      <c r="F1841" s="491"/>
      <c r="G1841" s="491"/>
    </row>
    <row r="1842" spans="3:7" ht="12.75">
      <c r="C1842" s="491"/>
      <c r="D1842" s="491"/>
      <c r="E1842" s="491"/>
      <c r="F1842" s="491"/>
      <c r="G1842" s="491"/>
    </row>
    <row r="1843" spans="3:7" ht="12.75">
      <c r="C1843" s="491"/>
      <c r="D1843" s="491"/>
      <c r="E1843" s="491"/>
      <c r="F1843" s="491"/>
      <c r="G1843" s="491"/>
    </row>
    <row r="1844" spans="3:7" ht="12.75">
      <c r="C1844" s="491"/>
      <c r="D1844" s="491"/>
      <c r="E1844" s="491"/>
      <c r="F1844" s="491"/>
      <c r="G1844" s="491"/>
    </row>
    <row r="1845" spans="3:7" ht="12.75">
      <c r="C1845" s="491"/>
      <c r="D1845" s="491"/>
      <c r="E1845" s="491"/>
      <c r="F1845" s="491"/>
      <c r="G1845" s="491"/>
    </row>
    <row r="1846" spans="3:7" ht="12.75">
      <c r="C1846" s="491"/>
      <c r="D1846" s="491"/>
      <c r="E1846" s="491"/>
      <c r="F1846" s="491"/>
      <c r="G1846" s="491"/>
    </row>
    <row r="1847" spans="3:7" ht="12.75">
      <c r="C1847" s="491"/>
      <c r="D1847" s="491"/>
      <c r="E1847" s="491"/>
      <c r="F1847" s="491"/>
      <c r="G1847" s="491"/>
    </row>
    <row r="1848" spans="3:7" ht="12.75">
      <c r="C1848" s="491"/>
      <c r="D1848" s="491"/>
      <c r="E1848" s="491"/>
      <c r="F1848" s="491"/>
      <c r="G1848" s="491"/>
    </row>
    <row r="1849" spans="3:7" ht="12.75">
      <c r="C1849" s="491"/>
      <c r="D1849" s="491"/>
      <c r="E1849" s="491"/>
      <c r="F1849" s="491"/>
      <c r="G1849" s="491"/>
    </row>
    <row r="1850" spans="3:7" ht="12.75">
      <c r="C1850" s="491"/>
      <c r="D1850" s="491"/>
      <c r="E1850" s="491"/>
      <c r="F1850" s="491"/>
      <c r="G1850" s="491"/>
    </row>
    <row r="1851" spans="3:7" ht="12.75">
      <c r="C1851" s="491"/>
      <c r="D1851" s="491"/>
      <c r="E1851" s="491"/>
      <c r="F1851" s="491"/>
      <c r="G1851" s="491"/>
    </row>
    <row r="1852" spans="3:7" ht="12.75">
      <c r="C1852" s="491"/>
      <c r="D1852" s="491"/>
      <c r="E1852" s="491"/>
      <c r="F1852" s="491"/>
      <c r="G1852" s="491"/>
    </row>
    <row r="1853" spans="3:7" ht="12.75">
      <c r="C1853" s="491"/>
      <c r="D1853" s="491"/>
      <c r="E1853" s="491"/>
      <c r="F1853" s="491"/>
      <c r="G1853" s="491"/>
    </row>
    <row r="1854" spans="3:7" ht="12.75">
      <c r="C1854" s="491"/>
      <c r="D1854" s="491"/>
      <c r="E1854" s="491"/>
      <c r="F1854" s="491"/>
      <c r="G1854" s="491"/>
    </row>
    <row r="1855" spans="3:7" ht="12.75">
      <c r="C1855" s="491"/>
      <c r="D1855" s="491"/>
      <c r="E1855" s="491"/>
      <c r="F1855" s="491"/>
      <c r="G1855" s="491"/>
    </row>
    <row r="1856" spans="3:7" ht="12.75">
      <c r="C1856" s="491"/>
      <c r="D1856" s="491"/>
      <c r="E1856" s="491"/>
      <c r="F1856" s="491"/>
      <c r="G1856" s="491"/>
    </row>
    <row r="1857" spans="3:7" ht="12.75">
      <c r="C1857" s="491"/>
      <c r="D1857" s="491"/>
      <c r="E1857" s="491"/>
      <c r="F1857" s="491"/>
      <c r="G1857" s="491"/>
    </row>
    <row r="1858" spans="3:7" ht="12.75">
      <c r="C1858" s="491"/>
      <c r="D1858" s="491"/>
      <c r="E1858" s="491"/>
      <c r="F1858" s="491"/>
      <c r="G1858" s="491"/>
    </row>
    <row r="1859" spans="3:7" ht="12.75">
      <c r="C1859" s="491"/>
      <c r="D1859" s="491"/>
      <c r="E1859" s="491"/>
      <c r="F1859" s="491"/>
      <c r="G1859" s="491"/>
    </row>
    <row r="1860" spans="3:7" ht="12.75">
      <c r="C1860" s="491"/>
      <c r="D1860" s="491"/>
      <c r="E1860" s="491"/>
      <c r="F1860" s="491"/>
      <c r="G1860" s="491"/>
    </row>
    <row r="1861" spans="3:7" ht="12.75">
      <c r="C1861" s="491"/>
      <c r="D1861" s="491"/>
      <c r="E1861" s="491"/>
      <c r="F1861" s="491"/>
      <c r="G1861" s="491"/>
    </row>
    <row r="1862" spans="3:7" ht="12.75">
      <c r="C1862" s="491"/>
      <c r="D1862" s="491"/>
      <c r="E1862" s="491"/>
      <c r="F1862" s="491"/>
      <c r="G1862" s="491"/>
    </row>
    <row r="1863" spans="3:7" ht="12.75">
      <c r="C1863" s="491"/>
      <c r="D1863" s="491"/>
      <c r="E1863" s="491"/>
      <c r="F1863" s="491"/>
      <c r="G1863" s="491"/>
    </row>
    <row r="1864" spans="3:7" ht="12.75">
      <c r="C1864" s="491"/>
      <c r="D1864" s="491"/>
      <c r="E1864" s="491"/>
      <c r="F1864" s="491"/>
      <c r="G1864" s="491"/>
    </row>
    <row r="1865" spans="3:7" ht="12.75">
      <c r="C1865" s="491"/>
      <c r="D1865" s="491"/>
      <c r="E1865" s="491"/>
      <c r="F1865" s="491"/>
      <c r="G1865" s="491"/>
    </row>
    <row r="1866" spans="3:7" ht="12.75">
      <c r="C1866" s="491"/>
      <c r="D1866" s="491"/>
      <c r="E1866" s="491"/>
      <c r="F1866" s="491"/>
      <c r="G1866" s="491"/>
    </row>
    <row r="1867" spans="3:7" ht="12.75">
      <c r="C1867" s="491"/>
      <c r="D1867" s="491"/>
      <c r="E1867" s="491"/>
      <c r="F1867" s="491"/>
      <c r="G1867" s="491"/>
    </row>
    <row r="1868" spans="3:7" ht="12.75">
      <c r="C1868" s="491"/>
      <c r="D1868" s="491"/>
      <c r="E1868" s="491"/>
      <c r="F1868" s="491"/>
      <c r="G1868" s="491"/>
    </row>
    <row r="1869" spans="3:7" ht="12.75">
      <c r="C1869" s="491"/>
      <c r="D1869" s="491"/>
      <c r="E1869" s="491"/>
      <c r="F1869" s="491"/>
      <c r="G1869" s="491"/>
    </row>
    <row r="1870" spans="3:7" ht="12.75">
      <c r="C1870" s="491"/>
      <c r="D1870" s="491"/>
      <c r="E1870" s="491"/>
      <c r="F1870" s="491"/>
      <c r="G1870" s="491"/>
    </row>
    <row r="1871" spans="3:7" ht="12.75">
      <c r="C1871" s="491"/>
      <c r="D1871" s="491"/>
      <c r="E1871" s="491"/>
      <c r="F1871" s="491"/>
      <c r="G1871" s="491"/>
    </row>
    <row r="1872" spans="3:7" ht="12.75">
      <c r="C1872" s="491"/>
      <c r="D1872" s="491"/>
      <c r="E1872" s="491"/>
      <c r="F1872" s="491"/>
      <c r="G1872" s="491"/>
    </row>
    <row r="1873" spans="3:7" ht="12.75">
      <c r="C1873" s="491"/>
      <c r="D1873" s="491"/>
      <c r="E1873" s="491"/>
      <c r="F1873" s="491"/>
      <c r="G1873" s="491"/>
    </row>
    <row r="1874" spans="3:7" ht="12.75">
      <c r="C1874" s="491"/>
      <c r="D1874" s="491"/>
      <c r="E1874" s="491"/>
      <c r="F1874" s="491"/>
      <c r="G1874" s="491"/>
    </row>
    <row r="1875" spans="3:7" ht="12.75">
      <c r="C1875" s="491"/>
      <c r="D1875" s="491"/>
      <c r="E1875" s="491"/>
      <c r="F1875" s="491"/>
      <c r="G1875" s="491"/>
    </row>
    <row r="1876" spans="3:7" ht="12.75">
      <c r="C1876" s="491"/>
      <c r="D1876" s="491"/>
      <c r="E1876" s="491"/>
      <c r="F1876" s="491"/>
      <c r="G1876" s="491"/>
    </row>
    <row r="1877" spans="3:7" ht="12.75">
      <c r="C1877" s="491"/>
      <c r="D1877" s="491"/>
      <c r="E1877" s="491"/>
      <c r="F1877" s="491"/>
      <c r="G1877" s="491"/>
    </row>
    <row r="1878" spans="3:7" ht="12.75">
      <c r="C1878" s="491"/>
      <c r="D1878" s="491"/>
      <c r="E1878" s="491"/>
      <c r="F1878" s="491"/>
      <c r="G1878" s="491"/>
    </row>
    <row r="1879" spans="3:7" ht="12.75">
      <c r="C1879" s="491"/>
      <c r="D1879" s="491"/>
      <c r="E1879" s="491"/>
      <c r="F1879" s="491"/>
      <c r="G1879" s="491"/>
    </row>
    <row r="1880" spans="3:7" ht="12.75">
      <c r="C1880" s="491"/>
      <c r="D1880" s="491"/>
      <c r="E1880" s="491"/>
      <c r="F1880" s="491"/>
      <c r="G1880" s="491"/>
    </row>
    <row r="1881" spans="3:7" ht="12.75">
      <c r="C1881" s="491"/>
      <c r="D1881" s="491"/>
      <c r="E1881" s="491"/>
      <c r="F1881" s="491"/>
      <c r="G1881" s="491"/>
    </row>
    <row r="1882" spans="3:7" ht="12.75">
      <c r="C1882" s="491"/>
      <c r="D1882" s="491"/>
      <c r="E1882" s="491"/>
      <c r="F1882" s="491"/>
      <c r="G1882" s="491"/>
    </row>
    <row r="1883" spans="3:7" ht="12.75">
      <c r="C1883" s="491"/>
      <c r="D1883" s="491"/>
      <c r="E1883" s="491"/>
      <c r="F1883" s="491"/>
      <c r="G1883" s="491"/>
    </row>
    <row r="1884" spans="3:7" ht="12.75">
      <c r="C1884" s="491"/>
      <c r="D1884" s="491"/>
      <c r="E1884" s="491"/>
      <c r="F1884" s="491"/>
      <c r="G1884" s="491"/>
    </row>
    <row r="1885" spans="3:7" ht="12.75">
      <c r="C1885" s="491"/>
      <c r="D1885" s="491"/>
      <c r="E1885" s="491"/>
      <c r="F1885" s="491"/>
      <c r="G1885" s="491"/>
    </row>
    <row r="1886" spans="3:7" ht="12.75">
      <c r="C1886" s="491"/>
      <c r="D1886" s="491"/>
      <c r="E1886" s="491"/>
      <c r="F1886" s="491"/>
      <c r="G1886" s="491"/>
    </row>
    <row r="1887" spans="3:7" ht="12.75">
      <c r="C1887" s="491"/>
      <c r="D1887" s="491"/>
      <c r="E1887" s="491"/>
      <c r="F1887" s="491"/>
      <c r="G1887" s="491"/>
    </row>
    <row r="1888" spans="3:7" ht="12.75">
      <c r="C1888" s="491"/>
      <c r="D1888" s="491"/>
      <c r="E1888" s="491"/>
      <c r="F1888" s="491"/>
      <c r="G1888" s="491"/>
    </row>
    <row r="1889" spans="3:7" ht="12.75">
      <c r="C1889" s="491"/>
      <c r="D1889" s="491"/>
      <c r="E1889" s="491"/>
      <c r="F1889" s="491"/>
      <c r="G1889" s="491"/>
    </row>
    <row r="1890" spans="3:7" ht="12.75">
      <c r="C1890" s="491"/>
      <c r="D1890" s="491"/>
      <c r="E1890" s="491"/>
      <c r="F1890" s="491"/>
      <c r="G1890" s="491"/>
    </row>
    <row r="1891" spans="3:7" ht="12.75">
      <c r="C1891" s="491"/>
      <c r="D1891" s="491"/>
      <c r="E1891" s="491"/>
      <c r="F1891" s="491"/>
      <c r="G1891" s="491"/>
    </row>
    <row r="1892" spans="3:7" ht="12.75">
      <c r="C1892" s="491"/>
      <c r="D1892" s="491"/>
      <c r="E1892" s="491"/>
      <c r="F1892" s="491"/>
      <c r="G1892" s="491"/>
    </row>
    <row r="1893" spans="3:7" ht="12.75">
      <c r="C1893" s="491"/>
      <c r="D1893" s="491"/>
      <c r="E1893" s="491"/>
      <c r="F1893" s="491"/>
      <c r="G1893" s="491"/>
    </row>
    <row r="1894" spans="3:7" ht="12.75">
      <c r="C1894" s="491"/>
      <c r="D1894" s="491"/>
      <c r="E1894" s="491"/>
      <c r="F1894" s="491"/>
      <c r="G1894" s="491"/>
    </row>
    <row r="1895" spans="3:7" ht="12.75">
      <c r="C1895" s="491"/>
      <c r="D1895" s="491"/>
      <c r="E1895" s="491"/>
      <c r="F1895" s="491"/>
      <c r="G1895" s="491"/>
    </row>
    <row r="1896" spans="3:7" ht="12.75">
      <c r="C1896" s="491"/>
      <c r="D1896" s="491"/>
      <c r="E1896" s="491"/>
      <c r="F1896" s="491"/>
      <c r="G1896" s="491"/>
    </row>
    <row r="1897" spans="3:7" ht="12.75">
      <c r="C1897" s="491"/>
      <c r="D1897" s="491"/>
      <c r="E1897" s="491"/>
      <c r="F1897" s="491"/>
      <c r="G1897" s="491"/>
    </row>
    <row r="1898" spans="3:7" ht="12.75">
      <c r="C1898" s="491"/>
      <c r="D1898" s="491"/>
      <c r="E1898" s="491"/>
      <c r="F1898" s="491"/>
      <c r="G1898" s="491"/>
    </row>
    <row r="1899" spans="3:7" ht="12.75">
      <c r="C1899" s="491"/>
      <c r="D1899" s="491"/>
      <c r="E1899" s="491"/>
      <c r="F1899" s="491"/>
      <c r="G1899" s="491"/>
    </row>
    <row r="1900" spans="3:7" ht="12.75">
      <c r="C1900" s="491"/>
      <c r="D1900" s="491"/>
      <c r="E1900" s="491"/>
      <c r="F1900" s="491"/>
      <c r="G1900" s="491"/>
    </row>
    <row r="1901" spans="3:7" ht="12.75">
      <c r="C1901" s="491"/>
      <c r="D1901" s="491"/>
      <c r="E1901" s="491"/>
      <c r="F1901" s="491"/>
      <c r="G1901" s="491"/>
    </row>
    <row r="1902" spans="3:7" ht="12.75">
      <c r="C1902" s="491"/>
      <c r="D1902" s="491"/>
      <c r="E1902" s="491"/>
      <c r="F1902" s="491"/>
      <c r="G1902" s="491"/>
    </row>
    <row r="1903" spans="3:7" ht="12.75">
      <c r="C1903" s="491"/>
      <c r="D1903" s="491"/>
      <c r="E1903" s="491"/>
      <c r="F1903" s="491"/>
      <c r="G1903" s="491"/>
    </row>
    <row r="1904" spans="3:7" ht="12.75">
      <c r="C1904" s="491"/>
      <c r="D1904" s="491"/>
      <c r="E1904" s="491"/>
      <c r="F1904" s="491"/>
      <c r="G1904" s="491"/>
    </row>
    <row r="1905" spans="3:7" ht="12.75">
      <c r="C1905" s="491"/>
      <c r="D1905" s="491"/>
      <c r="E1905" s="491"/>
      <c r="F1905" s="491"/>
      <c r="G1905" s="491"/>
    </row>
    <row r="1906" spans="3:7" ht="12.75">
      <c r="C1906" s="491"/>
      <c r="D1906" s="491"/>
      <c r="E1906" s="491"/>
      <c r="F1906" s="491"/>
      <c r="G1906" s="491"/>
    </row>
    <row r="1907" spans="3:7" ht="12.75">
      <c r="C1907" s="491"/>
      <c r="D1907" s="491"/>
      <c r="E1907" s="491"/>
      <c r="F1907" s="491"/>
      <c r="G1907" s="491"/>
    </row>
    <row r="1908" spans="3:7" ht="12.75">
      <c r="C1908" s="491"/>
      <c r="D1908" s="491"/>
      <c r="E1908" s="491"/>
      <c r="F1908" s="491"/>
      <c r="G1908" s="491"/>
    </row>
    <row r="1909" spans="3:7" ht="12.75">
      <c r="C1909" s="491"/>
      <c r="D1909" s="491"/>
      <c r="E1909" s="491"/>
      <c r="F1909" s="491"/>
      <c r="G1909" s="491"/>
    </row>
    <row r="1910" spans="3:7" ht="12.75">
      <c r="C1910" s="491"/>
      <c r="D1910" s="491"/>
      <c r="E1910" s="491"/>
      <c r="F1910" s="491"/>
      <c r="G1910" s="491"/>
    </row>
    <row r="1911" spans="3:7" ht="12.75">
      <c r="C1911" s="491"/>
      <c r="D1911" s="491"/>
      <c r="E1911" s="491"/>
      <c r="F1911" s="491"/>
      <c r="G1911" s="491"/>
    </row>
    <row r="1912" spans="3:7" ht="12.75">
      <c r="C1912" s="491"/>
      <c r="D1912" s="491"/>
      <c r="E1912" s="491"/>
      <c r="F1912" s="491"/>
      <c r="G1912" s="491"/>
    </row>
    <row r="1913" spans="3:7" ht="12.75">
      <c r="C1913" s="491"/>
      <c r="D1913" s="491"/>
      <c r="E1913" s="491"/>
      <c r="F1913" s="491"/>
      <c r="G1913" s="491"/>
    </row>
    <row r="1914" spans="3:7" ht="12.75">
      <c r="C1914" s="491"/>
      <c r="D1914" s="491"/>
      <c r="E1914" s="491"/>
      <c r="F1914" s="491"/>
      <c r="G1914" s="491"/>
    </row>
    <row r="1915" spans="3:7" ht="12.75">
      <c r="C1915" s="491"/>
      <c r="D1915" s="491"/>
      <c r="E1915" s="491"/>
      <c r="F1915" s="491"/>
      <c r="G1915" s="491"/>
    </row>
    <row r="1916" spans="3:7" ht="12.75">
      <c r="C1916" s="491"/>
      <c r="D1916" s="491"/>
      <c r="E1916" s="491"/>
      <c r="F1916" s="491"/>
      <c r="G1916" s="491"/>
    </row>
    <row r="1917" spans="3:7" ht="12.75">
      <c r="C1917" s="491"/>
      <c r="D1917" s="491"/>
      <c r="E1917" s="491"/>
      <c r="F1917" s="491"/>
      <c r="G1917" s="491"/>
    </row>
    <row r="1918" spans="3:7" ht="12.75">
      <c r="C1918" s="491"/>
      <c r="D1918" s="491"/>
      <c r="E1918" s="491"/>
      <c r="F1918" s="491"/>
      <c r="G1918" s="491"/>
    </row>
    <row r="1919" spans="3:7" ht="12.75">
      <c r="C1919" s="491"/>
      <c r="D1919" s="491"/>
      <c r="E1919" s="491"/>
      <c r="F1919" s="491"/>
      <c r="G1919" s="491"/>
    </row>
    <row r="1920" spans="3:7" ht="12.75">
      <c r="C1920" s="491"/>
      <c r="D1920" s="491"/>
      <c r="E1920" s="491"/>
      <c r="F1920" s="491"/>
      <c r="G1920" s="491"/>
    </row>
    <row r="1921" spans="3:7" ht="12.75">
      <c r="C1921" s="491"/>
      <c r="D1921" s="491"/>
      <c r="E1921" s="491"/>
      <c r="F1921" s="491"/>
      <c r="G1921" s="491"/>
    </row>
    <row r="1922" spans="3:7" ht="12.75">
      <c r="C1922" s="491"/>
      <c r="D1922" s="491"/>
      <c r="E1922" s="491"/>
      <c r="F1922" s="491"/>
      <c r="G1922" s="491"/>
    </row>
    <row r="1923" spans="3:7" ht="12.75">
      <c r="C1923" s="491"/>
      <c r="D1923" s="491"/>
      <c r="E1923" s="491"/>
      <c r="F1923" s="491"/>
      <c r="G1923" s="491"/>
    </row>
    <row r="1924" spans="3:7" ht="12.75">
      <c r="C1924" s="491"/>
      <c r="D1924" s="491"/>
      <c r="E1924" s="491"/>
      <c r="F1924" s="491"/>
      <c r="G1924" s="491"/>
    </row>
    <row r="1925" spans="3:7" ht="12.75">
      <c r="C1925" s="491"/>
      <c r="D1925" s="491"/>
      <c r="E1925" s="491"/>
      <c r="F1925" s="491"/>
      <c r="G1925" s="491"/>
    </row>
    <row r="1926" spans="3:7" ht="12.75">
      <c r="C1926" s="491"/>
      <c r="D1926" s="491"/>
      <c r="E1926" s="491"/>
      <c r="F1926" s="491"/>
      <c r="G1926" s="491"/>
    </row>
    <row r="1927" spans="3:7" ht="12.75">
      <c r="C1927" s="491"/>
      <c r="D1927" s="491"/>
      <c r="E1927" s="491"/>
      <c r="F1927" s="491"/>
      <c r="G1927" s="491"/>
    </row>
    <row r="1928" spans="3:7" ht="12.75">
      <c r="C1928" s="491"/>
      <c r="D1928" s="491"/>
      <c r="E1928" s="491"/>
      <c r="F1928" s="491"/>
      <c r="G1928" s="491"/>
    </row>
    <row r="1929" spans="3:7" ht="12.75">
      <c r="C1929" s="491"/>
      <c r="D1929" s="491"/>
      <c r="E1929" s="491"/>
      <c r="F1929" s="491"/>
      <c r="G1929" s="491"/>
    </row>
    <row r="1930" spans="3:7" ht="12.75">
      <c r="C1930" s="491"/>
      <c r="D1930" s="491"/>
      <c r="E1930" s="491"/>
      <c r="F1930" s="491"/>
      <c r="G1930" s="491"/>
    </row>
    <row r="1931" spans="3:7" ht="12.75">
      <c r="C1931" s="491"/>
      <c r="D1931" s="491"/>
      <c r="E1931" s="491"/>
      <c r="F1931" s="491"/>
      <c r="G1931" s="491"/>
    </row>
    <row r="1932" spans="3:7" ht="12.75">
      <c r="C1932" s="491"/>
      <c r="D1932" s="491"/>
      <c r="E1932" s="491"/>
      <c r="F1932" s="491"/>
      <c r="G1932" s="491"/>
    </row>
    <row r="1933" spans="3:7" ht="12.75">
      <c r="C1933" s="491"/>
      <c r="D1933" s="491"/>
      <c r="E1933" s="491"/>
      <c r="F1933" s="491"/>
      <c r="G1933" s="491"/>
    </row>
    <row r="1934" spans="3:7" ht="12.75">
      <c r="C1934" s="491"/>
      <c r="D1934" s="491"/>
      <c r="E1934" s="491"/>
      <c r="F1934" s="491"/>
      <c r="G1934" s="491"/>
    </row>
    <row r="1935" spans="3:7" ht="12.75">
      <c r="C1935" s="491"/>
      <c r="D1935" s="491"/>
      <c r="E1935" s="491"/>
      <c r="F1935" s="491"/>
      <c r="G1935" s="491"/>
    </row>
    <row r="1936" spans="3:7" ht="12.75">
      <c r="C1936" s="491"/>
      <c r="D1936" s="491"/>
      <c r="E1936" s="491"/>
      <c r="F1936" s="491"/>
      <c r="G1936" s="491"/>
    </row>
    <row r="1937" spans="3:7" ht="12.75">
      <c r="C1937" s="491"/>
      <c r="D1937" s="491"/>
      <c r="E1937" s="491"/>
      <c r="F1937" s="491"/>
      <c r="G1937" s="491"/>
    </row>
    <row r="1938" spans="3:7" ht="12.75">
      <c r="C1938" s="491"/>
      <c r="D1938" s="491"/>
      <c r="E1938" s="491"/>
      <c r="F1938" s="491"/>
      <c r="G1938" s="491"/>
    </row>
    <row r="1939" spans="3:7" ht="12.75">
      <c r="C1939" s="491"/>
      <c r="D1939" s="491"/>
      <c r="E1939" s="491"/>
      <c r="F1939" s="491"/>
      <c r="G1939" s="491"/>
    </row>
    <row r="1940" spans="3:7" ht="12.75">
      <c r="C1940" s="491"/>
      <c r="D1940" s="491"/>
      <c r="E1940" s="491"/>
      <c r="F1940" s="491"/>
      <c r="G1940" s="491"/>
    </row>
    <row r="1941" spans="3:7" ht="12.75">
      <c r="C1941" s="491"/>
      <c r="D1941" s="491"/>
      <c r="E1941" s="491"/>
      <c r="F1941" s="491"/>
      <c r="G1941" s="491"/>
    </row>
    <row r="1942" spans="3:7" ht="12.75">
      <c r="C1942" s="491"/>
      <c r="D1942" s="491"/>
      <c r="E1942" s="491"/>
      <c r="F1942" s="491"/>
      <c r="G1942" s="491"/>
    </row>
    <row r="1943" spans="3:7" ht="12.75">
      <c r="C1943" s="491"/>
      <c r="D1943" s="491"/>
      <c r="E1943" s="491"/>
      <c r="F1943" s="491"/>
      <c r="G1943" s="491"/>
    </row>
    <row r="1944" spans="3:7" ht="12.75">
      <c r="C1944" s="491"/>
      <c r="D1944" s="491"/>
      <c r="E1944" s="491"/>
      <c r="F1944" s="491"/>
      <c r="G1944" s="491"/>
    </row>
    <row r="1945" spans="3:7" ht="12.75">
      <c r="C1945" s="491"/>
      <c r="D1945" s="491"/>
      <c r="E1945" s="491"/>
      <c r="F1945" s="491"/>
      <c r="G1945" s="491"/>
    </row>
    <row r="1946" spans="3:7" ht="12.75">
      <c r="C1946" s="491"/>
      <c r="D1946" s="491"/>
      <c r="E1946" s="491"/>
      <c r="F1946" s="491"/>
      <c r="G1946" s="491"/>
    </row>
    <row r="1947" spans="3:7" ht="12.75">
      <c r="C1947" s="491"/>
      <c r="D1947" s="491"/>
      <c r="E1947" s="491"/>
      <c r="F1947" s="491"/>
      <c r="G1947" s="491"/>
    </row>
    <row r="1948" spans="3:7" ht="12.75">
      <c r="C1948" s="491"/>
      <c r="D1948" s="491"/>
      <c r="E1948" s="491"/>
      <c r="F1948" s="491"/>
      <c r="G1948" s="491"/>
    </row>
    <row r="1949" spans="3:7" ht="12.75">
      <c r="C1949" s="491"/>
      <c r="D1949" s="491"/>
      <c r="E1949" s="491"/>
      <c r="F1949" s="491"/>
      <c r="G1949" s="491"/>
    </row>
    <row r="1950" spans="3:7" ht="12.75">
      <c r="C1950" s="491"/>
      <c r="D1950" s="491"/>
      <c r="E1950" s="491"/>
      <c r="F1950" s="491"/>
      <c r="G1950" s="491"/>
    </row>
    <row r="1951" spans="3:7" ht="12.75">
      <c r="C1951" s="491"/>
      <c r="D1951" s="491"/>
      <c r="E1951" s="491"/>
      <c r="F1951" s="491"/>
      <c r="G1951" s="491"/>
    </row>
    <row r="1952" spans="3:7" ht="12.75">
      <c r="C1952" s="491"/>
      <c r="D1952" s="491"/>
      <c r="E1952" s="491"/>
      <c r="F1952" s="491"/>
      <c r="G1952" s="491"/>
    </row>
    <row r="1953" spans="3:7" ht="12.75">
      <c r="C1953" s="491"/>
      <c r="D1953" s="491"/>
      <c r="E1953" s="491"/>
      <c r="F1953" s="491"/>
      <c r="G1953" s="491"/>
    </row>
    <row r="1954" spans="3:7" ht="12.75">
      <c r="C1954" s="491"/>
      <c r="D1954" s="491"/>
      <c r="E1954" s="491"/>
      <c r="F1954" s="491"/>
      <c r="G1954" s="491"/>
    </row>
    <row r="1955" spans="3:7" ht="12.75">
      <c r="C1955" s="491"/>
      <c r="D1955" s="491"/>
      <c r="E1955" s="491"/>
      <c r="F1955" s="491"/>
      <c r="G1955" s="491"/>
    </row>
    <row r="1956" spans="3:7" ht="12.75">
      <c r="C1956" s="491"/>
      <c r="D1956" s="491"/>
      <c r="E1956" s="491"/>
      <c r="F1956" s="491"/>
      <c r="G1956" s="491"/>
    </row>
    <row r="1957" spans="3:7" ht="12.75">
      <c r="C1957" s="491"/>
      <c r="D1957" s="491"/>
      <c r="E1957" s="491"/>
      <c r="F1957" s="491"/>
      <c r="G1957" s="491"/>
    </row>
    <row r="1958" spans="3:7" ht="12.75">
      <c r="C1958" s="491"/>
      <c r="D1958" s="491"/>
      <c r="E1958" s="491"/>
      <c r="F1958" s="491"/>
      <c r="G1958" s="491"/>
    </row>
    <row r="1959" spans="3:7" ht="12.75">
      <c r="C1959" s="491"/>
      <c r="D1959" s="491"/>
      <c r="E1959" s="491"/>
      <c r="F1959" s="491"/>
      <c r="G1959" s="491"/>
    </row>
    <row r="1960" spans="3:7" ht="12.75">
      <c r="C1960" s="491"/>
      <c r="D1960" s="491"/>
      <c r="E1960" s="491"/>
      <c r="F1960" s="491"/>
      <c r="G1960" s="491"/>
    </row>
    <row r="1961" spans="3:7" ht="12.75">
      <c r="C1961" s="491"/>
      <c r="D1961" s="491"/>
      <c r="E1961" s="491"/>
      <c r="F1961" s="491"/>
      <c r="G1961" s="491"/>
    </row>
    <row r="1962" spans="3:7" ht="12.75">
      <c r="C1962" s="491"/>
      <c r="D1962" s="491"/>
      <c r="E1962" s="491"/>
      <c r="F1962" s="491"/>
      <c r="G1962" s="491"/>
    </row>
    <row r="1963" spans="3:7" ht="12.75">
      <c r="C1963" s="491"/>
      <c r="D1963" s="491"/>
      <c r="E1963" s="491"/>
      <c r="F1963" s="491"/>
      <c r="G1963" s="491"/>
    </row>
    <row r="1964" spans="3:7" ht="12.75">
      <c r="C1964" s="491"/>
      <c r="D1964" s="491"/>
      <c r="E1964" s="491"/>
      <c r="F1964" s="491"/>
      <c r="G1964" s="491"/>
    </row>
    <row r="1965" spans="3:7" ht="12.75">
      <c r="C1965" s="491"/>
      <c r="D1965" s="491"/>
      <c r="E1965" s="491"/>
      <c r="F1965" s="491"/>
      <c r="G1965" s="491"/>
    </row>
    <row r="1966" spans="3:7" ht="12.75">
      <c r="C1966" s="491"/>
      <c r="D1966" s="491"/>
      <c r="E1966" s="491"/>
      <c r="F1966" s="491"/>
      <c r="G1966" s="491"/>
    </row>
    <row r="1967" spans="3:7" ht="12.75">
      <c r="C1967" s="491"/>
      <c r="D1967" s="491"/>
      <c r="E1967" s="491"/>
      <c r="F1967" s="491"/>
      <c r="G1967" s="491"/>
    </row>
    <row r="1968" spans="3:7" ht="12.75">
      <c r="C1968" s="491"/>
      <c r="D1968" s="491"/>
      <c r="E1968" s="491"/>
      <c r="F1968" s="491"/>
      <c r="G1968" s="491"/>
    </row>
    <row r="1969" spans="3:7" ht="12.75">
      <c r="C1969" s="491"/>
      <c r="D1969" s="491"/>
      <c r="E1969" s="491"/>
      <c r="F1969" s="491"/>
      <c r="G1969" s="491"/>
    </row>
    <row r="1970" spans="3:7" ht="12.75">
      <c r="C1970" s="491"/>
      <c r="D1970" s="491"/>
      <c r="E1970" s="491"/>
      <c r="F1970" s="491"/>
      <c r="G1970" s="491"/>
    </row>
    <row r="1971" spans="3:7" ht="12.75">
      <c r="C1971" s="491"/>
      <c r="D1971" s="491"/>
      <c r="E1971" s="491"/>
      <c r="F1971" s="491"/>
      <c r="G1971" s="491"/>
    </row>
    <row r="1972" spans="3:7" ht="12.75">
      <c r="C1972" s="491"/>
      <c r="D1972" s="491"/>
      <c r="E1972" s="491"/>
      <c r="F1972" s="491"/>
      <c r="G1972" s="491"/>
    </row>
    <row r="1973" spans="3:7" ht="12.75">
      <c r="C1973" s="491"/>
      <c r="D1973" s="491"/>
      <c r="E1973" s="491"/>
      <c r="F1973" s="491"/>
      <c r="G1973" s="491"/>
    </row>
    <row r="1974" spans="3:7" ht="12.75">
      <c r="C1974" s="491"/>
      <c r="D1974" s="491"/>
      <c r="E1974" s="491"/>
      <c r="F1974" s="491"/>
      <c r="G1974" s="491"/>
    </row>
    <row r="1975" spans="3:7" ht="12.75">
      <c r="C1975" s="491"/>
      <c r="D1975" s="491"/>
      <c r="E1975" s="491"/>
      <c r="F1975" s="491"/>
      <c r="G1975" s="491"/>
    </row>
    <row r="1976" spans="3:7" ht="12.75">
      <c r="C1976" s="491"/>
      <c r="D1976" s="491"/>
      <c r="E1976" s="491"/>
      <c r="F1976" s="491"/>
      <c r="G1976" s="491"/>
    </row>
    <row r="1977" spans="3:7" ht="12.75">
      <c r="C1977" s="491"/>
      <c r="D1977" s="491"/>
      <c r="E1977" s="491"/>
      <c r="F1977" s="491"/>
      <c r="G1977" s="491"/>
    </row>
    <row r="1978" spans="3:7" ht="12.75">
      <c r="C1978" s="491"/>
      <c r="D1978" s="491"/>
      <c r="E1978" s="491"/>
      <c r="F1978" s="491"/>
      <c r="G1978" s="491"/>
    </row>
    <row r="1979" spans="3:7" ht="12.75">
      <c r="C1979" s="491"/>
      <c r="D1979" s="491"/>
      <c r="E1979" s="491"/>
      <c r="F1979" s="491"/>
      <c r="G1979" s="491"/>
    </row>
    <row r="1980" spans="3:7" ht="12.75">
      <c r="C1980" s="491"/>
      <c r="D1980" s="491"/>
      <c r="E1980" s="491"/>
      <c r="F1980" s="491"/>
      <c r="G1980" s="491"/>
    </row>
    <row r="1981" spans="3:7" ht="12.75">
      <c r="C1981" s="491"/>
      <c r="D1981" s="491"/>
      <c r="E1981" s="491"/>
      <c r="F1981" s="491"/>
      <c r="G1981" s="491"/>
    </row>
    <row r="1982" spans="3:7" ht="12.75">
      <c r="C1982" s="491"/>
      <c r="D1982" s="491"/>
      <c r="E1982" s="491"/>
      <c r="F1982" s="491"/>
      <c r="G1982" s="491"/>
    </row>
    <row r="1983" spans="3:7" ht="12.75">
      <c r="C1983" s="491"/>
      <c r="D1983" s="491"/>
      <c r="E1983" s="491"/>
      <c r="F1983" s="491"/>
      <c r="G1983" s="491"/>
    </row>
    <row r="1984" spans="3:7" ht="12.75">
      <c r="C1984" s="491"/>
      <c r="D1984" s="491"/>
      <c r="E1984" s="491"/>
      <c r="F1984" s="491"/>
      <c r="G1984" s="491"/>
    </row>
    <row r="1985" spans="3:7" ht="12.75">
      <c r="C1985" s="491"/>
      <c r="D1985" s="491"/>
      <c r="E1985" s="491"/>
      <c r="F1985" s="491"/>
      <c r="G1985" s="491"/>
    </row>
    <row r="1986" spans="3:7" ht="12.75">
      <c r="C1986" s="491"/>
      <c r="D1986" s="491"/>
      <c r="E1986" s="491"/>
      <c r="F1986" s="491"/>
      <c r="G1986" s="491"/>
    </row>
    <row r="1987" spans="3:7" ht="12.75">
      <c r="C1987" s="491"/>
      <c r="D1987" s="491"/>
      <c r="E1987" s="491"/>
      <c r="F1987" s="491"/>
      <c r="G1987" s="491"/>
    </row>
    <row r="1988" spans="3:7" ht="12.75">
      <c r="C1988" s="491"/>
      <c r="D1988" s="491"/>
      <c r="E1988" s="491"/>
      <c r="F1988" s="491"/>
      <c r="G1988" s="491"/>
    </row>
    <row r="1989" spans="3:7" ht="12.75">
      <c r="C1989" s="491"/>
      <c r="D1989" s="491"/>
      <c r="E1989" s="491"/>
      <c r="F1989" s="491"/>
      <c r="G1989" s="491"/>
    </row>
    <row r="1990" spans="3:7" ht="12.75">
      <c r="C1990" s="491"/>
      <c r="D1990" s="491"/>
      <c r="E1990" s="491"/>
      <c r="F1990" s="491"/>
      <c r="G1990" s="491"/>
    </row>
    <row r="1991" spans="3:7" ht="12.75">
      <c r="C1991" s="491"/>
      <c r="D1991" s="491"/>
      <c r="E1991" s="491"/>
      <c r="F1991" s="491"/>
      <c r="G1991" s="491"/>
    </row>
    <row r="1992" spans="3:7" ht="12.75">
      <c r="C1992" s="491"/>
      <c r="D1992" s="491"/>
      <c r="E1992" s="491"/>
      <c r="F1992" s="491"/>
      <c r="G1992" s="491"/>
    </row>
    <row r="1993" spans="3:7" ht="12.75">
      <c r="C1993" s="491"/>
      <c r="D1993" s="491"/>
      <c r="E1993" s="491"/>
      <c r="F1993" s="491"/>
      <c r="G1993" s="491"/>
    </row>
    <row r="1994" spans="3:7" ht="12.75">
      <c r="C1994" s="491"/>
      <c r="D1994" s="491"/>
      <c r="E1994" s="491"/>
      <c r="F1994" s="491"/>
      <c r="G1994" s="491"/>
    </row>
    <row r="1995" spans="3:7" ht="12.75">
      <c r="C1995" s="491"/>
      <c r="D1995" s="491"/>
      <c r="E1995" s="491"/>
      <c r="F1995" s="491"/>
      <c r="G1995" s="491"/>
    </row>
    <row r="1996" spans="3:7" ht="12.75">
      <c r="C1996" s="491"/>
      <c r="D1996" s="491"/>
      <c r="E1996" s="491"/>
      <c r="F1996" s="491"/>
      <c r="G1996" s="491"/>
    </row>
    <row r="1997" spans="3:7" ht="12.75">
      <c r="C1997" s="491"/>
      <c r="D1997" s="491"/>
      <c r="E1997" s="491"/>
      <c r="F1997" s="491"/>
      <c r="G1997" s="491"/>
    </row>
    <row r="1998" spans="3:7" ht="12.75">
      <c r="C1998" s="491"/>
      <c r="D1998" s="491"/>
      <c r="E1998" s="491"/>
      <c r="F1998" s="491"/>
      <c r="G1998" s="491"/>
    </row>
    <row r="1999" spans="3:7" ht="12.75">
      <c r="C1999" s="491"/>
      <c r="D1999" s="491"/>
      <c r="E1999" s="491"/>
      <c r="F1999" s="491"/>
      <c r="G1999" s="491"/>
    </row>
    <row r="2000" spans="3:7" ht="12.75">
      <c r="C2000" s="491"/>
      <c r="D2000" s="491"/>
      <c r="E2000" s="491"/>
      <c r="F2000" s="491"/>
      <c r="G2000" s="491"/>
    </row>
    <row r="2001" spans="3:7" ht="12.75">
      <c r="C2001" s="491"/>
      <c r="D2001" s="491"/>
      <c r="E2001" s="491"/>
      <c r="F2001" s="491"/>
      <c r="G2001" s="491"/>
    </row>
    <row r="2002" spans="3:7" ht="12.75">
      <c r="C2002" s="491"/>
      <c r="D2002" s="491"/>
      <c r="E2002" s="491"/>
      <c r="F2002" s="491"/>
      <c r="G2002" s="491"/>
    </row>
    <row r="2003" spans="3:7" ht="12.75">
      <c r="C2003" s="491"/>
      <c r="D2003" s="491"/>
      <c r="E2003" s="491"/>
      <c r="F2003" s="491"/>
      <c r="G2003" s="491"/>
    </row>
    <row r="2004" spans="3:7" ht="12.75">
      <c r="C2004" s="491"/>
      <c r="D2004" s="491"/>
      <c r="E2004" s="491"/>
      <c r="F2004" s="491"/>
      <c r="G2004" s="491"/>
    </row>
    <row r="2005" spans="3:7" ht="12.75">
      <c r="C2005" s="491"/>
      <c r="D2005" s="491"/>
      <c r="E2005" s="491"/>
      <c r="F2005" s="491"/>
      <c r="G2005" s="491"/>
    </row>
    <row r="2006" spans="3:7" ht="12.75">
      <c r="C2006" s="491"/>
      <c r="D2006" s="491"/>
      <c r="E2006" s="491"/>
      <c r="F2006" s="491"/>
      <c r="G2006" s="491"/>
    </row>
    <row r="2007" spans="3:7" ht="12.75">
      <c r="C2007" s="491"/>
      <c r="D2007" s="491"/>
      <c r="E2007" s="491"/>
      <c r="F2007" s="491"/>
      <c r="G2007" s="491"/>
    </row>
    <row r="2008" spans="3:7" ht="12.75">
      <c r="C2008" s="491"/>
      <c r="D2008" s="491"/>
      <c r="E2008" s="491"/>
      <c r="F2008" s="491"/>
      <c r="G2008" s="491"/>
    </row>
    <row r="2009" spans="3:7" ht="12.75">
      <c r="C2009" s="491"/>
      <c r="D2009" s="491"/>
      <c r="E2009" s="491"/>
      <c r="F2009" s="491"/>
      <c r="G2009" s="491"/>
    </row>
    <row r="2010" spans="3:7" ht="12.75">
      <c r="C2010" s="491"/>
      <c r="D2010" s="491"/>
      <c r="E2010" s="491"/>
      <c r="F2010" s="491"/>
      <c r="G2010" s="491"/>
    </row>
    <row r="2011" spans="3:7" ht="12.75">
      <c r="C2011" s="491"/>
      <c r="D2011" s="491"/>
      <c r="E2011" s="491"/>
      <c r="F2011" s="491"/>
      <c r="G2011" s="491"/>
    </row>
    <row r="2012" spans="3:7" ht="12.75">
      <c r="C2012" s="491"/>
      <c r="D2012" s="491"/>
      <c r="E2012" s="491"/>
      <c r="F2012" s="491"/>
      <c r="G2012" s="491"/>
    </row>
    <row r="2013" spans="3:7" ht="12.75">
      <c r="C2013" s="491"/>
      <c r="D2013" s="491"/>
      <c r="E2013" s="491"/>
      <c r="F2013" s="491"/>
      <c r="G2013" s="491"/>
    </row>
    <row r="2014" spans="3:7" ht="12.75">
      <c r="C2014" s="491"/>
      <c r="D2014" s="491"/>
      <c r="E2014" s="491"/>
      <c r="F2014" s="491"/>
      <c r="G2014" s="491"/>
    </row>
    <row r="2015" spans="3:7" ht="12.75">
      <c r="C2015" s="491"/>
      <c r="D2015" s="491"/>
      <c r="E2015" s="491"/>
      <c r="F2015" s="491"/>
      <c r="G2015" s="491"/>
    </row>
    <row r="2016" spans="3:7" ht="12.75">
      <c r="C2016" s="491"/>
      <c r="D2016" s="491"/>
      <c r="E2016" s="491"/>
      <c r="F2016" s="491"/>
      <c r="G2016" s="491"/>
    </row>
    <row r="2017" spans="3:7" ht="12.75">
      <c r="C2017" s="491"/>
      <c r="D2017" s="491"/>
      <c r="E2017" s="491"/>
      <c r="F2017" s="491"/>
      <c r="G2017" s="491"/>
    </row>
    <row r="2018" spans="3:7" ht="12.75">
      <c r="C2018" s="491"/>
      <c r="D2018" s="491"/>
      <c r="E2018" s="491"/>
      <c r="F2018" s="491"/>
      <c r="G2018" s="491"/>
    </row>
    <row r="2019" spans="3:7" ht="12.75">
      <c r="C2019" s="491"/>
      <c r="D2019" s="491"/>
      <c r="E2019" s="491"/>
      <c r="F2019" s="491"/>
      <c r="G2019" s="491"/>
    </row>
    <row r="2020" spans="3:7" ht="12.75">
      <c r="C2020" s="491"/>
      <c r="D2020" s="491"/>
      <c r="E2020" s="491"/>
      <c r="F2020" s="491"/>
      <c r="G2020" s="491"/>
    </row>
    <row r="2021" spans="3:7" ht="12.75">
      <c r="C2021" s="491"/>
      <c r="D2021" s="491"/>
      <c r="E2021" s="491"/>
      <c r="F2021" s="491"/>
      <c r="G2021" s="491"/>
    </row>
    <row r="2022" spans="3:7" ht="12.75">
      <c r="C2022" s="491"/>
      <c r="D2022" s="491"/>
      <c r="E2022" s="491"/>
      <c r="F2022" s="491"/>
      <c r="G2022" s="491"/>
    </row>
    <row r="2023" spans="3:7" ht="12.75">
      <c r="C2023" s="491"/>
      <c r="D2023" s="491"/>
      <c r="E2023" s="491"/>
      <c r="F2023" s="491"/>
      <c r="G2023" s="491"/>
    </row>
    <row r="2024" spans="3:7" ht="12.75">
      <c r="C2024" s="491"/>
      <c r="D2024" s="491"/>
      <c r="E2024" s="491"/>
      <c r="F2024" s="491"/>
      <c r="G2024" s="491"/>
    </row>
    <row r="2025" spans="3:7" ht="12.75">
      <c r="C2025" s="491"/>
      <c r="D2025" s="491"/>
      <c r="E2025" s="491"/>
      <c r="F2025" s="491"/>
      <c r="G2025" s="491"/>
    </row>
    <row r="2026" spans="3:7" ht="12.75">
      <c r="C2026" s="491"/>
      <c r="D2026" s="491"/>
      <c r="E2026" s="491"/>
      <c r="F2026" s="491"/>
      <c r="G2026" s="491"/>
    </row>
    <row r="2027" spans="3:7" ht="12.75">
      <c r="C2027" s="491"/>
      <c r="D2027" s="491"/>
      <c r="E2027" s="491"/>
      <c r="F2027" s="491"/>
      <c r="G2027" s="491"/>
    </row>
    <row r="2028" spans="3:7" ht="12.75">
      <c r="C2028" s="491"/>
      <c r="D2028" s="491"/>
      <c r="E2028" s="491"/>
      <c r="F2028" s="491"/>
      <c r="G2028" s="491"/>
    </row>
    <row r="2029" spans="3:7" ht="12.75">
      <c r="C2029" s="491"/>
      <c r="D2029" s="491"/>
      <c r="E2029" s="491"/>
      <c r="F2029" s="491"/>
      <c r="G2029" s="491"/>
    </row>
    <row r="2030" spans="3:7" ht="12.75">
      <c r="C2030" s="491"/>
      <c r="D2030" s="491"/>
      <c r="E2030" s="491"/>
      <c r="F2030" s="491"/>
      <c r="G2030" s="491"/>
    </row>
    <row r="2031" spans="3:7" ht="12.75">
      <c r="C2031" s="491"/>
      <c r="D2031" s="491"/>
      <c r="E2031" s="491"/>
      <c r="F2031" s="491"/>
      <c r="G2031" s="491"/>
    </row>
    <row r="2032" spans="3:7" ht="12.75">
      <c r="C2032" s="491"/>
      <c r="D2032" s="491"/>
      <c r="E2032" s="491"/>
      <c r="F2032" s="491"/>
      <c r="G2032" s="491"/>
    </row>
    <row r="2033" spans="3:7" ht="12.75">
      <c r="C2033" s="491"/>
      <c r="D2033" s="491"/>
      <c r="E2033" s="491"/>
      <c r="F2033" s="491"/>
      <c r="G2033" s="491"/>
    </row>
    <row r="2034" spans="3:7" ht="12.75">
      <c r="C2034" s="491"/>
      <c r="D2034" s="491"/>
      <c r="E2034" s="491"/>
      <c r="F2034" s="491"/>
      <c r="G2034" s="491"/>
    </row>
    <row r="2035" spans="3:7" ht="12.75">
      <c r="C2035" s="491"/>
      <c r="D2035" s="491"/>
      <c r="E2035" s="491"/>
      <c r="F2035" s="491"/>
      <c r="G2035" s="491"/>
    </row>
    <row r="2036" spans="3:7" ht="12.75">
      <c r="C2036" s="491"/>
      <c r="D2036" s="491"/>
      <c r="E2036" s="491"/>
      <c r="F2036" s="491"/>
      <c r="G2036" s="491"/>
    </row>
    <row r="2037" spans="3:7" ht="12.75">
      <c r="C2037" s="491"/>
      <c r="D2037" s="491"/>
      <c r="E2037" s="491"/>
      <c r="F2037" s="491"/>
      <c r="G2037" s="491"/>
    </row>
    <row r="2038" spans="3:7" ht="12.75">
      <c r="C2038" s="491"/>
      <c r="D2038" s="491"/>
      <c r="E2038" s="491"/>
      <c r="F2038" s="491"/>
      <c r="G2038" s="491"/>
    </row>
    <row r="2039" spans="3:7" ht="12.75">
      <c r="C2039" s="491"/>
      <c r="D2039" s="491"/>
      <c r="E2039" s="491"/>
      <c r="F2039" s="491"/>
      <c r="G2039" s="491"/>
    </row>
    <row r="2040" spans="3:7" ht="12.75">
      <c r="C2040" s="491"/>
      <c r="D2040" s="491"/>
      <c r="E2040" s="491"/>
      <c r="F2040" s="491"/>
      <c r="G2040" s="491"/>
    </row>
    <row r="2041" spans="3:7" ht="12.75">
      <c r="C2041" s="491"/>
      <c r="D2041" s="491"/>
      <c r="E2041" s="491"/>
      <c r="F2041" s="491"/>
      <c r="G2041" s="491"/>
    </row>
    <row r="2042" spans="3:7" ht="12.75">
      <c r="C2042" s="491"/>
      <c r="D2042" s="491"/>
      <c r="E2042" s="491"/>
      <c r="F2042" s="491"/>
      <c r="G2042" s="491"/>
    </row>
    <row r="2043" spans="3:7" ht="12.75">
      <c r="C2043" s="491"/>
      <c r="D2043" s="491"/>
      <c r="E2043" s="491"/>
      <c r="F2043" s="491"/>
      <c r="G2043" s="491"/>
    </row>
    <row r="2044" spans="3:7" ht="12.75">
      <c r="C2044" s="491"/>
      <c r="D2044" s="491"/>
      <c r="E2044" s="491"/>
      <c r="F2044" s="491"/>
      <c r="G2044" s="491"/>
    </row>
    <row r="2045" spans="3:7" ht="12.75">
      <c r="C2045" s="491"/>
      <c r="D2045" s="491"/>
      <c r="E2045" s="491"/>
      <c r="F2045" s="491"/>
      <c r="G2045" s="491"/>
    </row>
    <row r="2046" spans="3:7" ht="12.75">
      <c r="C2046" s="491"/>
      <c r="D2046" s="491"/>
      <c r="E2046" s="491"/>
      <c r="F2046" s="491"/>
      <c r="G2046" s="491"/>
    </row>
    <row r="2047" spans="3:7" ht="12.75">
      <c r="C2047" s="491"/>
      <c r="D2047" s="491"/>
      <c r="E2047" s="491"/>
      <c r="F2047" s="491"/>
      <c r="G2047" s="491"/>
    </row>
    <row r="2048" spans="3:7" ht="12.75">
      <c r="C2048" s="491"/>
      <c r="D2048" s="491"/>
      <c r="E2048" s="491"/>
      <c r="F2048" s="491"/>
      <c r="G2048" s="491"/>
    </row>
    <row r="2049" spans="3:7" ht="12.75">
      <c r="C2049" s="491"/>
      <c r="D2049" s="491"/>
      <c r="E2049" s="491"/>
      <c r="F2049" s="491"/>
      <c r="G2049" s="491"/>
    </row>
    <row r="2050" spans="3:7" ht="12.75">
      <c r="C2050" s="491"/>
      <c r="D2050" s="491"/>
      <c r="E2050" s="491"/>
      <c r="F2050" s="491"/>
      <c r="G2050" s="491"/>
    </row>
    <row r="2051" spans="3:7" ht="12.75">
      <c r="C2051" s="491"/>
      <c r="D2051" s="491"/>
      <c r="E2051" s="491"/>
      <c r="F2051" s="491"/>
      <c r="G2051" s="491"/>
    </row>
    <row r="2052" spans="3:7" ht="12.75">
      <c r="C2052" s="491"/>
      <c r="D2052" s="491"/>
      <c r="E2052" s="491"/>
      <c r="F2052" s="491"/>
      <c r="G2052" s="491"/>
    </row>
    <row r="2053" spans="3:7" ht="12.75">
      <c r="C2053" s="491"/>
      <c r="D2053" s="491"/>
      <c r="E2053" s="491"/>
      <c r="F2053" s="491"/>
      <c r="G2053" s="491"/>
    </row>
    <row r="2054" spans="3:7" ht="12.75">
      <c r="C2054" s="491"/>
      <c r="D2054" s="491"/>
      <c r="E2054" s="491"/>
      <c r="F2054" s="491"/>
      <c r="G2054" s="491"/>
    </row>
    <row r="2055" spans="3:7" ht="12.75">
      <c r="C2055" s="491"/>
      <c r="D2055" s="491"/>
      <c r="E2055" s="491"/>
      <c r="F2055" s="491"/>
      <c r="G2055" s="491"/>
    </row>
    <row r="2056" spans="3:7" ht="12.75">
      <c r="C2056" s="491"/>
      <c r="D2056" s="491"/>
      <c r="E2056" s="491"/>
      <c r="F2056" s="491"/>
      <c r="G2056" s="491"/>
    </row>
    <row r="2057" spans="3:7" ht="12.75">
      <c r="C2057" s="491"/>
      <c r="D2057" s="491"/>
      <c r="E2057" s="491"/>
      <c r="F2057" s="491"/>
      <c r="G2057" s="491"/>
    </row>
    <row r="2058" spans="3:7" ht="12.75">
      <c r="C2058" s="491"/>
      <c r="D2058" s="491"/>
      <c r="E2058" s="491"/>
      <c r="F2058" s="491"/>
      <c r="G2058" s="491"/>
    </row>
    <row r="2059" spans="3:7" ht="12.75">
      <c r="C2059" s="491"/>
      <c r="D2059" s="491"/>
      <c r="E2059" s="491"/>
      <c r="F2059" s="491"/>
      <c r="G2059" s="491"/>
    </row>
    <row r="2060" spans="3:7" ht="12.75">
      <c r="C2060" s="491"/>
      <c r="D2060" s="491"/>
      <c r="E2060" s="491"/>
      <c r="F2060" s="491"/>
      <c r="G2060" s="491"/>
    </row>
    <row r="2061" spans="3:7" ht="12.75">
      <c r="C2061" s="491"/>
      <c r="D2061" s="491"/>
      <c r="E2061" s="491"/>
      <c r="F2061" s="491"/>
      <c r="G2061" s="491"/>
    </row>
    <row r="2062" spans="3:7" ht="12.75">
      <c r="C2062" s="491"/>
      <c r="D2062" s="491"/>
      <c r="E2062" s="491"/>
      <c r="F2062" s="491"/>
      <c r="G2062" s="491"/>
    </row>
    <row r="2063" spans="3:7" ht="12.75">
      <c r="C2063" s="491"/>
      <c r="D2063" s="491"/>
      <c r="E2063" s="491"/>
      <c r="F2063" s="491"/>
      <c r="G2063" s="491"/>
    </row>
    <row r="2064" spans="3:7" ht="12.75">
      <c r="C2064" s="491"/>
      <c r="D2064" s="491"/>
      <c r="E2064" s="491"/>
      <c r="F2064" s="491"/>
      <c r="G2064" s="491"/>
    </row>
    <row r="2065" spans="3:7" ht="12.75">
      <c r="C2065" s="491"/>
      <c r="D2065" s="491"/>
      <c r="E2065" s="491"/>
      <c r="F2065" s="491"/>
      <c r="G2065" s="491"/>
    </row>
    <row r="2066" spans="3:7" ht="12.75">
      <c r="C2066" s="491"/>
      <c r="D2066" s="491"/>
      <c r="E2066" s="491"/>
      <c r="F2066" s="491"/>
      <c r="G2066" s="491"/>
    </row>
    <row r="2067" spans="3:7" ht="12.75">
      <c r="C2067" s="491"/>
      <c r="D2067" s="491"/>
      <c r="E2067" s="491"/>
      <c r="F2067" s="491"/>
      <c r="G2067" s="491"/>
    </row>
    <row r="2068" spans="3:7" ht="12.75">
      <c r="C2068" s="491"/>
      <c r="D2068" s="491"/>
      <c r="E2068" s="491"/>
      <c r="F2068" s="491"/>
      <c r="G2068" s="491"/>
    </row>
    <row r="2069" spans="3:7" ht="12.75">
      <c r="C2069" s="491"/>
      <c r="D2069" s="491"/>
      <c r="E2069" s="491"/>
      <c r="F2069" s="491"/>
      <c r="G2069" s="491"/>
    </row>
    <row r="2070" spans="3:7" ht="12.75">
      <c r="C2070" s="491"/>
      <c r="D2070" s="491"/>
      <c r="E2070" s="491"/>
      <c r="F2070" s="491"/>
      <c r="G2070" s="491"/>
    </row>
    <row r="2071" spans="3:7" ht="12.75">
      <c r="C2071" s="491"/>
      <c r="D2071" s="491"/>
      <c r="E2071" s="491"/>
      <c r="F2071" s="491"/>
      <c r="G2071" s="491"/>
    </row>
    <row r="2072" spans="3:7" ht="12.75">
      <c r="C2072" s="491"/>
      <c r="D2072" s="491"/>
      <c r="E2072" s="491"/>
      <c r="F2072" s="491"/>
      <c r="G2072" s="491"/>
    </row>
    <row r="2073" spans="3:7" ht="12.75">
      <c r="C2073" s="491"/>
      <c r="D2073" s="491"/>
      <c r="E2073" s="491"/>
      <c r="F2073" s="491"/>
      <c r="G2073" s="491"/>
    </row>
    <row r="2074" spans="3:7" ht="12.75">
      <c r="C2074" s="491"/>
      <c r="D2074" s="491"/>
      <c r="E2074" s="491"/>
      <c r="F2074" s="491"/>
      <c r="G2074" s="491"/>
    </row>
    <row r="2075" spans="3:7" ht="12.75">
      <c r="C2075" s="491"/>
      <c r="D2075" s="491"/>
      <c r="E2075" s="491"/>
      <c r="F2075" s="491"/>
      <c r="G2075" s="491"/>
    </row>
    <row r="2076" spans="3:7" ht="12.75">
      <c r="C2076" s="491"/>
      <c r="D2076" s="491"/>
      <c r="E2076" s="491"/>
      <c r="F2076" s="491"/>
      <c r="G2076" s="491"/>
    </row>
    <row r="2077" spans="3:7" ht="12.75">
      <c r="C2077" s="491"/>
      <c r="D2077" s="491"/>
      <c r="E2077" s="491"/>
      <c r="F2077" s="491"/>
      <c r="G2077" s="491"/>
    </row>
    <row r="2078" spans="3:7" ht="12.75">
      <c r="C2078" s="491"/>
      <c r="D2078" s="491"/>
      <c r="E2078" s="491"/>
      <c r="F2078" s="491"/>
      <c r="G2078" s="491"/>
    </row>
    <row r="2079" spans="3:7" ht="12.75">
      <c r="C2079" s="491"/>
      <c r="D2079" s="491"/>
      <c r="E2079" s="491"/>
      <c r="F2079" s="491"/>
      <c r="G2079" s="491"/>
    </row>
    <row r="2080" spans="3:7" ht="12.75">
      <c r="C2080" s="491"/>
      <c r="D2080" s="491"/>
      <c r="E2080" s="491"/>
      <c r="F2080" s="491"/>
      <c r="G2080" s="491"/>
    </row>
    <row r="2081" spans="3:7" ht="12.75">
      <c r="C2081" s="491"/>
      <c r="D2081" s="491"/>
      <c r="E2081" s="491"/>
      <c r="F2081" s="491"/>
      <c r="G2081" s="491"/>
    </row>
    <row r="2082" spans="3:7" ht="12.75">
      <c r="C2082" s="491"/>
      <c r="D2082" s="491"/>
      <c r="E2082" s="491"/>
      <c r="F2082" s="491"/>
      <c r="G2082" s="491"/>
    </row>
    <row r="2083" spans="3:7" ht="12.75">
      <c r="C2083" s="491"/>
      <c r="D2083" s="491"/>
      <c r="E2083" s="491"/>
      <c r="F2083" s="491"/>
      <c r="G2083" s="491"/>
    </row>
    <row r="2084" spans="3:7" ht="12.75">
      <c r="C2084" s="491"/>
      <c r="D2084" s="491"/>
      <c r="E2084" s="491"/>
      <c r="F2084" s="491"/>
      <c r="G2084" s="491"/>
    </row>
    <row r="2085" spans="3:7" ht="12.75">
      <c r="C2085" s="491"/>
      <c r="D2085" s="491"/>
      <c r="E2085" s="491"/>
      <c r="F2085" s="491"/>
      <c r="G2085" s="491"/>
    </row>
    <row r="2086" spans="3:7" ht="12.75">
      <c r="C2086" s="491"/>
      <c r="D2086" s="491"/>
      <c r="E2086" s="491"/>
      <c r="F2086" s="491"/>
      <c r="G2086" s="491"/>
    </row>
    <row r="2087" spans="3:7" ht="12.75">
      <c r="C2087" s="491"/>
      <c r="D2087" s="491"/>
      <c r="E2087" s="491"/>
      <c r="F2087" s="491"/>
      <c r="G2087" s="491"/>
    </row>
    <row r="2088" spans="3:7" ht="12.75">
      <c r="C2088" s="491"/>
      <c r="D2088" s="491"/>
      <c r="E2088" s="491"/>
      <c r="F2088" s="491"/>
      <c r="G2088" s="491"/>
    </row>
    <row r="2089" spans="3:7" ht="12.75">
      <c r="C2089" s="491"/>
      <c r="D2089" s="491"/>
      <c r="E2089" s="491"/>
      <c r="F2089" s="491"/>
      <c r="G2089" s="491"/>
    </row>
    <row r="2090" spans="3:7" ht="12.75">
      <c r="C2090" s="491"/>
      <c r="D2090" s="491"/>
      <c r="E2090" s="491"/>
      <c r="F2090" s="491"/>
      <c r="G2090" s="491"/>
    </row>
    <row r="2091" spans="3:7" ht="12.75">
      <c r="C2091" s="491"/>
      <c r="D2091" s="491"/>
      <c r="E2091" s="491"/>
      <c r="F2091" s="491"/>
      <c r="G2091" s="491"/>
    </row>
    <row r="2092" spans="3:7" ht="12.75">
      <c r="C2092" s="491"/>
      <c r="D2092" s="491"/>
      <c r="E2092" s="491"/>
      <c r="F2092" s="491"/>
      <c r="G2092" s="491"/>
    </row>
    <row r="2093" spans="3:7" ht="12.75">
      <c r="C2093" s="491"/>
      <c r="D2093" s="491"/>
      <c r="E2093" s="491"/>
      <c r="F2093" s="491"/>
      <c r="G2093" s="491"/>
    </row>
    <row r="2094" spans="3:7" ht="12.75">
      <c r="C2094" s="491"/>
      <c r="D2094" s="491"/>
      <c r="E2094" s="491"/>
      <c r="F2094" s="491"/>
      <c r="G2094" s="491"/>
    </row>
    <row r="2095" spans="3:7" ht="12.75">
      <c r="C2095" s="491"/>
      <c r="D2095" s="491"/>
      <c r="E2095" s="491"/>
      <c r="F2095" s="491"/>
      <c r="G2095" s="491"/>
    </row>
    <row r="2096" spans="3:7" ht="12.75">
      <c r="C2096" s="491"/>
      <c r="D2096" s="491"/>
      <c r="E2096" s="491"/>
      <c r="F2096" s="491"/>
      <c r="G2096" s="491"/>
    </row>
    <row r="2097" spans="3:7" ht="12.75">
      <c r="C2097" s="491"/>
      <c r="D2097" s="491"/>
      <c r="E2097" s="491"/>
      <c r="F2097" s="491"/>
      <c r="G2097" s="491"/>
    </row>
    <row r="2098" spans="3:7" ht="12.75">
      <c r="C2098" s="491"/>
      <c r="D2098" s="491"/>
      <c r="E2098" s="491"/>
      <c r="F2098" s="491"/>
      <c r="G2098" s="491"/>
    </row>
    <row r="2099" spans="3:7" ht="12.75">
      <c r="C2099" s="491"/>
      <c r="D2099" s="491"/>
      <c r="E2099" s="491"/>
      <c r="F2099" s="491"/>
      <c r="G2099" s="491"/>
    </row>
    <row r="2100" spans="3:7" ht="12.75">
      <c r="C2100" s="491"/>
      <c r="D2100" s="491"/>
      <c r="E2100" s="491"/>
      <c r="F2100" s="491"/>
      <c r="G2100" s="491"/>
    </row>
    <row r="2101" spans="3:7" ht="12.75">
      <c r="C2101" s="491"/>
      <c r="D2101" s="491"/>
      <c r="E2101" s="491"/>
      <c r="F2101" s="491"/>
      <c r="G2101" s="491"/>
    </row>
    <row r="2102" spans="3:7" ht="12.75">
      <c r="C2102" s="491"/>
      <c r="D2102" s="491"/>
      <c r="E2102" s="491"/>
      <c r="F2102" s="491"/>
      <c r="G2102" s="491"/>
    </row>
    <row r="2103" spans="3:7" ht="12.75">
      <c r="C2103" s="491"/>
      <c r="D2103" s="491"/>
      <c r="E2103" s="491"/>
      <c r="F2103" s="491"/>
      <c r="G2103" s="491"/>
    </row>
    <row r="2104" spans="3:7" ht="12.75">
      <c r="C2104" s="491"/>
      <c r="D2104" s="491"/>
      <c r="E2104" s="491"/>
      <c r="F2104" s="491"/>
      <c r="G2104" s="491"/>
    </row>
    <row r="2105" spans="3:7" ht="12.75">
      <c r="C2105" s="491"/>
      <c r="D2105" s="491"/>
      <c r="E2105" s="491"/>
      <c r="F2105" s="491"/>
      <c r="G2105" s="491"/>
    </row>
    <row r="2106" spans="3:7" ht="12.75">
      <c r="C2106" s="491"/>
      <c r="D2106" s="491"/>
      <c r="E2106" s="491"/>
      <c r="F2106" s="491"/>
      <c r="G2106" s="491"/>
    </row>
    <row r="2107" spans="3:7" ht="12.75">
      <c r="C2107" s="491"/>
      <c r="D2107" s="491"/>
      <c r="E2107" s="491"/>
      <c r="F2107" s="491"/>
      <c r="G2107" s="491"/>
    </row>
    <row r="2108" spans="3:7" ht="12.75">
      <c r="C2108" s="491"/>
      <c r="D2108" s="491"/>
      <c r="E2108" s="491"/>
      <c r="F2108" s="491"/>
      <c r="G2108" s="491"/>
    </row>
    <row r="2109" spans="3:7" ht="12.75">
      <c r="C2109" s="491"/>
      <c r="D2109" s="491"/>
      <c r="E2109" s="491"/>
      <c r="F2109" s="491"/>
      <c r="G2109" s="491"/>
    </row>
    <row r="2110" spans="3:7" ht="12.75">
      <c r="C2110" s="491"/>
      <c r="D2110" s="491"/>
      <c r="E2110" s="491"/>
      <c r="F2110" s="491"/>
      <c r="G2110" s="491"/>
    </row>
    <row r="2111" spans="3:7" ht="12.75">
      <c r="C2111" s="491"/>
      <c r="D2111" s="491"/>
      <c r="E2111" s="491"/>
      <c r="F2111" s="491"/>
      <c r="G2111" s="491"/>
    </row>
    <row r="2112" spans="3:7" ht="12.75">
      <c r="C2112" s="491"/>
      <c r="D2112" s="491"/>
      <c r="E2112" s="491"/>
      <c r="F2112" s="491"/>
      <c r="G2112" s="491"/>
    </row>
    <row r="2113" spans="3:7" ht="12.75">
      <c r="C2113" s="491"/>
      <c r="D2113" s="491"/>
      <c r="E2113" s="491"/>
      <c r="F2113" s="491"/>
      <c r="G2113" s="491"/>
    </row>
    <row r="2114" spans="3:7" ht="12.75">
      <c r="C2114" s="491"/>
      <c r="D2114" s="491"/>
      <c r="E2114" s="491"/>
      <c r="F2114" s="491"/>
      <c r="G2114" s="491"/>
    </row>
    <row r="2115" spans="3:7" ht="12.75">
      <c r="C2115" s="491"/>
      <c r="D2115" s="491"/>
      <c r="E2115" s="491"/>
      <c r="F2115" s="491"/>
      <c r="G2115" s="491"/>
    </row>
    <row r="2116" spans="3:7" ht="12.75">
      <c r="C2116" s="491"/>
      <c r="D2116" s="491"/>
      <c r="E2116" s="491"/>
      <c r="F2116" s="491"/>
      <c r="G2116" s="491"/>
    </row>
    <row r="2117" spans="3:7" ht="12.75">
      <c r="C2117" s="491"/>
      <c r="D2117" s="491"/>
      <c r="E2117" s="491"/>
      <c r="F2117" s="491"/>
      <c r="G2117" s="491"/>
    </row>
    <row r="2118" spans="3:7" ht="12.75">
      <c r="C2118" s="491"/>
      <c r="D2118" s="491"/>
      <c r="E2118" s="491"/>
      <c r="F2118" s="491"/>
      <c r="G2118" s="491"/>
    </row>
    <row r="2119" spans="3:7" ht="12.75">
      <c r="C2119" s="491"/>
      <c r="D2119" s="491"/>
      <c r="E2119" s="491"/>
      <c r="F2119" s="491"/>
      <c r="G2119" s="491"/>
    </row>
    <row r="2120" spans="3:7" ht="12.75">
      <c r="C2120" s="491"/>
      <c r="D2120" s="491"/>
      <c r="E2120" s="491"/>
      <c r="F2120" s="491"/>
      <c r="G2120" s="491"/>
    </row>
    <row r="2121" spans="3:7" ht="12.75">
      <c r="C2121" s="491"/>
      <c r="D2121" s="491"/>
      <c r="E2121" s="491"/>
      <c r="F2121" s="491"/>
      <c r="G2121" s="491"/>
    </row>
    <row r="2122" spans="3:7" ht="12.75">
      <c r="C2122" s="491"/>
      <c r="D2122" s="491"/>
      <c r="E2122" s="491"/>
      <c r="F2122" s="491"/>
      <c r="G2122" s="491"/>
    </row>
    <row r="2123" spans="3:7" ht="12.75">
      <c r="C2123" s="491"/>
      <c r="D2123" s="491"/>
      <c r="E2123" s="491"/>
      <c r="F2123" s="491"/>
      <c r="G2123" s="491"/>
    </row>
    <row r="2124" spans="3:7" ht="12.75">
      <c r="C2124" s="491"/>
      <c r="D2124" s="491"/>
      <c r="E2124" s="491"/>
      <c r="F2124" s="491"/>
      <c r="G2124" s="491"/>
    </row>
    <row r="2125" spans="3:7" ht="12.75">
      <c r="C2125" s="491"/>
      <c r="D2125" s="491"/>
      <c r="E2125" s="491"/>
      <c r="F2125" s="491"/>
      <c r="G2125" s="491"/>
    </row>
    <row r="2126" spans="3:7" ht="12.75">
      <c r="C2126" s="491"/>
      <c r="D2126" s="491"/>
      <c r="E2126" s="491"/>
      <c r="F2126" s="491"/>
      <c r="G2126" s="491"/>
    </row>
    <row r="2127" spans="3:7" ht="12.75">
      <c r="C2127" s="491"/>
      <c r="D2127" s="491"/>
      <c r="E2127" s="491"/>
      <c r="F2127" s="491"/>
      <c r="G2127" s="491"/>
    </row>
    <row r="2128" spans="3:7" ht="12.75">
      <c r="C2128" s="491"/>
      <c r="D2128" s="491"/>
      <c r="E2128" s="491"/>
      <c r="F2128" s="491"/>
      <c r="G2128" s="491"/>
    </row>
    <row r="2129" spans="3:7" ht="12.75">
      <c r="C2129" s="491"/>
      <c r="D2129" s="491"/>
      <c r="E2129" s="491"/>
      <c r="F2129" s="491"/>
      <c r="G2129" s="491"/>
    </row>
    <row r="2130" spans="3:7" ht="12.75">
      <c r="C2130" s="491"/>
      <c r="D2130" s="491"/>
      <c r="E2130" s="491"/>
      <c r="F2130" s="491"/>
      <c r="G2130" s="491"/>
    </row>
    <row r="2131" spans="3:7" ht="12.75">
      <c r="C2131" s="491"/>
      <c r="D2131" s="491"/>
      <c r="E2131" s="491"/>
      <c r="F2131" s="491"/>
      <c r="G2131" s="491"/>
    </row>
    <row r="2132" spans="3:7" ht="12.75">
      <c r="C2132" s="491"/>
      <c r="D2132" s="491"/>
      <c r="E2132" s="491"/>
      <c r="F2132" s="491"/>
      <c r="G2132" s="491"/>
    </row>
    <row r="2133" spans="3:7" ht="12.75">
      <c r="C2133" s="491"/>
      <c r="D2133" s="491"/>
      <c r="E2133" s="491"/>
      <c r="F2133" s="491"/>
      <c r="G2133" s="491"/>
    </row>
    <row r="2134" spans="3:7" ht="12.75">
      <c r="C2134" s="491"/>
      <c r="D2134" s="491"/>
      <c r="E2134" s="491"/>
      <c r="F2134" s="491"/>
      <c r="G2134" s="491"/>
    </row>
    <row r="2135" spans="3:7" ht="12.75">
      <c r="C2135" s="491"/>
      <c r="D2135" s="491"/>
      <c r="E2135" s="491"/>
      <c r="F2135" s="491"/>
      <c r="G2135" s="491"/>
    </row>
    <row r="2136" spans="3:7" ht="12.75">
      <c r="C2136" s="491"/>
      <c r="D2136" s="491"/>
      <c r="E2136" s="491"/>
      <c r="F2136" s="491"/>
      <c r="G2136" s="491"/>
    </row>
    <row r="2137" spans="3:7" ht="12.75">
      <c r="C2137" s="491"/>
      <c r="D2137" s="491"/>
      <c r="E2137" s="491"/>
      <c r="F2137" s="491"/>
      <c r="G2137" s="491"/>
    </row>
    <row r="2138" spans="3:7" ht="12.75">
      <c r="C2138" s="491"/>
      <c r="D2138" s="491"/>
      <c r="E2138" s="491"/>
      <c r="F2138" s="491"/>
      <c r="G2138" s="491"/>
    </row>
    <row r="2139" spans="3:7" ht="12.75">
      <c r="C2139" s="491"/>
      <c r="D2139" s="491"/>
      <c r="E2139" s="491"/>
      <c r="F2139" s="491"/>
      <c r="G2139" s="491"/>
    </row>
    <row r="2140" spans="3:7" ht="12.75">
      <c r="C2140" s="491"/>
      <c r="D2140" s="491"/>
      <c r="E2140" s="491"/>
      <c r="F2140" s="491"/>
      <c r="G2140" s="491"/>
    </row>
    <row r="2141" spans="3:7" ht="12.75">
      <c r="C2141" s="491"/>
      <c r="D2141" s="491"/>
      <c r="E2141" s="491"/>
      <c r="F2141" s="491"/>
      <c r="G2141" s="491"/>
    </row>
    <row r="2142" spans="3:7" ht="12.75">
      <c r="C2142" s="491"/>
      <c r="D2142" s="491"/>
      <c r="E2142" s="491"/>
      <c r="F2142" s="491"/>
      <c r="G2142" s="491"/>
    </row>
    <row r="2143" spans="3:7" ht="12.75">
      <c r="C2143" s="491"/>
      <c r="D2143" s="491"/>
      <c r="E2143" s="491"/>
      <c r="F2143" s="491"/>
      <c r="G2143" s="491"/>
    </row>
    <row r="2144" spans="3:7" ht="12.75">
      <c r="C2144" s="491"/>
      <c r="D2144" s="491"/>
      <c r="E2144" s="491"/>
      <c r="F2144" s="491"/>
      <c r="G2144" s="491"/>
    </row>
    <row r="2145" spans="3:7" ht="12.75">
      <c r="C2145" s="491"/>
      <c r="D2145" s="491"/>
      <c r="E2145" s="491"/>
      <c r="F2145" s="491"/>
      <c r="G2145" s="491"/>
    </row>
    <row r="2146" spans="3:7" ht="12.75">
      <c r="C2146" s="491"/>
      <c r="D2146" s="491"/>
      <c r="E2146" s="491"/>
      <c r="F2146" s="491"/>
      <c r="G2146" s="491"/>
    </row>
    <row r="2147" spans="3:7" ht="12.75">
      <c r="C2147" s="491"/>
      <c r="D2147" s="491"/>
      <c r="E2147" s="491"/>
      <c r="F2147" s="491"/>
      <c r="G2147" s="491"/>
    </row>
    <row r="2148" spans="3:7" ht="12.75">
      <c r="C2148" s="491"/>
      <c r="D2148" s="491"/>
      <c r="E2148" s="491"/>
      <c r="F2148" s="491"/>
      <c r="G2148" s="491"/>
    </row>
    <row r="2149" spans="3:7" ht="12.75">
      <c r="C2149" s="491"/>
      <c r="D2149" s="491"/>
      <c r="E2149" s="491"/>
      <c r="F2149" s="491"/>
      <c r="G2149" s="491"/>
    </row>
    <row r="2150" spans="3:7" ht="12.75">
      <c r="C2150" s="491"/>
      <c r="D2150" s="491"/>
      <c r="E2150" s="491"/>
      <c r="F2150" s="491"/>
      <c r="G2150" s="491"/>
    </row>
    <row r="2151" spans="3:7" ht="12.75">
      <c r="C2151" s="491"/>
      <c r="D2151" s="491"/>
      <c r="E2151" s="491"/>
      <c r="F2151" s="491"/>
      <c r="G2151" s="491"/>
    </row>
    <row r="2152" spans="3:7" ht="12.75">
      <c r="C2152" s="491"/>
      <c r="D2152" s="491"/>
      <c r="E2152" s="491"/>
      <c r="F2152" s="491"/>
      <c r="G2152" s="491"/>
    </row>
    <row r="2153" spans="3:7" ht="12.75">
      <c r="C2153" s="491"/>
      <c r="D2153" s="491"/>
      <c r="E2153" s="491"/>
      <c r="F2153" s="491"/>
      <c r="G2153" s="491"/>
    </row>
    <row r="2154" spans="3:7" ht="12.75">
      <c r="C2154" s="491"/>
      <c r="D2154" s="491"/>
      <c r="E2154" s="491"/>
      <c r="F2154" s="491"/>
      <c r="G2154" s="491"/>
    </row>
    <row r="2155" spans="3:7" ht="12.75">
      <c r="C2155" s="491"/>
      <c r="D2155" s="491"/>
      <c r="E2155" s="491"/>
      <c r="F2155" s="491"/>
      <c r="G2155" s="491"/>
    </row>
    <row r="2156" spans="3:7" ht="12.75">
      <c r="C2156" s="491"/>
      <c r="D2156" s="491"/>
      <c r="E2156" s="491"/>
      <c r="F2156" s="491"/>
      <c r="G2156" s="491"/>
    </row>
    <row r="2157" spans="3:7" ht="12.75">
      <c r="C2157" s="491"/>
      <c r="D2157" s="491"/>
      <c r="E2157" s="491"/>
      <c r="F2157" s="491"/>
      <c r="G2157" s="491"/>
    </row>
    <row r="2158" spans="3:7" ht="12.75">
      <c r="C2158" s="491"/>
      <c r="D2158" s="491"/>
      <c r="E2158" s="491"/>
      <c r="F2158" s="491"/>
      <c r="G2158" s="491"/>
    </row>
    <row r="2159" spans="3:7" ht="12.75">
      <c r="C2159" s="491"/>
      <c r="D2159" s="491"/>
      <c r="E2159" s="491"/>
      <c r="F2159" s="491"/>
      <c r="G2159" s="491"/>
    </row>
    <row r="2160" spans="3:7" ht="12.75">
      <c r="C2160" s="491"/>
      <c r="D2160" s="491"/>
      <c r="E2160" s="491"/>
      <c r="F2160" s="491"/>
      <c r="G2160" s="491"/>
    </row>
    <row r="2161" spans="3:7" ht="12.75">
      <c r="C2161" s="491"/>
      <c r="D2161" s="491"/>
      <c r="E2161" s="491"/>
      <c r="F2161" s="491"/>
      <c r="G2161" s="491"/>
    </row>
    <row r="2162" spans="3:7" ht="12.75">
      <c r="C2162" s="491"/>
      <c r="D2162" s="491"/>
      <c r="E2162" s="491"/>
      <c r="F2162" s="491"/>
      <c r="G2162" s="491"/>
    </row>
    <row r="2163" spans="3:7" ht="12.75">
      <c r="C2163" s="491"/>
      <c r="D2163" s="491"/>
      <c r="E2163" s="491"/>
      <c r="F2163" s="491"/>
      <c r="G2163" s="491"/>
    </row>
    <row r="2164" spans="3:7" ht="12.75">
      <c r="C2164" s="491"/>
      <c r="D2164" s="491"/>
      <c r="E2164" s="491"/>
      <c r="F2164" s="491"/>
      <c r="G2164" s="491"/>
    </row>
    <row r="2165" spans="3:7" ht="12.75">
      <c r="C2165" s="491"/>
      <c r="D2165" s="491"/>
      <c r="E2165" s="491"/>
      <c r="F2165" s="491"/>
      <c r="G2165" s="491"/>
    </row>
    <row r="2166" spans="3:7" ht="12.75">
      <c r="C2166" s="491"/>
      <c r="D2166" s="491"/>
      <c r="E2166" s="491"/>
      <c r="F2166" s="491"/>
      <c r="G2166" s="491"/>
    </row>
    <row r="2167" spans="3:7" ht="12.75">
      <c r="C2167" s="491"/>
      <c r="D2167" s="491"/>
      <c r="E2167" s="491"/>
      <c r="F2167" s="491"/>
      <c r="G2167" s="491"/>
    </row>
    <row r="2168" spans="3:7" ht="12.75">
      <c r="C2168" s="491"/>
      <c r="D2168" s="491"/>
      <c r="E2168" s="491"/>
      <c r="F2168" s="491"/>
      <c r="G2168" s="491"/>
    </row>
    <row r="2169" spans="3:7" ht="12.75">
      <c r="C2169" s="491"/>
      <c r="D2169" s="491"/>
      <c r="E2169" s="491"/>
      <c r="F2169" s="491"/>
      <c r="G2169" s="491"/>
    </row>
    <row r="2170" spans="3:7" ht="12.75">
      <c r="C2170" s="491"/>
      <c r="D2170" s="491"/>
      <c r="E2170" s="491"/>
      <c r="F2170" s="491"/>
      <c r="G2170" s="491"/>
    </row>
    <row r="2171" spans="3:7" ht="12.75">
      <c r="C2171" s="491"/>
      <c r="D2171" s="491"/>
      <c r="E2171" s="491"/>
      <c r="F2171" s="491"/>
      <c r="G2171" s="491"/>
    </row>
    <row r="2172" spans="3:7" ht="12.75">
      <c r="C2172" s="491"/>
      <c r="D2172" s="491"/>
      <c r="E2172" s="491"/>
      <c r="F2172" s="491"/>
      <c r="G2172" s="491"/>
    </row>
    <row r="2173" spans="3:7" ht="12.75">
      <c r="C2173" s="491"/>
      <c r="D2173" s="491"/>
      <c r="E2173" s="491"/>
      <c r="F2173" s="491"/>
      <c r="G2173" s="491"/>
    </row>
    <row r="2174" spans="3:7" ht="12.75">
      <c r="C2174" s="491"/>
      <c r="D2174" s="491"/>
      <c r="E2174" s="491"/>
      <c r="F2174" s="491"/>
      <c r="G2174" s="491"/>
    </row>
    <row r="2175" spans="3:7" ht="12.75">
      <c r="C2175" s="491"/>
      <c r="D2175" s="491"/>
      <c r="E2175" s="491"/>
      <c r="F2175" s="491"/>
      <c r="G2175" s="491"/>
    </row>
    <row r="2176" spans="3:7" ht="12.75">
      <c r="C2176" s="491"/>
      <c r="D2176" s="491"/>
      <c r="E2176" s="491"/>
      <c r="F2176" s="491"/>
      <c r="G2176" s="491"/>
    </row>
    <row r="2177" spans="3:7" ht="12.75">
      <c r="C2177" s="491"/>
      <c r="D2177" s="491"/>
      <c r="E2177" s="491"/>
      <c r="F2177" s="491"/>
      <c r="G2177" s="491"/>
    </row>
    <row r="2178" spans="3:7" ht="12.75">
      <c r="C2178" s="491"/>
      <c r="D2178" s="491"/>
      <c r="E2178" s="491"/>
      <c r="F2178" s="491"/>
      <c r="G2178" s="491"/>
    </row>
    <row r="2179" spans="3:7" ht="12.75">
      <c r="C2179" s="491"/>
      <c r="D2179" s="491"/>
      <c r="E2179" s="491"/>
      <c r="F2179" s="491"/>
      <c r="G2179" s="491"/>
    </row>
    <row r="2180" spans="3:7" ht="12.75">
      <c r="C2180" s="491"/>
      <c r="D2180" s="491"/>
      <c r="E2180" s="491"/>
      <c r="F2180" s="491"/>
      <c r="G2180" s="491"/>
    </row>
    <row r="2181" spans="3:7" ht="12.75">
      <c r="C2181" s="491"/>
      <c r="D2181" s="491"/>
      <c r="E2181" s="491"/>
      <c r="F2181" s="491"/>
      <c r="G2181" s="491"/>
    </row>
    <row r="2182" spans="3:7" ht="12.75">
      <c r="C2182" s="491"/>
      <c r="D2182" s="491"/>
      <c r="E2182" s="491"/>
      <c r="F2182" s="491"/>
      <c r="G2182" s="491"/>
    </row>
    <row r="2183" spans="3:7" ht="12.75">
      <c r="C2183" s="491"/>
      <c r="D2183" s="491"/>
      <c r="E2183" s="491"/>
      <c r="F2183" s="491"/>
      <c r="G2183" s="491"/>
    </row>
    <row r="2184" spans="3:7" ht="12.75">
      <c r="C2184" s="491"/>
      <c r="D2184" s="491"/>
      <c r="E2184" s="491"/>
      <c r="F2184" s="491"/>
      <c r="G2184" s="491"/>
    </row>
    <row r="2185" spans="3:7" ht="12.75">
      <c r="C2185" s="491"/>
      <c r="D2185" s="491"/>
      <c r="E2185" s="491"/>
      <c r="F2185" s="491"/>
      <c r="G2185" s="491"/>
    </row>
    <row r="2186" spans="3:7" ht="12.75">
      <c r="C2186" s="491"/>
      <c r="D2186" s="491"/>
      <c r="E2186" s="491"/>
      <c r="F2186" s="491"/>
      <c r="G2186" s="491"/>
    </row>
    <row r="2187" spans="3:7" ht="12.75">
      <c r="C2187" s="491"/>
      <c r="D2187" s="491"/>
      <c r="E2187" s="491"/>
      <c r="F2187" s="491"/>
      <c r="G2187" s="491"/>
    </row>
    <row r="2188" spans="3:7" ht="12.75">
      <c r="C2188" s="491"/>
      <c r="D2188" s="491"/>
      <c r="E2188" s="491"/>
      <c r="F2188" s="491"/>
      <c r="G2188" s="491"/>
    </row>
    <row r="2189" spans="3:7" ht="12.75">
      <c r="C2189" s="491"/>
      <c r="D2189" s="491"/>
      <c r="E2189" s="491"/>
      <c r="F2189" s="491"/>
      <c r="G2189" s="491"/>
    </row>
    <row r="2190" spans="3:7" ht="12.75">
      <c r="C2190" s="491"/>
      <c r="D2190" s="491"/>
      <c r="E2190" s="491"/>
      <c r="F2190" s="491"/>
      <c r="G2190" s="491"/>
    </row>
    <row r="2191" spans="3:7" ht="12.75">
      <c r="C2191" s="491"/>
      <c r="D2191" s="491"/>
      <c r="E2191" s="491"/>
      <c r="F2191" s="491"/>
      <c r="G2191" s="491"/>
    </row>
    <row r="2192" spans="3:7" ht="12.75">
      <c r="C2192" s="491"/>
      <c r="D2192" s="491"/>
      <c r="E2192" s="491"/>
      <c r="F2192" s="491"/>
      <c r="G2192" s="491"/>
    </row>
    <row r="2193" spans="3:7" ht="12.75">
      <c r="C2193" s="491"/>
      <c r="D2193" s="491"/>
      <c r="E2193" s="491"/>
      <c r="F2193" s="491"/>
      <c r="G2193" s="491"/>
    </row>
    <row r="2194" spans="3:7" ht="12.75">
      <c r="C2194" s="491"/>
      <c r="D2194" s="491"/>
      <c r="E2194" s="491"/>
      <c r="F2194" s="491"/>
      <c r="G2194" s="491"/>
    </row>
    <row r="2195" spans="3:7" ht="12.75">
      <c r="C2195" s="491"/>
      <c r="D2195" s="491"/>
      <c r="E2195" s="491"/>
      <c r="F2195" s="491"/>
      <c r="G2195" s="491"/>
    </row>
    <row r="2196" spans="3:7" ht="12.75">
      <c r="C2196" s="491"/>
      <c r="D2196" s="491"/>
      <c r="E2196" s="491"/>
      <c r="F2196" s="491"/>
      <c r="G2196" s="491"/>
    </row>
    <row r="2197" spans="3:7" ht="12.75">
      <c r="C2197" s="491"/>
      <c r="D2197" s="491"/>
      <c r="E2197" s="491"/>
      <c r="F2197" s="491"/>
      <c r="G2197" s="491"/>
    </row>
    <row r="2198" spans="3:7" ht="12.75">
      <c r="C2198" s="491"/>
      <c r="D2198" s="491"/>
      <c r="E2198" s="491"/>
      <c r="F2198" s="491"/>
      <c r="G2198" s="491"/>
    </row>
    <row r="2199" spans="3:7" ht="12.75">
      <c r="C2199" s="491"/>
      <c r="D2199" s="491"/>
      <c r="E2199" s="491"/>
      <c r="F2199" s="491"/>
      <c r="G2199" s="491"/>
    </row>
    <row r="2200" spans="3:7" ht="12.75">
      <c r="C2200" s="491"/>
      <c r="D2200" s="491"/>
      <c r="E2200" s="491"/>
      <c r="F2200" s="491"/>
      <c r="G2200" s="491"/>
    </row>
    <row r="2201" spans="3:7" ht="12.75">
      <c r="C2201" s="491"/>
      <c r="D2201" s="491"/>
      <c r="E2201" s="491"/>
      <c r="F2201" s="491"/>
      <c r="G2201" s="491"/>
    </row>
    <row r="2202" spans="3:7" ht="12.75">
      <c r="C2202" s="491"/>
      <c r="D2202" s="491"/>
      <c r="E2202" s="491"/>
      <c r="F2202" s="491"/>
      <c r="G2202" s="491"/>
    </row>
    <row r="2203" spans="3:7" ht="12.75">
      <c r="C2203" s="491"/>
      <c r="D2203" s="491"/>
      <c r="E2203" s="491"/>
      <c r="F2203" s="491"/>
      <c r="G2203" s="491"/>
    </row>
    <row r="2204" spans="3:7" ht="12.75">
      <c r="C2204" s="491"/>
      <c r="D2204" s="491"/>
      <c r="E2204" s="491"/>
      <c r="F2204" s="491"/>
      <c r="G2204" s="491"/>
    </row>
    <row r="2205" spans="3:7" ht="12.75">
      <c r="C2205" s="491"/>
      <c r="D2205" s="491"/>
      <c r="E2205" s="491"/>
      <c r="F2205" s="491"/>
      <c r="G2205" s="491"/>
    </row>
    <row r="2206" spans="3:7" ht="12.75">
      <c r="C2206" s="491"/>
      <c r="D2206" s="491"/>
      <c r="E2206" s="491"/>
      <c r="F2206" s="491"/>
      <c r="G2206" s="491"/>
    </row>
    <row r="2207" spans="3:7" ht="12.75">
      <c r="C2207" s="491"/>
      <c r="D2207" s="491"/>
      <c r="E2207" s="491"/>
      <c r="F2207" s="491"/>
      <c r="G2207" s="491"/>
    </row>
    <row r="2208" spans="3:7" ht="12.75">
      <c r="C2208" s="491"/>
      <c r="D2208" s="491"/>
      <c r="E2208" s="491"/>
      <c r="F2208" s="491"/>
      <c r="G2208" s="491"/>
    </row>
    <row r="2209" spans="3:7" ht="12.75">
      <c r="C2209" s="491"/>
      <c r="D2209" s="491"/>
      <c r="E2209" s="491"/>
      <c r="F2209" s="491"/>
      <c r="G2209" s="491"/>
    </row>
    <row r="2210" spans="3:7" ht="12.75">
      <c r="C2210" s="491"/>
      <c r="D2210" s="491"/>
      <c r="E2210" s="491"/>
      <c r="F2210" s="491"/>
      <c r="G2210" s="491"/>
    </row>
    <row r="2211" spans="3:7" ht="12.75">
      <c r="C2211" s="491"/>
      <c r="D2211" s="491"/>
      <c r="E2211" s="491"/>
      <c r="F2211" s="491"/>
      <c r="G2211" s="491"/>
    </row>
    <row r="2212" spans="3:7" ht="12.75">
      <c r="C2212" s="491"/>
      <c r="D2212" s="491"/>
      <c r="E2212" s="491"/>
      <c r="F2212" s="491"/>
      <c r="G2212" s="491"/>
    </row>
    <row r="2213" spans="3:7" ht="12.75">
      <c r="C2213" s="491"/>
      <c r="D2213" s="491"/>
      <c r="E2213" s="491"/>
      <c r="F2213" s="491"/>
      <c r="G2213" s="491"/>
    </row>
    <row r="2214" spans="3:7" ht="12.75">
      <c r="C2214" s="491"/>
      <c r="D2214" s="491"/>
      <c r="E2214" s="491"/>
      <c r="F2214" s="491"/>
      <c r="G2214" s="491"/>
    </row>
    <row r="2215" spans="3:7" ht="12.75">
      <c r="C2215" s="491"/>
      <c r="D2215" s="491"/>
      <c r="E2215" s="491"/>
      <c r="F2215" s="491"/>
      <c r="G2215" s="491"/>
    </row>
    <row r="2216" spans="3:7" ht="12.75">
      <c r="C2216" s="491"/>
      <c r="D2216" s="491"/>
      <c r="E2216" s="491"/>
      <c r="F2216" s="491"/>
      <c r="G2216" s="491"/>
    </row>
    <row r="2217" spans="3:7" ht="12.75">
      <c r="C2217" s="491"/>
      <c r="D2217" s="491"/>
      <c r="E2217" s="491"/>
      <c r="F2217" s="491"/>
      <c r="G2217" s="491"/>
    </row>
    <row r="2218" spans="3:7" ht="12.75">
      <c r="C2218" s="491"/>
      <c r="D2218" s="491"/>
      <c r="E2218" s="491"/>
      <c r="F2218" s="491"/>
      <c r="G2218" s="491"/>
    </row>
    <row r="2219" spans="3:7" ht="12.75">
      <c r="C2219" s="491"/>
      <c r="D2219" s="491"/>
      <c r="E2219" s="491"/>
      <c r="F2219" s="491"/>
      <c r="G2219" s="491"/>
    </row>
    <row r="2220" spans="3:7" ht="12.75">
      <c r="C2220" s="491"/>
      <c r="D2220" s="491"/>
      <c r="E2220" s="491"/>
      <c r="F2220" s="491"/>
      <c r="G2220" s="491"/>
    </row>
    <row r="2221" spans="3:7" ht="12.75">
      <c r="C2221" s="491"/>
      <c r="D2221" s="491"/>
      <c r="E2221" s="491"/>
      <c r="F2221" s="491"/>
      <c r="G2221" s="491"/>
    </row>
    <row r="2222" spans="3:7" ht="12.75">
      <c r="C2222" s="491"/>
      <c r="D2222" s="491"/>
      <c r="E2222" s="491"/>
      <c r="F2222" s="491"/>
      <c r="G2222" s="491"/>
    </row>
    <row r="2223" spans="3:7" ht="12.75">
      <c r="C2223" s="491"/>
      <c r="D2223" s="491"/>
      <c r="E2223" s="491"/>
      <c r="F2223" s="491"/>
      <c r="G2223" s="491"/>
    </row>
    <row r="2224" spans="3:7" ht="12.75">
      <c r="C2224" s="491"/>
      <c r="D2224" s="491"/>
      <c r="E2224" s="491"/>
      <c r="F2224" s="491"/>
      <c r="G2224" s="491"/>
    </row>
    <row r="2225" spans="3:7" ht="12.75">
      <c r="C2225" s="491"/>
      <c r="D2225" s="491"/>
      <c r="E2225" s="491"/>
      <c r="F2225" s="491"/>
      <c r="G2225" s="491"/>
    </row>
    <row r="2226" spans="3:7" ht="12.75">
      <c r="C2226" s="491"/>
      <c r="D2226" s="491"/>
      <c r="E2226" s="491"/>
      <c r="F2226" s="491"/>
      <c r="G2226" s="491"/>
    </row>
    <row r="2227" spans="3:7" ht="12.75">
      <c r="C2227" s="491"/>
      <c r="D2227" s="491"/>
      <c r="E2227" s="491"/>
      <c r="F2227" s="491"/>
      <c r="G2227" s="491"/>
    </row>
    <row r="2228" spans="3:7" ht="12.75">
      <c r="C2228" s="491"/>
      <c r="D2228" s="491"/>
      <c r="E2228" s="491"/>
      <c r="F2228" s="491"/>
      <c r="G2228" s="491"/>
    </row>
    <row r="2229" spans="3:7" ht="12.75">
      <c r="C2229" s="491"/>
      <c r="D2229" s="491"/>
      <c r="E2229" s="491"/>
      <c r="F2229" s="491"/>
      <c r="G2229" s="491"/>
    </row>
    <row r="2230" spans="3:7" ht="12.75">
      <c r="C2230" s="491"/>
      <c r="D2230" s="491"/>
      <c r="E2230" s="491"/>
      <c r="F2230" s="491"/>
      <c r="G2230" s="491"/>
    </row>
    <row r="2231" spans="3:7" ht="12.75">
      <c r="C2231" s="491"/>
      <c r="D2231" s="491"/>
      <c r="E2231" s="491"/>
      <c r="F2231" s="491"/>
      <c r="G2231" s="491"/>
    </row>
    <row r="2232" spans="3:7" ht="12.75">
      <c r="C2232" s="491"/>
      <c r="D2232" s="491"/>
      <c r="E2232" s="491"/>
      <c r="F2232" s="491"/>
      <c r="G2232" s="491"/>
    </row>
    <row r="2233" spans="3:7" ht="12.75">
      <c r="C2233" s="491"/>
      <c r="D2233" s="491"/>
      <c r="E2233" s="491"/>
      <c r="F2233" s="491"/>
      <c r="G2233" s="491"/>
    </row>
    <row r="2234" spans="3:7" ht="12.75">
      <c r="C2234" s="491"/>
      <c r="D2234" s="491"/>
      <c r="E2234" s="491"/>
      <c r="F2234" s="491"/>
      <c r="G2234" s="491"/>
    </row>
    <row r="2235" spans="3:7" ht="12.75">
      <c r="C2235" s="491"/>
      <c r="D2235" s="491"/>
      <c r="E2235" s="491"/>
      <c r="F2235" s="491"/>
      <c r="G2235" s="491"/>
    </row>
    <row r="2236" spans="3:7" ht="12.75">
      <c r="C2236" s="491"/>
      <c r="D2236" s="491"/>
      <c r="E2236" s="491"/>
      <c r="F2236" s="491"/>
      <c r="G2236" s="491"/>
    </row>
    <row r="2237" spans="3:7" ht="12.75">
      <c r="C2237" s="491"/>
      <c r="D2237" s="491"/>
      <c r="E2237" s="491"/>
      <c r="F2237" s="491"/>
      <c r="G2237" s="491"/>
    </row>
    <row r="2238" spans="3:7" ht="12.75">
      <c r="C2238" s="491"/>
      <c r="D2238" s="491"/>
      <c r="E2238" s="491"/>
      <c r="F2238" s="491"/>
      <c r="G2238" s="491"/>
    </row>
    <row r="2239" spans="3:7" ht="12.75">
      <c r="C2239" s="491"/>
      <c r="D2239" s="491"/>
      <c r="E2239" s="491"/>
      <c r="F2239" s="491"/>
      <c r="G2239" s="491"/>
    </row>
    <row r="2240" spans="3:7" ht="12.75">
      <c r="C2240" s="491"/>
      <c r="D2240" s="491"/>
      <c r="E2240" s="491"/>
      <c r="F2240" s="491"/>
      <c r="G2240" s="491"/>
    </row>
    <row r="2241" spans="3:7" ht="12.75">
      <c r="C2241" s="491"/>
      <c r="D2241" s="491"/>
      <c r="E2241" s="491"/>
      <c r="F2241" s="491"/>
      <c r="G2241" s="491"/>
    </row>
    <row r="2242" spans="3:7" ht="12.75">
      <c r="C2242" s="491"/>
      <c r="D2242" s="491"/>
      <c r="E2242" s="491"/>
      <c r="F2242" s="491"/>
      <c r="G2242" s="491"/>
    </row>
    <row r="2243" spans="3:7" ht="12.75">
      <c r="C2243" s="491"/>
      <c r="D2243" s="491"/>
      <c r="E2243" s="491"/>
      <c r="F2243" s="491"/>
      <c r="G2243" s="491"/>
    </row>
    <row r="2244" spans="3:7" ht="12.75">
      <c r="C2244" s="491"/>
      <c r="D2244" s="491"/>
      <c r="E2244" s="491"/>
      <c r="F2244" s="491"/>
      <c r="G2244" s="491"/>
    </row>
    <row r="2245" spans="3:7" ht="12.75">
      <c r="C2245" s="491"/>
      <c r="D2245" s="491"/>
      <c r="E2245" s="491"/>
      <c r="F2245" s="491"/>
      <c r="G2245" s="491"/>
    </row>
    <row r="2246" spans="3:7" ht="12.75">
      <c r="C2246" s="491"/>
      <c r="D2246" s="491"/>
      <c r="E2246" s="491"/>
      <c r="F2246" s="491"/>
      <c r="G2246" s="491"/>
    </row>
    <row r="2247" spans="3:7" ht="12.75">
      <c r="C2247" s="491"/>
      <c r="D2247" s="491"/>
      <c r="E2247" s="491"/>
      <c r="F2247" s="491"/>
      <c r="G2247" s="491"/>
    </row>
    <row r="2248" spans="3:7" ht="12.75">
      <c r="C2248" s="491"/>
      <c r="D2248" s="491"/>
      <c r="E2248" s="491"/>
      <c r="F2248" s="491"/>
      <c r="G2248" s="491"/>
    </row>
    <row r="2249" spans="3:7" ht="12.75">
      <c r="C2249" s="491"/>
      <c r="D2249" s="491"/>
      <c r="E2249" s="491"/>
      <c r="F2249" s="491"/>
      <c r="G2249" s="491"/>
    </row>
    <row r="2250" spans="3:7" ht="12.75">
      <c r="C2250" s="491"/>
      <c r="D2250" s="491"/>
      <c r="E2250" s="491"/>
      <c r="F2250" s="491"/>
      <c r="G2250" s="491"/>
    </row>
    <row r="2251" spans="3:7" ht="12.75">
      <c r="C2251" s="491"/>
      <c r="D2251" s="491"/>
      <c r="E2251" s="491"/>
      <c r="F2251" s="491"/>
      <c r="G2251" s="491"/>
    </row>
    <row r="2252" spans="3:7" ht="12.75">
      <c r="C2252" s="491"/>
      <c r="D2252" s="491"/>
      <c r="E2252" s="491"/>
      <c r="F2252" s="491"/>
      <c r="G2252" s="491"/>
    </row>
    <row r="2253" spans="3:7" ht="12.75">
      <c r="C2253" s="491"/>
      <c r="D2253" s="491"/>
      <c r="E2253" s="491"/>
      <c r="F2253" s="491"/>
      <c r="G2253" s="491"/>
    </row>
    <row r="2254" spans="3:7" ht="12.75">
      <c r="C2254" s="491"/>
      <c r="D2254" s="491"/>
      <c r="E2254" s="491"/>
      <c r="F2254" s="491"/>
      <c r="G2254" s="491"/>
    </row>
    <row r="2255" spans="3:7" ht="12.75">
      <c r="C2255" s="491"/>
      <c r="D2255" s="491"/>
      <c r="E2255" s="491"/>
      <c r="F2255" s="491"/>
      <c r="G2255" s="491"/>
    </row>
    <row r="2256" spans="3:7" ht="12.75">
      <c r="C2256" s="491"/>
      <c r="D2256" s="491"/>
      <c r="E2256" s="491"/>
      <c r="F2256" s="491"/>
      <c r="G2256" s="491"/>
    </row>
    <row r="2257" spans="3:7" ht="12.75">
      <c r="C2257" s="491"/>
      <c r="D2257" s="491"/>
      <c r="E2257" s="491"/>
      <c r="F2257" s="491"/>
      <c r="G2257" s="491"/>
    </row>
    <row r="2258" spans="3:7" ht="12.75">
      <c r="C2258" s="491"/>
      <c r="D2258" s="491"/>
      <c r="E2258" s="491"/>
      <c r="F2258" s="491"/>
      <c r="G2258" s="491"/>
    </row>
    <row r="2259" spans="3:7" ht="12.75">
      <c r="C2259" s="491"/>
      <c r="D2259" s="491"/>
      <c r="E2259" s="491"/>
      <c r="F2259" s="491"/>
      <c r="G2259" s="491"/>
    </row>
    <row r="2260" spans="3:7" ht="12.75">
      <c r="C2260" s="491"/>
      <c r="D2260" s="491"/>
      <c r="E2260" s="491"/>
      <c r="F2260" s="491"/>
      <c r="G2260" s="491"/>
    </row>
    <row r="2261" spans="3:7" ht="12.75">
      <c r="C2261" s="491"/>
      <c r="D2261" s="491"/>
      <c r="E2261" s="491"/>
      <c r="F2261" s="491"/>
      <c r="G2261" s="491"/>
    </row>
    <row r="2262" spans="3:7" ht="12.75">
      <c r="C2262" s="491"/>
      <c r="D2262" s="491"/>
      <c r="E2262" s="491"/>
      <c r="F2262" s="491"/>
      <c r="G2262" s="491"/>
    </row>
    <row r="2263" spans="3:7" ht="12.75">
      <c r="C2263" s="491"/>
      <c r="D2263" s="491"/>
      <c r="E2263" s="491"/>
      <c r="F2263" s="491"/>
      <c r="G2263" s="491"/>
    </row>
    <row r="2264" spans="3:7" ht="12.75">
      <c r="C2264" s="491"/>
      <c r="D2264" s="491"/>
      <c r="E2264" s="491"/>
      <c r="F2264" s="491"/>
      <c r="G2264" s="491"/>
    </row>
    <row r="2265" spans="3:7" ht="12.75">
      <c r="C2265" s="491"/>
      <c r="D2265" s="491"/>
      <c r="E2265" s="491"/>
      <c r="F2265" s="491"/>
      <c r="G2265" s="491"/>
    </row>
    <row r="2266" spans="3:7" ht="12.75">
      <c r="C2266" s="491"/>
      <c r="D2266" s="491"/>
      <c r="E2266" s="491"/>
      <c r="F2266" s="491"/>
      <c r="G2266" s="491"/>
    </row>
    <row r="2267" spans="3:7" ht="12.75">
      <c r="C2267" s="491"/>
      <c r="D2267" s="491"/>
      <c r="E2267" s="491"/>
      <c r="F2267" s="491"/>
      <c r="G2267" s="491"/>
    </row>
    <row r="2268" spans="3:7" ht="12.75">
      <c r="C2268" s="491"/>
      <c r="D2268" s="491"/>
      <c r="E2268" s="491"/>
      <c r="F2268" s="491"/>
      <c r="G2268" s="491"/>
    </row>
    <row r="2269" spans="3:7" ht="12.75">
      <c r="C2269" s="491"/>
      <c r="D2269" s="491"/>
      <c r="E2269" s="491"/>
      <c r="F2269" s="491"/>
      <c r="G2269" s="491"/>
    </row>
    <row r="2270" spans="3:7" ht="12.75">
      <c r="C2270" s="491"/>
      <c r="D2270" s="491"/>
      <c r="E2270" s="491"/>
      <c r="F2270" s="491"/>
      <c r="G2270" s="491"/>
    </row>
    <row r="2271" spans="3:7" ht="12.75">
      <c r="C2271" s="491"/>
      <c r="D2271" s="491"/>
      <c r="E2271" s="491"/>
      <c r="F2271" s="491"/>
      <c r="G2271" s="491"/>
    </row>
    <row r="2272" spans="3:7" ht="12.75">
      <c r="C2272" s="491"/>
      <c r="D2272" s="491"/>
      <c r="E2272" s="491"/>
      <c r="F2272" s="491"/>
      <c r="G2272" s="491"/>
    </row>
    <row r="2273" spans="3:7" ht="12.75">
      <c r="C2273" s="491"/>
      <c r="D2273" s="491"/>
      <c r="E2273" s="491"/>
      <c r="F2273" s="491"/>
      <c r="G2273" s="491"/>
    </row>
    <row r="2274" spans="3:7" ht="12.75">
      <c r="C2274" s="491"/>
      <c r="D2274" s="491"/>
      <c r="E2274" s="491"/>
      <c r="F2274" s="491"/>
      <c r="G2274" s="491"/>
    </row>
    <row r="2275" spans="3:7" ht="12.75">
      <c r="C2275" s="491"/>
      <c r="D2275" s="491"/>
      <c r="E2275" s="491"/>
      <c r="F2275" s="491"/>
      <c r="G2275" s="491"/>
    </row>
    <row r="2276" spans="3:7" ht="12.75">
      <c r="C2276" s="491"/>
      <c r="D2276" s="491"/>
      <c r="E2276" s="491"/>
      <c r="F2276" s="491"/>
      <c r="G2276" s="491"/>
    </row>
    <row r="2277" spans="3:7" ht="12.75">
      <c r="C2277" s="491"/>
      <c r="D2277" s="491"/>
      <c r="E2277" s="491"/>
      <c r="F2277" s="491"/>
      <c r="G2277" s="491"/>
    </row>
    <row r="2278" spans="3:7" ht="12.75">
      <c r="C2278" s="491"/>
      <c r="D2278" s="491"/>
      <c r="E2278" s="491"/>
      <c r="F2278" s="491"/>
      <c r="G2278" s="491"/>
    </row>
    <row r="2279" spans="3:7" ht="12.75">
      <c r="C2279" s="491"/>
      <c r="D2279" s="491"/>
      <c r="E2279" s="491"/>
      <c r="F2279" s="491"/>
      <c r="G2279" s="491"/>
    </row>
    <row r="2280" spans="3:7" ht="12.75">
      <c r="C2280" s="491"/>
      <c r="D2280" s="491"/>
      <c r="E2280" s="491"/>
      <c r="F2280" s="491"/>
      <c r="G2280" s="491"/>
    </row>
    <row r="2281" spans="3:7" ht="12.75">
      <c r="C2281" s="491"/>
      <c r="D2281" s="491"/>
      <c r="E2281" s="491"/>
      <c r="F2281" s="491"/>
      <c r="G2281" s="491"/>
    </row>
    <row r="2282" spans="3:7" ht="12.75">
      <c r="C2282" s="491"/>
      <c r="D2282" s="491"/>
      <c r="E2282" s="491"/>
      <c r="F2282" s="491"/>
      <c r="G2282" s="491"/>
    </row>
    <row r="2283" spans="3:7" ht="12.75">
      <c r="C2283" s="491"/>
      <c r="D2283" s="491"/>
      <c r="E2283" s="491"/>
      <c r="F2283" s="491"/>
      <c r="G2283" s="491"/>
    </row>
    <row r="2284" spans="3:7" ht="12.75">
      <c r="C2284" s="491"/>
      <c r="D2284" s="491"/>
      <c r="E2284" s="491"/>
      <c r="F2284" s="491"/>
      <c r="G2284" s="491"/>
    </row>
    <row r="2285" spans="3:7" ht="12.75">
      <c r="C2285" s="491"/>
      <c r="D2285" s="491"/>
      <c r="E2285" s="491"/>
      <c r="F2285" s="491"/>
      <c r="G2285" s="491"/>
    </row>
    <row r="2286" spans="3:7" ht="12.75">
      <c r="C2286" s="491"/>
      <c r="D2286" s="491"/>
      <c r="E2286" s="491"/>
      <c r="F2286" s="491"/>
      <c r="G2286" s="491"/>
    </row>
    <row r="2287" spans="3:7" ht="12.75">
      <c r="C2287" s="491"/>
      <c r="D2287" s="491"/>
      <c r="E2287" s="491"/>
      <c r="F2287" s="491"/>
      <c r="G2287" s="491"/>
    </row>
    <row r="2288" spans="3:7" ht="12.75">
      <c r="C2288" s="491"/>
      <c r="D2288" s="491"/>
      <c r="E2288" s="491"/>
      <c r="F2288" s="491"/>
      <c r="G2288" s="491"/>
    </row>
    <row r="2289" spans="3:7" ht="12.75">
      <c r="C2289" s="491"/>
      <c r="D2289" s="491"/>
      <c r="E2289" s="491"/>
      <c r="F2289" s="491"/>
      <c r="G2289" s="491"/>
    </row>
    <row r="2290" spans="3:7" ht="12.75">
      <c r="C2290" s="491"/>
      <c r="D2290" s="491"/>
      <c r="E2290" s="491"/>
      <c r="F2290" s="491"/>
      <c r="G2290" s="491"/>
    </row>
    <row r="2291" spans="3:7" ht="12.75">
      <c r="C2291" s="491"/>
      <c r="D2291" s="491"/>
      <c r="E2291" s="491"/>
      <c r="F2291" s="491"/>
      <c r="G2291" s="491"/>
    </row>
    <row r="2292" spans="3:7" ht="12.75">
      <c r="C2292" s="491"/>
      <c r="D2292" s="491"/>
      <c r="E2292" s="491"/>
      <c r="F2292" s="491"/>
      <c r="G2292" s="491"/>
    </row>
    <row r="2293" spans="3:7" ht="12.75">
      <c r="C2293" s="491"/>
      <c r="D2293" s="491"/>
      <c r="E2293" s="491"/>
      <c r="F2293" s="491"/>
      <c r="G2293" s="491"/>
    </row>
    <row r="2294" spans="3:7" ht="12.75">
      <c r="C2294" s="491"/>
      <c r="D2294" s="491"/>
      <c r="E2294" s="491"/>
      <c r="F2294" s="491"/>
      <c r="G2294" s="491"/>
    </row>
    <row r="2295" spans="3:7" ht="12.75">
      <c r="C2295" s="491"/>
      <c r="D2295" s="491"/>
      <c r="E2295" s="491"/>
      <c r="F2295" s="491"/>
      <c r="G2295" s="491"/>
    </row>
    <row r="2296" spans="3:7" ht="12.75">
      <c r="C2296" s="491"/>
      <c r="D2296" s="491"/>
      <c r="E2296" s="491"/>
      <c r="F2296" s="491"/>
      <c r="G2296" s="491"/>
    </row>
    <row r="2297" spans="3:7" ht="12.75">
      <c r="C2297" s="491"/>
      <c r="D2297" s="491"/>
      <c r="E2297" s="491"/>
      <c r="F2297" s="491"/>
      <c r="G2297" s="491"/>
    </row>
    <row r="2298" spans="3:7" ht="12.75">
      <c r="C2298" s="491"/>
      <c r="D2298" s="491"/>
      <c r="E2298" s="491"/>
      <c r="F2298" s="491"/>
      <c r="G2298" s="491"/>
    </row>
    <row r="2299" spans="3:7" ht="12.75">
      <c r="C2299" s="491"/>
      <c r="D2299" s="491"/>
      <c r="E2299" s="491"/>
      <c r="F2299" s="491"/>
      <c r="G2299" s="491"/>
    </row>
    <row r="2300" spans="3:7" ht="12.75">
      <c r="C2300" s="491"/>
      <c r="D2300" s="491"/>
      <c r="E2300" s="491"/>
      <c r="F2300" s="491"/>
      <c r="G2300" s="491"/>
    </row>
    <row r="2301" spans="3:7" ht="12.75">
      <c r="C2301" s="491"/>
      <c r="D2301" s="491"/>
      <c r="E2301" s="491"/>
      <c r="F2301" s="491"/>
      <c r="G2301" s="491"/>
    </row>
    <row r="2302" spans="3:7" ht="12.75">
      <c r="C2302" s="491"/>
      <c r="D2302" s="491"/>
      <c r="E2302" s="491"/>
      <c r="F2302" s="491"/>
      <c r="G2302" s="491"/>
    </row>
    <row r="2303" spans="3:7" ht="12.75">
      <c r="C2303" s="491"/>
      <c r="D2303" s="491"/>
      <c r="E2303" s="491"/>
      <c r="F2303" s="491"/>
      <c r="G2303" s="491"/>
    </row>
    <row r="2304" spans="3:7" ht="12.75">
      <c r="C2304" s="491"/>
      <c r="D2304" s="491"/>
      <c r="E2304" s="491"/>
      <c r="F2304" s="491"/>
      <c r="G2304" s="491"/>
    </row>
    <row r="2305" spans="3:7" ht="12.75">
      <c r="C2305" s="491"/>
      <c r="D2305" s="491"/>
      <c r="E2305" s="491"/>
      <c r="F2305" s="491"/>
      <c r="G2305" s="491"/>
    </row>
    <row r="2306" spans="3:7" ht="12.75">
      <c r="C2306" s="491"/>
      <c r="D2306" s="491"/>
      <c r="E2306" s="491"/>
      <c r="F2306" s="491"/>
      <c r="G2306" s="491"/>
    </row>
    <row r="2307" spans="3:7" ht="12.75">
      <c r="C2307" s="491"/>
      <c r="D2307" s="491"/>
      <c r="E2307" s="491"/>
      <c r="F2307" s="491"/>
      <c r="G2307" s="491"/>
    </row>
    <row r="2308" spans="3:7" ht="12.75">
      <c r="C2308" s="491"/>
      <c r="D2308" s="491"/>
      <c r="E2308" s="491"/>
      <c r="F2308" s="491"/>
      <c r="G2308" s="491"/>
    </row>
    <row r="2309" spans="3:7" ht="12.75">
      <c r="C2309" s="491"/>
      <c r="D2309" s="491"/>
      <c r="E2309" s="491"/>
      <c r="F2309" s="491"/>
      <c r="G2309" s="491"/>
    </row>
    <row r="2310" spans="3:7" ht="12.75">
      <c r="C2310" s="491"/>
      <c r="D2310" s="491"/>
      <c r="E2310" s="491"/>
      <c r="F2310" s="491"/>
      <c r="G2310" s="491"/>
    </row>
    <row r="2311" spans="3:7" ht="12.75">
      <c r="C2311" s="491"/>
      <c r="D2311" s="491"/>
      <c r="E2311" s="491"/>
      <c r="F2311" s="491"/>
      <c r="G2311" s="491"/>
    </row>
    <row r="2312" spans="3:7" ht="12.75">
      <c r="C2312" s="491"/>
      <c r="D2312" s="491"/>
      <c r="E2312" s="491"/>
      <c r="F2312" s="491"/>
      <c r="G2312" s="491"/>
    </row>
    <row r="2313" spans="3:7" ht="12.75">
      <c r="C2313" s="491"/>
      <c r="D2313" s="491"/>
      <c r="E2313" s="491"/>
      <c r="F2313" s="491"/>
      <c r="G2313" s="491"/>
    </row>
    <row r="2314" spans="3:7" ht="12.75">
      <c r="C2314" s="491"/>
      <c r="D2314" s="491"/>
      <c r="E2314" s="491"/>
      <c r="F2314" s="491"/>
      <c r="G2314" s="491"/>
    </row>
    <row r="2315" spans="3:7" ht="12.75">
      <c r="C2315" s="491"/>
      <c r="D2315" s="491"/>
      <c r="E2315" s="491"/>
      <c r="F2315" s="491"/>
      <c r="G2315" s="491"/>
    </row>
    <row r="2316" spans="3:7" ht="12.75">
      <c r="C2316" s="491"/>
      <c r="D2316" s="491"/>
      <c r="E2316" s="491"/>
      <c r="F2316" s="491"/>
      <c r="G2316" s="491"/>
    </row>
    <row r="2317" spans="3:7" ht="12.75">
      <c r="C2317" s="491"/>
      <c r="D2317" s="491"/>
      <c r="E2317" s="491"/>
      <c r="F2317" s="491"/>
      <c r="G2317" s="491"/>
    </row>
    <row r="2318" spans="3:7" ht="12.75">
      <c r="C2318" s="491"/>
      <c r="D2318" s="491"/>
      <c r="E2318" s="491"/>
      <c r="F2318" s="491"/>
      <c r="G2318" s="491"/>
    </row>
    <row r="2319" spans="3:7" ht="12.75">
      <c r="C2319" s="491"/>
      <c r="D2319" s="491"/>
      <c r="E2319" s="491"/>
      <c r="F2319" s="491"/>
      <c r="G2319" s="491"/>
    </row>
    <row r="2320" spans="3:7" ht="12.75">
      <c r="C2320" s="491"/>
      <c r="D2320" s="491"/>
      <c r="E2320" s="491"/>
      <c r="F2320" s="491"/>
      <c r="G2320" s="491"/>
    </row>
    <row r="2321" spans="3:7" ht="12.75">
      <c r="C2321" s="491"/>
      <c r="D2321" s="491"/>
      <c r="E2321" s="491"/>
      <c r="F2321" s="491"/>
      <c r="G2321" s="491"/>
    </row>
    <row r="2322" spans="3:7" ht="12.75">
      <c r="C2322" s="491"/>
      <c r="D2322" s="491"/>
      <c r="E2322" s="491"/>
      <c r="F2322" s="491"/>
      <c r="G2322" s="491"/>
    </row>
    <row r="2323" spans="3:7" ht="12.75">
      <c r="C2323" s="491"/>
      <c r="D2323" s="491"/>
      <c r="E2323" s="491"/>
      <c r="F2323" s="491"/>
      <c r="G2323" s="491"/>
    </row>
    <row r="2324" spans="3:7" ht="12.75">
      <c r="C2324" s="491"/>
      <c r="D2324" s="491"/>
      <c r="E2324" s="491"/>
      <c r="F2324" s="491"/>
      <c r="G2324" s="491"/>
    </row>
    <row r="2325" spans="3:7" ht="12.75">
      <c r="C2325" s="491"/>
      <c r="D2325" s="491"/>
      <c r="E2325" s="491"/>
      <c r="F2325" s="491"/>
      <c r="G2325" s="491"/>
    </row>
    <row r="2326" spans="3:7" ht="12.75">
      <c r="C2326" s="491"/>
      <c r="D2326" s="491"/>
      <c r="E2326" s="491"/>
      <c r="F2326" s="491"/>
      <c r="G2326" s="491"/>
    </row>
    <row r="2327" spans="3:7" ht="12.75">
      <c r="C2327" s="491"/>
      <c r="D2327" s="491"/>
      <c r="E2327" s="491"/>
      <c r="F2327" s="491"/>
      <c r="G2327" s="491"/>
    </row>
    <row r="2328" spans="3:7" ht="12.75">
      <c r="C2328" s="491"/>
      <c r="D2328" s="491"/>
      <c r="E2328" s="491"/>
      <c r="F2328" s="491"/>
      <c r="G2328" s="491"/>
    </row>
    <row r="2329" spans="3:7" ht="12.75">
      <c r="C2329" s="491"/>
      <c r="D2329" s="491"/>
      <c r="E2329" s="491"/>
      <c r="F2329" s="491"/>
      <c r="G2329" s="491"/>
    </row>
    <row r="2330" spans="3:7" ht="12.75">
      <c r="C2330" s="491"/>
      <c r="D2330" s="491"/>
      <c r="E2330" s="491"/>
      <c r="F2330" s="491"/>
      <c r="G2330" s="491"/>
    </row>
    <row r="2331" spans="3:7" ht="12.75">
      <c r="C2331" s="491"/>
      <c r="D2331" s="491"/>
      <c r="E2331" s="491"/>
      <c r="F2331" s="491"/>
      <c r="G2331" s="491"/>
    </row>
    <row r="2332" spans="3:7" ht="12.75">
      <c r="C2332" s="491"/>
      <c r="D2332" s="491"/>
      <c r="E2332" s="491"/>
      <c r="F2332" s="491"/>
      <c r="G2332" s="491"/>
    </row>
    <row r="2333" spans="3:7" ht="12.75">
      <c r="C2333" s="491"/>
      <c r="D2333" s="491"/>
      <c r="E2333" s="491"/>
      <c r="F2333" s="491"/>
      <c r="G2333" s="491"/>
    </row>
    <row r="2334" spans="3:7" ht="12.75">
      <c r="C2334" s="491"/>
      <c r="D2334" s="491"/>
      <c r="E2334" s="491"/>
      <c r="F2334" s="491"/>
      <c r="G2334" s="491"/>
    </row>
    <row r="2335" spans="3:7" ht="12.75">
      <c r="C2335" s="491"/>
      <c r="D2335" s="491"/>
      <c r="E2335" s="491"/>
      <c r="F2335" s="491"/>
      <c r="G2335" s="491"/>
    </row>
    <row r="2336" spans="3:7" ht="12.75">
      <c r="C2336" s="491"/>
      <c r="D2336" s="491"/>
      <c r="E2336" s="491"/>
      <c r="F2336" s="491"/>
      <c r="G2336" s="491"/>
    </row>
    <row r="2337" spans="3:7" ht="12.75">
      <c r="C2337" s="491"/>
      <c r="D2337" s="491"/>
      <c r="E2337" s="491"/>
      <c r="F2337" s="491"/>
      <c r="G2337" s="491"/>
    </row>
    <row r="2338" spans="3:7" ht="12.75">
      <c r="C2338" s="491"/>
      <c r="D2338" s="491"/>
      <c r="E2338" s="491"/>
      <c r="F2338" s="491"/>
      <c r="G2338" s="491"/>
    </row>
    <row r="2339" spans="3:7" ht="12.75">
      <c r="C2339" s="491"/>
      <c r="D2339" s="491"/>
      <c r="E2339" s="491"/>
      <c r="F2339" s="491"/>
      <c r="G2339" s="491"/>
    </row>
    <row r="2340" spans="3:7" ht="12.75">
      <c r="C2340" s="491"/>
      <c r="D2340" s="491"/>
      <c r="E2340" s="491"/>
      <c r="F2340" s="491"/>
      <c r="G2340" s="491"/>
    </row>
    <row r="2341" spans="3:7" ht="12.75">
      <c r="C2341" s="491"/>
      <c r="D2341" s="491"/>
      <c r="E2341" s="491"/>
      <c r="F2341" s="491"/>
      <c r="G2341" s="491"/>
    </row>
    <row r="2342" spans="3:7" ht="12.75">
      <c r="C2342" s="491"/>
      <c r="D2342" s="491"/>
      <c r="E2342" s="491"/>
      <c r="F2342" s="491"/>
      <c r="G2342" s="491"/>
    </row>
    <row r="2343" spans="3:7" ht="12.75">
      <c r="C2343" s="491"/>
      <c r="D2343" s="491"/>
      <c r="E2343" s="491"/>
      <c r="F2343" s="491"/>
      <c r="G2343" s="491"/>
    </row>
    <row r="2344" spans="3:7" ht="12.75">
      <c r="C2344" s="491"/>
      <c r="D2344" s="491"/>
      <c r="E2344" s="491"/>
      <c r="F2344" s="491"/>
      <c r="G2344" s="491"/>
    </row>
    <row r="2345" spans="3:7" ht="12.75">
      <c r="C2345" s="491"/>
      <c r="D2345" s="491"/>
      <c r="E2345" s="491"/>
      <c r="F2345" s="491"/>
      <c r="G2345" s="491"/>
    </row>
    <row r="2346" spans="3:7" ht="12.75">
      <c r="C2346" s="491"/>
      <c r="D2346" s="491"/>
      <c r="E2346" s="491"/>
      <c r="F2346" s="491"/>
      <c r="G2346" s="491"/>
    </row>
    <row r="2347" spans="3:7" ht="12.75">
      <c r="C2347" s="491"/>
      <c r="D2347" s="491"/>
      <c r="E2347" s="491"/>
      <c r="F2347" s="491"/>
      <c r="G2347" s="491"/>
    </row>
    <row r="2348" spans="3:7" ht="12.75">
      <c r="C2348" s="491"/>
      <c r="D2348" s="491"/>
      <c r="E2348" s="491"/>
      <c r="F2348" s="491"/>
      <c r="G2348" s="491"/>
    </row>
    <row r="2349" spans="3:7" ht="12.75">
      <c r="C2349" s="491"/>
      <c r="D2349" s="491"/>
      <c r="E2349" s="491"/>
      <c r="F2349" s="491"/>
      <c r="G2349" s="491"/>
    </row>
    <row r="2350" spans="3:7" ht="12.75">
      <c r="C2350" s="491"/>
      <c r="D2350" s="491"/>
      <c r="E2350" s="491"/>
      <c r="F2350" s="491"/>
      <c r="G2350" s="491"/>
    </row>
    <row r="2351" spans="3:7" ht="12.75">
      <c r="C2351" s="491"/>
      <c r="D2351" s="491"/>
      <c r="E2351" s="491"/>
      <c r="F2351" s="491"/>
      <c r="G2351" s="491"/>
    </row>
    <row r="2352" spans="3:7" ht="12.75">
      <c r="C2352" s="491"/>
      <c r="D2352" s="491"/>
      <c r="E2352" s="491"/>
      <c r="F2352" s="491"/>
      <c r="G2352" s="491"/>
    </row>
    <row r="2353" spans="3:7" ht="12.75">
      <c r="C2353" s="491"/>
      <c r="D2353" s="491"/>
      <c r="E2353" s="491"/>
      <c r="F2353" s="491"/>
      <c r="G2353" s="491"/>
    </row>
    <row r="2354" spans="3:7" ht="12.75">
      <c r="C2354" s="491"/>
      <c r="D2354" s="491"/>
      <c r="E2354" s="491"/>
      <c r="F2354" s="491"/>
      <c r="G2354" s="491"/>
    </row>
    <row r="2355" spans="3:7" ht="12.75">
      <c r="C2355" s="491"/>
      <c r="D2355" s="491"/>
      <c r="E2355" s="491"/>
      <c r="F2355" s="491"/>
      <c r="G2355" s="491"/>
    </row>
    <row r="2356" spans="3:7" ht="12.75">
      <c r="C2356" s="491"/>
      <c r="D2356" s="491"/>
      <c r="E2356" s="491"/>
      <c r="F2356" s="491"/>
      <c r="G2356" s="491"/>
    </row>
    <row r="2357" spans="3:7" ht="12.75">
      <c r="C2357" s="491"/>
      <c r="D2357" s="491"/>
      <c r="E2357" s="491"/>
      <c r="F2357" s="491"/>
      <c r="G2357" s="491"/>
    </row>
    <row r="2358" spans="3:7" ht="12.75">
      <c r="C2358" s="491"/>
      <c r="D2358" s="491"/>
      <c r="E2358" s="491"/>
      <c r="F2358" s="491"/>
      <c r="G2358" s="491"/>
    </row>
    <row r="2359" spans="3:7" ht="12.75">
      <c r="C2359" s="491"/>
      <c r="D2359" s="491"/>
      <c r="E2359" s="491"/>
      <c r="F2359" s="491"/>
      <c r="G2359" s="491"/>
    </row>
    <row r="2360" spans="3:7" ht="12.75">
      <c r="C2360" s="491"/>
      <c r="D2360" s="491"/>
      <c r="E2360" s="491"/>
      <c r="F2360" s="491"/>
      <c r="G2360" s="491"/>
    </row>
    <row r="2361" spans="3:7" ht="12.75">
      <c r="C2361" s="491"/>
      <c r="D2361" s="491"/>
      <c r="E2361" s="491"/>
      <c r="F2361" s="491"/>
      <c r="G2361" s="491"/>
    </row>
    <row r="2362" spans="3:7" ht="12.75">
      <c r="C2362" s="491"/>
      <c r="D2362" s="491"/>
      <c r="E2362" s="491"/>
      <c r="F2362" s="491"/>
      <c r="G2362" s="491"/>
    </row>
    <row r="2363" spans="3:7" ht="12.75">
      <c r="C2363" s="491"/>
      <c r="D2363" s="491"/>
      <c r="E2363" s="491"/>
      <c r="F2363" s="491"/>
      <c r="G2363" s="491"/>
    </row>
    <row r="2364" spans="3:7" ht="12.75">
      <c r="C2364" s="491"/>
      <c r="D2364" s="491"/>
      <c r="E2364" s="491"/>
      <c r="F2364" s="491"/>
      <c r="G2364" s="491"/>
    </row>
    <row r="2365" spans="3:7" ht="12.75">
      <c r="C2365" s="491"/>
      <c r="D2365" s="491"/>
      <c r="E2365" s="491"/>
      <c r="F2365" s="491"/>
      <c r="G2365" s="491"/>
    </row>
    <row r="2366" spans="3:7" ht="12.75">
      <c r="C2366" s="491"/>
      <c r="D2366" s="491"/>
      <c r="E2366" s="491"/>
      <c r="F2366" s="491"/>
      <c r="G2366" s="491"/>
    </row>
    <row r="2367" spans="3:7" ht="12.75">
      <c r="C2367" s="491"/>
      <c r="D2367" s="491"/>
      <c r="E2367" s="491"/>
      <c r="F2367" s="491"/>
      <c r="G2367" s="491"/>
    </row>
    <row r="2368" spans="3:7" ht="12.75">
      <c r="C2368" s="491"/>
      <c r="D2368" s="491"/>
      <c r="E2368" s="491"/>
      <c r="F2368" s="491"/>
      <c r="G2368" s="491"/>
    </row>
    <row r="2369" spans="3:7" ht="12.75">
      <c r="C2369" s="491"/>
      <c r="D2369" s="491"/>
      <c r="E2369" s="491"/>
      <c r="F2369" s="491"/>
      <c r="G2369" s="491"/>
    </row>
    <row r="2370" spans="3:7" ht="12.75">
      <c r="C2370" s="491"/>
      <c r="D2370" s="491"/>
      <c r="E2370" s="491"/>
      <c r="F2370" s="491"/>
      <c r="G2370" s="491"/>
    </row>
    <row r="2371" spans="3:7" ht="12.75">
      <c r="C2371" s="491"/>
      <c r="D2371" s="491"/>
      <c r="E2371" s="491"/>
      <c r="F2371" s="491"/>
      <c r="G2371" s="491"/>
    </row>
    <row r="2372" spans="3:7" ht="12.75">
      <c r="C2372" s="491"/>
      <c r="D2372" s="491"/>
      <c r="E2372" s="491"/>
      <c r="F2372" s="491"/>
      <c r="G2372" s="491"/>
    </row>
    <row r="2373" spans="3:7" ht="12.75">
      <c r="C2373" s="491"/>
      <c r="D2373" s="491"/>
      <c r="E2373" s="491"/>
      <c r="F2373" s="491"/>
      <c r="G2373" s="491"/>
    </row>
    <row r="2374" spans="3:7" ht="12.75">
      <c r="C2374" s="491"/>
      <c r="D2374" s="491"/>
      <c r="E2374" s="491"/>
      <c r="F2374" s="491"/>
      <c r="G2374" s="491"/>
    </row>
    <row r="2375" spans="3:7" ht="12.75">
      <c r="C2375" s="491"/>
      <c r="D2375" s="491"/>
      <c r="E2375" s="491"/>
      <c r="F2375" s="491"/>
      <c r="G2375" s="491"/>
    </row>
    <row r="2376" spans="3:7" ht="12.75">
      <c r="C2376" s="491"/>
      <c r="D2376" s="491"/>
      <c r="E2376" s="491"/>
      <c r="F2376" s="491"/>
      <c r="G2376" s="491"/>
    </row>
    <row r="2377" spans="3:7" ht="12.75">
      <c r="C2377" s="491"/>
      <c r="D2377" s="491"/>
      <c r="E2377" s="491"/>
      <c r="F2377" s="491"/>
      <c r="G2377" s="491"/>
    </row>
    <row r="2378" spans="3:7" ht="12.75">
      <c r="C2378" s="491"/>
      <c r="D2378" s="491"/>
      <c r="E2378" s="491"/>
      <c r="F2378" s="491"/>
      <c r="G2378" s="491"/>
    </row>
    <row r="2379" spans="3:7" ht="12.75">
      <c r="C2379" s="491"/>
      <c r="D2379" s="491"/>
      <c r="E2379" s="491"/>
      <c r="F2379" s="491"/>
      <c r="G2379" s="491"/>
    </row>
    <row r="2380" spans="3:7" ht="12.75">
      <c r="C2380" s="491"/>
      <c r="D2380" s="491"/>
      <c r="E2380" s="491"/>
      <c r="F2380" s="491"/>
      <c r="G2380" s="491"/>
    </row>
    <row r="2381" spans="3:7" ht="12.75">
      <c r="C2381" s="491"/>
      <c r="D2381" s="491"/>
      <c r="E2381" s="491"/>
      <c r="F2381" s="491"/>
      <c r="G2381" s="491"/>
    </row>
    <row r="2382" spans="3:7" ht="12.75">
      <c r="C2382" s="491"/>
      <c r="D2382" s="491"/>
      <c r="E2382" s="491"/>
      <c r="F2382" s="491"/>
      <c r="G2382" s="491"/>
    </row>
    <row r="2383" spans="3:7" ht="12.75">
      <c r="C2383" s="491"/>
      <c r="D2383" s="491"/>
      <c r="E2383" s="491"/>
      <c r="F2383" s="491"/>
      <c r="G2383" s="491"/>
    </row>
    <row r="2384" spans="3:7" ht="12.75">
      <c r="C2384" s="491"/>
      <c r="D2384" s="491"/>
      <c r="E2384" s="491"/>
      <c r="F2384" s="491"/>
      <c r="G2384" s="491"/>
    </row>
    <row r="2385" spans="3:7" ht="12.75">
      <c r="C2385" s="491"/>
      <c r="D2385" s="491"/>
      <c r="E2385" s="491"/>
      <c r="F2385" s="491"/>
      <c r="G2385" s="491"/>
    </row>
    <row r="2386" spans="3:7" ht="12.75">
      <c r="C2386" s="491"/>
      <c r="D2386" s="491"/>
      <c r="E2386" s="491"/>
      <c r="F2386" s="491"/>
      <c r="G2386" s="491"/>
    </row>
    <row r="2387" spans="3:7" ht="12.75">
      <c r="C2387" s="491"/>
      <c r="D2387" s="491"/>
      <c r="E2387" s="491"/>
      <c r="F2387" s="491"/>
      <c r="G2387" s="491"/>
    </row>
    <row r="2388" spans="3:7" ht="12.75">
      <c r="C2388" s="491"/>
      <c r="D2388" s="491"/>
      <c r="E2388" s="491"/>
      <c r="F2388" s="491"/>
      <c r="G2388" s="491"/>
    </row>
    <row r="2389" spans="3:7" ht="12.75">
      <c r="C2389" s="491"/>
      <c r="D2389" s="491"/>
      <c r="E2389" s="491"/>
      <c r="F2389" s="491"/>
      <c r="G2389" s="491"/>
    </row>
    <row r="2390" spans="3:7" ht="12.75">
      <c r="C2390" s="491"/>
      <c r="D2390" s="491"/>
      <c r="E2390" s="491"/>
      <c r="F2390" s="491"/>
      <c r="G2390" s="491"/>
    </row>
    <row r="2391" spans="3:7" ht="12.75">
      <c r="C2391" s="491"/>
      <c r="D2391" s="491"/>
      <c r="E2391" s="491"/>
      <c r="F2391" s="491"/>
      <c r="G2391" s="491"/>
    </row>
    <row r="2392" spans="3:7" ht="12.75">
      <c r="C2392" s="491"/>
      <c r="D2392" s="491"/>
      <c r="E2392" s="491"/>
      <c r="F2392" s="491"/>
      <c r="G2392" s="491"/>
    </row>
    <row r="2393" spans="3:7" ht="12.75">
      <c r="C2393" s="491"/>
      <c r="D2393" s="491"/>
      <c r="E2393" s="491"/>
      <c r="F2393" s="491"/>
      <c r="G2393" s="491"/>
    </row>
    <row r="2394" spans="3:7" ht="12.75">
      <c r="C2394" s="491"/>
      <c r="D2394" s="491"/>
      <c r="E2394" s="491"/>
      <c r="F2394" s="491"/>
      <c r="G2394" s="491"/>
    </row>
    <row r="2395" spans="3:7" ht="12.75">
      <c r="C2395" s="491"/>
      <c r="D2395" s="491"/>
      <c r="E2395" s="491"/>
      <c r="F2395" s="491"/>
      <c r="G2395" s="491"/>
    </row>
    <row r="2396" spans="3:7" ht="12.75">
      <c r="C2396" s="491"/>
      <c r="D2396" s="491"/>
      <c r="E2396" s="491"/>
      <c r="F2396" s="491"/>
      <c r="G2396" s="491"/>
    </row>
    <row r="2397" spans="3:7" ht="12.75">
      <c r="C2397" s="491"/>
      <c r="D2397" s="491"/>
      <c r="E2397" s="491"/>
      <c r="F2397" s="491"/>
      <c r="G2397" s="491"/>
    </row>
    <row r="2398" spans="3:7" ht="12.75">
      <c r="C2398" s="491"/>
      <c r="D2398" s="491"/>
      <c r="E2398" s="491"/>
      <c r="F2398" s="491"/>
      <c r="G2398" s="491"/>
    </row>
    <row r="2399" spans="3:7" ht="12.75">
      <c r="C2399" s="491"/>
      <c r="D2399" s="491"/>
      <c r="E2399" s="491"/>
      <c r="F2399" s="491"/>
      <c r="G2399" s="491"/>
    </row>
    <row r="2400" spans="3:7" ht="12.75">
      <c r="C2400" s="491"/>
      <c r="D2400" s="491"/>
      <c r="E2400" s="491"/>
      <c r="F2400" s="491"/>
      <c r="G2400" s="491"/>
    </row>
    <row r="2401" spans="3:7" ht="12.75">
      <c r="C2401" s="491"/>
      <c r="D2401" s="491"/>
      <c r="E2401" s="491"/>
      <c r="F2401" s="491"/>
      <c r="G2401" s="491"/>
    </row>
    <row r="2402" spans="3:7" ht="12.75">
      <c r="C2402" s="491"/>
      <c r="D2402" s="491"/>
      <c r="E2402" s="491"/>
      <c r="F2402" s="491"/>
      <c r="G2402" s="491"/>
    </row>
    <row r="2403" spans="3:7" ht="12.75">
      <c r="C2403" s="491"/>
      <c r="D2403" s="491"/>
      <c r="E2403" s="491"/>
      <c r="F2403" s="491"/>
      <c r="G2403" s="491"/>
    </row>
    <row r="2404" spans="3:7" ht="12.75">
      <c r="C2404" s="491"/>
      <c r="D2404" s="491"/>
      <c r="E2404" s="491"/>
      <c r="F2404" s="491"/>
      <c r="G2404" s="491"/>
    </row>
    <row r="2405" spans="3:7" ht="12.75">
      <c r="C2405" s="491"/>
      <c r="D2405" s="491"/>
      <c r="E2405" s="491"/>
      <c r="F2405" s="491"/>
      <c r="G2405" s="491"/>
    </row>
    <row r="2406" spans="3:7" ht="12.75">
      <c r="C2406" s="491"/>
      <c r="D2406" s="491"/>
      <c r="E2406" s="491"/>
      <c r="F2406" s="491"/>
      <c r="G2406" s="491"/>
    </row>
    <row r="2407" spans="3:7" ht="12.75">
      <c r="C2407" s="491"/>
      <c r="D2407" s="491"/>
      <c r="E2407" s="491"/>
      <c r="F2407" s="491"/>
      <c r="G2407" s="491"/>
    </row>
    <row r="2408" spans="3:7" ht="12.75">
      <c r="C2408" s="491"/>
      <c r="D2408" s="491"/>
      <c r="E2408" s="491"/>
      <c r="F2408" s="491"/>
      <c r="G2408" s="491"/>
    </row>
    <row r="2409" spans="3:7" ht="12.75">
      <c r="C2409" s="491"/>
      <c r="D2409" s="491"/>
      <c r="E2409" s="491"/>
      <c r="F2409" s="491"/>
      <c r="G2409" s="491"/>
    </row>
    <row r="2410" spans="3:7" ht="12.75">
      <c r="C2410" s="491"/>
      <c r="D2410" s="491"/>
      <c r="E2410" s="491"/>
      <c r="F2410" s="491"/>
      <c r="G2410" s="491"/>
    </row>
    <row r="2411" spans="3:7" ht="12.75">
      <c r="C2411" s="491"/>
      <c r="D2411" s="491"/>
      <c r="E2411" s="491"/>
      <c r="F2411" s="491"/>
      <c r="G2411" s="491"/>
    </row>
    <row r="2412" spans="3:7" ht="12.75">
      <c r="C2412" s="491"/>
      <c r="D2412" s="491"/>
      <c r="E2412" s="491"/>
      <c r="F2412" s="491"/>
      <c r="G2412" s="491"/>
    </row>
    <row r="2413" spans="3:7" ht="12.75">
      <c r="C2413" s="491"/>
      <c r="D2413" s="491"/>
      <c r="E2413" s="491"/>
      <c r="F2413" s="491"/>
      <c r="G2413" s="491"/>
    </row>
    <row r="2414" spans="3:7" ht="12.75">
      <c r="C2414" s="491"/>
      <c r="D2414" s="491"/>
      <c r="E2414" s="491"/>
      <c r="F2414" s="491"/>
      <c r="G2414" s="491"/>
    </row>
    <row r="2415" spans="3:7" ht="12.75">
      <c r="C2415" s="491"/>
      <c r="D2415" s="491"/>
      <c r="E2415" s="491"/>
      <c r="F2415" s="491"/>
      <c r="G2415" s="491"/>
    </row>
    <row r="2416" spans="3:7" ht="12.75">
      <c r="C2416" s="491"/>
      <c r="D2416" s="491"/>
      <c r="E2416" s="491"/>
      <c r="F2416" s="491"/>
      <c r="G2416" s="491"/>
    </row>
    <row r="2417" spans="3:7" ht="12.75">
      <c r="C2417" s="491"/>
      <c r="D2417" s="491"/>
      <c r="E2417" s="491"/>
      <c r="F2417" s="491"/>
      <c r="G2417" s="491"/>
    </row>
    <row r="2418" spans="3:7" ht="12.75">
      <c r="C2418" s="491"/>
      <c r="D2418" s="491"/>
      <c r="E2418" s="491"/>
      <c r="F2418" s="491"/>
      <c r="G2418" s="491"/>
    </row>
    <row r="2419" spans="3:7" ht="12.75">
      <c r="C2419" s="491"/>
      <c r="D2419" s="491"/>
      <c r="E2419" s="491"/>
      <c r="F2419" s="491"/>
      <c r="G2419" s="491"/>
    </row>
    <row r="2420" spans="3:7" ht="12.75">
      <c r="C2420" s="491"/>
      <c r="D2420" s="491"/>
      <c r="E2420" s="491"/>
      <c r="F2420" s="491"/>
      <c r="G2420" s="491"/>
    </row>
    <row r="2421" spans="3:7" ht="12.75">
      <c r="C2421" s="491"/>
      <c r="D2421" s="491"/>
      <c r="E2421" s="491"/>
      <c r="F2421" s="491"/>
      <c r="G2421" s="491"/>
    </row>
    <row r="2422" spans="3:7" ht="12.75">
      <c r="C2422" s="491"/>
      <c r="D2422" s="491"/>
      <c r="E2422" s="491"/>
      <c r="F2422" s="491"/>
      <c r="G2422" s="491"/>
    </row>
    <row r="2423" spans="3:7" ht="12.75">
      <c r="C2423" s="491"/>
      <c r="D2423" s="491"/>
      <c r="E2423" s="491"/>
      <c r="F2423" s="491"/>
      <c r="G2423" s="491"/>
    </row>
    <row r="2424" spans="3:7" ht="12.75">
      <c r="C2424" s="491"/>
      <c r="D2424" s="491"/>
      <c r="E2424" s="491"/>
      <c r="F2424" s="491"/>
      <c r="G2424" s="491"/>
    </row>
    <row r="2425" spans="3:7" ht="12.75">
      <c r="C2425" s="491"/>
      <c r="D2425" s="491"/>
      <c r="E2425" s="491"/>
      <c r="F2425" s="491"/>
      <c r="G2425" s="491"/>
    </row>
    <row r="2426" spans="3:7" ht="12.75">
      <c r="C2426" s="491"/>
      <c r="D2426" s="491"/>
      <c r="E2426" s="491"/>
      <c r="F2426" s="491"/>
      <c r="G2426" s="491"/>
    </row>
    <row r="2427" spans="3:7" ht="12.75">
      <c r="C2427" s="491"/>
      <c r="D2427" s="491"/>
      <c r="E2427" s="491"/>
      <c r="F2427" s="491"/>
      <c r="G2427" s="491"/>
    </row>
    <row r="2428" spans="3:7" ht="12.75">
      <c r="C2428" s="491"/>
      <c r="D2428" s="491"/>
      <c r="E2428" s="491"/>
      <c r="F2428" s="491"/>
      <c r="G2428" s="491"/>
    </row>
    <row r="2429" spans="3:7" ht="12.75">
      <c r="C2429" s="491"/>
      <c r="D2429" s="491"/>
      <c r="E2429" s="491"/>
      <c r="F2429" s="491"/>
      <c r="G2429" s="491"/>
    </row>
    <row r="2430" spans="3:7" ht="12.75">
      <c r="C2430" s="491"/>
      <c r="D2430" s="491"/>
      <c r="E2430" s="491"/>
      <c r="F2430" s="491"/>
      <c r="G2430" s="491"/>
    </row>
    <row r="2431" spans="3:7" ht="12.75">
      <c r="C2431" s="491"/>
      <c r="D2431" s="491"/>
      <c r="E2431" s="491"/>
      <c r="F2431" s="491"/>
      <c r="G2431" s="491"/>
    </row>
    <row r="2432" spans="3:7" ht="12.75">
      <c r="C2432" s="491"/>
      <c r="D2432" s="491"/>
      <c r="E2432" s="491"/>
      <c r="F2432" s="491"/>
      <c r="G2432" s="491"/>
    </row>
    <row r="2433" spans="3:7" ht="12.75">
      <c r="C2433" s="491"/>
      <c r="D2433" s="491"/>
      <c r="E2433" s="491"/>
      <c r="F2433" s="491"/>
      <c r="G2433" s="491"/>
    </row>
    <row r="2434" spans="3:7" ht="12.75">
      <c r="C2434" s="491"/>
      <c r="D2434" s="491"/>
      <c r="E2434" s="491"/>
      <c r="F2434" s="491"/>
      <c r="G2434" s="491"/>
    </row>
    <row r="2435" spans="3:7" ht="12.75">
      <c r="C2435" s="491"/>
      <c r="D2435" s="491"/>
      <c r="E2435" s="491"/>
      <c r="F2435" s="491"/>
      <c r="G2435" s="491"/>
    </row>
    <row r="2436" spans="3:7" ht="12.75">
      <c r="C2436" s="491"/>
      <c r="D2436" s="491"/>
      <c r="E2436" s="491"/>
      <c r="F2436" s="491"/>
      <c r="G2436" s="491"/>
    </row>
    <row r="2437" spans="3:7" ht="12.75">
      <c r="C2437" s="491"/>
      <c r="D2437" s="491"/>
      <c r="E2437" s="491"/>
      <c r="F2437" s="491"/>
      <c r="G2437" s="491"/>
    </row>
    <row r="2438" spans="3:7" ht="12.75">
      <c r="C2438" s="491"/>
      <c r="D2438" s="491"/>
      <c r="E2438" s="491"/>
      <c r="F2438" s="491"/>
      <c r="G2438" s="491"/>
    </row>
    <row r="2439" spans="3:7" ht="12.75">
      <c r="C2439" s="491"/>
      <c r="D2439" s="491"/>
      <c r="E2439" s="491"/>
      <c r="F2439" s="491"/>
      <c r="G2439" s="491"/>
    </row>
    <row r="2440" spans="3:7" ht="12.75">
      <c r="C2440" s="491"/>
      <c r="D2440" s="491"/>
      <c r="E2440" s="491"/>
      <c r="F2440" s="491"/>
      <c r="G2440" s="491"/>
    </row>
    <row r="2441" spans="3:7" ht="12.75">
      <c r="C2441" s="491"/>
      <c r="D2441" s="491"/>
      <c r="E2441" s="491"/>
      <c r="F2441" s="491"/>
      <c r="G2441" s="491"/>
    </row>
    <row r="2442" spans="3:7" ht="12.75">
      <c r="C2442" s="491"/>
      <c r="D2442" s="491"/>
      <c r="E2442" s="491"/>
      <c r="F2442" s="491"/>
      <c r="G2442" s="491"/>
    </row>
    <row r="2443" spans="3:7" ht="12.75">
      <c r="C2443" s="491"/>
      <c r="D2443" s="491"/>
      <c r="E2443" s="491"/>
      <c r="F2443" s="491"/>
      <c r="G2443" s="491"/>
    </row>
    <row r="2444" spans="3:7" ht="12.75">
      <c r="C2444" s="491"/>
      <c r="D2444" s="491"/>
      <c r="E2444" s="491"/>
      <c r="F2444" s="491"/>
      <c r="G2444" s="491"/>
    </row>
    <row r="2445" spans="3:7" ht="12.75">
      <c r="C2445" s="491"/>
      <c r="D2445" s="491"/>
      <c r="E2445" s="491"/>
      <c r="F2445" s="491"/>
      <c r="G2445" s="491"/>
    </row>
    <row r="2446" spans="3:7" ht="12.75">
      <c r="C2446" s="491"/>
      <c r="D2446" s="491"/>
      <c r="E2446" s="491"/>
      <c r="F2446" s="491"/>
      <c r="G2446" s="491"/>
    </row>
    <row r="2447" spans="3:7" ht="12.75">
      <c r="C2447" s="491"/>
      <c r="D2447" s="491"/>
      <c r="E2447" s="491"/>
      <c r="F2447" s="491"/>
      <c r="G2447" s="491"/>
    </row>
    <row r="2448" spans="3:7" ht="12.75">
      <c r="C2448" s="491"/>
      <c r="D2448" s="491"/>
      <c r="E2448" s="491"/>
      <c r="F2448" s="491"/>
      <c r="G2448" s="491"/>
    </row>
    <row r="2449" spans="3:7" ht="12.75">
      <c r="C2449" s="491"/>
      <c r="D2449" s="491"/>
      <c r="E2449" s="491"/>
      <c r="F2449" s="491"/>
      <c r="G2449" s="491"/>
    </row>
    <row r="2450" spans="3:7" ht="12.75">
      <c r="C2450" s="491"/>
      <c r="D2450" s="491"/>
      <c r="E2450" s="491"/>
      <c r="F2450" s="491"/>
      <c r="G2450" s="491"/>
    </row>
    <row r="2451" spans="3:7" ht="12.75">
      <c r="C2451" s="491"/>
      <c r="D2451" s="491"/>
      <c r="E2451" s="491"/>
      <c r="F2451" s="491"/>
      <c r="G2451" s="491"/>
    </row>
    <row r="2452" spans="3:7" ht="12.75">
      <c r="C2452" s="491"/>
      <c r="D2452" s="491"/>
      <c r="E2452" s="491"/>
      <c r="F2452" s="491"/>
      <c r="G2452" s="491"/>
    </row>
    <row r="2453" spans="3:7" ht="12.75">
      <c r="C2453" s="491"/>
      <c r="D2453" s="491"/>
      <c r="E2453" s="491"/>
      <c r="F2453" s="491"/>
      <c r="G2453" s="491"/>
    </row>
    <row r="2454" spans="3:7" ht="12.75">
      <c r="C2454" s="491"/>
      <c r="D2454" s="491"/>
      <c r="E2454" s="491"/>
      <c r="F2454" s="491"/>
      <c r="G2454" s="491"/>
    </row>
    <row r="2455" spans="3:7" ht="12.75">
      <c r="C2455" s="491"/>
      <c r="D2455" s="491"/>
      <c r="E2455" s="491"/>
      <c r="F2455" s="491"/>
      <c r="G2455" s="491"/>
    </row>
    <row r="2456" spans="3:7" ht="12.75">
      <c r="C2456" s="491"/>
      <c r="D2456" s="491"/>
      <c r="E2456" s="491"/>
      <c r="F2456" s="491"/>
      <c r="G2456" s="491"/>
    </row>
    <row r="2457" spans="3:7" ht="12.75">
      <c r="C2457" s="491"/>
      <c r="D2457" s="491"/>
      <c r="E2457" s="491"/>
      <c r="F2457" s="491"/>
      <c r="G2457" s="491"/>
    </row>
    <row r="2458" spans="3:7" ht="12.75">
      <c r="C2458" s="491"/>
      <c r="D2458" s="491"/>
      <c r="E2458" s="491"/>
      <c r="F2458" s="491"/>
      <c r="G2458" s="491"/>
    </row>
    <row r="2459" spans="3:7" ht="12.75">
      <c r="C2459" s="491"/>
      <c r="D2459" s="491"/>
      <c r="E2459" s="491"/>
      <c r="F2459" s="491"/>
      <c r="G2459" s="491"/>
    </row>
    <row r="2460" spans="3:7" ht="12.75">
      <c r="C2460" s="491"/>
      <c r="D2460" s="491"/>
      <c r="E2460" s="491"/>
      <c r="F2460" s="491"/>
      <c r="G2460" s="491"/>
    </row>
    <row r="2461" spans="3:7" ht="12.75">
      <c r="C2461" s="491"/>
      <c r="D2461" s="491"/>
      <c r="E2461" s="491"/>
      <c r="F2461" s="491"/>
      <c r="G2461" s="491"/>
    </row>
    <row r="2462" spans="3:7" ht="12.75">
      <c r="C2462" s="491"/>
      <c r="D2462" s="491"/>
      <c r="E2462" s="491"/>
      <c r="F2462" s="491"/>
      <c r="G2462" s="491"/>
    </row>
    <row r="2463" spans="3:7" ht="12.75">
      <c r="C2463" s="491"/>
      <c r="D2463" s="491"/>
      <c r="E2463" s="491"/>
      <c r="F2463" s="491"/>
      <c r="G2463" s="491"/>
    </row>
    <row r="2464" spans="3:7" ht="12.75">
      <c r="C2464" s="491"/>
      <c r="D2464" s="491"/>
      <c r="E2464" s="491"/>
      <c r="F2464" s="491"/>
      <c r="G2464" s="491"/>
    </row>
    <row r="2465" spans="3:7" ht="12.75">
      <c r="C2465" s="491"/>
      <c r="D2465" s="491"/>
      <c r="E2465" s="491"/>
      <c r="F2465" s="491"/>
      <c r="G2465" s="491"/>
    </row>
    <row r="2466" spans="3:7" ht="12.75">
      <c r="C2466" s="491"/>
      <c r="D2466" s="491"/>
      <c r="E2466" s="491"/>
      <c r="F2466" s="491"/>
      <c r="G2466" s="491"/>
    </row>
    <row r="2467" spans="3:7" ht="12.75">
      <c r="C2467" s="491"/>
      <c r="D2467" s="491"/>
      <c r="E2467" s="491"/>
      <c r="F2467" s="491"/>
      <c r="G2467" s="491"/>
    </row>
    <row r="2468" spans="3:7" ht="12.75">
      <c r="C2468" s="491"/>
      <c r="D2468" s="491"/>
      <c r="E2468" s="491"/>
      <c r="F2468" s="491"/>
      <c r="G2468" s="491"/>
    </row>
    <row r="2469" spans="3:7" ht="12.75">
      <c r="C2469" s="491"/>
      <c r="D2469" s="491"/>
      <c r="E2469" s="491"/>
      <c r="F2469" s="491"/>
      <c r="G2469" s="491"/>
    </row>
    <row r="2470" spans="3:7" ht="12.75">
      <c r="C2470" s="491"/>
      <c r="D2470" s="491"/>
      <c r="E2470" s="491"/>
      <c r="F2470" s="491"/>
      <c r="G2470" s="491"/>
    </row>
    <row r="2471" spans="3:7" ht="12.75">
      <c r="C2471" s="491"/>
      <c r="D2471" s="491"/>
      <c r="E2471" s="491"/>
      <c r="F2471" s="491"/>
      <c r="G2471" s="491"/>
    </row>
    <row r="2472" spans="3:7" ht="12.75">
      <c r="C2472" s="491"/>
      <c r="D2472" s="491"/>
      <c r="E2472" s="491"/>
      <c r="F2472" s="491"/>
      <c r="G2472" s="491"/>
    </row>
    <row r="2473" spans="3:7" ht="12.75">
      <c r="C2473" s="491"/>
      <c r="D2473" s="491"/>
      <c r="E2473" s="491"/>
      <c r="F2473" s="491"/>
      <c r="G2473" s="491"/>
    </row>
    <row r="2474" spans="3:7" ht="12.75">
      <c r="C2474" s="491"/>
      <c r="D2474" s="491"/>
      <c r="E2474" s="491"/>
      <c r="F2474" s="491"/>
      <c r="G2474" s="491"/>
    </row>
    <row r="2475" spans="3:7" ht="12.75">
      <c r="C2475" s="491"/>
      <c r="D2475" s="491"/>
      <c r="E2475" s="491"/>
      <c r="F2475" s="491"/>
      <c r="G2475" s="491"/>
    </row>
    <row r="2476" spans="3:7" ht="12.75">
      <c r="C2476" s="491"/>
      <c r="D2476" s="491"/>
      <c r="E2476" s="491"/>
      <c r="F2476" s="491"/>
      <c r="G2476" s="491"/>
    </row>
    <row r="2477" spans="3:7" ht="12.75">
      <c r="C2477" s="491"/>
      <c r="D2477" s="491"/>
      <c r="E2477" s="491"/>
      <c r="F2477" s="491"/>
      <c r="G2477" s="491"/>
    </row>
    <row r="2478" spans="3:7" ht="12.75">
      <c r="C2478" s="491"/>
      <c r="D2478" s="491"/>
      <c r="E2478" s="491"/>
      <c r="F2478" s="491"/>
      <c r="G2478" s="491"/>
    </row>
    <row r="2479" spans="3:7" ht="12.75">
      <c r="C2479" s="491"/>
      <c r="D2479" s="491"/>
      <c r="E2479" s="491"/>
      <c r="F2479" s="491"/>
      <c r="G2479" s="491"/>
    </row>
    <row r="2480" spans="3:7" ht="12.75">
      <c r="C2480" s="491"/>
      <c r="D2480" s="491"/>
      <c r="E2480" s="491"/>
      <c r="F2480" s="491"/>
      <c r="G2480" s="491"/>
    </row>
    <row r="2481" spans="3:7" ht="12.75">
      <c r="C2481" s="491"/>
      <c r="D2481" s="491"/>
      <c r="E2481" s="491"/>
      <c r="F2481" s="491"/>
      <c r="G2481" s="491"/>
    </row>
    <row r="2482" spans="3:7" ht="12.75">
      <c r="C2482" s="491"/>
      <c r="D2482" s="491"/>
      <c r="E2482" s="491"/>
      <c r="F2482" s="491"/>
      <c r="G2482" s="491"/>
    </row>
    <row r="2483" spans="3:7" ht="12.75">
      <c r="C2483" s="491"/>
      <c r="D2483" s="491"/>
      <c r="E2483" s="491"/>
      <c r="F2483" s="491"/>
      <c r="G2483" s="491"/>
    </row>
    <row r="2484" spans="3:7" ht="12.75">
      <c r="C2484" s="491"/>
      <c r="D2484" s="491"/>
      <c r="E2484" s="491"/>
      <c r="F2484" s="491"/>
      <c r="G2484" s="491"/>
    </row>
    <row r="2485" spans="3:7" ht="12.75">
      <c r="C2485" s="491"/>
      <c r="D2485" s="491"/>
      <c r="E2485" s="491"/>
      <c r="F2485" s="491"/>
      <c r="G2485" s="491"/>
    </row>
    <row r="2486" spans="3:7" ht="12.75">
      <c r="C2486" s="491"/>
      <c r="D2486" s="491"/>
      <c r="E2486" s="491"/>
      <c r="F2486" s="491"/>
      <c r="G2486" s="491"/>
    </row>
    <row r="2487" spans="3:7" ht="12.75">
      <c r="C2487" s="491"/>
      <c r="D2487" s="491"/>
      <c r="E2487" s="491"/>
      <c r="F2487" s="491"/>
      <c r="G2487" s="491"/>
    </row>
    <row r="2488" spans="3:7" ht="12.75">
      <c r="C2488" s="491"/>
      <c r="D2488" s="491"/>
      <c r="E2488" s="491"/>
      <c r="F2488" s="491"/>
      <c r="G2488" s="491"/>
    </row>
    <row r="2489" spans="3:7" ht="12.75">
      <c r="C2489" s="491"/>
      <c r="D2489" s="491"/>
      <c r="E2489" s="491"/>
      <c r="F2489" s="491"/>
      <c r="G2489" s="491"/>
    </row>
    <row r="2490" spans="3:7" ht="12.75">
      <c r="C2490" s="491"/>
      <c r="D2490" s="491"/>
      <c r="E2490" s="491"/>
      <c r="F2490" s="491"/>
      <c r="G2490" s="491"/>
    </row>
    <row r="2491" spans="3:7" ht="12.75">
      <c r="C2491" s="491"/>
      <c r="D2491" s="491"/>
      <c r="E2491" s="491"/>
      <c r="F2491" s="491"/>
      <c r="G2491" s="491"/>
    </row>
    <row r="2492" spans="3:7" ht="12.75">
      <c r="C2492" s="491"/>
      <c r="D2492" s="491"/>
      <c r="E2492" s="491"/>
      <c r="F2492" s="491"/>
      <c r="G2492" s="491"/>
    </row>
    <row r="2493" spans="3:7" ht="12.75">
      <c r="C2493" s="491"/>
      <c r="D2493" s="491"/>
      <c r="E2493" s="491"/>
      <c r="F2493" s="491"/>
      <c r="G2493" s="491"/>
    </row>
    <row r="2494" spans="3:7" ht="12.75">
      <c r="C2494" s="491"/>
      <c r="D2494" s="491"/>
      <c r="E2494" s="491"/>
      <c r="F2494" s="491"/>
      <c r="G2494" s="491"/>
    </row>
    <row r="2495" spans="3:7" ht="12.75">
      <c r="C2495" s="491"/>
      <c r="D2495" s="491"/>
      <c r="E2495" s="491"/>
      <c r="F2495" s="491"/>
      <c r="G2495" s="491"/>
    </row>
    <row r="2496" spans="3:7" ht="12.75">
      <c r="C2496" s="491"/>
      <c r="D2496" s="491"/>
      <c r="E2496" s="491"/>
      <c r="F2496" s="491"/>
      <c r="G2496" s="491"/>
    </row>
    <row r="2497" spans="3:7" ht="12.75">
      <c r="C2497" s="491"/>
      <c r="D2497" s="491"/>
      <c r="E2497" s="491"/>
      <c r="F2497" s="491"/>
      <c r="G2497" s="491"/>
    </row>
    <row r="2498" spans="3:7" ht="12.75">
      <c r="C2498" s="491"/>
      <c r="D2498" s="491"/>
      <c r="E2498" s="491"/>
      <c r="F2498" s="491"/>
      <c r="G2498" s="491"/>
    </row>
    <row r="2499" spans="3:7" ht="12.75">
      <c r="C2499" s="491"/>
      <c r="D2499" s="491"/>
      <c r="E2499" s="491"/>
      <c r="F2499" s="491"/>
      <c r="G2499" s="491"/>
    </row>
    <row r="2500" spans="3:7" ht="12.75">
      <c r="C2500" s="491"/>
      <c r="D2500" s="491"/>
      <c r="E2500" s="491"/>
      <c r="F2500" s="491"/>
      <c r="G2500" s="491"/>
    </row>
    <row r="2501" spans="3:7" ht="12.75">
      <c r="C2501" s="491"/>
      <c r="D2501" s="491"/>
      <c r="E2501" s="491"/>
      <c r="F2501" s="491"/>
      <c r="G2501" s="491"/>
    </row>
    <row r="2502" spans="3:7" ht="12.75">
      <c r="C2502" s="491"/>
      <c r="D2502" s="491"/>
      <c r="E2502" s="491"/>
      <c r="F2502" s="491"/>
      <c r="G2502" s="491"/>
    </row>
    <row r="2503" spans="3:7" ht="12.75">
      <c r="C2503" s="491"/>
      <c r="D2503" s="491"/>
      <c r="E2503" s="491"/>
      <c r="F2503" s="491"/>
      <c r="G2503" s="491"/>
    </row>
    <row r="2504" spans="3:7" ht="12.75">
      <c r="C2504" s="491"/>
      <c r="D2504" s="491"/>
      <c r="E2504" s="491"/>
      <c r="F2504" s="491"/>
      <c r="G2504" s="491"/>
    </row>
    <row r="2505" spans="3:7" ht="12.75">
      <c r="C2505" s="491"/>
      <c r="D2505" s="491"/>
      <c r="E2505" s="491"/>
      <c r="F2505" s="491"/>
      <c r="G2505" s="491"/>
    </row>
    <row r="2506" spans="3:7" ht="12.75">
      <c r="C2506" s="491"/>
      <c r="D2506" s="491"/>
      <c r="E2506" s="491"/>
      <c r="F2506" s="491"/>
      <c r="G2506" s="491"/>
    </row>
    <row r="2507" spans="3:7" ht="12.75">
      <c r="C2507" s="491"/>
      <c r="D2507" s="491"/>
      <c r="E2507" s="491"/>
      <c r="F2507" s="491"/>
      <c r="G2507" s="491"/>
    </row>
    <row r="2508" spans="3:7" ht="12.75">
      <c r="C2508" s="491"/>
      <c r="D2508" s="491"/>
      <c r="E2508" s="491"/>
      <c r="F2508" s="491"/>
      <c r="G2508" s="491"/>
    </row>
    <row r="2509" spans="3:7" ht="12.75">
      <c r="C2509" s="491"/>
      <c r="D2509" s="491"/>
      <c r="E2509" s="491"/>
      <c r="F2509" s="491"/>
      <c r="G2509" s="491"/>
    </row>
    <row r="2510" spans="3:7" ht="12.75">
      <c r="C2510" s="491"/>
      <c r="D2510" s="491"/>
      <c r="E2510" s="491"/>
      <c r="F2510" s="491"/>
      <c r="G2510" s="491"/>
    </row>
    <row r="2511" spans="3:7" ht="12.75">
      <c r="C2511" s="491"/>
      <c r="D2511" s="491"/>
      <c r="E2511" s="491"/>
      <c r="F2511" s="491"/>
      <c r="G2511" s="491"/>
    </row>
    <row r="2512" spans="3:7" ht="12.75">
      <c r="C2512" s="491"/>
      <c r="D2512" s="491"/>
      <c r="E2512" s="491"/>
      <c r="F2512" s="491"/>
      <c r="G2512" s="491"/>
    </row>
    <row r="2513" spans="3:7" ht="12.75">
      <c r="C2513" s="491"/>
      <c r="D2513" s="491"/>
      <c r="E2513" s="491"/>
      <c r="F2513" s="491"/>
      <c r="G2513" s="491"/>
    </row>
    <row r="2514" spans="3:7" ht="12.75">
      <c r="C2514" s="491"/>
      <c r="D2514" s="491"/>
      <c r="E2514" s="491"/>
      <c r="F2514" s="491"/>
      <c r="G2514" s="491"/>
    </row>
    <row r="2515" spans="3:7" ht="12.75">
      <c r="C2515" s="491"/>
      <c r="D2515" s="491"/>
      <c r="E2515" s="491"/>
      <c r="F2515" s="491"/>
      <c r="G2515" s="491"/>
    </row>
    <row r="2516" spans="3:7" ht="12.75">
      <c r="C2516" s="491"/>
      <c r="D2516" s="491"/>
      <c r="E2516" s="491"/>
      <c r="F2516" s="491"/>
      <c r="G2516" s="491"/>
    </row>
    <row r="2517" spans="3:7" ht="12.75">
      <c r="C2517" s="491"/>
      <c r="D2517" s="491"/>
      <c r="E2517" s="491"/>
      <c r="F2517" s="491"/>
      <c r="G2517" s="491"/>
    </row>
    <row r="2518" spans="3:7" ht="12.75">
      <c r="C2518" s="491"/>
      <c r="D2518" s="491"/>
      <c r="E2518" s="491"/>
      <c r="F2518" s="491"/>
      <c r="G2518" s="491"/>
    </row>
    <row r="2519" spans="3:7" ht="12.75">
      <c r="C2519" s="491"/>
      <c r="D2519" s="491"/>
      <c r="E2519" s="491"/>
      <c r="F2519" s="491"/>
      <c r="G2519" s="491"/>
    </row>
    <row r="2520" spans="3:7" ht="12.75">
      <c r="C2520" s="491"/>
      <c r="D2520" s="491"/>
      <c r="E2520" s="491"/>
      <c r="F2520" s="491"/>
      <c r="G2520" s="491"/>
    </row>
    <row r="2521" spans="3:7" ht="12.75">
      <c r="C2521" s="491"/>
      <c r="D2521" s="491"/>
      <c r="E2521" s="491"/>
      <c r="F2521" s="491"/>
      <c r="G2521" s="491"/>
    </row>
    <row r="2522" spans="3:7" ht="12.75">
      <c r="C2522" s="491"/>
      <c r="D2522" s="491"/>
      <c r="E2522" s="491"/>
      <c r="F2522" s="491"/>
      <c r="G2522" s="491"/>
    </row>
    <row r="2523" spans="3:7" ht="12.75">
      <c r="C2523" s="491"/>
      <c r="D2523" s="491"/>
      <c r="E2523" s="491"/>
      <c r="F2523" s="491"/>
      <c r="G2523" s="491"/>
    </row>
    <row r="2524" spans="3:7" ht="12.75">
      <c r="C2524" s="491"/>
      <c r="D2524" s="491"/>
      <c r="E2524" s="491"/>
      <c r="F2524" s="491"/>
      <c r="G2524" s="491"/>
    </row>
    <row r="2525" spans="3:7" ht="12.75">
      <c r="C2525" s="491"/>
      <c r="D2525" s="491"/>
      <c r="E2525" s="491"/>
      <c r="F2525" s="491"/>
      <c r="G2525" s="491"/>
    </row>
    <row r="2526" spans="3:7" ht="12.75">
      <c r="C2526" s="491"/>
      <c r="D2526" s="491"/>
      <c r="E2526" s="491"/>
      <c r="F2526" s="491"/>
      <c r="G2526" s="491"/>
    </row>
    <row r="2527" spans="3:7" ht="12.75">
      <c r="C2527" s="491"/>
      <c r="D2527" s="491"/>
      <c r="E2527" s="491"/>
      <c r="F2527" s="491"/>
      <c r="G2527" s="491"/>
    </row>
    <row r="2528" spans="3:7" ht="12.75">
      <c r="C2528" s="491"/>
      <c r="D2528" s="491"/>
      <c r="E2528" s="491"/>
      <c r="F2528" s="491"/>
      <c r="G2528" s="491"/>
    </row>
    <row r="2529" spans="3:7" ht="12.75">
      <c r="C2529" s="491"/>
      <c r="D2529" s="491"/>
      <c r="E2529" s="491"/>
      <c r="F2529" s="491"/>
      <c r="G2529" s="491"/>
    </row>
    <row r="2530" spans="3:7" ht="12.75">
      <c r="C2530" s="491"/>
      <c r="D2530" s="491"/>
      <c r="E2530" s="491"/>
      <c r="F2530" s="491"/>
      <c r="G2530" s="491"/>
    </row>
    <row r="2531" spans="3:7" ht="12.75">
      <c r="C2531" s="491"/>
      <c r="D2531" s="491"/>
      <c r="E2531" s="491"/>
      <c r="F2531" s="491"/>
      <c r="G2531" s="491"/>
    </row>
    <row r="2532" spans="3:7" ht="12.75">
      <c r="C2532" s="491"/>
      <c r="D2532" s="491"/>
      <c r="E2532" s="491"/>
      <c r="F2532" s="491"/>
      <c r="G2532" s="491"/>
    </row>
    <row r="2533" spans="3:7" ht="12.75">
      <c r="C2533" s="491"/>
      <c r="D2533" s="491"/>
      <c r="E2533" s="491"/>
      <c r="F2533" s="491"/>
      <c r="G2533" s="491"/>
    </row>
    <row r="2534" spans="3:7" ht="12.75">
      <c r="C2534" s="491"/>
      <c r="D2534" s="491"/>
      <c r="E2534" s="491"/>
      <c r="F2534" s="491"/>
      <c r="G2534" s="491"/>
    </row>
    <row r="2535" spans="3:7" ht="12.75">
      <c r="C2535" s="491"/>
      <c r="D2535" s="491"/>
      <c r="E2535" s="491"/>
      <c r="F2535" s="491"/>
      <c r="G2535" s="491"/>
    </row>
    <row r="2536" spans="3:7" ht="12.75">
      <c r="C2536" s="491"/>
      <c r="D2536" s="491"/>
      <c r="E2536" s="491"/>
      <c r="F2536" s="491"/>
      <c r="G2536" s="491"/>
    </row>
    <row r="2537" spans="3:7" ht="12.75">
      <c r="C2537" s="491"/>
      <c r="D2537" s="491"/>
      <c r="E2537" s="491"/>
      <c r="F2537" s="491"/>
      <c r="G2537" s="491"/>
    </row>
    <row r="2538" spans="3:7" ht="12.75">
      <c r="C2538" s="491"/>
      <c r="D2538" s="491"/>
      <c r="E2538" s="491"/>
      <c r="F2538" s="491"/>
      <c r="G2538" s="491"/>
    </row>
    <row r="2539" spans="3:7" ht="12.75">
      <c r="C2539" s="491"/>
      <c r="D2539" s="491"/>
      <c r="E2539" s="491"/>
      <c r="F2539" s="491"/>
      <c r="G2539" s="491"/>
    </row>
    <row r="2540" spans="3:7" ht="12.75">
      <c r="C2540" s="491"/>
      <c r="D2540" s="491"/>
      <c r="E2540" s="491"/>
      <c r="F2540" s="491"/>
      <c r="G2540" s="491"/>
    </row>
    <row r="2541" spans="3:7" ht="12.75">
      <c r="C2541" s="491"/>
      <c r="D2541" s="491"/>
      <c r="E2541" s="491"/>
      <c r="F2541" s="491"/>
      <c r="G2541" s="491"/>
    </row>
    <row r="2542" spans="3:7" ht="12.75">
      <c r="C2542" s="491"/>
      <c r="D2542" s="491"/>
      <c r="E2542" s="491"/>
      <c r="F2542" s="491"/>
      <c r="G2542" s="491"/>
    </row>
    <row r="2543" spans="3:7" ht="12.75">
      <c r="C2543" s="491"/>
      <c r="D2543" s="491"/>
      <c r="E2543" s="491"/>
      <c r="F2543" s="491"/>
      <c r="G2543" s="491"/>
    </row>
    <row r="2544" spans="3:7" ht="12.75">
      <c r="C2544" s="491"/>
      <c r="D2544" s="491"/>
      <c r="E2544" s="491"/>
      <c r="F2544" s="491"/>
      <c r="G2544" s="491"/>
    </row>
    <row r="2545" spans="3:7" ht="12.75">
      <c r="C2545" s="491"/>
      <c r="D2545" s="491"/>
      <c r="E2545" s="491"/>
      <c r="F2545" s="491"/>
      <c r="G2545" s="491"/>
    </row>
    <row r="2546" spans="3:7" ht="12.75">
      <c r="C2546" s="491"/>
      <c r="D2546" s="491"/>
      <c r="E2546" s="491"/>
      <c r="F2546" s="491"/>
      <c r="G2546" s="491"/>
    </row>
    <row r="2547" spans="3:7" ht="12.75">
      <c r="C2547" s="491"/>
      <c r="D2547" s="491"/>
      <c r="E2547" s="491"/>
      <c r="F2547" s="491"/>
      <c r="G2547" s="491"/>
    </row>
    <row r="2548" spans="3:7" ht="12.75">
      <c r="C2548" s="491"/>
      <c r="D2548" s="491"/>
      <c r="E2548" s="491"/>
      <c r="F2548" s="491"/>
      <c r="G2548" s="491"/>
    </row>
    <row r="2549" spans="3:7" ht="12.75">
      <c r="C2549" s="491"/>
      <c r="D2549" s="491"/>
      <c r="E2549" s="491"/>
      <c r="F2549" s="491"/>
      <c r="G2549" s="491"/>
    </row>
    <row r="2550" spans="3:7" ht="12.75">
      <c r="C2550" s="491"/>
      <c r="D2550" s="491"/>
      <c r="E2550" s="491"/>
      <c r="F2550" s="491"/>
      <c r="G2550" s="491"/>
    </row>
    <row r="2551" spans="3:7" ht="12.75">
      <c r="C2551" s="491"/>
      <c r="D2551" s="491"/>
      <c r="E2551" s="491"/>
      <c r="F2551" s="491"/>
      <c r="G2551" s="491"/>
    </row>
    <row r="2552" spans="3:7" ht="12.75">
      <c r="C2552" s="491"/>
      <c r="D2552" s="491"/>
      <c r="E2552" s="491"/>
      <c r="F2552" s="491"/>
      <c r="G2552" s="491"/>
    </row>
    <row r="2553" spans="3:7" ht="12.75">
      <c r="C2553" s="491"/>
      <c r="D2553" s="491"/>
      <c r="E2553" s="491"/>
      <c r="F2553" s="491"/>
      <c r="G2553" s="491"/>
    </row>
    <row r="2554" spans="3:7" ht="12.75">
      <c r="C2554" s="491"/>
      <c r="D2554" s="491"/>
      <c r="E2554" s="491"/>
      <c r="F2554" s="491"/>
      <c r="G2554" s="491"/>
    </row>
    <row r="2555" spans="3:7" ht="12.75">
      <c r="C2555" s="491"/>
      <c r="D2555" s="491"/>
      <c r="E2555" s="491"/>
      <c r="F2555" s="491"/>
      <c r="G2555" s="491"/>
    </row>
    <row r="2556" spans="3:7" ht="12.75">
      <c r="C2556" s="491"/>
      <c r="D2556" s="491"/>
      <c r="E2556" s="491"/>
      <c r="F2556" s="491"/>
      <c r="G2556" s="491"/>
    </row>
    <row r="2557" spans="3:7" ht="12.75">
      <c r="C2557" s="491"/>
      <c r="D2557" s="491"/>
      <c r="E2557" s="491"/>
      <c r="F2557" s="491"/>
      <c r="G2557" s="491"/>
    </row>
    <row r="2558" spans="3:7" ht="12.75">
      <c r="C2558" s="491"/>
      <c r="D2558" s="491"/>
      <c r="E2558" s="491"/>
      <c r="F2558" s="491"/>
      <c r="G2558" s="491"/>
    </row>
    <row r="2559" spans="3:7" ht="12.75">
      <c r="C2559" s="491"/>
      <c r="D2559" s="491"/>
      <c r="E2559" s="491"/>
      <c r="F2559" s="491"/>
      <c r="G2559" s="491"/>
    </row>
    <row r="2560" spans="3:7" ht="12.75">
      <c r="C2560" s="491"/>
      <c r="D2560" s="491"/>
      <c r="E2560" s="491"/>
      <c r="F2560" s="491"/>
      <c r="G2560" s="491"/>
    </row>
    <row r="2561" spans="3:7" ht="12.75">
      <c r="C2561" s="491"/>
      <c r="D2561" s="491"/>
      <c r="E2561" s="491"/>
      <c r="F2561" s="491"/>
      <c r="G2561" s="491"/>
    </row>
    <row r="2562" spans="3:7" ht="12.75">
      <c r="C2562" s="491"/>
      <c r="D2562" s="491"/>
      <c r="E2562" s="491"/>
      <c r="F2562" s="491"/>
      <c r="G2562" s="491"/>
    </row>
    <row r="2563" spans="3:7" ht="12.75">
      <c r="C2563" s="491"/>
      <c r="D2563" s="491"/>
      <c r="E2563" s="491"/>
      <c r="F2563" s="491"/>
      <c r="G2563" s="491"/>
    </row>
    <row r="2564" spans="3:7" ht="12.75">
      <c r="C2564" s="491"/>
      <c r="D2564" s="491"/>
      <c r="E2564" s="491"/>
      <c r="F2564" s="491"/>
      <c r="G2564" s="491"/>
    </row>
    <row r="2565" spans="3:7" ht="12.75">
      <c r="C2565" s="491"/>
      <c r="D2565" s="491"/>
      <c r="E2565" s="491"/>
      <c r="F2565" s="491"/>
      <c r="G2565" s="491"/>
    </row>
    <row r="2566" spans="3:7" ht="12.75">
      <c r="C2566" s="491"/>
      <c r="D2566" s="491"/>
      <c r="E2566" s="491"/>
      <c r="F2566" s="491"/>
      <c r="G2566" s="491"/>
    </row>
    <row r="2567" spans="3:7" ht="12.75">
      <c r="C2567" s="491"/>
      <c r="D2567" s="491"/>
      <c r="E2567" s="491"/>
      <c r="F2567" s="491"/>
      <c r="G2567" s="491"/>
    </row>
    <row r="2568" spans="3:7" ht="12.75">
      <c r="C2568" s="491"/>
      <c r="D2568" s="491"/>
      <c r="E2568" s="491"/>
      <c r="F2568" s="491"/>
      <c r="G2568" s="491"/>
    </row>
    <row r="2569" spans="3:7" ht="12.75">
      <c r="C2569" s="491"/>
      <c r="D2569" s="491"/>
      <c r="E2569" s="491"/>
      <c r="F2569" s="491"/>
      <c r="G2569" s="491"/>
    </row>
    <row r="2570" spans="3:7" ht="12.75">
      <c r="C2570" s="491"/>
      <c r="D2570" s="491"/>
      <c r="E2570" s="491"/>
      <c r="F2570" s="491"/>
      <c r="G2570" s="491"/>
    </row>
    <row r="2571" spans="3:7" ht="12.75">
      <c r="C2571" s="491"/>
      <c r="D2571" s="491"/>
      <c r="E2571" s="491"/>
      <c r="F2571" s="491"/>
      <c r="G2571" s="491"/>
    </row>
    <row r="2572" spans="3:7" ht="12.75">
      <c r="C2572" s="491"/>
      <c r="D2572" s="491"/>
      <c r="E2572" s="491"/>
      <c r="F2572" s="491"/>
      <c r="G2572" s="491"/>
    </row>
    <row r="2573" spans="3:7" ht="12.75">
      <c r="C2573" s="491"/>
      <c r="D2573" s="491"/>
      <c r="E2573" s="491"/>
      <c r="F2573" s="491"/>
      <c r="G2573" s="491"/>
    </row>
    <row r="2574" spans="3:7" ht="12.75">
      <c r="C2574" s="491"/>
      <c r="D2574" s="491"/>
      <c r="E2574" s="491"/>
      <c r="F2574" s="491"/>
      <c r="G2574" s="491"/>
    </row>
    <row r="2575" spans="3:7" ht="12.75">
      <c r="C2575" s="491"/>
      <c r="D2575" s="491"/>
      <c r="E2575" s="491"/>
      <c r="F2575" s="491"/>
      <c r="G2575" s="491"/>
    </row>
    <row r="2576" spans="3:7" ht="12.75">
      <c r="C2576" s="491"/>
      <c r="D2576" s="491"/>
      <c r="E2576" s="491"/>
      <c r="F2576" s="491"/>
      <c r="G2576" s="491"/>
    </row>
    <row r="2577" spans="3:7" ht="12.75">
      <c r="C2577" s="491"/>
      <c r="D2577" s="491"/>
      <c r="E2577" s="491"/>
      <c r="F2577" s="491"/>
      <c r="G2577" s="491"/>
    </row>
    <row r="2578" spans="3:7" ht="12.75">
      <c r="C2578" s="491"/>
      <c r="D2578" s="491"/>
      <c r="E2578" s="491"/>
      <c r="F2578" s="491"/>
      <c r="G2578" s="491"/>
    </row>
    <row r="2579" spans="3:7" ht="12.75">
      <c r="C2579" s="491"/>
      <c r="D2579" s="491"/>
      <c r="E2579" s="491"/>
      <c r="F2579" s="491"/>
      <c r="G2579" s="491"/>
    </row>
    <row r="2580" spans="3:7" ht="12.75">
      <c r="C2580" s="491"/>
      <c r="D2580" s="491"/>
      <c r="E2580" s="491"/>
      <c r="F2580" s="491"/>
      <c r="G2580" s="491"/>
    </row>
    <row r="2581" spans="3:7" ht="12.75">
      <c r="C2581" s="491"/>
      <c r="D2581" s="491"/>
      <c r="E2581" s="491"/>
      <c r="F2581" s="491"/>
      <c r="G2581" s="491"/>
    </row>
    <row r="2582" spans="3:7" ht="12.75">
      <c r="C2582" s="491"/>
      <c r="D2582" s="491"/>
      <c r="E2582" s="491"/>
      <c r="F2582" s="491"/>
      <c r="G2582" s="491"/>
    </row>
    <row r="2583" spans="3:7" ht="12.75">
      <c r="C2583" s="491"/>
      <c r="D2583" s="491"/>
      <c r="E2583" s="491"/>
      <c r="F2583" s="491"/>
      <c r="G2583" s="491"/>
    </row>
    <row r="2584" spans="3:7" ht="12.75">
      <c r="C2584" s="491"/>
      <c r="D2584" s="491"/>
      <c r="E2584" s="491"/>
      <c r="F2584" s="491"/>
      <c r="G2584" s="491"/>
    </row>
    <row r="2585" spans="3:7" ht="12.75">
      <c r="C2585" s="491"/>
      <c r="D2585" s="491"/>
      <c r="E2585" s="491"/>
      <c r="F2585" s="491"/>
      <c r="G2585" s="491"/>
    </row>
    <row r="2586" spans="3:7" ht="12.75">
      <c r="C2586" s="491"/>
      <c r="D2586" s="491"/>
      <c r="E2586" s="491"/>
      <c r="F2586" s="491"/>
      <c r="G2586" s="491"/>
    </row>
    <row r="2587" spans="3:7" ht="12.75">
      <c r="C2587" s="491"/>
      <c r="D2587" s="491"/>
      <c r="E2587" s="491"/>
      <c r="F2587" s="491"/>
      <c r="G2587" s="491"/>
    </row>
    <row r="2588" spans="3:7" ht="12.75">
      <c r="C2588" s="491"/>
      <c r="D2588" s="491"/>
      <c r="E2588" s="491"/>
      <c r="F2588" s="491"/>
      <c r="G2588" s="491"/>
    </row>
    <row r="2589" spans="3:7" ht="12.75">
      <c r="C2589" s="491"/>
      <c r="D2589" s="491"/>
      <c r="E2589" s="491"/>
      <c r="F2589" s="491"/>
      <c r="G2589" s="491"/>
    </row>
    <row r="2590" spans="3:7" ht="12.75">
      <c r="C2590" s="491"/>
      <c r="D2590" s="491"/>
      <c r="E2590" s="491"/>
      <c r="F2590" s="491"/>
      <c r="G2590" s="491"/>
    </row>
    <row r="2591" spans="3:7" ht="12.75">
      <c r="C2591" s="491"/>
      <c r="D2591" s="491"/>
      <c r="E2591" s="491"/>
      <c r="F2591" s="491"/>
      <c r="G2591" s="491"/>
    </row>
    <row r="2592" spans="3:7" ht="12.75">
      <c r="C2592" s="491"/>
      <c r="D2592" s="491"/>
      <c r="E2592" s="491"/>
      <c r="F2592" s="491"/>
      <c r="G2592" s="491"/>
    </row>
    <row r="2593" spans="3:7" ht="12.75">
      <c r="C2593" s="491"/>
      <c r="D2593" s="491"/>
      <c r="E2593" s="491"/>
      <c r="F2593" s="491"/>
      <c r="G2593" s="491"/>
    </row>
    <row r="2594" spans="3:7" ht="12.75">
      <c r="C2594" s="491"/>
      <c r="D2594" s="491"/>
      <c r="E2594" s="491"/>
      <c r="F2594" s="491"/>
      <c r="G2594" s="491"/>
    </row>
    <row r="2595" spans="3:7" ht="12.75">
      <c r="C2595" s="491"/>
      <c r="D2595" s="491"/>
      <c r="E2595" s="491"/>
      <c r="F2595" s="491"/>
      <c r="G2595" s="491"/>
    </row>
    <row r="2596" spans="3:7" ht="12.75">
      <c r="C2596" s="491"/>
      <c r="D2596" s="491"/>
      <c r="E2596" s="491"/>
      <c r="F2596" s="491"/>
      <c r="G2596" s="491"/>
    </row>
    <row r="2597" spans="3:7" ht="12.75">
      <c r="C2597" s="491"/>
      <c r="D2597" s="491"/>
      <c r="E2597" s="491"/>
      <c r="F2597" s="491"/>
      <c r="G2597" s="491"/>
    </row>
    <row r="2598" spans="3:7" ht="12.75">
      <c r="C2598" s="491"/>
      <c r="D2598" s="491"/>
      <c r="E2598" s="491"/>
      <c r="F2598" s="491"/>
      <c r="G2598" s="491"/>
    </row>
    <row r="2599" spans="3:7" ht="12.75">
      <c r="C2599" s="491"/>
      <c r="D2599" s="491"/>
      <c r="E2599" s="491"/>
      <c r="F2599" s="491"/>
      <c r="G2599" s="491"/>
    </row>
    <row r="2600" spans="3:7" ht="12.75">
      <c r="C2600" s="491"/>
      <c r="D2600" s="491"/>
      <c r="E2600" s="491"/>
      <c r="F2600" s="491"/>
      <c r="G2600" s="491"/>
    </row>
    <row r="2601" spans="3:7" ht="12.75">
      <c r="C2601" s="491"/>
      <c r="D2601" s="491"/>
      <c r="E2601" s="491"/>
      <c r="F2601" s="491"/>
      <c r="G2601" s="491"/>
    </row>
    <row r="2602" spans="3:7" ht="12.75">
      <c r="C2602" s="491"/>
      <c r="D2602" s="491"/>
      <c r="E2602" s="491"/>
      <c r="F2602" s="491"/>
      <c r="G2602" s="491"/>
    </row>
    <row r="2603" spans="3:7" ht="12.75">
      <c r="C2603" s="491"/>
      <c r="D2603" s="491"/>
      <c r="E2603" s="491"/>
      <c r="F2603" s="491"/>
      <c r="G2603" s="491"/>
    </row>
    <row r="2604" spans="3:7" ht="12.75">
      <c r="C2604" s="491"/>
      <c r="D2604" s="491"/>
      <c r="E2604" s="491"/>
      <c r="F2604" s="491"/>
      <c r="G2604" s="491"/>
    </row>
    <row r="2605" spans="3:7" ht="12.75">
      <c r="C2605" s="491"/>
      <c r="D2605" s="491"/>
      <c r="E2605" s="491"/>
      <c r="F2605" s="491"/>
      <c r="G2605" s="491"/>
    </row>
    <row r="2606" spans="3:7" ht="12.75">
      <c r="C2606" s="491"/>
      <c r="D2606" s="491"/>
      <c r="E2606" s="491"/>
      <c r="F2606" s="491"/>
      <c r="G2606" s="491"/>
    </row>
    <row r="2607" spans="3:7" ht="12.75">
      <c r="C2607" s="491"/>
      <c r="D2607" s="491"/>
      <c r="E2607" s="491"/>
      <c r="F2607" s="491"/>
      <c r="G2607" s="491"/>
    </row>
    <row r="2608" spans="3:7" ht="12.75">
      <c r="C2608" s="491"/>
      <c r="D2608" s="491"/>
      <c r="E2608" s="491"/>
      <c r="F2608" s="491"/>
      <c r="G2608" s="491"/>
    </row>
    <row r="2609" spans="3:7" ht="12.75">
      <c r="C2609" s="491"/>
      <c r="D2609" s="491"/>
      <c r="E2609" s="491"/>
      <c r="F2609" s="491"/>
      <c r="G2609" s="491"/>
    </row>
    <row r="2610" spans="3:7" ht="12.75">
      <c r="C2610" s="491"/>
      <c r="D2610" s="491"/>
      <c r="E2610" s="491"/>
      <c r="F2610" s="491"/>
      <c r="G2610" s="491"/>
    </row>
    <row r="2611" spans="3:7" ht="12.75">
      <c r="C2611" s="491"/>
      <c r="D2611" s="491"/>
      <c r="E2611" s="491"/>
      <c r="F2611" s="491"/>
      <c r="G2611" s="491"/>
    </row>
    <row r="2612" spans="3:7" ht="12.75">
      <c r="C2612" s="491"/>
      <c r="D2612" s="491"/>
      <c r="E2612" s="491"/>
      <c r="F2612" s="491"/>
      <c r="G2612" s="491"/>
    </row>
    <row r="2613" spans="3:7" ht="12.75">
      <c r="C2613" s="491"/>
      <c r="D2613" s="491"/>
      <c r="E2613" s="491"/>
      <c r="F2613" s="491"/>
      <c r="G2613" s="491"/>
    </row>
    <row r="2614" spans="3:7" ht="12.75">
      <c r="C2614" s="491"/>
      <c r="D2614" s="491"/>
      <c r="E2614" s="491"/>
      <c r="F2614" s="491"/>
      <c r="G2614" s="491"/>
    </row>
    <row r="2615" spans="3:7" ht="12.75">
      <c r="C2615" s="491"/>
      <c r="D2615" s="491"/>
      <c r="E2615" s="491"/>
      <c r="F2615" s="491"/>
      <c r="G2615" s="491"/>
    </row>
    <row r="2616" spans="3:7" ht="12.75">
      <c r="C2616" s="491"/>
      <c r="D2616" s="491"/>
      <c r="E2616" s="491"/>
      <c r="F2616" s="491"/>
      <c r="G2616" s="491"/>
    </row>
    <row r="2617" spans="3:7" ht="12.75">
      <c r="C2617" s="491"/>
      <c r="D2617" s="491"/>
      <c r="E2617" s="491"/>
      <c r="F2617" s="491"/>
      <c r="G2617" s="491"/>
    </row>
    <row r="2618" spans="3:7" ht="12.75">
      <c r="C2618" s="491"/>
      <c r="D2618" s="491"/>
      <c r="E2618" s="491"/>
      <c r="F2618" s="491"/>
      <c r="G2618" s="491"/>
    </row>
    <row r="2619" spans="3:7" ht="12.75">
      <c r="C2619" s="491"/>
      <c r="D2619" s="491"/>
      <c r="E2619" s="491"/>
      <c r="F2619" s="491"/>
      <c r="G2619" s="491"/>
    </row>
    <row r="2620" spans="3:7" ht="12.75">
      <c r="C2620" s="491"/>
      <c r="D2620" s="491"/>
      <c r="E2620" s="491"/>
      <c r="F2620" s="491"/>
      <c r="G2620" s="491"/>
    </row>
    <row r="2621" spans="3:7" ht="12.75">
      <c r="C2621" s="491"/>
      <c r="D2621" s="491"/>
      <c r="E2621" s="491"/>
      <c r="F2621" s="491"/>
      <c r="G2621" s="491"/>
    </row>
    <row r="2622" spans="3:7" ht="12.75">
      <c r="C2622" s="491"/>
      <c r="D2622" s="491"/>
      <c r="E2622" s="491"/>
      <c r="F2622" s="491"/>
      <c r="G2622" s="491"/>
    </row>
    <row r="2623" spans="3:7" ht="12.75">
      <c r="C2623" s="491"/>
      <c r="D2623" s="491"/>
      <c r="E2623" s="491"/>
      <c r="F2623" s="491"/>
      <c r="G2623" s="491"/>
    </row>
    <row r="2624" spans="3:7" ht="12.75">
      <c r="C2624" s="491"/>
      <c r="D2624" s="491"/>
      <c r="E2624" s="491"/>
      <c r="F2624" s="491"/>
      <c r="G2624" s="491"/>
    </row>
    <row r="2625" spans="3:7" ht="12.75">
      <c r="C2625" s="491"/>
      <c r="D2625" s="491"/>
      <c r="E2625" s="491"/>
      <c r="F2625" s="491"/>
      <c r="G2625" s="491"/>
    </row>
    <row r="2626" spans="3:7" ht="12.75">
      <c r="C2626" s="491"/>
      <c r="D2626" s="491"/>
      <c r="E2626" s="491"/>
      <c r="F2626" s="491"/>
      <c r="G2626" s="491"/>
    </row>
    <row r="2627" spans="3:7" ht="12.75">
      <c r="C2627" s="491"/>
      <c r="D2627" s="491"/>
      <c r="E2627" s="491"/>
      <c r="F2627" s="491"/>
      <c r="G2627" s="491"/>
    </row>
    <row r="2628" spans="3:7" ht="12.75">
      <c r="C2628" s="491"/>
      <c r="D2628" s="491"/>
      <c r="E2628" s="491"/>
      <c r="F2628" s="491"/>
      <c r="G2628" s="491"/>
    </row>
    <row r="2629" spans="3:7" ht="12.75">
      <c r="C2629" s="491"/>
      <c r="D2629" s="491"/>
      <c r="E2629" s="491"/>
      <c r="F2629" s="491"/>
      <c r="G2629" s="491"/>
    </row>
    <row r="2630" spans="3:7" ht="12.75">
      <c r="C2630" s="491"/>
      <c r="D2630" s="491"/>
      <c r="E2630" s="491"/>
      <c r="F2630" s="491"/>
      <c r="G2630" s="491"/>
    </row>
    <row r="2631" spans="3:7" ht="12.75">
      <c r="C2631" s="491"/>
      <c r="D2631" s="491"/>
      <c r="E2631" s="491"/>
      <c r="F2631" s="491"/>
      <c r="G2631" s="491"/>
    </row>
    <row r="2632" spans="3:7" ht="12.75">
      <c r="C2632" s="491"/>
      <c r="D2632" s="491"/>
      <c r="E2632" s="491"/>
      <c r="F2632" s="491"/>
      <c r="G2632" s="491"/>
    </row>
    <row r="2633" spans="3:7" ht="12.75">
      <c r="C2633" s="491"/>
      <c r="D2633" s="491"/>
      <c r="E2633" s="491"/>
      <c r="F2633" s="491"/>
      <c r="G2633" s="491"/>
    </row>
    <row r="2634" spans="3:7" ht="12.75">
      <c r="C2634" s="491"/>
      <c r="D2634" s="491"/>
      <c r="E2634" s="491"/>
      <c r="F2634" s="491"/>
      <c r="G2634" s="491"/>
    </row>
    <row r="2635" spans="3:7" ht="12.75">
      <c r="C2635" s="491"/>
      <c r="D2635" s="491"/>
      <c r="E2635" s="491"/>
      <c r="F2635" s="491"/>
      <c r="G2635" s="491"/>
    </row>
    <row r="2636" spans="3:7" ht="12.75">
      <c r="C2636" s="491"/>
      <c r="D2636" s="491"/>
      <c r="E2636" s="491"/>
      <c r="F2636" s="491"/>
      <c r="G2636" s="491"/>
    </row>
    <row r="2637" spans="3:7" ht="12.75">
      <c r="C2637" s="491"/>
      <c r="D2637" s="491"/>
      <c r="E2637" s="491"/>
      <c r="F2637" s="491"/>
      <c r="G2637" s="491"/>
    </row>
    <row r="2638" spans="3:7" ht="12.75">
      <c r="C2638" s="491"/>
      <c r="D2638" s="491"/>
      <c r="E2638" s="491"/>
      <c r="F2638" s="491"/>
      <c r="G2638" s="491"/>
    </row>
    <row r="2639" spans="3:7" ht="12.75">
      <c r="C2639" s="491"/>
      <c r="D2639" s="491"/>
      <c r="E2639" s="491"/>
      <c r="F2639" s="491"/>
      <c r="G2639" s="491"/>
    </row>
    <row r="2640" spans="3:7" ht="12.75">
      <c r="C2640" s="491"/>
      <c r="D2640" s="491"/>
      <c r="E2640" s="491"/>
      <c r="F2640" s="491"/>
      <c r="G2640" s="491"/>
    </row>
    <row r="2641" spans="3:7" ht="12.75">
      <c r="C2641" s="491"/>
      <c r="D2641" s="491"/>
      <c r="E2641" s="491"/>
      <c r="F2641" s="491"/>
      <c r="G2641" s="491"/>
    </row>
    <row r="2642" spans="3:7" ht="12.75">
      <c r="C2642" s="491"/>
      <c r="D2642" s="491"/>
      <c r="E2642" s="491"/>
      <c r="F2642" s="491"/>
      <c r="G2642" s="491"/>
    </row>
    <row r="2643" spans="3:7" ht="12.75">
      <c r="C2643" s="491"/>
      <c r="D2643" s="491"/>
      <c r="E2643" s="491"/>
      <c r="F2643" s="491"/>
      <c r="G2643" s="491"/>
    </row>
    <row r="2644" spans="3:7" ht="12.75">
      <c r="C2644" s="491"/>
      <c r="D2644" s="491"/>
      <c r="E2644" s="491"/>
      <c r="F2644" s="491"/>
      <c r="G2644" s="491"/>
    </row>
    <row r="2645" spans="3:7" ht="12.75">
      <c r="C2645" s="491"/>
      <c r="D2645" s="491"/>
      <c r="E2645" s="491"/>
      <c r="F2645" s="491"/>
      <c r="G2645" s="491"/>
    </row>
    <row r="2646" spans="3:7" ht="12.75">
      <c r="C2646" s="491"/>
      <c r="D2646" s="491"/>
      <c r="E2646" s="491"/>
      <c r="F2646" s="491"/>
      <c r="G2646" s="491"/>
    </row>
    <row r="2647" spans="3:7" ht="12.75">
      <c r="C2647" s="491"/>
      <c r="D2647" s="491"/>
      <c r="E2647" s="491"/>
      <c r="F2647" s="491"/>
      <c r="G2647" s="491"/>
    </row>
    <row r="2648" spans="3:7" ht="12.75">
      <c r="C2648" s="491"/>
      <c r="D2648" s="491"/>
      <c r="E2648" s="491"/>
      <c r="F2648" s="491"/>
      <c r="G2648" s="491"/>
    </row>
    <row r="2649" spans="3:7" ht="12.75">
      <c r="C2649" s="491"/>
      <c r="D2649" s="491"/>
      <c r="E2649" s="491"/>
      <c r="F2649" s="491"/>
      <c r="G2649" s="491"/>
    </row>
    <row r="2650" spans="3:7" ht="12.75">
      <c r="C2650" s="491"/>
      <c r="D2650" s="491"/>
      <c r="E2650" s="491"/>
      <c r="F2650" s="491"/>
      <c r="G2650" s="491"/>
    </row>
    <row r="2651" spans="3:7" ht="12.75">
      <c r="C2651" s="491"/>
      <c r="D2651" s="491"/>
      <c r="E2651" s="491"/>
      <c r="F2651" s="491"/>
      <c r="G2651" s="491"/>
    </row>
    <row r="2652" spans="3:7" ht="12.75">
      <c r="C2652" s="491"/>
      <c r="D2652" s="491"/>
      <c r="E2652" s="491"/>
      <c r="F2652" s="491"/>
      <c r="G2652" s="491"/>
    </row>
    <row r="2653" spans="3:7" ht="12.75">
      <c r="C2653" s="491"/>
      <c r="D2653" s="491"/>
      <c r="E2653" s="491"/>
      <c r="F2653" s="491"/>
      <c r="G2653" s="491"/>
    </row>
    <row r="2654" spans="3:7" ht="12.75">
      <c r="C2654" s="491"/>
      <c r="D2654" s="491"/>
      <c r="E2654" s="491"/>
      <c r="F2654" s="491"/>
      <c r="G2654" s="491"/>
    </row>
    <row r="2655" spans="3:7" ht="12.75">
      <c r="C2655" s="491"/>
      <c r="D2655" s="491"/>
      <c r="E2655" s="491"/>
      <c r="F2655" s="491"/>
      <c r="G2655" s="491"/>
    </row>
    <row r="2656" spans="3:7" ht="12.75">
      <c r="C2656" s="491"/>
      <c r="D2656" s="491"/>
      <c r="E2656" s="491"/>
      <c r="F2656" s="491"/>
      <c r="G2656" s="491"/>
    </row>
    <row r="2657" spans="3:7" ht="12.75">
      <c r="C2657" s="491"/>
      <c r="D2657" s="491"/>
      <c r="E2657" s="491"/>
      <c r="F2657" s="491"/>
      <c r="G2657" s="491"/>
    </row>
    <row r="2658" spans="3:7" ht="12.75">
      <c r="C2658" s="491"/>
      <c r="D2658" s="491"/>
      <c r="E2658" s="491"/>
      <c r="F2658" s="491"/>
      <c r="G2658" s="491"/>
    </row>
    <row r="2659" spans="3:7" ht="12.75">
      <c r="C2659" s="491"/>
      <c r="D2659" s="491"/>
      <c r="E2659" s="491"/>
      <c r="F2659" s="491"/>
      <c r="G2659" s="491"/>
    </row>
    <row r="2660" spans="3:7" ht="12.75">
      <c r="C2660" s="491"/>
      <c r="D2660" s="491"/>
      <c r="E2660" s="491"/>
      <c r="F2660" s="491"/>
      <c r="G2660" s="491"/>
    </row>
    <row r="2661" spans="3:7" ht="12.75">
      <c r="C2661" s="491"/>
      <c r="D2661" s="491"/>
      <c r="E2661" s="491"/>
      <c r="F2661" s="491"/>
      <c r="G2661" s="491"/>
    </row>
    <row r="2662" spans="3:7" ht="12.75">
      <c r="C2662" s="491"/>
      <c r="D2662" s="491"/>
      <c r="E2662" s="491"/>
      <c r="F2662" s="491"/>
      <c r="G2662" s="491"/>
    </row>
    <row r="2663" spans="3:7" ht="12.75">
      <c r="C2663" s="491"/>
      <c r="D2663" s="491"/>
      <c r="E2663" s="491"/>
      <c r="F2663" s="491"/>
      <c r="G2663" s="491"/>
    </row>
    <row r="2664" spans="3:7" ht="12.75">
      <c r="C2664" s="491"/>
      <c r="D2664" s="491"/>
      <c r="E2664" s="491"/>
      <c r="F2664" s="491"/>
      <c r="G2664" s="491"/>
    </row>
    <row r="2665" spans="3:7" ht="12.75">
      <c r="C2665" s="491"/>
      <c r="D2665" s="491"/>
      <c r="E2665" s="491"/>
      <c r="F2665" s="491"/>
      <c r="G2665" s="491"/>
    </row>
    <row r="2666" spans="3:7" ht="12.75">
      <c r="C2666" s="491"/>
      <c r="D2666" s="491"/>
      <c r="E2666" s="491"/>
      <c r="F2666" s="491"/>
      <c r="G2666" s="491"/>
    </row>
    <row r="2667" spans="3:7" ht="12.75">
      <c r="C2667" s="491"/>
      <c r="D2667" s="491"/>
      <c r="E2667" s="491"/>
      <c r="F2667" s="491"/>
      <c r="G2667" s="491"/>
    </row>
    <row r="2668" spans="3:7" ht="12.75">
      <c r="C2668" s="491"/>
      <c r="D2668" s="491"/>
      <c r="E2668" s="491"/>
      <c r="F2668" s="491"/>
      <c r="G2668" s="491"/>
    </row>
    <row r="2669" spans="3:7" ht="12.75">
      <c r="C2669" s="491"/>
      <c r="D2669" s="491"/>
      <c r="E2669" s="491"/>
      <c r="F2669" s="491"/>
      <c r="G2669" s="491"/>
    </row>
    <row r="2670" spans="3:7" ht="12.75">
      <c r="C2670" s="491"/>
      <c r="D2670" s="491"/>
      <c r="E2670" s="491"/>
      <c r="F2670" s="491"/>
      <c r="G2670" s="491"/>
    </row>
    <row r="2671" spans="3:7" ht="12.75">
      <c r="C2671" s="491"/>
      <c r="D2671" s="491"/>
      <c r="E2671" s="491"/>
      <c r="F2671" s="491"/>
      <c r="G2671" s="491"/>
    </row>
    <row r="2672" spans="3:7" ht="12.75">
      <c r="C2672" s="491"/>
      <c r="D2672" s="491"/>
      <c r="E2672" s="491"/>
      <c r="F2672" s="491"/>
      <c r="G2672" s="491"/>
    </row>
    <row r="2673" spans="3:7" ht="12.75">
      <c r="C2673" s="491"/>
      <c r="D2673" s="491"/>
      <c r="E2673" s="491"/>
      <c r="F2673" s="491"/>
      <c r="G2673" s="491"/>
    </row>
    <row r="2674" spans="3:7" ht="12.75">
      <c r="C2674" s="491"/>
      <c r="D2674" s="491"/>
      <c r="E2674" s="491"/>
      <c r="F2674" s="491"/>
      <c r="G2674" s="491"/>
    </row>
    <row r="2675" spans="3:7" ht="12.75">
      <c r="C2675" s="491"/>
      <c r="D2675" s="491"/>
      <c r="E2675" s="491"/>
      <c r="F2675" s="491"/>
      <c r="G2675" s="491"/>
    </row>
    <row r="2676" spans="3:7" ht="12.75">
      <c r="C2676" s="491"/>
      <c r="D2676" s="491"/>
      <c r="E2676" s="491"/>
      <c r="F2676" s="491"/>
      <c r="G2676" s="491"/>
    </row>
    <row r="2677" spans="3:7" ht="12.75">
      <c r="C2677" s="491"/>
      <c r="D2677" s="491"/>
      <c r="E2677" s="491"/>
      <c r="F2677" s="491"/>
      <c r="G2677" s="491"/>
    </row>
    <row r="2678" spans="3:7" ht="12.75">
      <c r="C2678" s="491"/>
      <c r="D2678" s="491"/>
      <c r="E2678" s="491"/>
      <c r="F2678" s="491"/>
      <c r="G2678" s="491"/>
    </row>
    <row r="2679" spans="3:7" ht="12.75">
      <c r="C2679" s="491"/>
      <c r="D2679" s="491"/>
      <c r="E2679" s="491"/>
      <c r="F2679" s="491"/>
      <c r="G2679" s="491"/>
    </row>
    <row r="2680" spans="3:7" ht="12.75">
      <c r="C2680" s="491"/>
      <c r="D2680" s="491"/>
      <c r="E2680" s="491"/>
      <c r="F2680" s="491"/>
      <c r="G2680" s="491"/>
    </row>
    <row r="2681" spans="3:7" ht="12.75">
      <c r="C2681" s="491"/>
      <c r="D2681" s="491"/>
      <c r="E2681" s="491"/>
      <c r="F2681" s="491"/>
      <c r="G2681" s="491"/>
    </row>
    <row r="2682" spans="3:7" ht="12.75">
      <c r="C2682" s="491"/>
      <c r="D2682" s="491"/>
      <c r="E2682" s="491"/>
      <c r="F2682" s="491"/>
      <c r="G2682" s="491"/>
    </row>
    <row r="2683" spans="3:7" ht="12.75">
      <c r="C2683" s="491"/>
      <c r="D2683" s="491"/>
      <c r="E2683" s="491"/>
      <c r="F2683" s="491"/>
      <c r="G2683" s="491"/>
    </row>
    <row r="2684" spans="3:7" ht="12.75">
      <c r="C2684" s="491"/>
      <c r="D2684" s="491"/>
      <c r="E2684" s="491"/>
      <c r="F2684" s="491"/>
      <c r="G2684" s="491"/>
    </row>
    <row r="2685" spans="3:7" ht="12.75">
      <c r="C2685" s="491"/>
      <c r="D2685" s="491"/>
      <c r="E2685" s="491"/>
      <c r="F2685" s="491"/>
      <c r="G2685" s="491"/>
    </row>
    <row r="2686" spans="3:7" ht="12.75">
      <c r="C2686" s="491"/>
      <c r="D2686" s="491"/>
      <c r="E2686" s="491"/>
      <c r="F2686" s="491"/>
      <c r="G2686" s="491"/>
    </row>
    <row r="2687" spans="3:7" ht="12.75">
      <c r="C2687" s="491"/>
      <c r="D2687" s="491"/>
      <c r="E2687" s="491"/>
      <c r="F2687" s="491"/>
      <c r="G2687" s="491"/>
    </row>
    <row r="2688" spans="3:7" ht="12.75">
      <c r="C2688" s="491"/>
      <c r="D2688" s="491"/>
      <c r="E2688" s="491"/>
      <c r="F2688" s="491"/>
      <c r="G2688" s="491"/>
    </row>
    <row r="2689" spans="3:7" ht="12.75">
      <c r="C2689" s="491"/>
      <c r="D2689" s="491"/>
      <c r="E2689" s="491"/>
      <c r="F2689" s="491"/>
      <c r="G2689" s="491"/>
    </row>
    <row r="2690" spans="3:7" ht="12.75">
      <c r="C2690" s="491"/>
      <c r="D2690" s="491"/>
      <c r="E2690" s="491"/>
      <c r="F2690" s="491"/>
      <c r="G2690" s="491"/>
    </row>
    <row r="2691" spans="3:7" ht="12.75">
      <c r="C2691" s="491"/>
      <c r="D2691" s="491"/>
      <c r="E2691" s="491"/>
      <c r="F2691" s="491"/>
      <c r="G2691" s="491"/>
    </row>
    <row r="2692" spans="3:7" ht="12.75">
      <c r="C2692" s="491"/>
      <c r="D2692" s="491"/>
      <c r="E2692" s="491"/>
      <c r="F2692" s="491"/>
      <c r="G2692" s="491"/>
    </row>
    <row r="2693" spans="3:7" ht="12.75">
      <c r="C2693" s="491"/>
      <c r="D2693" s="491"/>
      <c r="E2693" s="491"/>
      <c r="F2693" s="491"/>
      <c r="G2693" s="491"/>
    </row>
    <row r="2694" spans="3:7" ht="12.75">
      <c r="C2694" s="491"/>
      <c r="D2694" s="491"/>
      <c r="E2694" s="491"/>
      <c r="F2694" s="491"/>
      <c r="G2694" s="491"/>
    </row>
    <row r="2695" spans="3:7" ht="12.75">
      <c r="C2695" s="491"/>
      <c r="D2695" s="491"/>
      <c r="E2695" s="491"/>
      <c r="F2695" s="491"/>
      <c r="G2695" s="491"/>
    </row>
    <row r="2696" spans="3:7" ht="12.75">
      <c r="C2696" s="491"/>
      <c r="D2696" s="491"/>
      <c r="E2696" s="491"/>
      <c r="F2696" s="491"/>
      <c r="G2696" s="491"/>
    </row>
    <row r="2697" spans="3:7" ht="12.75">
      <c r="C2697" s="491"/>
      <c r="D2697" s="491"/>
      <c r="E2697" s="491"/>
      <c r="F2697" s="491"/>
      <c r="G2697" s="491"/>
    </row>
    <row r="2698" spans="3:7" ht="12.75">
      <c r="C2698" s="491"/>
      <c r="D2698" s="491"/>
      <c r="E2698" s="491"/>
      <c r="F2698" s="491"/>
      <c r="G2698" s="491"/>
    </row>
    <row r="2699" spans="3:7" ht="12.75">
      <c r="C2699" s="491"/>
      <c r="D2699" s="491"/>
      <c r="E2699" s="491"/>
      <c r="F2699" s="491"/>
      <c r="G2699" s="491"/>
    </row>
    <row r="2700" spans="3:7" ht="12.75">
      <c r="C2700" s="491"/>
      <c r="D2700" s="491"/>
      <c r="E2700" s="491"/>
      <c r="F2700" s="491"/>
      <c r="G2700" s="491"/>
    </row>
    <row r="2701" spans="3:7" ht="12.75">
      <c r="C2701" s="491"/>
      <c r="D2701" s="491"/>
      <c r="E2701" s="491"/>
      <c r="F2701" s="491"/>
      <c r="G2701" s="491"/>
    </row>
    <row r="2702" spans="3:7" ht="12.75">
      <c r="C2702" s="491"/>
      <c r="D2702" s="491"/>
      <c r="E2702" s="491"/>
      <c r="F2702" s="491"/>
      <c r="G2702" s="491"/>
    </row>
    <row r="2703" spans="3:7" ht="12.75">
      <c r="C2703" s="491"/>
      <c r="D2703" s="491"/>
      <c r="E2703" s="491"/>
      <c r="F2703" s="491"/>
      <c r="G2703" s="491"/>
    </row>
    <row r="2704" spans="3:7" ht="12.75">
      <c r="C2704" s="491"/>
      <c r="D2704" s="491"/>
      <c r="E2704" s="491"/>
      <c r="F2704" s="491"/>
      <c r="G2704" s="491"/>
    </row>
    <row r="2705" spans="3:7" ht="12.75">
      <c r="C2705" s="491"/>
      <c r="D2705" s="491"/>
      <c r="E2705" s="491"/>
      <c r="F2705" s="491"/>
      <c r="G2705" s="491"/>
    </row>
    <row r="2706" spans="3:7" ht="12.75">
      <c r="C2706" s="491"/>
      <c r="D2706" s="491"/>
      <c r="E2706" s="491"/>
      <c r="F2706" s="491"/>
      <c r="G2706" s="491"/>
    </row>
    <row r="2707" spans="3:7" ht="12.75">
      <c r="C2707" s="491"/>
      <c r="D2707" s="491"/>
      <c r="E2707" s="491"/>
      <c r="F2707" s="491"/>
      <c r="G2707" s="491"/>
    </row>
    <row r="2708" spans="3:7" ht="12.75">
      <c r="C2708" s="491"/>
      <c r="D2708" s="491"/>
      <c r="E2708" s="491"/>
      <c r="F2708" s="491"/>
      <c r="G2708" s="491"/>
    </row>
    <row r="2709" spans="3:7" ht="12.75">
      <c r="C2709" s="491"/>
      <c r="D2709" s="491"/>
      <c r="E2709" s="491"/>
      <c r="F2709" s="491"/>
      <c r="G2709" s="491"/>
    </row>
    <row r="2710" spans="3:7" ht="12.75">
      <c r="C2710" s="491"/>
      <c r="D2710" s="491"/>
      <c r="E2710" s="491"/>
      <c r="F2710" s="491"/>
      <c r="G2710" s="491"/>
    </row>
    <row r="2711" spans="3:7" ht="12.75">
      <c r="C2711" s="491"/>
      <c r="D2711" s="491"/>
      <c r="E2711" s="491"/>
      <c r="F2711" s="491"/>
      <c r="G2711" s="491"/>
    </row>
    <row r="2712" spans="3:7" ht="12.75">
      <c r="C2712" s="491"/>
      <c r="D2712" s="491"/>
      <c r="E2712" s="491"/>
      <c r="F2712" s="491"/>
      <c r="G2712" s="491"/>
    </row>
    <row r="2713" spans="3:7" ht="12.75">
      <c r="C2713" s="491"/>
      <c r="D2713" s="491"/>
      <c r="E2713" s="491"/>
      <c r="F2713" s="491"/>
      <c r="G2713" s="491"/>
    </row>
    <row r="2714" spans="3:7" ht="12.75">
      <c r="C2714" s="491"/>
      <c r="D2714" s="491"/>
      <c r="E2714" s="491"/>
      <c r="F2714" s="491"/>
      <c r="G2714" s="491"/>
    </row>
    <row r="2715" spans="3:7" ht="12.75">
      <c r="C2715" s="491"/>
      <c r="D2715" s="491"/>
      <c r="E2715" s="491"/>
      <c r="F2715" s="491"/>
      <c r="G2715" s="491"/>
    </row>
    <row r="2716" spans="3:7" ht="12.75">
      <c r="C2716" s="491"/>
      <c r="D2716" s="491"/>
      <c r="E2716" s="491"/>
      <c r="F2716" s="491"/>
      <c r="G2716" s="491"/>
    </row>
    <row r="2717" spans="3:7" ht="12.75">
      <c r="C2717" s="491"/>
      <c r="D2717" s="491"/>
      <c r="E2717" s="491"/>
      <c r="F2717" s="491"/>
      <c r="G2717" s="491"/>
    </row>
    <row r="2718" spans="3:7" ht="12.75">
      <c r="C2718" s="491"/>
      <c r="D2718" s="491"/>
      <c r="E2718" s="491"/>
      <c r="F2718" s="491"/>
      <c r="G2718" s="491"/>
    </row>
    <row r="2719" spans="3:7" ht="12.75">
      <c r="C2719" s="491"/>
      <c r="D2719" s="491"/>
      <c r="E2719" s="491"/>
      <c r="F2719" s="491"/>
      <c r="G2719" s="491"/>
    </row>
    <row r="2720" spans="3:7" ht="12.75">
      <c r="C2720" s="491"/>
      <c r="D2720" s="491"/>
      <c r="E2720" s="491"/>
      <c r="F2720" s="491"/>
      <c r="G2720" s="491"/>
    </row>
    <row r="2721" spans="3:7" ht="12.75">
      <c r="C2721" s="491"/>
      <c r="D2721" s="491"/>
      <c r="E2721" s="491"/>
      <c r="F2721" s="491"/>
      <c r="G2721" s="491"/>
    </row>
    <row r="2722" spans="3:7" ht="12.75">
      <c r="C2722" s="491"/>
      <c r="D2722" s="491"/>
      <c r="E2722" s="491"/>
      <c r="F2722" s="491"/>
      <c r="G2722" s="491"/>
    </row>
    <row r="2723" spans="3:7" ht="12.75">
      <c r="C2723" s="491"/>
      <c r="D2723" s="491"/>
      <c r="E2723" s="491"/>
      <c r="F2723" s="491"/>
      <c r="G2723" s="491"/>
    </row>
    <row r="2724" spans="3:7" ht="12.75">
      <c r="C2724" s="491"/>
      <c r="D2724" s="491"/>
      <c r="E2724" s="491"/>
      <c r="F2724" s="491"/>
      <c r="G2724" s="491"/>
    </row>
    <row r="2725" spans="3:7" ht="12.75">
      <c r="C2725" s="491"/>
      <c r="D2725" s="491"/>
      <c r="E2725" s="491"/>
      <c r="F2725" s="491"/>
      <c r="G2725" s="491"/>
    </row>
    <row r="2726" spans="3:7" ht="12.75">
      <c r="C2726" s="491"/>
      <c r="D2726" s="491"/>
      <c r="E2726" s="491"/>
      <c r="F2726" s="491"/>
      <c r="G2726" s="491"/>
    </row>
    <row r="2727" spans="3:7" ht="12.75">
      <c r="C2727" s="491"/>
      <c r="D2727" s="491"/>
      <c r="E2727" s="491"/>
      <c r="F2727" s="491"/>
      <c r="G2727" s="491"/>
    </row>
    <row r="2728" spans="3:7" ht="12.75">
      <c r="C2728" s="491"/>
      <c r="D2728" s="491"/>
      <c r="E2728" s="491"/>
      <c r="F2728" s="491"/>
      <c r="G2728" s="491"/>
    </row>
    <row r="2729" spans="3:7" ht="12.75">
      <c r="C2729" s="491"/>
      <c r="D2729" s="491"/>
      <c r="E2729" s="491"/>
      <c r="F2729" s="491"/>
      <c r="G2729" s="491"/>
    </row>
    <row r="2730" spans="3:7" ht="12.75">
      <c r="C2730" s="491"/>
      <c r="D2730" s="491"/>
      <c r="E2730" s="491"/>
      <c r="F2730" s="491"/>
      <c r="G2730" s="491"/>
    </row>
    <row r="2731" spans="3:7" ht="12.75">
      <c r="C2731" s="491"/>
      <c r="D2731" s="491"/>
      <c r="E2731" s="491"/>
      <c r="F2731" s="491"/>
      <c r="G2731" s="491"/>
    </row>
    <row r="2732" spans="3:7" ht="12.75">
      <c r="C2732" s="491"/>
      <c r="D2732" s="491"/>
      <c r="E2732" s="491"/>
      <c r="F2732" s="491"/>
      <c r="G2732" s="491"/>
    </row>
    <row r="2733" spans="3:7" ht="12.75">
      <c r="C2733" s="491"/>
      <c r="D2733" s="491"/>
      <c r="E2733" s="491"/>
      <c r="F2733" s="491"/>
      <c r="G2733" s="491"/>
    </row>
    <row r="2734" spans="3:7" ht="12.75">
      <c r="C2734" s="491"/>
      <c r="D2734" s="491"/>
      <c r="E2734" s="491"/>
      <c r="F2734" s="491"/>
      <c r="G2734" s="491"/>
    </row>
    <row r="2735" spans="3:7" ht="12.75">
      <c r="C2735" s="491"/>
      <c r="D2735" s="491"/>
      <c r="E2735" s="491"/>
      <c r="F2735" s="491"/>
      <c r="G2735" s="491"/>
    </row>
    <row r="2736" spans="3:7" ht="12.75">
      <c r="C2736" s="491"/>
      <c r="D2736" s="491"/>
      <c r="E2736" s="491"/>
      <c r="F2736" s="491"/>
      <c r="G2736" s="491"/>
    </row>
    <row r="2737" spans="3:7" ht="12.75">
      <c r="C2737" s="491"/>
      <c r="D2737" s="491"/>
      <c r="E2737" s="491"/>
      <c r="F2737" s="491"/>
      <c r="G2737" s="491"/>
    </row>
    <row r="2738" spans="3:7" ht="12.75">
      <c r="C2738" s="491"/>
      <c r="D2738" s="491"/>
      <c r="E2738" s="491"/>
      <c r="F2738" s="491"/>
      <c r="G2738" s="491"/>
    </row>
    <row r="2739" spans="3:7" ht="12.75">
      <c r="C2739" s="491"/>
      <c r="D2739" s="491"/>
      <c r="E2739" s="491"/>
      <c r="F2739" s="491"/>
      <c r="G2739" s="491"/>
    </row>
    <row r="2740" spans="3:7" ht="12.75">
      <c r="C2740" s="491"/>
      <c r="D2740" s="491"/>
      <c r="E2740" s="491"/>
      <c r="F2740" s="491"/>
      <c r="G2740" s="491"/>
    </row>
    <row r="2741" spans="3:7" ht="12.75">
      <c r="C2741" s="491"/>
      <c r="D2741" s="491"/>
      <c r="E2741" s="491"/>
      <c r="F2741" s="491"/>
      <c r="G2741" s="491"/>
    </row>
    <row r="2742" spans="3:7" ht="12.75">
      <c r="C2742" s="491"/>
      <c r="D2742" s="491"/>
      <c r="E2742" s="491"/>
      <c r="F2742" s="491"/>
      <c r="G2742" s="491"/>
    </row>
    <row r="2743" spans="3:7" ht="12.75">
      <c r="C2743" s="491"/>
      <c r="D2743" s="491"/>
      <c r="E2743" s="491"/>
      <c r="F2743" s="491"/>
      <c r="G2743" s="491"/>
    </row>
    <row r="2744" spans="3:7" ht="12.75">
      <c r="C2744" s="491"/>
      <c r="D2744" s="491"/>
      <c r="E2744" s="491"/>
      <c r="F2744" s="491"/>
      <c r="G2744" s="491"/>
    </row>
    <row r="2745" spans="3:7" ht="12.75">
      <c r="C2745" s="491"/>
      <c r="D2745" s="491"/>
      <c r="E2745" s="491"/>
      <c r="F2745" s="491"/>
      <c r="G2745" s="491"/>
    </row>
    <row r="2746" spans="3:7" ht="12.75">
      <c r="C2746" s="491"/>
      <c r="D2746" s="491"/>
      <c r="E2746" s="491"/>
      <c r="F2746" s="491"/>
      <c r="G2746" s="491"/>
    </row>
    <row r="2747" spans="3:7" ht="12.75">
      <c r="C2747" s="491"/>
      <c r="D2747" s="491"/>
      <c r="E2747" s="491"/>
      <c r="F2747" s="491"/>
      <c r="G2747" s="491"/>
    </row>
    <row r="2748" spans="3:7" ht="12.75">
      <c r="C2748" s="491"/>
      <c r="D2748" s="491"/>
      <c r="E2748" s="491"/>
      <c r="F2748" s="491"/>
      <c r="G2748" s="491"/>
    </row>
    <row r="2749" spans="3:7" ht="12.75">
      <c r="C2749" s="491"/>
      <c r="D2749" s="491"/>
      <c r="E2749" s="491"/>
      <c r="F2749" s="491"/>
      <c r="G2749" s="491"/>
    </row>
    <row r="2750" spans="3:7" ht="12.75">
      <c r="C2750" s="491"/>
      <c r="D2750" s="491"/>
      <c r="E2750" s="491"/>
      <c r="F2750" s="491"/>
      <c r="G2750" s="491"/>
    </row>
    <row r="2751" spans="3:7" ht="12.75">
      <c r="C2751" s="491"/>
      <c r="D2751" s="491"/>
      <c r="E2751" s="491"/>
      <c r="F2751" s="491"/>
      <c r="G2751" s="491"/>
    </row>
    <row r="2752" spans="3:7" ht="12.75">
      <c r="C2752" s="491"/>
      <c r="D2752" s="491"/>
      <c r="E2752" s="491"/>
      <c r="F2752" s="491"/>
      <c r="G2752" s="491"/>
    </row>
    <row r="2753" spans="3:7" ht="12.75">
      <c r="C2753" s="491"/>
      <c r="D2753" s="491"/>
      <c r="E2753" s="491"/>
      <c r="F2753" s="491"/>
      <c r="G2753" s="491"/>
    </row>
    <row r="2754" spans="3:7" ht="12.75">
      <c r="C2754" s="491"/>
      <c r="D2754" s="491"/>
      <c r="E2754" s="491"/>
      <c r="F2754" s="491"/>
      <c r="G2754" s="491"/>
    </row>
    <row r="2755" spans="3:7" ht="12.75">
      <c r="C2755" s="491"/>
      <c r="D2755" s="491"/>
      <c r="E2755" s="491"/>
      <c r="F2755" s="491"/>
      <c r="G2755" s="491"/>
    </row>
    <row r="2756" spans="3:7" ht="12.75">
      <c r="C2756" s="491"/>
      <c r="D2756" s="491"/>
      <c r="E2756" s="491"/>
      <c r="F2756" s="491"/>
      <c r="G2756" s="491"/>
    </row>
    <row r="2757" spans="3:7" ht="12.75">
      <c r="C2757" s="491"/>
      <c r="D2757" s="491"/>
      <c r="E2757" s="491"/>
      <c r="F2757" s="491"/>
      <c r="G2757" s="491"/>
    </row>
    <row r="2758" spans="3:7" ht="12.75">
      <c r="C2758" s="491"/>
      <c r="D2758" s="491"/>
      <c r="E2758" s="491"/>
      <c r="F2758" s="491"/>
      <c r="G2758" s="491"/>
    </row>
    <row r="2759" spans="3:7" ht="12.75">
      <c r="C2759" s="491"/>
      <c r="D2759" s="491"/>
      <c r="E2759" s="491"/>
      <c r="F2759" s="491"/>
      <c r="G2759" s="491"/>
    </row>
    <row r="2760" spans="3:7" ht="12.75">
      <c r="C2760" s="491"/>
      <c r="D2760" s="491"/>
      <c r="E2760" s="491"/>
      <c r="F2760" s="491"/>
      <c r="G2760" s="491"/>
    </row>
    <row r="2761" spans="3:7" ht="12.75">
      <c r="C2761" s="491"/>
      <c r="D2761" s="491"/>
      <c r="E2761" s="491"/>
      <c r="F2761" s="491"/>
      <c r="G2761" s="491"/>
    </row>
    <row r="2762" spans="3:7" ht="12.75">
      <c r="C2762" s="491"/>
      <c r="D2762" s="491"/>
      <c r="E2762" s="491"/>
      <c r="F2762" s="491"/>
      <c r="G2762" s="491"/>
    </row>
    <row r="2763" spans="3:7" ht="12.75">
      <c r="C2763" s="491"/>
      <c r="D2763" s="491"/>
      <c r="E2763" s="491"/>
      <c r="F2763" s="491"/>
      <c r="G2763" s="491"/>
    </row>
    <row r="2764" spans="3:7" ht="12.75">
      <c r="C2764" s="491"/>
      <c r="D2764" s="491"/>
      <c r="E2764" s="491"/>
      <c r="F2764" s="491"/>
      <c r="G2764" s="491"/>
    </row>
    <row r="2765" spans="3:7" ht="12.75">
      <c r="C2765" s="491"/>
      <c r="D2765" s="491"/>
      <c r="E2765" s="491"/>
      <c r="F2765" s="491"/>
      <c r="G2765" s="491"/>
    </row>
    <row r="2766" spans="3:7" ht="12.75">
      <c r="C2766" s="491"/>
      <c r="D2766" s="491"/>
      <c r="E2766" s="491"/>
      <c r="F2766" s="491"/>
      <c r="G2766" s="491"/>
    </row>
    <row r="2767" spans="3:7" ht="12.75">
      <c r="C2767" s="491"/>
      <c r="D2767" s="491"/>
      <c r="E2767" s="491"/>
      <c r="F2767" s="491"/>
      <c r="G2767" s="491"/>
    </row>
    <row r="2768" spans="3:7" ht="12.75">
      <c r="C2768" s="491"/>
      <c r="D2768" s="491"/>
      <c r="E2768" s="491"/>
      <c r="F2768" s="491"/>
      <c r="G2768" s="491"/>
    </row>
    <row r="2769" spans="3:7" ht="12.75">
      <c r="C2769" s="491"/>
      <c r="D2769" s="491"/>
      <c r="E2769" s="491"/>
      <c r="F2769" s="491"/>
      <c r="G2769" s="491"/>
    </row>
    <row r="2770" spans="3:7" ht="12.75">
      <c r="C2770" s="491"/>
      <c r="D2770" s="491"/>
      <c r="E2770" s="491"/>
      <c r="F2770" s="491"/>
      <c r="G2770" s="491"/>
    </row>
    <row r="2771" spans="3:7" ht="12.75">
      <c r="C2771" s="491"/>
      <c r="D2771" s="491"/>
      <c r="E2771" s="491"/>
      <c r="F2771" s="491"/>
      <c r="G2771" s="491"/>
    </row>
    <row r="2772" spans="3:7" ht="12.75">
      <c r="C2772" s="491"/>
      <c r="D2772" s="491"/>
      <c r="E2772" s="491"/>
      <c r="F2772" s="491"/>
      <c r="G2772" s="491"/>
    </row>
    <row r="2773" spans="3:7" ht="12.75">
      <c r="C2773" s="491"/>
      <c r="D2773" s="491"/>
      <c r="E2773" s="491"/>
      <c r="F2773" s="491"/>
      <c r="G2773" s="491"/>
    </row>
    <row r="2774" spans="3:7" ht="12.75">
      <c r="C2774" s="491"/>
      <c r="D2774" s="491"/>
      <c r="E2774" s="491"/>
      <c r="F2774" s="491"/>
      <c r="G2774" s="491"/>
    </row>
    <row r="2775" spans="3:7" ht="12.75">
      <c r="C2775" s="491"/>
      <c r="D2775" s="491"/>
      <c r="E2775" s="491"/>
      <c r="F2775" s="491"/>
      <c r="G2775" s="491"/>
    </row>
    <row r="2776" spans="3:7" ht="12.75">
      <c r="C2776" s="491"/>
      <c r="D2776" s="491"/>
      <c r="E2776" s="491"/>
      <c r="F2776" s="491"/>
      <c r="G2776" s="491"/>
    </row>
    <row r="2777" spans="3:7" ht="12.75">
      <c r="C2777" s="491"/>
      <c r="D2777" s="491"/>
      <c r="E2777" s="491"/>
      <c r="F2777" s="491"/>
      <c r="G2777" s="491"/>
    </row>
    <row r="2778" spans="3:7" ht="12.75">
      <c r="C2778" s="491"/>
      <c r="D2778" s="491"/>
      <c r="E2778" s="491"/>
      <c r="F2778" s="491"/>
      <c r="G2778" s="491"/>
    </row>
    <row r="2779" spans="3:7" ht="12.75">
      <c r="C2779" s="491"/>
      <c r="D2779" s="491"/>
      <c r="E2779" s="491"/>
      <c r="F2779" s="491"/>
      <c r="G2779" s="491"/>
    </row>
    <row r="2780" spans="3:7" ht="12.75">
      <c r="C2780" s="491"/>
      <c r="D2780" s="491"/>
      <c r="E2780" s="491"/>
      <c r="F2780" s="491"/>
      <c r="G2780" s="491"/>
    </row>
    <row r="2781" spans="3:7" ht="12.75">
      <c r="C2781" s="491"/>
      <c r="D2781" s="491"/>
      <c r="E2781" s="491"/>
      <c r="F2781" s="491"/>
      <c r="G2781" s="491"/>
    </row>
    <row r="2782" spans="3:7" ht="12.75">
      <c r="C2782" s="491"/>
      <c r="D2782" s="491"/>
      <c r="E2782" s="491"/>
      <c r="F2782" s="491"/>
      <c r="G2782" s="491"/>
    </row>
    <row r="2783" spans="3:7" ht="12.75">
      <c r="C2783" s="491"/>
      <c r="D2783" s="491"/>
      <c r="E2783" s="491"/>
      <c r="F2783" s="491"/>
      <c r="G2783" s="491"/>
    </row>
    <row r="2784" spans="3:7" ht="12.75">
      <c r="C2784" s="491"/>
      <c r="D2784" s="491"/>
      <c r="E2784" s="491"/>
      <c r="F2784" s="491"/>
      <c r="G2784" s="491"/>
    </row>
    <row r="2785" spans="3:7" ht="12.75">
      <c r="C2785" s="491"/>
      <c r="D2785" s="491"/>
      <c r="E2785" s="491"/>
      <c r="F2785" s="491"/>
      <c r="G2785" s="491"/>
    </row>
    <row r="2786" spans="3:7" ht="12.75">
      <c r="C2786" s="491"/>
      <c r="D2786" s="491"/>
      <c r="E2786" s="491"/>
      <c r="F2786" s="491"/>
      <c r="G2786" s="491"/>
    </row>
    <row r="2787" spans="3:7" ht="12.75">
      <c r="C2787" s="491"/>
      <c r="D2787" s="491"/>
      <c r="E2787" s="491"/>
      <c r="F2787" s="491"/>
      <c r="G2787" s="491"/>
    </row>
    <row r="2788" spans="3:7" ht="12.75">
      <c r="C2788" s="491"/>
      <c r="D2788" s="491"/>
      <c r="E2788" s="491"/>
      <c r="F2788" s="491"/>
      <c r="G2788" s="491"/>
    </row>
    <row r="2789" spans="3:7" ht="12.75">
      <c r="C2789" s="491"/>
      <c r="D2789" s="491"/>
      <c r="E2789" s="491"/>
      <c r="F2789" s="491"/>
      <c r="G2789" s="491"/>
    </row>
    <row r="2790" spans="3:7" ht="12.75">
      <c r="C2790" s="491"/>
      <c r="D2790" s="491"/>
      <c r="E2790" s="491"/>
      <c r="F2790" s="491"/>
      <c r="G2790" s="491"/>
    </row>
    <row r="2791" spans="3:7" ht="12.75">
      <c r="C2791" s="491"/>
      <c r="D2791" s="491"/>
      <c r="E2791" s="491"/>
      <c r="F2791" s="491"/>
      <c r="G2791" s="491"/>
    </row>
    <row r="2792" spans="3:7" ht="12.75">
      <c r="C2792" s="491"/>
      <c r="D2792" s="491"/>
      <c r="E2792" s="491"/>
      <c r="F2792" s="491"/>
      <c r="G2792" s="491"/>
    </row>
    <row r="2793" spans="3:7" ht="12.75">
      <c r="C2793" s="491"/>
      <c r="D2793" s="491"/>
      <c r="E2793" s="491"/>
      <c r="F2793" s="491"/>
      <c r="G2793" s="491"/>
    </row>
    <row r="2794" spans="3:7" ht="12.75">
      <c r="C2794" s="491"/>
      <c r="D2794" s="491"/>
      <c r="E2794" s="491"/>
      <c r="F2794" s="491"/>
      <c r="G2794" s="491"/>
    </row>
    <row r="2795" spans="3:7" ht="12.75">
      <c r="C2795" s="491"/>
      <c r="D2795" s="491"/>
      <c r="E2795" s="491"/>
      <c r="F2795" s="491"/>
      <c r="G2795" s="491"/>
    </row>
    <row r="2796" spans="3:7" ht="12.75">
      <c r="C2796" s="491"/>
      <c r="D2796" s="491"/>
      <c r="E2796" s="491"/>
      <c r="F2796" s="491"/>
      <c r="G2796" s="491"/>
    </row>
    <row r="2797" spans="3:7" ht="12.75">
      <c r="C2797" s="491"/>
      <c r="D2797" s="491"/>
      <c r="E2797" s="491"/>
      <c r="F2797" s="491"/>
      <c r="G2797" s="491"/>
    </row>
    <row r="2798" spans="3:7" ht="12.75">
      <c r="C2798" s="491"/>
      <c r="D2798" s="491"/>
      <c r="E2798" s="491"/>
      <c r="F2798" s="491"/>
      <c r="G2798" s="491"/>
    </row>
    <row r="2799" spans="3:7" ht="12.75">
      <c r="C2799" s="491"/>
      <c r="D2799" s="491"/>
      <c r="E2799" s="491"/>
      <c r="F2799" s="491"/>
      <c r="G2799" s="491"/>
    </row>
    <row r="2800" spans="3:7" ht="12.75">
      <c r="C2800" s="491"/>
      <c r="D2800" s="491"/>
      <c r="E2800" s="491"/>
      <c r="F2800" s="491"/>
      <c r="G2800" s="491"/>
    </row>
    <row r="2801" spans="3:7" ht="12.75">
      <c r="C2801" s="491"/>
      <c r="D2801" s="491"/>
      <c r="E2801" s="491"/>
      <c r="F2801" s="491"/>
      <c r="G2801" s="491"/>
    </row>
    <row r="2802" spans="3:7" ht="12.75">
      <c r="C2802" s="491"/>
      <c r="D2802" s="491"/>
      <c r="E2802" s="491"/>
      <c r="F2802" s="491"/>
      <c r="G2802" s="491"/>
    </row>
    <row r="2803" spans="3:7" ht="12.75">
      <c r="C2803" s="491"/>
      <c r="D2803" s="491"/>
      <c r="E2803" s="491"/>
      <c r="F2803" s="491"/>
      <c r="G2803" s="491"/>
    </row>
    <row r="2804" spans="3:7" ht="12.75">
      <c r="C2804" s="491"/>
      <c r="D2804" s="491"/>
      <c r="E2804" s="491"/>
      <c r="F2804" s="491"/>
      <c r="G2804" s="491"/>
    </row>
    <row r="2805" spans="3:7" ht="12.75">
      <c r="C2805" s="491"/>
      <c r="D2805" s="491"/>
      <c r="E2805" s="491"/>
      <c r="F2805" s="491"/>
      <c r="G2805" s="491"/>
    </row>
    <row r="2806" spans="3:7" ht="12.75">
      <c r="C2806" s="491"/>
      <c r="D2806" s="491"/>
      <c r="E2806" s="491"/>
      <c r="F2806" s="491"/>
      <c r="G2806" s="491"/>
    </row>
    <row r="2807" spans="3:7" ht="12.75">
      <c r="C2807" s="491"/>
      <c r="D2807" s="491"/>
      <c r="E2807" s="491"/>
      <c r="F2807" s="491"/>
      <c r="G2807" s="491"/>
    </row>
    <row r="2808" spans="3:7" ht="12.75">
      <c r="C2808" s="491"/>
      <c r="D2808" s="491"/>
      <c r="E2808" s="491"/>
      <c r="F2808" s="491"/>
      <c r="G2808" s="491"/>
    </row>
    <row r="2809" spans="3:7" ht="12.75">
      <c r="C2809" s="491"/>
      <c r="D2809" s="491"/>
      <c r="E2809" s="491"/>
      <c r="F2809" s="491"/>
      <c r="G2809" s="491"/>
    </row>
    <row r="2810" spans="3:7" ht="12.75">
      <c r="C2810" s="491"/>
      <c r="D2810" s="491"/>
      <c r="E2810" s="491"/>
      <c r="F2810" s="491"/>
      <c r="G2810" s="491"/>
    </row>
    <row r="2811" spans="3:7" ht="12.75">
      <c r="C2811" s="491"/>
      <c r="D2811" s="491"/>
      <c r="E2811" s="491"/>
      <c r="F2811" s="491"/>
      <c r="G2811" s="491"/>
    </row>
    <row r="2812" spans="3:7" ht="12.75">
      <c r="C2812" s="491"/>
      <c r="D2812" s="491"/>
      <c r="E2812" s="491"/>
      <c r="F2812" s="491"/>
      <c r="G2812" s="491"/>
    </row>
    <row r="2813" spans="3:7" ht="12.75">
      <c r="C2813" s="491"/>
      <c r="D2813" s="491"/>
      <c r="E2813" s="491"/>
      <c r="F2813" s="491"/>
      <c r="G2813" s="491"/>
    </row>
    <row r="2814" spans="3:7" ht="12.75">
      <c r="C2814" s="491"/>
      <c r="D2814" s="491"/>
      <c r="E2814" s="491"/>
      <c r="F2814" s="491"/>
      <c r="G2814" s="491"/>
    </row>
    <row r="2815" spans="3:7" ht="12.75">
      <c r="C2815" s="491"/>
      <c r="D2815" s="491"/>
      <c r="E2815" s="491"/>
      <c r="F2815" s="491"/>
      <c r="G2815" s="491"/>
    </row>
    <row r="2816" spans="3:7" ht="12.75">
      <c r="C2816" s="491"/>
      <c r="D2816" s="491"/>
      <c r="E2816" s="491"/>
      <c r="F2816" s="491"/>
      <c r="G2816" s="491"/>
    </row>
    <row r="2817" spans="3:7" ht="12.75">
      <c r="C2817" s="491"/>
      <c r="D2817" s="491"/>
      <c r="E2817" s="491"/>
      <c r="F2817" s="491"/>
      <c r="G2817" s="491"/>
    </row>
    <row r="2818" spans="3:7" ht="12.75">
      <c r="C2818" s="491"/>
      <c r="D2818" s="491"/>
      <c r="E2818" s="491"/>
      <c r="F2818" s="491"/>
      <c r="G2818" s="491"/>
    </row>
    <row r="2819" spans="3:7" ht="12.75">
      <c r="C2819" s="491"/>
      <c r="D2819" s="491"/>
      <c r="E2819" s="491"/>
      <c r="F2819" s="491"/>
      <c r="G2819" s="491"/>
    </row>
    <row r="2820" spans="3:7" ht="12.75">
      <c r="C2820" s="491"/>
      <c r="D2820" s="491"/>
      <c r="E2820" s="491"/>
      <c r="F2820" s="491"/>
      <c r="G2820" s="491"/>
    </row>
    <row r="2821" spans="3:7" ht="12.75">
      <c r="C2821" s="491"/>
      <c r="D2821" s="491"/>
      <c r="E2821" s="491"/>
      <c r="F2821" s="491"/>
      <c r="G2821" s="491"/>
    </row>
    <row r="2822" spans="3:7" ht="12.75">
      <c r="C2822" s="491"/>
      <c r="D2822" s="491"/>
      <c r="E2822" s="491"/>
      <c r="F2822" s="491"/>
      <c r="G2822" s="491"/>
    </row>
    <row r="2823" spans="3:7" ht="12.75">
      <c r="C2823" s="491"/>
      <c r="D2823" s="491"/>
      <c r="E2823" s="491"/>
      <c r="F2823" s="491"/>
      <c r="G2823" s="491"/>
    </row>
    <row r="2824" spans="3:7" ht="12.75">
      <c r="C2824" s="491"/>
      <c r="D2824" s="491"/>
      <c r="E2824" s="491"/>
      <c r="F2824" s="491"/>
      <c r="G2824" s="491"/>
    </row>
    <row r="2825" spans="3:7" ht="12.75">
      <c r="C2825" s="491"/>
      <c r="D2825" s="491"/>
      <c r="E2825" s="491"/>
      <c r="F2825" s="491"/>
      <c r="G2825" s="491"/>
    </row>
    <row r="2826" spans="3:7" ht="12.75">
      <c r="C2826" s="491"/>
      <c r="D2826" s="491"/>
      <c r="E2826" s="491"/>
      <c r="F2826" s="491"/>
      <c r="G2826" s="491"/>
    </row>
    <row r="2827" spans="3:7" ht="12.75">
      <c r="C2827" s="491"/>
      <c r="D2827" s="491"/>
      <c r="E2827" s="491"/>
      <c r="F2827" s="491"/>
      <c r="G2827" s="491"/>
    </row>
    <row r="2828" spans="3:7" ht="12.75">
      <c r="C2828" s="491"/>
      <c r="D2828" s="491"/>
      <c r="E2828" s="491"/>
      <c r="F2828" s="491"/>
      <c r="G2828" s="491"/>
    </row>
    <row r="2829" spans="3:7" ht="12.75">
      <c r="C2829" s="491"/>
      <c r="D2829" s="491"/>
      <c r="E2829" s="491"/>
      <c r="F2829" s="491"/>
      <c r="G2829" s="491"/>
    </row>
    <row r="2830" spans="3:7" ht="12.75">
      <c r="C2830" s="491"/>
      <c r="D2830" s="491"/>
      <c r="E2830" s="491"/>
      <c r="F2830" s="491"/>
      <c r="G2830" s="491"/>
    </row>
    <row r="2831" spans="3:7" ht="12.75">
      <c r="C2831" s="491"/>
      <c r="D2831" s="491"/>
      <c r="E2831" s="491"/>
      <c r="F2831" s="491"/>
      <c r="G2831" s="491"/>
    </row>
    <row r="2832" spans="3:7" ht="12.75">
      <c r="C2832" s="491"/>
      <c r="D2832" s="491"/>
      <c r="E2832" s="491"/>
      <c r="F2832" s="491"/>
      <c r="G2832" s="491"/>
    </row>
    <row r="2833" spans="3:7" ht="12.75">
      <c r="C2833" s="491"/>
      <c r="D2833" s="491"/>
      <c r="E2833" s="491"/>
      <c r="F2833" s="491"/>
      <c r="G2833" s="491"/>
    </row>
    <row r="2834" spans="3:7" ht="12.75">
      <c r="C2834" s="491"/>
      <c r="D2834" s="491"/>
      <c r="E2834" s="491"/>
      <c r="F2834" s="491"/>
      <c r="G2834" s="491"/>
    </row>
    <row r="2835" spans="3:7" ht="12.75">
      <c r="C2835" s="491"/>
      <c r="D2835" s="491"/>
      <c r="E2835" s="491"/>
      <c r="F2835" s="491"/>
      <c r="G2835" s="491"/>
    </row>
    <row r="2836" spans="3:7" ht="12.75">
      <c r="C2836" s="491"/>
      <c r="D2836" s="491"/>
      <c r="E2836" s="491"/>
      <c r="F2836" s="491"/>
      <c r="G2836" s="491"/>
    </row>
    <row r="2837" spans="3:7" ht="12.75">
      <c r="C2837" s="491"/>
      <c r="D2837" s="491"/>
      <c r="E2837" s="491"/>
      <c r="F2837" s="491"/>
      <c r="G2837" s="491"/>
    </row>
    <row r="2838" spans="3:7" ht="12.75">
      <c r="C2838" s="491"/>
      <c r="D2838" s="491"/>
      <c r="E2838" s="491"/>
      <c r="F2838" s="491"/>
      <c r="G2838" s="491"/>
    </row>
    <row r="2839" spans="3:7" ht="12.75">
      <c r="C2839" s="491"/>
      <c r="D2839" s="491"/>
      <c r="E2839" s="491"/>
      <c r="F2839" s="491"/>
      <c r="G2839" s="491"/>
    </row>
    <row r="2840" spans="3:7" ht="12.75">
      <c r="C2840" s="491"/>
      <c r="D2840" s="491"/>
      <c r="E2840" s="491"/>
      <c r="F2840" s="491"/>
      <c r="G2840" s="491"/>
    </row>
    <row r="2841" spans="3:7" ht="12.75">
      <c r="C2841" s="491"/>
      <c r="D2841" s="491"/>
      <c r="E2841" s="491"/>
      <c r="F2841" s="491"/>
      <c r="G2841" s="491"/>
    </row>
    <row r="2842" spans="3:7" ht="12.75">
      <c r="C2842" s="491"/>
      <c r="D2842" s="491"/>
      <c r="E2842" s="491"/>
      <c r="F2842" s="491"/>
      <c r="G2842" s="491"/>
    </row>
    <row r="2843" spans="3:7" ht="12.75">
      <c r="C2843" s="491"/>
      <c r="D2843" s="491"/>
      <c r="E2843" s="491"/>
      <c r="F2843" s="491"/>
      <c r="G2843" s="491"/>
    </row>
    <row r="2844" spans="3:7" ht="12.75">
      <c r="C2844" s="491"/>
      <c r="D2844" s="491"/>
      <c r="E2844" s="491"/>
      <c r="F2844" s="491"/>
      <c r="G2844" s="491"/>
    </row>
    <row r="2845" spans="3:7" ht="12.75">
      <c r="C2845" s="491"/>
      <c r="D2845" s="491"/>
      <c r="E2845" s="491"/>
      <c r="F2845" s="491"/>
      <c r="G2845" s="491"/>
    </row>
    <row r="2846" spans="3:7" ht="12.75">
      <c r="C2846" s="491"/>
      <c r="D2846" s="491"/>
      <c r="E2846" s="491"/>
      <c r="F2846" s="491"/>
      <c r="G2846" s="491"/>
    </row>
    <row r="2847" spans="3:7" ht="12.75">
      <c r="C2847" s="491"/>
      <c r="D2847" s="491"/>
      <c r="E2847" s="491"/>
      <c r="F2847" s="491"/>
      <c r="G2847" s="491"/>
    </row>
    <row r="2848" spans="3:7" ht="12.75">
      <c r="C2848" s="491"/>
      <c r="D2848" s="491"/>
      <c r="E2848" s="491"/>
      <c r="F2848" s="491"/>
      <c r="G2848" s="491"/>
    </row>
    <row r="2849" spans="3:7" ht="12.75">
      <c r="C2849" s="491"/>
      <c r="D2849" s="491"/>
      <c r="E2849" s="491"/>
      <c r="F2849" s="491"/>
      <c r="G2849" s="491"/>
    </row>
    <row r="2850" spans="3:7" ht="12.75">
      <c r="C2850" s="491"/>
      <c r="D2850" s="491"/>
      <c r="E2850" s="491"/>
      <c r="F2850" s="491"/>
      <c r="G2850" s="491"/>
    </row>
    <row r="2851" spans="3:7" ht="12.75">
      <c r="C2851" s="491"/>
      <c r="D2851" s="491"/>
      <c r="E2851" s="491"/>
      <c r="F2851" s="491"/>
      <c r="G2851" s="491"/>
    </row>
    <row r="2852" spans="3:7" ht="12.75">
      <c r="C2852" s="491"/>
      <c r="D2852" s="491"/>
      <c r="E2852" s="491"/>
      <c r="F2852" s="491"/>
      <c r="G2852" s="491"/>
    </row>
    <row r="2853" spans="3:7" ht="12.75">
      <c r="C2853" s="491"/>
      <c r="D2853" s="491"/>
      <c r="E2853" s="491"/>
      <c r="F2853" s="491"/>
      <c r="G2853" s="491"/>
    </row>
    <row r="2854" spans="3:7" ht="12.75">
      <c r="C2854" s="491"/>
      <c r="D2854" s="491"/>
      <c r="E2854" s="491"/>
      <c r="F2854" s="491"/>
      <c r="G2854" s="491"/>
    </row>
    <row r="2855" spans="3:7" ht="12.75">
      <c r="C2855" s="491"/>
      <c r="D2855" s="491"/>
      <c r="E2855" s="491"/>
      <c r="F2855" s="491"/>
      <c r="G2855" s="491"/>
    </row>
    <row r="2856" spans="3:7" ht="12.75">
      <c r="C2856" s="491"/>
      <c r="D2856" s="491"/>
      <c r="E2856" s="491"/>
      <c r="F2856" s="491"/>
      <c r="G2856" s="491"/>
    </row>
    <row r="2857" spans="3:7" ht="12.75">
      <c r="C2857" s="491"/>
      <c r="D2857" s="491"/>
      <c r="E2857" s="491"/>
      <c r="F2857" s="491"/>
      <c r="G2857" s="491"/>
    </row>
    <row r="2858" spans="3:7" ht="12.75">
      <c r="C2858" s="491"/>
      <c r="D2858" s="491"/>
      <c r="E2858" s="491"/>
      <c r="F2858" s="491"/>
      <c r="G2858" s="491"/>
    </row>
    <row r="2859" spans="3:7" ht="12.75">
      <c r="C2859" s="491"/>
      <c r="D2859" s="491"/>
      <c r="E2859" s="491"/>
      <c r="F2859" s="491"/>
      <c r="G2859" s="491"/>
    </row>
    <row r="2860" spans="3:7" ht="12.75">
      <c r="C2860" s="491"/>
      <c r="D2860" s="491"/>
      <c r="E2860" s="491"/>
      <c r="F2860" s="491"/>
      <c r="G2860" s="491"/>
    </row>
    <row r="2861" spans="3:7" ht="12.75">
      <c r="C2861" s="491"/>
      <c r="D2861" s="491"/>
      <c r="E2861" s="491"/>
      <c r="F2861" s="491"/>
      <c r="G2861" s="491"/>
    </row>
    <row r="2862" spans="3:7" ht="12.75">
      <c r="C2862" s="491"/>
      <c r="D2862" s="491"/>
      <c r="E2862" s="491"/>
      <c r="F2862" s="491"/>
      <c r="G2862" s="491"/>
    </row>
    <row r="2863" spans="3:7" ht="12.75">
      <c r="C2863" s="491"/>
      <c r="D2863" s="491"/>
      <c r="E2863" s="491"/>
      <c r="F2863" s="491"/>
      <c r="G2863" s="491"/>
    </row>
    <row r="2864" spans="3:7" ht="12.75">
      <c r="C2864" s="491"/>
      <c r="D2864" s="491"/>
      <c r="E2864" s="491"/>
      <c r="F2864" s="491"/>
      <c r="G2864" s="491"/>
    </row>
    <row r="2865" spans="3:7" ht="12.75">
      <c r="C2865" s="491"/>
      <c r="D2865" s="491"/>
      <c r="E2865" s="491"/>
      <c r="F2865" s="491"/>
      <c r="G2865" s="491"/>
    </row>
    <row r="2866" spans="3:7" ht="12.75">
      <c r="C2866" s="491"/>
      <c r="D2866" s="491"/>
      <c r="E2866" s="491"/>
      <c r="F2866" s="491"/>
      <c r="G2866" s="491"/>
    </row>
    <row r="2867" spans="3:7" ht="12.75">
      <c r="C2867" s="491"/>
      <c r="D2867" s="491"/>
      <c r="E2867" s="491"/>
      <c r="F2867" s="491"/>
      <c r="G2867" s="491"/>
    </row>
    <row r="2868" spans="3:7" ht="12.75">
      <c r="C2868" s="491"/>
      <c r="D2868" s="491"/>
      <c r="E2868" s="491"/>
      <c r="F2868" s="491"/>
      <c r="G2868" s="491"/>
    </row>
    <row r="2869" spans="3:7" ht="12.75">
      <c r="C2869" s="491"/>
      <c r="D2869" s="491"/>
      <c r="E2869" s="491"/>
      <c r="F2869" s="491"/>
      <c r="G2869" s="491"/>
    </row>
    <row r="2870" spans="3:7" ht="12.75">
      <c r="C2870" s="491"/>
      <c r="D2870" s="491"/>
      <c r="E2870" s="491"/>
      <c r="F2870" s="491"/>
      <c r="G2870" s="491"/>
    </row>
    <row r="2871" spans="3:7" ht="12.75">
      <c r="C2871" s="491"/>
      <c r="D2871" s="491"/>
      <c r="E2871" s="491"/>
      <c r="F2871" s="491"/>
      <c r="G2871" s="491"/>
    </row>
    <row r="2872" spans="3:7" ht="12.75">
      <c r="C2872" s="491"/>
      <c r="D2872" s="491"/>
      <c r="E2872" s="491"/>
      <c r="F2872" s="491"/>
      <c r="G2872" s="491"/>
    </row>
    <row r="2873" spans="3:7" ht="12.75">
      <c r="C2873" s="491"/>
      <c r="D2873" s="491"/>
      <c r="E2873" s="491"/>
      <c r="F2873" s="491"/>
      <c r="G2873" s="491"/>
    </row>
    <row r="2874" spans="3:7" ht="12.75">
      <c r="C2874" s="491"/>
      <c r="D2874" s="491"/>
      <c r="E2874" s="491"/>
      <c r="F2874" s="491"/>
      <c r="G2874" s="491"/>
    </row>
    <row r="2875" spans="3:7" ht="12.75">
      <c r="C2875" s="491"/>
      <c r="D2875" s="491"/>
      <c r="E2875" s="491"/>
      <c r="F2875" s="491"/>
      <c r="G2875" s="491"/>
    </row>
    <row r="2876" spans="3:7" ht="12.75">
      <c r="C2876" s="491"/>
      <c r="D2876" s="491"/>
      <c r="E2876" s="491"/>
      <c r="F2876" s="491"/>
      <c r="G2876" s="491"/>
    </row>
    <row r="2877" spans="3:7" ht="12.75">
      <c r="C2877" s="491"/>
      <c r="D2877" s="491"/>
      <c r="E2877" s="491"/>
      <c r="F2877" s="491"/>
      <c r="G2877" s="491"/>
    </row>
    <row r="2878" spans="3:7" ht="12.75">
      <c r="C2878" s="491"/>
      <c r="D2878" s="491"/>
      <c r="E2878" s="491"/>
      <c r="F2878" s="491"/>
      <c r="G2878" s="491"/>
    </row>
    <row r="2879" spans="3:7" ht="12.75">
      <c r="C2879" s="491"/>
      <c r="D2879" s="491"/>
      <c r="E2879" s="491"/>
      <c r="F2879" s="491"/>
      <c r="G2879" s="491"/>
    </row>
    <row r="2880" spans="3:7" ht="12.75">
      <c r="C2880" s="491"/>
      <c r="D2880" s="491"/>
      <c r="E2880" s="491"/>
      <c r="F2880" s="491"/>
      <c r="G2880" s="491"/>
    </row>
    <row r="2881" spans="3:7" ht="12.75">
      <c r="C2881" s="491"/>
      <c r="D2881" s="491"/>
      <c r="E2881" s="491"/>
      <c r="F2881" s="491"/>
      <c r="G2881" s="491"/>
    </row>
    <row r="2882" spans="3:7" ht="12.75">
      <c r="C2882" s="491"/>
      <c r="D2882" s="491"/>
      <c r="E2882" s="491"/>
      <c r="F2882" s="491"/>
      <c r="G2882" s="491"/>
    </row>
    <row r="2883" spans="3:7" ht="12.75">
      <c r="C2883" s="491"/>
      <c r="D2883" s="491"/>
      <c r="E2883" s="491"/>
      <c r="F2883" s="491"/>
      <c r="G2883" s="491"/>
    </row>
    <row r="2884" spans="3:7" ht="12.75">
      <c r="C2884" s="491"/>
      <c r="D2884" s="491"/>
      <c r="E2884" s="491"/>
      <c r="F2884" s="491"/>
      <c r="G2884" s="491"/>
    </row>
    <row r="2885" spans="3:7" ht="12.75">
      <c r="C2885" s="491"/>
      <c r="D2885" s="491"/>
      <c r="E2885" s="491"/>
      <c r="F2885" s="491"/>
      <c r="G2885" s="491"/>
    </row>
    <row r="2886" spans="3:7" ht="12.75">
      <c r="C2886" s="491"/>
      <c r="D2886" s="491"/>
      <c r="E2886" s="491"/>
      <c r="F2886" s="491"/>
      <c r="G2886" s="491"/>
    </row>
    <row r="2887" spans="3:7" ht="12.75">
      <c r="C2887" s="491"/>
      <c r="D2887" s="491"/>
      <c r="E2887" s="491"/>
      <c r="F2887" s="491"/>
      <c r="G2887" s="491"/>
    </row>
    <row r="2888" spans="3:7" ht="12.75">
      <c r="C2888" s="491"/>
      <c r="D2888" s="491"/>
      <c r="E2888" s="491"/>
      <c r="F2888" s="491"/>
      <c r="G2888" s="491"/>
    </row>
    <row r="2889" spans="3:7" ht="12.75">
      <c r="C2889" s="491"/>
      <c r="D2889" s="491"/>
      <c r="E2889" s="491"/>
      <c r="F2889" s="491"/>
      <c r="G2889" s="491"/>
    </row>
    <row r="2890" spans="3:7" ht="12.75">
      <c r="C2890" s="491"/>
      <c r="D2890" s="491"/>
      <c r="E2890" s="491"/>
      <c r="F2890" s="491"/>
      <c r="G2890" s="491"/>
    </row>
    <row r="2891" spans="3:7" ht="12.75">
      <c r="C2891" s="491"/>
      <c r="D2891" s="491"/>
      <c r="E2891" s="491"/>
      <c r="F2891" s="491"/>
      <c r="G2891" s="491"/>
    </row>
    <row r="2892" spans="3:7" ht="12.75">
      <c r="C2892" s="491"/>
      <c r="D2892" s="491"/>
      <c r="E2892" s="491"/>
      <c r="F2892" s="491"/>
      <c r="G2892" s="491"/>
    </row>
    <row r="2893" spans="3:7" ht="12.75">
      <c r="C2893" s="491"/>
      <c r="D2893" s="491"/>
      <c r="E2893" s="491"/>
      <c r="F2893" s="491"/>
      <c r="G2893" s="491"/>
    </row>
    <row r="2894" spans="3:7" ht="12.75">
      <c r="C2894" s="491"/>
      <c r="D2894" s="491"/>
      <c r="E2894" s="491"/>
      <c r="F2894" s="491"/>
      <c r="G2894" s="491"/>
    </row>
    <row r="2895" spans="3:7" ht="12.75">
      <c r="C2895" s="491"/>
      <c r="D2895" s="491"/>
      <c r="E2895" s="491"/>
      <c r="F2895" s="491"/>
      <c r="G2895" s="491"/>
    </row>
    <row r="2896" spans="3:7" ht="12.75">
      <c r="C2896" s="491"/>
      <c r="D2896" s="491"/>
      <c r="E2896" s="491"/>
      <c r="F2896" s="491"/>
      <c r="G2896" s="491"/>
    </row>
    <row r="2897" spans="3:7" ht="12.75">
      <c r="C2897" s="491"/>
      <c r="D2897" s="491"/>
      <c r="E2897" s="491"/>
      <c r="F2897" s="491"/>
      <c r="G2897" s="491"/>
    </row>
    <row r="2898" spans="3:7" ht="12.75">
      <c r="C2898" s="491"/>
      <c r="D2898" s="491"/>
      <c r="E2898" s="491"/>
      <c r="F2898" s="491"/>
      <c r="G2898" s="491"/>
    </row>
    <row r="2899" spans="3:7" ht="12.75">
      <c r="C2899" s="491"/>
      <c r="D2899" s="491"/>
      <c r="E2899" s="491"/>
      <c r="F2899" s="491"/>
      <c r="G2899" s="491"/>
    </row>
    <row r="2900" spans="3:7" ht="12.75">
      <c r="C2900" s="491"/>
      <c r="D2900" s="491"/>
      <c r="E2900" s="491"/>
      <c r="F2900" s="491"/>
      <c r="G2900" s="491"/>
    </row>
    <row r="2901" spans="3:7" ht="12.75">
      <c r="C2901" s="491"/>
      <c r="D2901" s="491"/>
      <c r="E2901" s="491"/>
      <c r="F2901" s="491"/>
      <c r="G2901" s="491"/>
    </row>
    <row r="2902" spans="3:7" ht="12.75">
      <c r="C2902" s="491"/>
      <c r="D2902" s="491"/>
      <c r="E2902" s="491"/>
      <c r="F2902" s="491"/>
      <c r="G2902" s="491"/>
    </row>
    <row r="2903" spans="3:7" ht="12.75">
      <c r="C2903" s="491"/>
      <c r="D2903" s="491"/>
      <c r="E2903" s="491"/>
      <c r="F2903" s="491"/>
      <c r="G2903" s="491"/>
    </row>
    <row r="2904" spans="3:7" ht="12.75">
      <c r="C2904" s="491"/>
      <c r="D2904" s="491"/>
      <c r="E2904" s="491"/>
      <c r="F2904" s="491"/>
      <c r="G2904" s="491"/>
    </row>
    <row r="2905" spans="3:7" ht="12.75">
      <c r="C2905" s="491"/>
      <c r="D2905" s="491"/>
      <c r="E2905" s="491"/>
      <c r="F2905" s="491"/>
      <c r="G2905" s="491"/>
    </row>
    <row r="2906" spans="3:7" ht="12.75">
      <c r="C2906" s="491"/>
      <c r="D2906" s="491"/>
      <c r="E2906" s="491"/>
      <c r="F2906" s="491"/>
      <c r="G2906" s="491"/>
    </row>
    <row r="2907" spans="3:7" ht="12.75">
      <c r="C2907" s="491"/>
      <c r="D2907" s="491"/>
      <c r="E2907" s="491"/>
      <c r="F2907" s="491"/>
      <c r="G2907" s="491"/>
    </row>
    <row r="2908" spans="3:7" ht="12.75">
      <c r="C2908" s="491"/>
      <c r="D2908" s="491"/>
      <c r="E2908" s="491"/>
      <c r="F2908" s="491"/>
      <c r="G2908" s="491"/>
    </row>
    <row r="2909" spans="3:7" ht="12.75">
      <c r="C2909" s="491"/>
      <c r="D2909" s="491"/>
      <c r="E2909" s="491"/>
      <c r="F2909" s="491"/>
      <c r="G2909" s="491"/>
    </row>
    <row r="2910" spans="3:7" ht="12.75">
      <c r="C2910" s="491"/>
      <c r="D2910" s="491"/>
      <c r="E2910" s="491"/>
      <c r="F2910" s="491"/>
      <c r="G2910" s="491"/>
    </row>
    <row r="2911" spans="3:7" ht="12.75">
      <c r="C2911" s="491"/>
      <c r="D2911" s="491"/>
      <c r="E2911" s="491"/>
      <c r="F2911" s="491"/>
      <c r="G2911" s="491"/>
    </row>
    <row r="2912" spans="3:7" ht="12.75">
      <c r="C2912" s="491"/>
      <c r="D2912" s="491"/>
      <c r="E2912" s="491"/>
      <c r="F2912" s="491"/>
      <c r="G2912" s="491"/>
    </row>
    <row r="2913" spans="3:7" ht="12.75">
      <c r="C2913" s="491"/>
      <c r="D2913" s="491"/>
      <c r="E2913" s="491"/>
      <c r="F2913" s="491"/>
      <c r="G2913" s="491"/>
    </row>
    <row r="2914" spans="3:7" ht="12.75">
      <c r="C2914" s="491"/>
      <c r="D2914" s="491"/>
      <c r="E2914" s="491"/>
      <c r="F2914" s="491"/>
      <c r="G2914" s="491"/>
    </row>
    <row r="2915" spans="3:7" ht="12.75">
      <c r="C2915" s="491"/>
      <c r="D2915" s="491"/>
      <c r="E2915" s="491"/>
      <c r="F2915" s="491"/>
      <c r="G2915" s="491"/>
    </row>
    <row r="2916" spans="3:7" ht="12.75">
      <c r="C2916" s="491"/>
      <c r="D2916" s="491"/>
      <c r="E2916" s="491"/>
      <c r="F2916" s="491"/>
      <c r="G2916" s="491"/>
    </row>
    <row r="2917" spans="3:7" ht="12.75">
      <c r="C2917" s="491"/>
      <c r="D2917" s="491"/>
      <c r="E2917" s="491"/>
      <c r="F2917" s="491"/>
      <c r="G2917" s="491"/>
    </row>
    <row r="2918" spans="3:7" ht="12.75">
      <c r="C2918" s="491"/>
      <c r="D2918" s="491"/>
      <c r="E2918" s="491"/>
      <c r="F2918" s="491"/>
      <c r="G2918" s="491"/>
    </row>
    <row r="2919" spans="3:7" ht="12.75">
      <c r="C2919" s="491"/>
      <c r="D2919" s="491"/>
      <c r="E2919" s="491"/>
      <c r="F2919" s="491"/>
      <c r="G2919" s="491"/>
    </row>
    <row r="2920" spans="3:7" ht="12.75">
      <c r="C2920" s="491"/>
      <c r="D2920" s="491"/>
      <c r="E2920" s="491"/>
      <c r="F2920" s="491"/>
      <c r="G2920" s="491"/>
    </row>
    <row r="2921" spans="3:7" ht="12.75">
      <c r="C2921" s="491"/>
      <c r="D2921" s="491"/>
      <c r="E2921" s="491"/>
      <c r="F2921" s="491"/>
      <c r="G2921" s="491"/>
    </row>
    <row r="2922" spans="3:7" ht="12.75">
      <c r="C2922" s="491"/>
      <c r="D2922" s="491"/>
      <c r="E2922" s="491"/>
      <c r="F2922" s="491"/>
      <c r="G2922" s="491"/>
    </row>
    <row r="2923" spans="3:7" ht="12.75">
      <c r="C2923" s="491"/>
      <c r="D2923" s="491"/>
      <c r="E2923" s="491"/>
      <c r="F2923" s="491"/>
      <c r="G2923" s="491"/>
    </row>
    <row r="2924" spans="3:7" ht="12.75">
      <c r="C2924" s="491"/>
      <c r="D2924" s="491"/>
      <c r="E2924" s="491"/>
      <c r="F2924" s="491"/>
      <c r="G2924" s="491"/>
    </row>
    <row r="2925" spans="3:7" ht="12.75">
      <c r="C2925" s="491"/>
      <c r="D2925" s="491"/>
      <c r="E2925" s="491"/>
      <c r="F2925" s="491"/>
      <c r="G2925" s="491"/>
    </row>
    <row r="2926" spans="3:7" ht="12.75">
      <c r="C2926" s="491"/>
      <c r="D2926" s="491"/>
      <c r="E2926" s="491"/>
      <c r="F2926" s="491"/>
      <c r="G2926" s="491"/>
    </row>
    <row r="2927" spans="3:7" ht="12.75">
      <c r="C2927" s="491"/>
      <c r="D2927" s="491"/>
      <c r="E2927" s="491"/>
      <c r="F2927" s="491"/>
      <c r="G2927" s="491"/>
    </row>
    <row r="2928" spans="3:7" ht="12.75">
      <c r="C2928" s="491"/>
      <c r="D2928" s="491"/>
      <c r="E2928" s="491"/>
      <c r="F2928" s="491"/>
      <c r="G2928" s="491"/>
    </row>
    <row r="2929" spans="3:7" ht="12.75">
      <c r="C2929" s="491"/>
      <c r="D2929" s="491"/>
      <c r="E2929" s="491"/>
      <c r="F2929" s="491"/>
      <c r="G2929" s="491"/>
    </row>
    <row r="2930" spans="3:7" ht="12.75">
      <c r="C2930" s="491"/>
      <c r="D2930" s="491"/>
      <c r="E2930" s="491"/>
      <c r="F2930" s="491"/>
      <c r="G2930" s="491"/>
    </row>
    <row r="2931" spans="3:7" ht="12.75">
      <c r="C2931" s="491"/>
      <c r="D2931" s="491"/>
      <c r="E2931" s="491"/>
      <c r="F2931" s="491"/>
      <c r="G2931" s="491"/>
    </row>
    <row r="2932" spans="3:7" ht="12.75">
      <c r="C2932" s="491"/>
      <c r="D2932" s="491"/>
      <c r="E2932" s="491"/>
      <c r="F2932" s="491"/>
      <c r="G2932" s="491"/>
    </row>
    <row r="2933" spans="3:7" ht="12.75">
      <c r="C2933" s="491"/>
      <c r="D2933" s="491"/>
      <c r="E2933" s="491"/>
      <c r="F2933" s="491"/>
      <c r="G2933" s="491"/>
    </row>
    <row r="2934" spans="3:7" ht="12.75">
      <c r="C2934" s="491"/>
      <c r="D2934" s="491"/>
      <c r="E2934" s="491"/>
      <c r="F2934" s="491"/>
      <c r="G2934" s="491"/>
    </row>
    <row r="2935" spans="3:7" ht="12.75">
      <c r="C2935" s="491"/>
      <c r="D2935" s="491"/>
      <c r="E2935" s="491"/>
      <c r="F2935" s="491"/>
      <c r="G2935" s="491"/>
    </row>
    <row r="2936" spans="3:7" ht="12.75">
      <c r="C2936" s="491"/>
      <c r="D2936" s="491"/>
      <c r="E2936" s="491"/>
      <c r="F2936" s="491"/>
      <c r="G2936" s="491"/>
    </row>
    <row r="2937" spans="3:7" ht="12.75">
      <c r="C2937" s="491"/>
      <c r="D2937" s="491"/>
      <c r="E2937" s="491"/>
      <c r="F2937" s="491"/>
      <c r="G2937" s="491"/>
    </row>
    <row r="2938" spans="3:7" ht="12.75">
      <c r="C2938" s="491"/>
      <c r="D2938" s="491"/>
      <c r="E2938" s="491"/>
      <c r="F2938" s="491"/>
      <c r="G2938" s="491"/>
    </row>
    <row r="2939" spans="3:7" ht="12.75">
      <c r="C2939" s="491"/>
      <c r="D2939" s="491"/>
      <c r="E2939" s="491"/>
      <c r="F2939" s="491"/>
      <c r="G2939" s="491"/>
    </row>
    <row r="2940" spans="3:7" ht="12.75">
      <c r="C2940" s="491"/>
      <c r="D2940" s="491"/>
      <c r="E2940" s="491"/>
      <c r="F2940" s="491"/>
      <c r="G2940" s="491"/>
    </row>
    <row r="2941" spans="3:7" ht="12.75">
      <c r="C2941" s="491"/>
      <c r="D2941" s="491"/>
      <c r="E2941" s="491"/>
      <c r="F2941" s="491"/>
      <c r="G2941" s="491"/>
    </row>
    <row r="2942" spans="3:7" ht="12.75">
      <c r="C2942" s="491"/>
      <c r="D2942" s="491"/>
      <c r="E2942" s="491"/>
      <c r="F2942" s="491"/>
      <c r="G2942" s="491"/>
    </row>
    <row r="2943" spans="3:7" ht="12.75">
      <c r="C2943" s="491"/>
      <c r="D2943" s="491"/>
      <c r="E2943" s="491"/>
      <c r="F2943" s="491"/>
      <c r="G2943" s="491"/>
    </row>
    <row r="2944" spans="3:7" ht="12.75">
      <c r="C2944" s="491"/>
      <c r="D2944" s="491"/>
      <c r="E2944" s="491"/>
      <c r="F2944" s="491"/>
      <c r="G2944" s="491"/>
    </row>
    <row r="2945" spans="3:7" ht="12.75">
      <c r="C2945" s="491"/>
      <c r="D2945" s="491"/>
      <c r="E2945" s="491"/>
      <c r="F2945" s="491"/>
      <c r="G2945" s="491"/>
    </row>
    <row r="2946" spans="3:7" ht="12.75">
      <c r="C2946" s="491"/>
      <c r="D2946" s="491"/>
      <c r="E2946" s="491"/>
      <c r="F2946" s="491"/>
      <c r="G2946" s="491"/>
    </row>
    <row r="2947" spans="3:7" ht="12.75">
      <c r="C2947" s="491"/>
      <c r="D2947" s="491"/>
      <c r="E2947" s="491"/>
      <c r="F2947" s="491"/>
      <c r="G2947" s="491"/>
    </row>
    <row r="2948" spans="3:7" ht="12.75">
      <c r="C2948" s="491"/>
      <c r="D2948" s="491"/>
      <c r="E2948" s="491"/>
      <c r="F2948" s="491"/>
      <c r="G2948" s="491"/>
    </row>
    <row r="2949" spans="3:7" ht="12.75">
      <c r="C2949" s="491"/>
      <c r="D2949" s="491"/>
      <c r="E2949" s="491"/>
      <c r="F2949" s="491"/>
      <c r="G2949" s="491"/>
    </row>
    <row r="2950" spans="3:7" ht="12.75">
      <c r="C2950" s="491"/>
      <c r="D2950" s="491"/>
      <c r="E2950" s="491"/>
      <c r="F2950" s="491"/>
      <c r="G2950" s="491"/>
    </row>
    <row r="2951" spans="3:7" ht="12.75">
      <c r="C2951" s="491"/>
      <c r="D2951" s="491"/>
      <c r="E2951" s="491"/>
      <c r="F2951" s="491"/>
      <c r="G2951" s="491"/>
    </row>
    <row r="2952" spans="3:7" ht="12.75">
      <c r="C2952" s="491"/>
      <c r="D2952" s="491"/>
      <c r="E2952" s="491"/>
      <c r="F2952" s="491"/>
      <c r="G2952" s="491"/>
    </row>
    <row r="2953" spans="3:7" ht="12.75">
      <c r="C2953" s="491"/>
      <c r="D2953" s="491"/>
      <c r="E2953" s="491"/>
      <c r="F2953" s="491"/>
      <c r="G2953" s="491"/>
    </row>
    <row r="2954" spans="3:7" ht="12.75">
      <c r="C2954" s="491"/>
      <c r="D2954" s="491"/>
      <c r="E2954" s="491"/>
      <c r="F2954" s="491"/>
      <c r="G2954" s="491"/>
    </row>
    <row r="2955" spans="3:7" ht="12.75">
      <c r="C2955" s="491"/>
      <c r="D2955" s="491"/>
      <c r="E2955" s="491"/>
      <c r="F2955" s="491"/>
      <c r="G2955" s="491"/>
    </row>
    <row r="2956" spans="3:7" ht="12.75">
      <c r="C2956" s="491"/>
      <c r="D2956" s="491"/>
      <c r="E2956" s="491"/>
      <c r="F2956" s="491"/>
      <c r="G2956" s="491"/>
    </row>
    <row r="2957" spans="3:7" ht="12.75">
      <c r="C2957" s="491"/>
      <c r="D2957" s="491"/>
      <c r="E2957" s="491"/>
      <c r="F2957" s="491"/>
      <c r="G2957" s="491"/>
    </row>
    <row r="2958" spans="3:7" ht="12.75">
      <c r="C2958" s="491"/>
      <c r="D2958" s="491"/>
      <c r="E2958" s="491"/>
      <c r="F2958" s="491"/>
      <c r="G2958" s="491"/>
    </row>
    <row r="2959" spans="3:7" ht="12.75">
      <c r="C2959" s="491"/>
      <c r="D2959" s="491"/>
      <c r="E2959" s="491"/>
      <c r="F2959" s="491"/>
      <c r="G2959" s="491"/>
    </row>
    <row r="2960" spans="3:7" ht="12.75">
      <c r="C2960" s="491"/>
      <c r="D2960" s="491"/>
      <c r="E2960" s="491"/>
      <c r="F2960" s="491"/>
      <c r="G2960" s="491"/>
    </row>
    <row r="2961" spans="3:7" ht="12.75">
      <c r="C2961" s="491"/>
      <c r="D2961" s="491"/>
      <c r="E2961" s="491"/>
      <c r="F2961" s="491"/>
      <c r="G2961" s="491"/>
    </row>
    <row r="2962" spans="3:7" ht="12.75">
      <c r="C2962" s="491"/>
      <c r="D2962" s="491"/>
      <c r="E2962" s="491"/>
      <c r="F2962" s="491"/>
      <c r="G2962" s="491"/>
    </row>
    <row r="2963" spans="3:7" ht="12.75">
      <c r="C2963" s="491"/>
      <c r="D2963" s="491"/>
      <c r="E2963" s="491"/>
      <c r="F2963" s="491"/>
      <c r="G2963" s="491"/>
    </row>
    <row r="2964" spans="3:7" ht="12.75">
      <c r="C2964" s="491"/>
      <c r="D2964" s="491"/>
      <c r="E2964" s="491"/>
      <c r="F2964" s="491"/>
      <c r="G2964" s="491"/>
    </row>
    <row r="2965" spans="3:7" ht="12.75">
      <c r="C2965" s="491"/>
      <c r="D2965" s="491"/>
      <c r="E2965" s="491"/>
      <c r="F2965" s="491"/>
      <c r="G2965" s="491"/>
    </row>
    <row r="2966" spans="3:7" ht="12.75">
      <c r="C2966" s="491"/>
      <c r="D2966" s="491"/>
      <c r="E2966" s="491"/>
      <c r="F2966" s="491"/>
      <c r="G2966" s="491"/>
    </row>
    <row r="2967" spans="3:7" ht="12.75">
      <c r="C2967" s="491"/>
      <c r="D2967" s="491"/>
      <c r="E2967" s="491"/>
      <c r="F2967" s="491"/>
      <c r="G2967" s="491"/>
    </row>
    <row r="2968" spans="3:7" ht="12.75">
      <c r="C2968" s="491"/>
      <c r="D2968" s="491"/>
      <c r="E2968" s="491"/>
      <c r="F2968" s="491"/>
      <c r="G2968" s="491"/>
    </row>
    <row r="2969" spans="3:7" ht="12.75">
      <c r="C2969" s="491"/>
      <c r="D2969" s="491"/>
      <c r="E2969" s="491"/>
      <c r="F2969" s="491"/>
      <c r="G2969" s="491"/>
    </row>
    <row r="2970" spans="3:7" ht="12.75">
      <c r="C2970" s="491"/>
      <c r="D2970" s="491"/>
      <c r="E2970" s="491"/>
      <c r="F2970" s="491"/>
      <c r="G2970" s="491"/>
    </row>
    <row r="2971" spans="3:7" ht="12.75">
      <c r="C2971" s="491"/>
      <c r="D2971" s="491"/>
      <c r="E2971" s="491"/>
      <c r="F2971" s="491"/>
      <c r="G2971" s="491"/>
    </row>
    <row r="2972" spans="3:7" ht="12.75">
      <c r="C2972" s="491"/>
      <c r="D2972" s="491"/>
      <c r="E2972" s="491"/>
      <c r="F2972" s="491"/>
      <c r="G2972" s="491"/>
    </row>
    <row r="2973" spans="3:7" ht="12.75">
      <c r="C2973" s="491"/>
      <c r="D2973" s="491"/>
      <c r="E2973" s="491"/>
      <c r="F2973" s="491"/>
      <c r="G2973" s="491"/>
    </row>
    <row r="2974" spans="3:7" ht="12.75">
      <c r="C2974" s="491"/>
      <c r="D2974" s="491"/>
      <c r="E2974" s="491"/>
      <c r="F2974" s="491"/>
      <c r="G2974" s="491"/>
    </row>
    <row r="2975" spans="3:7" ht="12.75">
      <c r="C2975" s="491"/>
      <c r="D2975" s="491"/>
      <c r="E2975" s="491"/>
      <c r="F2975" s="491"/>
      <c r="G2975" s="491"/>
    </row>
    <row r="2976" spans="3:7" ht="12.75">
      <c r="C2976" s="491"/>
      <c r="D2976" s="491"/>
      <c r="E2976" s="491"/>
      <c r="F2976" s="491"/>
      <c r="G2976" s="491"/>
    </row>
    <row r="2977" spans="3:7" ht="12.75">
      <c r="C2977" s="491"/>
      <c r="D2977" s="491"/>
      <c r="E2977" s="491"/>
      <c r="F2977" s="491"/>
      <c r="G2977" s="491"/>
    </row>
    <row r="2978" spans="3:7" ht="12.75">
      <c r="C2978" s="491"/>
      <c r="D2978" s="491"/>
      <c r="E2978" s="491"/>
      <c r="F2978" s="491"/>
      <c r="G2978" s="491"/>
    </row>
    <row r="2979" spans="3:7" ht="12.75">
      <c r="C2979" s="491"/>
      <c r="D2979" s="491"/>
      <c r="E2979" s="491"/>
      <c r="F2979" s="491"/>
      <c r="G2979" s="491"/>
    </row>
    <row r="2980" spans="3:7" ht="12.75">
      <c r="C2980" s="491"/>
      <c r="D2980" s="491"/>
      <c r="E2980" s="491"/>
      <c r="F2980" s="491"/>
      <c r="G2980" s="491"/>
    </row>
    <row r="2981" spans="3:7" ht="12.75">
      <c r="C2981" s="491"/>
      <c r="D2981" s="491"/>
      <c r="E2981" s="491"/>
      <c r="F2981" s="491"/>
      <c r="G2981" s="491"/>
    </row>
    <row r="2982" spans="3:7" ht="12.75">
      <c r="C2982" s="491"/>
      <c r="D2982" s="491"/>
      <c r="E2982" s="491"/>
      <c r="F2982" s="491"/>
      <c r="G2982" s="491"/>
    </row>
    <row r="2983" spans="3:7" ht="12.75">
      <c r="C2983" s="491"/>
      <c r="D2983" s="491"/>
      <c r="E2983" s="491"/>
      <c r="F2983" s="491"/>
      <c r="G2983" s="491"/>
    </row>
    <row r="2984" spans="3:7" ht="12.75">
      <c r="C2984" s="491"/>
      <c r="D2984" s="491"/>
      <c r="E2984" s="491"/>
      <c r="F2984" s="491"/>
      <c r="G2984" s="491"/>
    </row>
    <row r="2985" spans="3:7" ht="12.75">
      <c r="C2985" s="491"/>
      <c r="D2985" s="491"/>
      <c r="E2985" s="491"/>
      <c r="F2985" s="491"/>
      <c r="G2985" s="491"/>
    </row>
    <row r="2986" spans="3:7" ht="12.75">
      <c r="C2986" s="491"/>
      <c r="D2986" s="491"/>
      <c r="E2986" s="491"/>
      <c r="F2986" s="491"/>
      <c r="G2986" s="491"/>
    </row>
    <row r="2987" spans="3:7" ht="12.75">
      <c r="C2987" s="491"/>
      <c r="D2987" s="491"/>
      <c r="E2987" s="491"/>
      <c r="F2987" s="491"/>
      <c r="G2987" s="491"/>
    </row>
    <row r="2988" spans="3:7" ht="12.75">
      <c r="C2988" s="491"/>
      <c r="D2988" s="491"/>
      <c r="E2988" s="491"/>
      <c r="F2988" s="491"/>
      <c r="G2988" s="491"/>
    </row>
    <row r="2989" spans="3:7" ht="12.75">
      <c r="C2989" s="491"/>
      <c r="D2989" s="491"/>
      <c r="E2989" s="491"/>
      <c r="F2989" s="491"/>
      <c r="G2989" s="491"/>
    </row>
    <row r="2990" spans="3:7" ht="12.75">
      <c r="C2990" s="491"/>
      <c r="D2990" s="491"/>
      <c r="E2990" s="491"/>
      <c r="F2990" s="491"/>
      <c r="G2990" s="491"/>
    </row>
    <row r="2991" spans="3:7" ht="12.75">
      <c r="C2991" s="491"/>
      <c r="D2991" s="491"/>
      <c r="E2991" s="491"/>
      <c r="F2991" s="491"/>
      <c r="G2991" s="491"/>
    </row>
    <row r="2992" spans="3:7" ht="12.75">
      <c r="C2992" s="491"/>
      <c r="D2992" s="491"/>
      <c r="E2992" s="491"/>
      <c r="F2992" s="491"/>
      <c r="G2992" s="491"/>
    </row>
    <row r="2993" spans="3:7" ht="12.75">
      <c r="C2993" s="491"/>
      <c r="D2993" s="491"/>
      <c r="E2993" s="491"/>
      <c r="F2993" s="491"/>
      <c r="G2993" s="491"/>
    </row>
    <row r="2994" spans="3:7" ht="12.75">
      <c r="C2994" s="491"/>
      <c r="D2994" s="491"/>
      <c r="E2994" s="491"/>
      <c r="F2994" s="491"/>
      <c r="G2994" s="491"/>
    </row>
    <row r="2995" spans="3:7" ht="12.75">
      <c r="C2995" s="491"/>
      <c r="D2995" s="491"/>
      <c r="E2995" s="491"/>
      <c r="F2995" s="491"/>
      <c r="G2995" s="491"/>
    </row>
    <row r="2996" spans="3:7" ht="12.75">
      <c r="C2996" s="491"/>
      <c r="D2996" s="491"/>
      <c r="E2996" s="491"/>
      <c r="F2996" s="491"/>
      <c r="G2996" s="491"/>
    </row>
    <row r="2997" spans="3:7" ht="12.75">
      <c r="C2997" s="491"/>
      <c r="D2997" s="491"/>
      <c r="E2997" s="491"/>
      <c r="F2997" s="491"/>
      <c r="G2997" s="491"/>
    </row>
    <row r="2998" spans="3:7" ht="12.75">
      <c r="C2998" s="491"/>
      <c r="D2998" s="491"/>
      <c r="E2998" s="491"/>
      <c r="F2998" s="491"/>
      <c r="G2998" s="491"/>
    </row>
    <row r="2999" spans="3:7" ht="12.75">
      <c r="C2999" s="491"/>
      <c r="D2999" s="491"/>
      <c r="E2999" s="491"/>
      <c r="F2999" s="491"/>
      <c r="G2999" s="491"/>
    </row>
    <row r="3000" spans="3:7" ht="12.75">
      <c r="C3000" s="491"/>
      <c r="D3000" s="491"/>
      <c r="E3000" s="491"/>
      <c r="F3000" s="491"/>
      <c r="G3000" s="491"/>
    </row>
    <row r="3001" spans="3:7" ht="12.75">
      <c r="C3001" s="491"/>
      <c r="D3001" s="491"/>
      <c r="E3001" s="491"/>
      <c r="F3001" s="491"/>
      <c r="G3001" s="491"/>
    </row>
    <row r="3002" spans="3:7" ht="12.75">
      <c r="C3002" s="491"/>
      <c r="D3002" s="491"/>
      <c r="E3002" s="491"/>
      <c r="F3002" s="491"/>
      <c r="G3002" s="491"/>
    </row>
    <row r="3003" spans="3:7" ht="12.75">
      <c r="C3003" s="491"/>
      <c r="D3003" s="491"/>
      <c r="E3003" s="491"/>
      <c r="F3003" s="491"/>
      <c r="G3003" s="491"/>
    </row>
    <row r="3004" spans="3:7" ht="12.75">
      <c r="C3004" s="491"/>
      <c r="D3004" s="491"/>
      <c r="E3004" s="491"/>
      <c r="F3004" s="491"/>
      <c r="G3004" s="491"/>
    </row>
    <row r="3005" spans="3:7" ht="12.75">
      <c r="C3005" s="491"/>
      <c r="D3005" s="491"/>
      <c r="E3005" s="491"/>
      <c r="F3005" s="491"/>
      <c r="G3005" s="491"/>
    </row>
    <row r="3006" spans="3:7" ht="12.75">
      <c r="C3006" s="491"/>
      <c r="D3006" s="491"/>
      <c r="E3006" s="491"/>
      <c r="F3006" s="491"/>
      <c r="G3006" s="491"/>
    </row>
    <row r="3007" spans="3:7" ht="12.75">
      <c r="C3007" s="491"/>
      <c r="D3007" s="491"/>
      <c r="E3007" s="491"/>
      <c r="F3007" s="491"/>
      <c r="G3007" s="491"/>
    </row>
    <row r="3008" spans="3:7" ht="12.75">
      <c r="C3008" s="491"/>
      <c r="D3008" s="491"/>
      <c r="E3008" s="491"/>
      <c r="F3008" s="491"/>
      <c r="G3008" s="491"/>
    </row>
    <row r="3009" spans="3:7" ht="12.75">
      <c r="C3009" s="491"/>
      <c r="D3009" s="491"/>
      <c r="E3009" s="491"/>
      <c r="F3009" s="491"/>
      <c r="G3009" s="491"/>
    </row>
    <row r="3010" spans="3:7" ht="12.75">
      <c r="C3010" s="491"/>
      <c r="D3010" s="491"/>
      <c r="E3010" s="491"/>
      <c r="F3010" s="491"/>
      <c r="G3010" s="491"/>
    </row>
    <row r="3011" spans="3:7" ht="12.75">
      <c r="C3011" s="491"/>
      <c r="D3011" s="491"/>
      <c r="E3011" s="491"/>
      <c r="F3011" s="491"/>
      <c r="G3011" s="491"/>
    </row>
    <row r="3012" spans="3:7" ht="12.75">
      <c r="C3012" s="491"/>
      <c r="D3012" s="491"/>
      <c r="E3012" s="491"/>
      <c r="F3012" s="491"/>
      <c r="G3012" s="491"/>
    </row>
    <row r="3013" spans="3:7" ht="12.75">
      <c r="C3013" s="491"/>
      <c r="D3013" s="491"/>
      <c r="E3013" s="491"/>
      <c r="F3013" s="491"/>
      <c r="G3013" s="491"/>
    </row>
    <row r="3014" spans="3:7" ht="12.75">
      <c r="C3014" s="491"/>
      <c r="D3014" s="491"/>
      <c r="E3014" s="491"/>
      <c r="F3014" s="491"/>
      <c r="G3014" s="491"/>
    </row>
    <row r="3015" spans="3:7" ht="12.75">
      <c r="C3015" s="491"/>
      <c r="D3015" s="491"/>
      <c r="E3015" s="491"/>
      <c r="F3015" s="491"/>
      <c r="G3015" s="491"/>
    </row>
    <row r="3016" spans="3:7" ht="12.75">
      <c r="C3016" s="491"/>
      <c r="D3016" s="491"/>
      <c r="E3016" s="491"/>
      <c r="F3016" s="491"/>
      <c r="G3016" s="491"/>
    </row>
    <row r="3017" spans="3:7" ht="12.75">
      <c r="C3017" s="491"/>
      <c r="D3017" s="491"/>
      <c r="E3017" s="491"/>
      <c r="F3017" s="491"/>
      <c r="G3017" s="491"/>
    </row>
    <row r="3018" spans="3:7" ht="12.75">
      <c r="C3018" s="491"/>
      <c r="D3018" s="491"/>
      <c r="E3018" s="491"/>
      <c r="F3018" s="491"/>
      <c r="G3018" s="491"/>
    </row>
    <row r="3019" spans="3:7" ht="12.75">
      <c r="C3019" s="491"/>
      <c r="D3019" s="491"/>
      <c r="E3019" s="491"/>
      <c r="F3019" s="491"/>
      <c r="G3019" s="491"/>
    </row>
    <row r="3020" spans="3:7" ht="12.75">
      <c r="C3020" s="491"/>
      <c r="D3020" s="491"/>
      <c r="E3020" s="491"/>
      <c r="F3020" s="491"/>
      <c r="G3020" s="491"/>
    </row>
    <row r="3021" spans="3:7" ht="12.75">
      <c r="C3021" s="491"/>
      <c r="D3021" s="491"/>
      <c r="E3021" s="491"/>
      <c r="F3021" s="491"/>
      <c r="G3021" s="491"/>
    </row>
    <row r="3022" spans="3:7" ht="12.75">
      <c r="C3022" s="491"/>
      <c r="D3022" s="491"/>
      <c r="E3022" s="491"/>
      <c r="F3022" s="491"/>
      <c r="G3022" s="491"/>
    </row>
    <row r="3023" spans="3:7" ht="12.75">
      <c r="C3023" s="491"/>
      <c r="D3023" s="491"/>
      <c r="E3023" s="491"/>
      <c r="F3023" s="491"/>
      <c r="G3023" s="491"/>
    </row>
    <row r="3024" spans="3:7" ht="12.75">
      <c r="C3024" s="491"/>
      <c r="D3024" s="491"/>
      <c r="E3024" s="491"/>
      <c r="F3024" s="491"/>
      <c r="G3024" s="491"/>
    </row>
    <row r="3025" spans="3:7" ht="12.75">
      <c r="C3025" s="491"/>
      <c r="D3025" s="491"/>
      <c r="E3025" s="491"/>
      <c r="F3025" s="491"/>
      <c r="G3025" s="491"/>
    </row>
    <row r="3026" spans="3:7" ht="12.75">
      <c r="C3026" s="491"/>
      <c r="D3026" s="491"/>
      <c r="E3026" s="491"/>
      <c r="F3026" s="491"/>
      <c r="G3026" s="491"/>
    </row>
    <row r="3027" spans="3:7" ht="12.75">
      <c r="C3027" s="491"/>
      <c r="D3027" s="491"/>
      <c r="E3027" s="491"/>
      <c r="F3027" s="491"/>
      <c r="G3027" s="491"/>
    </row>
    <row r="3028" spans="3:7" ht="12.75">
      <c r="C3028" s="491"/>
      <c r="D3028" s="491"/>
      <c r="E3028" s="491"/>
      <c r="F3028" s="491"/>
      <c r="G3028" s="491"/>
    </row>
    <row r="3029" spans="3:7" ht="12.75">
      <c r="C3029" s="491"/>
      <c r="D3029" s="491"/>
      <c r="E3029" s="491"/>
      <c r="F3029" s="491"/>
      <c r="G3029" s="491"/>
    </row>
    <row r="3030" spans="3:7" ht="12.75">
      <c r="C3030" s="491"/>
      <c r="D3030" s="491"/>
      <c r="E3030" s="491"/>
      <c r="F3030" s="491"/>
      <c r="G3030" s="491"/>
    </row>
    <row r="3031" spans="3:7" ht="12.75">
      <c r="C3031" s="491"/>
      <c r="D3031" s="491"/>
      <c r="E3031" s="491"/>
      <c r="F3031" s="491"/>
      <c r="G3031" s="491"/>
    </row>
    <row r="3032" spans="3:7" ht="12.75">
      <c r="C3032" s="491"/>
      <c r="D3032" s="491"/>
      <c r="E3032" s="491"/>
      <c r="F3032" s="491"/>
      <c r="G3032" s="491"/>
    </row>
    <row r="3033" spans="3:7" ht="12.75">
      <c r="C3033" s="491"/>
      <c r="D3033" s="491"/>
      <c r="E3033" s="491"/>
      <c r="F3033" s="491"/>
      <c r="G3033" s="491"/>
    </row>
    <row r="3034" spans="3:7" ht="12.75">
      <c r="C3034" s="491"/>
      <c r="D3034" s="491"/>
      <c r="E3034" s="491"/>
      <c r="F3034" s="491"/>
      <c r="G3034" s="491"/>
    </row>
    <row r="3035" spans="3:7" ht="12.75">
      <c r="C3035" s="491"/>
      <c r="D3035" s="491"/>
      <c r="E3035" s="491"/>
      <c r="F3035" s="491"/>
      <c r="G3035" s="491"/>
    </row>
    <row r="3036" spans="3:7" ht="12.75">
      <c r="C3036" s="491"/>
      <c r="D3036" s="491"/>
      <c r="E3036" s="491"/>
      <c r="F3036" s="491"/>
      <c r="G3036" s="491"/>
    </row>
    <row r="3037" spans="3:7" ht="12.75">
      <c r="C3037" s="491"/>
      <c r="D3037" s="491"/>
      <c r="E3037" s="491"/>
      <c r="F3037" s="491"/>
      <c r="G3037" s="491"/>
    </row>
    <row r="3038" spans="3:7" ht="12.75">
      <c r="C3038" s="491"/>
      <c r="D3038" s="491"/>
      <c r="E3038" s="491"/>
      <c r="F3038" s="491"/>
      <c r="G3038" s="491"/>
    </row>
    <row r="3039" spans="3:7" ht="12.75">
      <c r="C3039" s="491"/>
      <c r="D3039" s="491"/>
      <c r="E3039" s="491"/>
      <c r="F3039" s="491"/>
      <c r="G3039" s="491"/>
    </row>
    <row r="3040" spans="3:7" ht="12.75">
      <c r="C3040" s="491"/>
      <c r="D3040" s="491"/>
      <c r="E3040" s="491"/>
      <c r="F3040" s="491"/>
      <c r="G3040" s="491"/>
    </row>
    <row r="3041" spans="3:7" ht="12.75">
      <c r="C3041" s="491"/>
      <c r="D3041" s="491"/>
      <c r="E3041" s="491"/>
      <c r="F3041" s="491"/>
      <c r="G3041" s="491"/>
    </row>
    <row r="3042" spans="3:7" ht="12.75">
      <c r="C3042" s="491"/>
      <c r="D3042" s="491"/>
      <c r="E3042" s="491"/>
      <c r="F3042" s="491"/>
      <c r="G3042" s="491"/>
    </row>
    <row r="3043" spans="3:7" ht="12.75">
      <c r="C3043" s="491"/>
      <c r="D3043" s="491"/>
      <c r="E3043" s="491"/>
      <c r="F3043" s="491"/>
      <c r="G3043" s="491"/>
    </row>
    <row r="3044" spans="3:7" ht="12.75">
      <c r="C3044" s="491"/>
      <c r="D3044" s="491"/>
      <c r="E3044" s="491"/>
      <c r="F3044" s="491"/>
      <c r="G3044" s="491"/>
    </row>
    <row r="3045" spans="3:7" ht="12.75">
      <c r="C3045" s="491"/>
      <c r="D3045" s="491"/>
      <c r="E3045" s="491"/>
      <c r="F3045" s="491"/>
      <c r="G3045" s="491"/>
    </row>
    <row r="3046" spans="3:7" ht="12.75">
      <c r="C3046" s="491"/>
      <c r="D3046" s="491"/>
      <c r="E3046" s="491"/>
      <c r="F3046" s="491"/>
      <c r="G3046" s="491"/>
    </row>
    <row r="3047" spans="3:7" ht="12.75">
      <c r="C3047" s="491"/>
      <c r="D3047" s="491"/>
      <c r="E3047" s="491"/>
      <c r="F3047" s="491"/>
      <c r="G3047" s="491"/>
    </row>
    <row r="3048" spans="3:7" ht="12.75">
      <c r="C3048" s="491"/>
      <c r="D3048" s="491"/>
      <c r="E3048" s="491"/>
      <c r="F3048" s="491"/>
      <c r="G3048" s="491"/>
    </row>
    <row r="3049" spans="3:7" ht="12.75">
      <c r="C3049" s="491"/>
      <c r="D3049" s="491"/>
      <c r="E3049" s="491"/>
      <c r="F3049" s="491"/>
      <c r="G3049" s="491"/>
    </row>
    <row r="3050" spans="3:7" ht="12.75">
      <c r="C3050" s="491"/>
      <c r="D3050" s="491"/>
      <c r="E3050" s="491"/>
      <c r="F3050" s="491"/>
      <c r="G3050" s="491"/>
    </row>
    <row r="3051" spans="3:7" ht="12.75">
      <c r="C3051" s="491"/>
      <c r="D3051" s="491"/>
      <c r="E3051" s="491"/>
      <c r="F3051" s="491"/>
      <c r="G3051" s="491"/>
    </row>
    <row r="3052" spans="3:7" ht="12.75">
      <c r="C3052" s="491"/>
      <c r="D3052" s="491"/>
      <c r="E3052" s="491"/>
      <c r="F3052" s="491"/>
      <c r="G3052" s="491"/>
    </row>
    <row r="3053" spans="3:7" ht="12.75">
      <c r="C3053" s="491"/>
      <c r="D3053" s="491"/>
      <c r="E3053" s="491"/>
      <c r="F3053" s="491"/>
      <c r="G3053" s="491"/>
    </row>
    <row r="3054" spans="3:7" ht="12.75">
      <c r="C3054" s="491"/>
      <c r="D3054" s="491"/>
      <c r="E3054" s="491"/>
      <c r="F3054" s="491"/>
      <c r="G3054" s="491"/>
    </row>
    <row r="3055" spans="3:7" ht="12.75">
      <c r="C3055" s="491"/>
      <c r="D3055" s="491"/>
      <c r="E3055" s="491"/>
      <c r="F3055" s="491"/>
      <c r="G3055" s="491"/>
    </row>
    <row r="3056" spans="3:7" ht="12.75">
      <c r="C3056" s="491"/>
      <c r="D3056" s="491"/>
      <c r="E3056" s="491"/>
      <c r="F3056" s="491"/>
      <c r="G3056" s="491"/>
    </row>
    <row r="3057" spans="3:7" ht="12.75">
      <c r="C3057" s="491"/>
      <c r="D3057" s="491"/>
      <c r="E3057" s="491"/>
      <c r="F3057" s="491"/>
      <c r="G3057" s="491"/>
    </row>
    <row r="3058" spans="3:7" ht="12.75">
      <c r="C3058" s="491"/>
      <c r="D3058" s="491"/>
      <c r="E3058" s="491"/>
      <c r="F3058" s="491"/>
      <c r="G3058" s="491"/>
    </row>
    <row r="3059" spans="3:7" ht="12.75">
      <c r="C3059" s="491"/>
      <c r="D3059" s="491"/>
      <c r="E3059" s="491"/>
      <c r="F3059" s="491"/>
      <c r="G3059" s="491"/>
    </row>
    <row r="3060" spans="3:7" ht="12.75">
      <c r="C3060" s="491"/>
      <c r="D3060" s="491"/>
      <c r="E3060" s="491"/>
      <c r="F3060" s="491"/>
      <c r="G3060" s="491"/>
    </row>
    <row r="3061" spans="3:7" ht="12.75">
      <c r="C3061" s="491"/>
      <c r="D3061" s="491"/>
      <c r="E3061" s="491"/>
      <c r="F3061" s="491"/>
      <c r="G3061" s="491"/>
    </row>
    <row r="3062" spans="3:7" ht="12.75">
      <c r="C3062" s="491"/>
      <c r="D3062" s="491"/>
      <c r="E3062" s="491"/>
      <c r="F3062" s="491"/>
      <c r="G3062" s="491"/>
    </row>
    <row r="3063" spans="3:7" ht="12.75">
      <c r="C3063" s="491"/>
      <c r="D3063" s="491"/>
      <c r="E3063" s="491"/>
      <c r="F3063" s="491"/>
      <c r="G3063" s="491"/>
    </row>
    <row r="3064" spans="3:7" ht="12.75">
      <c r="C3064" s="491"/>
      <c r="D3064" s="491"/>
      <c r="E3064" s="491"/>
      <c r="F3064" s="491"/>
      <c r="G3064" s="491"/>
    </row>
    <row r="3065" spans="3:7" ht="12.75">
      <c r="C3065" s="491"/>
      <c r="D3065" s="491"/>
      <c r="E3065" s="491"/>
      <c r="F3065" s="491"/>
      <c r="G3065" s="491"/>
    </row>
    <row r="3066" spans="3:7" ht="12.75">
      <c r="C3066" s="491"/>
      <c r="D3066" s="491"/>
      <c r="E3066" s="491"/>
      <c r="F3066" s="491"/>
      <c r="G3066" s="491"/>
    </row>
    <row r="3067" spans="3:7" ht="12.75">
      <c r="C3067" s="491"/>
      <c r="D3067" s="491"/>
      <c r="E3067" s="491"/>
      <c r="F3067" s="491"/>
      <c r="G3067" s="491"/>
    </row>
    <row r="3068" spans="3:7" ht="12.75">
      <c r="C3068" s="491"/>
      <c r="D3068" s="491"/>
      <c r="E3068" s="491"/>
      <c r="F3068" s="491"/>
      <c r="G3068" s="491"/>
    </row>
    <row r="3069" spans="3:7" ht="12.75">
      <c r="C3069" s="491"/>
      <c r="D3069" s="491"/>
      <c r="E3069" s="491"/>
      <c r="F3069" s="491"/>
      <c r="G3069" s="491"/>
    </row>
    <row r="3070" spans="3:7" ht="12.75">
      <c r="C3070" s="491"/>
      <c r="D3070" s="491"/>
      <c r="E3070" s="491"/>
      <c r="F3070" s="491"/>
      <c r="G3070" s="491"/>
    </row>
    <row r="3071" spans="3:7" ht="12.75">
      <c r="C3071" s="491"/>
      <c r="D3071" s="491"/>
      <c r="E3071" s="491"/>
      <c r="F3071" s="491"/>
      <c r="G3071" s="491"/>
    </row>
    <row r="3072" spans="3:7" ht="12.75">
      <c r="C3072" s="491"/>
      <c r="D3072" s="491"/>
      <c r="E3072" s="491"/>
      <c r="F3072" s="491"/>
      <c r="G3072" s="491"/>
    </row>
    <row r="3073" spans="3:7" ht="12.75">
      <c r="C3073" s="491"/>
      <c r="D3073" s="491"/>
      <c r="E3073" s="491"/>
      <c r="F3073" s="491"/>
      <c r="G3073" s="491"/>
    </row>
    <row r="3074" spans="3:7" ht="12.75">
      <c r="C3074" s="491"/>
      <c r="D3074" s="491"/>
      <c r="E3074" s="491"/>
      <c r="F3074" s="491"/>
      <c r="G3074" s="491"/>
    </row>
    <row r="3075" spans="3:7" ht="12.75">
      <c r="C3075" s="491"/>
      <c r="D3075" s="491"/>
      <c r="E3075" s="491"/>
      <c r="F3075" s="491"/>
      <c r="G3075" s="491"/>
    </row>
    <row r="3076" spans="3:7" ht="12.75">
      <c r="C3076" s="491"/>
      <c r="D3076" s="491"/>
      <c r="E3076" s="491"/>
      <c r="F3076" s="491"/>
      <c r="G3076" s="491"/>
    </row>
    <row r="3077" spans="3:7" ht="12.75">
      <c r="C3077" s="491"/>
      <c r="D3077" s="491"/>
      <c r="E3077" s="491"/>
      <c r="F3077" s="491"/>
      <c r="G3077" s="491"/>
    </row>
    <row r="3078" spans="3:7" ht="12.75">
      <c r="C3078" s="491"/>
      <c r="D3078" s="491"/>
      <c r="E3078" s="491"/>
      <c r="F3078" s="491"/>
      <c r="G3078" s="491"/>
    </row>
    <row r="3079" spans="3:7" ht="12.75">
      <c r="C3079" s="491"/>
      <c r="D3079" s="491"/>
      <c r="E3079" s="491"/>
      <c r="F3079" s="491"/>
      <c r="G3079" s="491"/>
    </row>
    <row r="3080" spans="3:7" ht="12.75">
      <c r="C3080" s="491"/>
      <c r="D3080" s="491"/>
      <c r="E3080" s="491"/>
      <c r="F3080" s="491"/>
      <c r="G3080" s="491"/>
    </row>
    <row r="3081" spans="3:7" ht="12.75">
      <c r="C3081" s="491"/>
      <c r="D3081" s="491"/>
      <c r="E3081" s="491"/>
      <c r="F3081" s="491"/>
      <c r="G3081" s="491"/>
    </row>
    <row r="3082" spans="3:7" ht="12.75">
      <c r="C3082" s="491"/>
      <c r="D3082" s="491"/>
      <c r="E3082" s="491"/>
      <c r="F3082" s="491"/>
      <c r="G3082" s="491"/>
    </row>
    <row r="3083" spans="3:7" ht="12.75">
      <c r="C3083" s="491"/>
      <c r="D3083" s="491"/>
      <c r="E3083" s="491"/>
      <c r="F3083" s="491"/>
      <c r="G3083" s="491"/>
    </row>
    <row r="3084" spans="3:7" ht="12.75">
      <c r="C3084" s="491"/>
      <c r="D3084" s="491"/>
      <c r="E3084" s="491"/>
      <c r="F3084" s="491"/>
      <c r="G3084" s="491"/>
    </row>
    <row r="3085" spans="3:7" ht="12.75">
      <c r="C3085" s="491"/>
      <c r="D3085" s="491"/>
      <c r="E3085" s="491"/>
      <c r="F3085" s="491"/>
      <c r="G3085" s="491"/>
    </row>
    <row r="3086" spans="3:7" ht="12.75">
      <c r="C3086" s="491"/>
      <c r="D3086" s="491"/>
      <c r="E3086" s="491"/>
      <c r="F3086" s="491"/>
      <c r="G3086" s="491"/>
    </row>
    <row r="3087" spans="3:7" ht="12.75">
      <c r="C3087" s="491"/>
      <c r="D3087" s="491"/>
      <c r="E3087" s="491"/>
      <c r="F3087" s="491"/>
      <c r="G3087" s="491"/>
    </row>
    <row r="3088" spans="3:7" ht="12.75">
      <c r="C3088" s="491"/>
      <c r="D3088" s="491"/>
      <c r="E3088" s="491"/>
      <c r="F3088" s="491"/>
      <c r="G3088" s="491"/>
    </row>
    <row r="3089" spans="3:7" ht="12.75">
      <c r="C3089" s="491"/>
      <c r="D3089" s="491"/>
      <c r="E3089" s="491"/>
      <c r="F3089" s="491"/>
      <c r="G3089" s="491"/>
    </row>
    <row r="3090" spans="3:7" ht="12.75">
      <c r="C3090" s="491"/>
      <c r="D3090" s="491"/>
      <c r="E3090" s="491"/>
      <c r="F3090" s="491"/>
      <c r="G3090" s="491"/>
    </row>
    <row r="3091" spans="3:7" ht="12.75">
      <c r="C3091" s="491"/>
      <c r="D3091" s="491"/>
      <c r="E3091" s="491"/>
      <c r="F3091" s="491"/>
      <c r="G3091" s="491"/>
    </row>
    <row r="3092" spans="3:7" ht="12.75">
      <c r="C3092" s="491"/>
      <c r="D3092" s="491"/>
      <c r="E3092" s="491"/>
      <c r="F3092" s="491"/>
      <c r="G3092" s="491"/>
    </row>
    <row r="3093" spans="3:7" ht="12.75">
      <c r="C3093" s="491"/>
      <c r="D3093" s="491"/>
      <c r="E3093" s="491"/>
      <c r="F3093" s="491"/>
      <c r="G3093" s="491"/>
    </row>
    <row r="3094" spans="3:7" ht="12.75">
      <c r="C3094" s="491"/>
      <c r="D3094" s="491"/>
      <c r="E3094" s="491"/>
      <c r="F3094" s="491"/>
      <c r="G3094" s="491"/>
    </row>
    <row r="3095" spans="3:7" ht="12.75">
      <c r="C3095" s="491"/>
      <c r="D3095" s="491"/>
      <c r="E3095" s="491"/>
      <c r="F3095" s="491"/>
      <c r="G3095" s="491"/>
    </row>
    <row r="3096" spans="3:7" ht="12.75">
      <c r="C3096" s="491"/>
      <c r="D3096" s="491"/>
      <c r="E3096" s="491"/>
      <c r="F3096" s="491"/>
      <c r="G3096" s="491"/>
    </row>
    <row r="3097" spans="3:7" ht="12.75">
      <c r="C3097" s="491"/>
      <c r="D3097" s="491"/>
      <c r="E3097" s="491"/>
      <c r="F3097" s="491"/>
      <c r="G3097" s="491"/>
    </row>
    <row r="3098" spans="3:7" ht="12.75">
      <c r="C3098" s="491"/>
      <c r="D3098" s="491"/>
      <c r="E3098" s="491"/>
      <c r="F3098" s="491"/>
      <c r="G3098" s="491"/>
    </row>
    <row r="3099" spans="3:7" ht="12.75">
      <c r="C3099" s="491"/>
      <c r="D3099" s="491"/>
      <c r="E3099" s="491"/>
      <c r="F3099" s="491"/>
      <c r="G3099" s="491"/>
    </row>
    <row r="3100" spans="3:7" ht="12.75">
      <c r="C3100" s="491"/>
      <c r="D3100" s="491"/>
      <c r="E3100" s="491"/>
      <c r="F3100" s="491"/>
      <c r="G3100" s="491"/>
    </row>
    <row r="3101" spans="3:7" ht="12.75">
      <c r="C3101" s="491"/>
      <c r="D3101" s="491"/>
      <c r="E3101" s="491"/>
      <c r="F3101" s="491"/>
      <c r="G3101" s="491"/>
    </row>
    <row r="3102" spans="3:7" ht="12.75">
      <c r="C3102" s="491"/>
      <c r="D3102" s="491"/>
      <c r="E3102" s="491"/>
      <c r="F3102" s="491"/>
      <c r="G3102" s="491"/>
    </row>
    <row r="3103" spans="3:7" ht="12.75">
      <c r="C3103" s="491"/>
      <c r="D3103" s="491"/>
      <c r="E3103" s="491"/>
      <c r="F3103" s="491"/>
      <c r="G3103" s="491"/>
    </row>
    <row r="3104" spans="3:7" ht="12.75">
      <c r="C3104" s="491"/>
      <c r="D3104" s="491"/>
      <c r="E3104" s="491"/>
      <c r="F3104" s="491"/>
      <c r="G3104" s="491"/>
    </row>
    <row r="3105" spans="3:7" ht="12.75">
      <c r="C3105" s="491"/>
      <c r="D3105" s="491"/>
      <c r="E3105" s="491"/>
      <c r="F3105" s="491"/>
      <c r="G3105" s="491"/>
    </row>
    <row r="3106" spans="3:7" ht="12.75">
      <c r="C3106" s="491"/>
      <c r="D3106" s="491"/>
      <c r="E3106" s="491"/>
      <c r="F3106" s="491"/>
      <c r="G3106" s="491"/>
    </row>
    <row r="3107" spans="3:7" ht="12.75">
      <c r="C3107" s="491"/>
      <c r="D3107" s="491"/>
      <c r="E3107" s="491"/>
      <c r="F3107" s="491"/>
      <c r="G3107" s="491"/>
    </row>
    <row r="3108" spans="3:7" ht="12.75">
      <c r="C3108" s="491"/>
      <c r="D3108" s="491"/>
      <c r="E3108" s="491"/>
      <c r="F3108" s="491"/>
      <c r="G3108" s="491"/>
    </row>
    <row r="3109" spans="3:7" ht="12.75">
      <c r="C3109" s="491"/>
      <c r="D3109" s="491"/>
      <c r="E3109" s="491"/>
      <c r="F3109" s="491"/>
      <c r="G3109" s="491"/>
    </row>
    <row r="3110" spans="3:7" ht="12.75">
      <c r="C3110" s="491"/>
      <c r="D3110" s="491"/>
      <c r="E3110" s="491"/>
      <c r="F3110" s="491"/>
      <c r="G3110" s="491"/>
    </row>
    <row r="3111" spans="3:7" ht="12.75">
      <c r="C3111" s="491"/>
      <c r="D3111" s="491"/>
      <c r="E3111" s="491"/>
      <c r="F3111" s="491"/>
      <c r="G3111" s="491"/>
    </row>
    <row r="3112" spans="3:7" ht="12.75">
      <c r="C3112" s="491"/>
      <c r="D3112" s="491"/>
      <c r="E3112" s="491"/>
      <c r="F3112" s="491"/>
      <c r="G3112" s="491"/>
    </row>
    <row r="3113" spans="3:7" ht="12.75">
      <c r="C3113" s="491"/>
      <c r="D3113" s="491"/>
      <c r="E3113" s="491"/>
      <c r="F3113" s="491"/>
      <c r="G3113" s="491"/>
    </row>
    <row r="3114" spans="3:7" ht="12.75">
      <c r="C3114" s="491"/>
      <c r="D3114" s="491"/>
      <c r="E3114" s="491"/>
      <c r="F3114" s="491"/>
      <c r="G3114" s="491"/>
    </row>
    <row r="3115" spans="3:7" ht="12.75">
      <c r="C3115" s="491"/>
      <c r="D3115" s="491"/>
      <c r="E3115" s="491"/>
      <c r="F3115" s="491"/>
      <c r="G3115" s="491"/>
    </row>
    <row r="3116" spans="3:7" ht="12.75">
      <c r="C3116" s="491"/>
      <c r="D3116" s="491"/>
      <c r="E3116" s="491"/>
      <c r="F3116" s="491"/>
      <c r="G3116" s="491"/>
    </row>
    <row r="3117" spans="3:7" ht="12.75">
      <c r="C3117" s="491"/>
      <c r="D3117" s="491"/>
      <c r="E3117" s="491"/>
      <c r="F3117" s="491"/>
      <c r="G3117" s="491"/>
    </row>
    <row r="3118" spans="3:7" ht="12.75">
      <c r="C3118" s="491"/>
      <c r="D3118" s="491"/>
      <c r="E3118" s="491"/>
      <c r="F3118" s="491"/>
      <c r="G3118" s="491"/>
    </row>
    <row r="3119" spans="3:7" ht="12.75">
      <c r="C3119" s="491"/>
      <c r="D3119" s="491"/>
      <c r="E3119" s="491"/>
      <c r="F3119" s="491"/>
      <c r="G3119" s="491"/>
    </row>
    <row r="3120" spans="3:7" ht="12.75">
      <c r="C3120" s="491"/>
      <c r="D3120" s="491"/>
      <c r="E3120" s="491"/>
      <c r="F3120" s="491"/>
      <c r="G3120" s="491"/>
    </row>
    <row r="3121" spans="3:7" ht="12.75">
      <c r="C3121" s="491"/>
      <c r="D3121" s="491"/>
      <c r="E3121" s="491"/>
      <c r="F3121" s="491"/>
      <c r="G3121" s="491"/>
    </row>
    <row r="3122" spans="3:7" ht="12.75">
      <c r="C3122" s="491"/>
      <c r="D3122" s="491"/>
      <c r="E3122" s="491"/>
      <c r="F3122" s="491"/>
      <c r="G3122" s="491"/>
    </row>
    <row r="3123" spans="3:7" ht="12.75">
      <c r="C3123" s="491"/>
      <c r="D3123" s="491"/>
      <c r="E3123" s="491"/>
      <c r="F3123" s="491"/>
      <c r="G3123" s="491"/>
    </row>
    <row r="3124" spans="3:7" ht="12.75">
      <c r="C3124" s="491"/>
      <c r="D3124" s="491"/>
      <c r="E3124" s="491"/>
      <c r="F3124" s="491"/>
      <c r="G3124" s="491"/>
    </row>
    <row r="3125" spans="3:7" ht="12.75">
      <c r="C3125" s="491"/>
      <c r="D3125" s="491"/>
      <c r="E3125" s="491"/>
      <c r="F3125" s="491"/>
      <c r="G3125" s="491"/>
    </row>
    <row r="3126" spans="3:7" ht="12.75">
      <c r="C3126" s="491"/>
      <c r="D3126" s="491"/>
      <c r="E3126" s="491"/>
      <c r="F3126" s="491"/>
      <c r="G3126" s="491"/>
    </row>
    <row r="3127" spans="3:7" ht="12.75">
      <c r="C3127" s="491"/>
      <c r="D3127" s="491"/>
      <c r="E3127" s="491"/>
      <c r="F3127" s="491"/>
      <c r="G3127" s="491"/>
    </row>
    <row r="3128" spans="3:7" ht="12.75">
      <c r="C3128" s="491"/>
      <c r="D3128" s="491"/>
      <c r="E3128" s="491"/>
      <c r="F3128" s="491"/>
      <c r="G3128" s="491"/>
    </row>
    <row r="3129" spans="3:7" ht="12.75">
      <c r="C3129" s="491"/>
      <c r="D3129" s="491"/>
      <c r="E3129" s="491"/>
      <c r="F3129" s="491"/>
      <c r="G3129" s="491"/>
    </row>
    <row r="3130" spans="3:7" ht="12.75">
      <c r="C3130" s="491"/>
      <c r="D3130" s="491"/>
      <c r="E3130" s="491"/>
      <c r="F3130" s="491"/>
      <c r="G3130" s="491"/>
    </row>
    <row r="3131" spans="3:7" ht="12.75">
      <c r="C3131" s="491"/>
      <c r="D3131" s="491"/>
      <c r="E3131" s="491"/>
      <c r="F3131" s="491"/>
      <c r="G3131" s="491"/>
    </row>
    <row r="3132" spans="3:7" ht="12.75">
      <c r="C3132" s="491"/>
      <c r="D3132" s="491"/>
      <c r="E3132" s="491"/>
      <c r="F3132" s="491"/>
      <c r="G3132" s="491"/>
    </row>
    <row r="3133" spans="3:7" ht="12.75">
      <c r="C3133" s="491"/>
      <c r="D3133" s="491"/>
      <c r="E3133" s="491"/>
      <c r="F3133" s="491"/>
      <c r="G3133" s="491"/>
    </row>
    <row r="3134" spans="3:7" ht="12.75">
      <c r="C3134" s="491"/>
      <c r="D3134" s="491"/>
      <c r="E3134" s="491"/>
      <c r="F3134" s="491"/>
      <c r="G3134" s="491"/>
    </row>
    <row r="3135" spans="3:7" ht="12.75">
      <c r="C3135" s="491"/>
      <c r="D3135" s="491"/>
      <c r="E3135" s="491"/>
      <c r="F3135" s="491"/>
      <c r="G3135" s="491"/>
    </row>
    <row r="3136" spans="3:7" ht="12.75">
      <c r="C3136" s="491"/>
      <c r="D3136" s="491"/>
      <c r="E3136" s="491"/>
      <c r="F3136" s="491"/>
      <c r="G3136" s="491"/>
    </row>
    <row r="3137" spans="3:7" ht="12.75">
      <c r="C3137" s="491"/>
      <c r="D3137" s="491"/>
      <c r="E3137" s="491"/>
      <c r="F3137" s="491"/>
      <c r="G3137" s="491"/>
    </row>
    <row r="3138" spans="3:7" ht="12.75">
      <c r="C3138" s="491"/>
      <c r="D3138" s="491"/>
      <c r="E3138" s="491"/>
      <c r="F3138" s="491"/>
      <c r="G3138" s="491"/>
    </row>
    <row r="3139" spans="3:7" ht="12.75">
      <c r="C3139" s="491"/>
      <c r="D3139" s="491"/>
      <c r="E3139" s="491"/>
      <c r="F3139" s="491"/>
      <c r="G3139" s="491"/>
    </row>
    <row r="3140" spans="3:7" ht="12.75">
      <c r="C3140" s="491"/>
      <c r="D3140" s="491"/>
      <c r="E3140" s="491"/>
      <c r="F3140" s="491"/>
      <c r="G3140" s="491"/>
    </row>
    <row r="3141" spans="3:7" ht="12.75">
      <c r="C3141" s="491"/>
      <c r="D3141" s="491"/>
      <c r="E3141" s="491"/>
      <c r="F3141" s="491"/>
      <c r="G3141" s="491"/>
    </row>
    <row r="3142" spans="3:7" ht="12.75">
      <c r="C3142" s="491"/>
      <c r="D3142" s="491"/>
      <c r="E3142" s="491"/>
      <c r="F3142" s="491"/>
      <c r="G3142" s="491"/>
    </row>
    <row r="3143" spans="3:7" ht="12.75">
      <c r="C3143" s="491"/>
      <c r="D3143" s="491"/>
      <c r="E3143" s="491"/>
      <c r="F3143" s="491"/>
      <c r="G3143" s="491"/>
    </row>
    <row r="3144" spans="3:7" ht="12.75">
      <c r="C3144" s="491"/>
      <c r="D3144" s="491"/>
      <c r="E3144" s="491"/>
      <c r="F3144" s="491"/>
      <c r="G3144" s="491"/>
    </row>
    <row r="3145" spans="3:7" ht="12.75">
      <c r="C3145" s="491"/>
      <c r="D3145" s="491"/>
      <c r="E3145" s="491"/>
      <c r="F3145" s="491"/>
      <c r="G3145" s="491"/>
    </row>
    <row r="3146" spans="3:7" ht="12.75">
      <c r="C3146" s="491"/>
      <c r="D3146" s="491"/>
      <c r="E3146" s="491"/>
      <c r="F3146" s="491"/>
      <c r="G3146" s="491"/>
    </row>
    <row r="3147" spans="3:7" ht="12.75">
      <c r="C3147" s="491"/>
      <c r="D3147" s="491"/>
      <c r="E3147" s="491"/>
      <c r="F3147" s="491"/>
      <c r="G3147" s="491"/>
    </row>
    <row r="3148" spans="3:7" ht="12.75">
      <c r="C3148" s="491"/>
      <c r="D3148" s="491"/>
      <c r="E3148" s="491"/>
      <c r="F3148" s="491"/>
      <c r="G3148" s="491"/>
    </row>
    <row r="3149" spans="3:7" ht="12.75">
      <c r="C3149" s="491"/>
      <c r="D3149" s="491"/>
      <c r="E3149" s="491"/>
      <c r="F3149" s="491"/>
      <c r="G3149" s="491"/>
    </row>
    <row r="3150" spans="3:7" ht="12.75">
      <c r="C3150" s="491"/>
      <c r="D3150" s="491"/>
      <c r="E3150" s="491"/>
      <c r="F3150" s="491"/>
      <c r="G3150" s="491"/>
    </row>
    <row r="3151" spans="3:7" ht="12.75">
      <c r="C3151" s="491"/>
      <c r="D3151" s="491"/>
      <c r="E3151" s="491"/>
      <c r="F3151" s="491"/>
      <c r="G3151" s="491"/>
    </row>
    <row r="3152" spans="3:7" ht="12.75">
      <c r="C3152" s="491"/>
      <c r="D3152" s="491"/>
      <c r="E3152" s="491"/>
      <c r="F3152" s="491"/>
      <c r="G3152" s="491"/>
    </row>
    <row r="3153" spans="3:7" ht="12.75">
      <c r="C3153" s="491"/>
      <c r="D3153" s="491"/>
      <c r="E3153" s="491"/>
      <c r="F3153" s="491"/>
      <c r="G3153" s="491"/>
    </row>
    <row r="3154" spans="3:7" ht="12.75">
      <c r="C3154" s="491"/>
      <c r="D3154" s="491"/>
      <c r="E3154" s="491"/>
      <c r="F3154" s="491"/>
      <c r="G3154" s="491"/>
    </row>
    <row r="3155" spans="3:7" ht="12.75">
      <c r="C3155" s="491"/>
      <c r="D3155" s="491"/>
      <c r="E3155" s="491"/>
      <c r="F3155" s="491"/>
      <c r="G3155" s="491"/>
    </row>
    <row r="3156" spans="3:7" ht="12.75">
      <c r="C3156" s="491"/>
      <c r="D3156" s="491"/>
      <c r="E3156" s="491"/>
      <c r="F3156" s="491"/>
      <c r="G3156" s="491"/>
    </row>
    <row r="3157" spans="3:7" ht="12.75">
      <c r="C3157" s="491"/>
      <c r="D3157" s="491"/>
      <c r="E3157" s="491"/>
      <c r="F3157" s="491"/>
      <c r="G3157" s="491"/>
    </row>
    <row r="3158" spans="3:7" ht="12.75">
      <c r="C3158" s="491"/>
      <c r="D3158" s="491"/>
      <c r="E3158" s="491"/>
      <c r="F3158" s="491"/>
      <c r="G3158" s="491"/>
    </row>
    <row r="3159" spans="3:7" ht="12.75">
      <c r="C3159" s="491"/>
      <c r="D3159" s="491"/>
      <c r="E3159" s="491"/>
      <c r="F3159" s="491"/>
      <c r="G3159" s="491"/>
    </row>
    <row r="3160" spans="3:7" ht="12.75">
      <c r="C3160" s="491"/>
      <c r="D3160" s="491"/>
      <c r="E3160" s="491"/>
      <c r="F3160" s="491"/>
      <c r="G3160" s="491"/>
    </row>
    <row r="3161" spans="3:7" ht="12.75">
      <c r="C3161" s="491"/>
      <c r="D3161" s="491"/>
      <c r="E3161" s="491"/>
      <c r="F3161" s="491"/>
      <c r="G3161" s="491"/>
    </row>
    <row r="3162" spans="3:7" ht="12.75">
      <c r="C3162" s="491"/>
      <c r="D3162" s="491"/>
      <c r="E3162" s="491"/>
      <c r="F3162" s="491"/>
      <c r="G3162" s="491"/>
    </row>
    <row r="3163" spans="3:7" ht="12.75">
      <c r="C3163" s="491"/>
      <c r="D3163" s="491"/>
      <c r="E3163" s="491"/>
      <c r="F3163" s="491"/>
      <c r="G3163" s="491"/>
    </row>
  </sheetData>
  <sheetProtection/>
  <mergeCells count="184">
    <mergeCell ref="A321:H321"/>
    <mergeCell ref="G290:G291"/>
    <mergeCell ref="H290:H291"/>
    <mergeCell ref="B313:G313"/>
    <mergeCell ref="E314:G314"/>
    <mergeCell ref="E315:G315"/>
    <mergeCell ref="E316:G316"/>
    <mergeCell ref="G233:G234"/>
    <mergeCell ref="H233:H234"/>
    <mergeCell ref="A257:F257"/>
    <mergeCell ref="A276:H276"/>
    <mergeCell ref="A282:H282"/>
    <mergeCell ref="A290:A291"/>
    <mergeCell ref="B290:B291"/>
    <mergeCell ref="C290:C291"/>
    <mergeCell ref="D290:E290"/>
    <mergeCell ref="F290:F291"/>
    <mergeCell ref="B231:D231"/>
    <mergeCell ref="E231:F231"/>
    <mergeCell ref="A233:A234"/>
    <mergeCell ref="B233:B234"/>
    <mergeCell ref="C233:C234"/>
    <mergeCell ref="D233:E233"/>
    <mergeCell ref="F233:F234"/>
    <mergeCell ref="B208:H208"/>
    <mergeCell ref="B210:F210"/>
    <mergeCell ref="A212:A213"/>
    <mergeCell ref="B212:B213"/>
    <mergeCell ref="C212:C213"/>
    <mergeCell ref="D212:D213"/>
    <mergeCell ref="E212:E213"/>
    <mergeCell ref="F212:F213"/>
    <mergeCell ref="G212:G213"/>
    <mergeCell ref="H212:H213"/>
    <mergeCell ref="C205:D205"/>
    <mergeCell ref="E205:F205"/>
    <mergeCell ref="G205:H205"/>
    <mergeCell ref="C206:D206"/>
    <mergeCell ref="E206:F206"/>
    <mergeCell ref="G206:H206"/>
    <mergeCell ref="C203:D203"/>
    <mergeCell ref="E203:F203"/>
    <mergeCell ref="G203:H203"/>
    <mergeCell ref="C204:D204"/>
    <mergeCell ref="E204:F204"/>
    <mergeCell ref="G204:H204"/>
    <mergeCell ref="C199:D199"/>
    <mergeCell ref="E199:F199"/>
    <mergeCell ref="G199:H199"/>
    <mergeCell ref="C200:H200"/>
    <mergeCell ref="C201:H201"/>
    <mergeCell ref="C202:D202"/>
    <mergeCell ref="E202:F202"/>
    <mergeCell ref="G202:H202"/>
    <mergeCell ref="C196:D196"/>
    <mergeCell ref="E196:F196"/>
    <mergeCell ref="G196:H196"/>
    <mergeCell ref="C197:H197"/>
    <mergeCell ref="C198:D198"/>
    <mergeCell ref="E198:F198"/>
    <mergeCell ref="G198:H198"/>
    <mergeCell ref="C194:D194"/>
    <mergeCell ref="E194:F194"/>
    <mergeCell ref="G194:H194"/>
    <mergeCell ref="C195:D195"/>
    <mergeCell ref="E195:F195"/>
    <mergeCell ref="G195:H195"/>
    <mergeCell ref="C192:D192"/>
    <mergeCell ref="E192:F192"/>
    <mergeCell ref="G192:H192"/>
    <mergeCell ref="C193:D193"/>
    <mergeCell ref="E193:F193"/>
    <mergeCell ref="G193:H193"/>
    <mergeCell ref="C188:D188"/>
    <mergeCell ref="E188:F188"/>
    <mergeCell ref="G188:H188"/>
    <mergeCell ref="C189:H189"/>
    <mergeCell ref="C190:H190"/>
    <mergeCell ref="C191:D191"/>
    <mergeCell ref="E191:F191"/>
    <mergeCell ref="G191:H191"/>
    <mergeCell ref="C185:D185"/>
    <mergeCell ref="E185:F185"/>
    <mergeCell ref="G185:H185"/>
    <mergeCell ref="C186:H186"/>
    <mergeCell ref="C187:D187"/>
    <mergeCell ref="E187:F187"/>
    <mergeCell ref="G187:H187"/>
    <mergeCell ref="C183:D183"/>
    <mergeCell ref="E183:F183"/>
    <mergeCell ref="G183:H183"/>
    <mergeCell ref="C184:D184"/>
    <mergeCell ref="E184:F184"/>
    <mergeCell ref="G184:H184"/>
    <mergeCell ref="C181:D181"/>
    <mergeCell ref="E181:F181"/>
    <mergeCell ref="G181:H181"/>
    <mergeCell ref="C182:D182"/>
    <mergeCell ref="E182:F182"/>
    <mergeCell ref="G182:H182"/>
    <mergeCell ref="C177:D177"/>
    <mergeCell ref="E177:F177"/>
    <mergeCell ref="G177:H177"/>
    <mergeCell ref="C178:H178"/>
    <mergeCell ref="C179:H179"/>
    <mergeCell ref="C180:D180"/>
    <mergeCell ref="E180:F180"/>
    <mergeCell ref="G180:H180"/>
    <mergeCell ref="C174:D174"/>
    <mergeCell ref="E174:F174"/>
    <mergeCell ref="G174:H174"/>
    <mergeCell ref="C175:H175"/>
    <mergeCell ref="C176:D176"/>
    <mergeCell ref="E176:F176"/>
    <mergeCell ref="G176:H176"/>
    <mergeCell ref="C172:D172"/>
    <mergeCell ref="E172:F172"/>
    <mergeCell ref="G172:H172"/>
    <mergeCell ref="C173:D173"/>
    <mergeCell ref="E173:F173"/>
    <mergeCell ref="G173:H173"/>
    <mergeCell ref="C170:D170"/>
    <mergeCell ref="E170:F170"/>
    <mergeCell ref="G170:H170"/>
    <mergeCell ref="C171:D171"/>
    <mergeCell ref="E171:F171"/>
    <mergeCell ref="G171:H171"/>
    <mergeCell ref="C166:D166"/>
    <mergeCell ref="E166:F166"/>
    <mergeCell ref="G166:H166"/>
    <mergeCell ref="C167:H167"/>
    <mergeCell ref="C168:H168"/>
    <mergeCell ref="C169:D169"/>
    <mergeCell ref="E169:F169"/>
    <mergeCell ref="G169:H169"/>
    <mergeCell ref="C163:D163"/>
    <mergeCell ref="E163:F163"/>
    <mergeCell ref="G163:H163"/>
    <mergeCell ref="C164:H164"/>
    <mergeCell ref="C165:D165"/>
    <mergeCell ref="E165:F165"/>
    <mergeCell ref="G165:H165"/>
    <mergeCell ref="C161:D161"/>
    <mergeCell ref="E161:F161"/>
    <mergeCell ref="G161:H161"/>
    <mergeCell ref="C162:D162"/>
    <mergeCell ref="E162:F162"/>
    <mergeCell ref="G162:H162"/>
    <mergeCell ref="C159:D159"/>
    <mergeCell ref="E159:F159"/>
    <mergeCell ref="G159:H159"/>
    <mergeCell ref="C160:D160"/>
    <mergeCell ref="E160:F160"/>
    <mergeCell ref="G160:H160"/>
    <mergeCell ref="C155:D155"/>
    <mergeCell ref="E155:F155"/>
    <mergeCell ref="G155:H155"/>
    <mergeCell ref="C156:H156"/>
    <mergeCell ref="C157:H157"/>
    <mergeCell ref="C158:D158"/>
    <mergeCell ref="E158:F158"/>
    <mergeCell ref="G158:H158"/>
    <mergeCell ref="A139:F139"/>
    <mergeCell ref="B149:F149"/>
    <mergeCell ref="B150:H150"/>
    <mergeCell ref="C154:D154"/>
    <mergeCell ref="E154:F154"/>
    <mergeCell ref="G154:H154"/>
    <mergeCell ref="G12:G13"/>
    <mergeCell ref="H12:H13"/>
    <mergeCell ref="A52:H52"/>
    <mergeCell ref="B54:H54"/>
    <mergeCell ref="A124:F124"/>
    <mergeCell ref="A132:F132"/>
    <mergeCell ref="A6:H6"/>
    <mergeCell ref="A7:H7"/>
    <mergeCell ref="B9:G9"/>
    <mergeCell ref="B10:G10"/>
    <mergeCell ref="E11:H11"/>
    <mergeCell ref="A12:A13"/>
    <mergeCell ref="B12:B13"/>
    <mergeCell ref="C12:C13"/>
    <mergeCell ref="D12:E12"/>
    <mergeCell ref="F12:F1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6" r:id="rId1"/>
  <rowBreaks count="5" manualBreakCount="5">
    <brk id="64" max="7" man="1"/>
    <brk id="123" max="7" man="1"/>
    <brk id="188" max="7" man="1"/>
    <brk id="251" max="7" man="1"/>
    <brk id="311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213"/>
  <sheetViews>
    <sheetView view="pageBreakPreview" zoomScaleSheetLayoutView="100" zoomScalePageLayoutView="0" workbookViewId="0" topLeftCell="A124">
      <selection activeCell="N17" sqref="N17"/>
    </sheetView>
  </sheetViews>
  <sheetFormatPr defaultColWidth="0" defaultRowHeight="12.75"/>
  <cols>
    <col min="1" max="1" width="5.625" style="636" customWidth="1"/>
    <col min="2" max="2" width="50.25390625" style="636" customWidth="1"/>
    <col min="3" max="3" width="7.25390625" style="636" customWidth="1"/>
    <col min="4" max="4" width="15.00390625" style="636" customWidth="1"/>
    <col min="5" max="5" width="15.375" style="636" customWidth="1"/>
    <col min="6" max="6" width="14.125" style="636" customWidth="1"/>
    <col min="7" max="7" width="12.125" style="636" customWidth="1"/>
    <col min="8" max="251" width="9.125" style="636" customWidth="1"/>
    <col min="252" max="252" width="5.625" style="636" customWidth="1"/>
    <col min="253" max="253" width="42.75390625" style="636" customWidth="1"/>
    <col min="254" max="254" width="6.375" style="636" customWidth="1"/>
    <col min="255" max="255" width="15.00390625" style="636" customWidth="1"/>
    <col min="256" max="16384" width="0" style="636" hidden="1" customWidth="1"/>
  </cols>
  <sheetData>
    <row r="1" spans="5:7" ht="15">
      <c r="E1" s="637" t="s">
        <v>650</v>
      </c>
      <c r="F1" s="637"/>
      <c r="G1" s="637"/>
    </row>
    <row r="2" spans="5:7" s="638" customFormat="1" ht="12">
      <c r="E2" s="1488" t="s">
        <v>651</v>
      </c>
      <c r="F2" s="1488"/>
      <c r="G2" s="639"/>
    </row>
    <row r="3" spans="5:7" s="638" customFormat="1" ht="12">
      <c r="E3" s="1489" t="s">
        <v>13</v>
      </c>
      <c r="F3" s="1489"/>
      <c r="G3" s="1489"/>
    </row>
    <row r="4" spans="1:5" s="638" customFormat="1" ht="12">
      <c r="A4" s="640"/>
      <c r="B4" s="640"/>
      <c r="C4" s="640"/>
      <c r="D4" s="641"/>
      <c r="E4" s="640" t="s">
        <v>311</v>
      </c>
    </row>
    <row r="5" spans="1:7" ht="21.75" customHeight="1">
      <c r="A5" s="1490" t="s">
        <v>652</v>
      </c>
      <c r="B5" s="1490"/>
      <c r="C5" s="1490"/>
      <c r="D5" s="1490"/>
      <c r="E5" s="1490"/>
      <c r="F5" s="1490"/>
      <c r="G5" s="1490"/>
    </row>
    <row r="6" spans="1:7" ht="18.75">
      <c r="A6" s="1490" t="s">
        <v>299</v>
      </c>
      <c r="B6" s="1490"/>
      <c r="C6" s="1490"/>
      <c r="D6" s="1490"/>
      <c r="E6" s="1490"/>
      <c r="F6" s="1490"/>
      <c r="G6" s="1490"/>
    </row>
    <row r="7" spans="2:6" ht="26.25" customHeight="1">
      <c r="B7" s="1491"/>
      <c r="C7" s="1491"/>
      <c r="D7" s="1491"/>
      <c r="E7" s="1491"/>
      <c r="F7" s="1491"/>
    </row>
    <row r="8" spans="2:6" ht="21" customHeight="1">
      <c r="B8" s="1487" t="s">
        <v>5</v>
      </c>
      <c r="C8" s="1487"/>
      <c r="D8" s="1487"/>
      <c r="E8" s="1487"/>
      <c r="F8" s="1487"/>
    </row>
    <row r="9" spans="1:6" ht="15">
      <c r="A9" s="642" t="s">
        <v>6</v>
      </c>
      <c r="B9" s="1494" t="s">
        <v>653</v>
      </c>
      <c r="C9" s="1494"/>
      <c r="D9" s="1494"/>
      <c r="E9" s="1494"/>
      <c r="F9" s="1494"/>
    </row>
    <row r="10" spans="1:7" ht="5.25" customHeight="1">
      <c r="A10" s="642"/>
      <c r="B10" s="643"/>
      <c r="C10" s="643"/>
      <c r="D10" s="643"/>
      <c r="E10" s="1495"/>
      <c r="F10" s="1495"/>
      <c r="G10" s="1495"/>
    </row>
    <row r="11" spans="1:7" ht="14.25" customHeight="1">
      <c r="A11" s="1496" t="s">
        <v>654</v>
      </c>
      <c r="B11" s="1497"/>
      <c r="C11" s="1497"/>
      <c r="D11" s="1497"/>
      <c r="E11" s="1497"/>
      <c r="F11" s="1497"/>
      <c r="G11" s="1498"/>
    </row>
    <row r="12" spans="1:7" ht="20.25" customHeight="1">
      <c r="A12" s="1496"/>
      <c r="B12" s="1497"/>
      <c r="C12" s="1497"/>
      <c r="D12" s="1497"/>
      <c r="E12" s="1497"/>
      <c r="F12" s="1497"/>
      <c r="G12" s="1498"/>
    </row>
    <row r="13" spans="1:7" ht="15" customHeight="1">
      <c r="A13" s="1499" t="s">
        <v>655</v>
      </c>
      <c r="B13" s="1500"/>
      <c r="C13" s="1500"/>
      <c r="D13" s="1500"/>
      <c r="E13" s="1500"/>
      <c r="F13" s="1500"/>
      <c r="G13" s="1501"/>
    </row>
    <row r="14" spans="1:7" ht="42.75" customHeight="1">
      <c r="A14" s="1499"/>
      <c r="B14" s="1500"/>
      <c r="C14" s="1500"/>
      <c r="D14" s="1500"/>
      <c r="E14" s="1500"/>
      <c r="F14" s="1500"/>
      <c r="G14" s="1501"/>
    </row>
    <row r="15" spans="1:7" ht="51.75" customHeight="1">
      <c r="A15" s="1499" t="s">
        <v>656</v>
      </c>
      <c r="B15" s="1500"/>
      <c r="C15" s="1500"/>
      <c r="D15" s="1500"/>
      <c r="E15" s="1500"/>
      <c r="F15" s="1500"/>
      <c r="G15" s="1501"/>
    </row>
    <row r="16" spans="1:7" ht="37.5" customHeight="1">
      <c r="A16" s="1499" t="s">
        <v>657</v>
      </c>
      <c r="B16" s="1500"/>
      <c r="C16" s="1500"/>
      <c r="D16" s="1500"/>
      <c r="E16" s="1500"/>
      <c r="F16" s="1500"/>
      <c r="G16" s="1501"/>
    </row>
    <row r="17" spans="1:7" ht="27" customHeight="1">
      <c r="A17" s="1502" t="s">
        <v>658</v>
      </c>
      <c r="B17" s="1503"/>
      <c r="C17" s="1503"/>
      <c r="D17" s="1503"/>
      <c r="E17" s="1503"/>
      <c r="F17" s="1503"/>
      <c r="G17" s="1504"/>
    </row>
    <row r="18" spans="1:7" ht="40.5" customHeight="1">
      <c r="A18" s="1505" t="s">
        <v>659</v>
      </c>
      <c r="B18" s="1506"/>
      <c r="C18" s="1506"/>
      <c r="D18" s="1506"/>
      <c r="E18" s="1506"/>
      <c r="F18" s="1506"/>
      <c r="G18" s="1507"/>
    </row>
    <row r="19" spans="1:7" ht="12" customHeight="1">
      <c r="A19" s="1508" t="s">
        <v>660</v>
      </c>
      <c r="B19" s="1509"/>
      <c r="C19" s="1509"/>
      <c r="D19" s="1509"/>
      <c r="E19" s="1509"/>
      <c r="F19" s="1509"/>
      <c r="G19" s="1510"/>
    </row>
    <row r="20" spans="1:7" ht="60.75" customHeight="1">
      <c r="A20" s="644" t="s">
        <v>11</v>
      </c>
      <c r="B20" s="645" t="s">
        <v>327</v>
      </c>
      <c r="C20" s="646" t="s">
        <v>661</v>
      </c>
      <c r="D20" s="647" t="s">
        <v>662</v>
      </c>
      <c r="E20" s="648" t="s">
        <v>663</v>
      </c>
      <c r="F20" s="648" t="s">
        <v>664</v>
      </c>
      <c r="G20" s="649" t="s">
        <v>665</v>
      </c>
    </row>
    <row r="21" spans="1:7" ht="12" customHeight="1">
      <c r="A21" s="650" t="s">
        <v>1</v>
      </c>
      <c r="B21" s="650" t="s">
        <v>2</v>
      </c>
      <c r="C21" s="650" t="s">
        <v>4</v>
      </c>
      <c r="D21" s="650" t="s">
        <v>8</v>
      </c>
      <c r="E21" s="650" t="s">
        <v>335</v>
      </c>
      <c r="F21" s="650" t="s">
        <v>336</v>
      </c>
      <c r="G21" s="650" t="s">
        <v>337</v>
      </c>
    </row>
    <row r="22" spans="1:7" ht="15.75">
      <c r="A22" s="651" t="s">
        <v>666</v>
      </c>
      <c r="B22" s="1511" t="s">
        <v>667</v>
      </c>
      <c r="C22" s="1511"/>
      <c r="D22" s="1511"/>
      <c r="E22" s="1511"/>
      <c r="F22" s="1511"/>
      <c r="G22" s="1512"/>
    </row>
    <row r="23" spans="1:7" ht="15">
      <c r="A23" s="652"/>
      <c r="B23" s="653" t="s">
        <v>668</v>
      </c>
      <c r="C23" s="654"/>
      <c r="D23" s="655">
        <f>D75</f>
        <v>0</v>
      </c>
      <c r="E23" s="655">
        <f>E75</f>
        <v>0</v>
      </c>
      <c r="F23" s="655">
        <f aca="true" t="shared" si="0" ref="F23:F30">D23-E23</f>
        <v>0</v>
      </c>
      <c r="G23" s="655" t="e">
        <f aca="true" t="shared" si="1" ref="G23:G29">F23/D23*100</f>
        <v>#DIV/0!</v>
      </c>
    </row>
    <row r="24" spans="1:7" ht="15">
      <c r="A24" s="652"/>
      <c r="B24" s="653" t="s">
        <v>669</v>
      </c>
      <c r="C24" s="654"/>
      <c r="D24" s="655">
        <f>D108</f>
        <v>0</v>
      </c>
      <c r="E24" s="655">
        <f>E108</f>
        <v>0</v>
      </c>
      <c r="F24" s="655">
        <f t="shared" si="0"/>
        <v>0</v>
      </c>
      <c r="G24" s="655" t="e">
        <f t="shared" si="1"/>
        <v>#DIV/0!</v>
      </c>
    </row>
    <row r="25" spans="1:7" ht="15">
      <c r="A25" s="652"/>
      <c r="B25" s="656" t="s">
        <v>670</v>
      </c>
      <c r="C25" s="654"/>
      <c r="D25" s="655">
        <f>D123</f>
        <v>0</v>
      </c>
      <c r="E25" s="655">
        <f>E123</f>
        <v>0</v>
      </c>
      <c r="F25" s="655">
        <f t="shared" si="0"/>
        <v>0</v>
      </c>
      <c r="G25" s="655" t="e">
        <f t="shared" si="1"/>
        <v>#DIV/0!</v>
      </c>
    </row>
    <row r="26" spans="1:7" ht="15">
      <c r="A26" s="652"/>
      <c r="B26" s="656" t="s">
        <v>671</v>
      </c>
      <c r="C26" s="654"/>
      <c r="D26" s="655">
        <f>D138</f>
        <v>0</v>
      </c>
      <c r="E26" s="655">
        <f>E138</f>
        <v>0</v>
      </c>
      <c r="F26" s="655">
        <f t="shared" si="0"/>
        <v>0</v>
      </c>
      <c r="G26" s="655" t="e">
        <f t="shared" si="1"/>
        <v>#DIV/0!</v>
      </c>
    </row>
    <row r="27" spans="1:7" ht="17.25" customHeight="1">
      <c r="A27" s="652"/>
      <c r="B27" s="656" t="s">
        <v>672</v>
      </c>
      <c r="C27" s="656"/>
      <c r="D27" s="657">
        <f>D23+D24+D25+D26</f>
        <v>0</v>
      </c>
      <c r="E27" s="657">
        <f>E23+E24+E25+E26</f>
        <v>0</v>
      </c>
      <c r="F27" s="657">
        <f t="shared" si="0"/>
        <v>0</v>
      </c>
      <c r="G27" s="655" t="e">
        <f t="shared" si="1"/>
        <v>#DIV/0!</v>
      </c>
    </row>
    <row r="28" spans="1:7" ht="18.75" customHeight="1">
      <c r="A28" s="652"/>
      <c r="B28" s="656" t="s">
        <v>673</v>
      </c>
      <c r="C28" s="656"/>
      <c r="D28" s="655">
        <f>D168</f>
        <v>0</v>
      </c>
      <c r="E28" s="655">
        <f>E168</f>
        <v>0</v>
      </c>
      <c r="F28" s="655">
        <f t="shared" si="0"/>
        <v>0</v>
      </c>
      <c r="G28" s="655" t="e">
        <f t="shared" si="1"/>
        <v>#DIV/0!</v>
      </c>
    </row>
    <row r="29" spans="1:7" ht="17.25" customHeight="1">
      <c r="A29" s="658"/>
      <c r="B29" s="659" t="s">
        <v>674</v>
      </c>
      <c r="C29" s="659"/>
      <c r="D29" s="655">
        <f>D27+D28</f>
        <v>0</v>
      </c>
      <c r="E29" s="655">
        <f>E27+E28</f>
        <v>0</v>
      </c>
      <c r="F29" s="655">
        <f t="shared" si="0"/>
        <v>0</v>
      </c>
      <c r="G29" s="655" t="e">
        <f t="shared" si="1"/>
        <v>#DIV/0!</v>
      </c>
    </row>
    <row r="30" spans="1:7" ht="15">
      <c r="A30" s="658"/>
      <c r="B30" s="660" t="s">
        <v>675</v>
      </c>
      <c r="C30" s="659"/>
      <c r="D30" s="661">
        <f>D76+D109+D124+D169+D139</f>
        <v>0</v>
      </c>
      <c r="E30" s="661">
        <f>E76+E109+E124+E169+E139</f>
        <v>0</v>
      </c>
      <c r="F30" s="655">
        <f t="shared" si="0"/>
        <v>0</v>
      </c>
      <c r="G30" s="655"/>
    </row>
    <row r="31" spans="1:7" ht="15">
      <c r="A31" s="662"/>
      <c r="B31" s="663" t="s">
        <v>676</v>
      </c>
      <c r="C31" s="659"/>
      <c r="D31" s="661" t="e">
        <f>D30/D36*100</f>
        <v>#DIV/0!</v>
      </c>
      <c r="E31" s="661" t="e">
        <f>E30/E36*100</f>
        <v>#DIV/0!</v>
      </c>
      <c r="F31" s="655"/>
      <c r="G31" s="655"/>
    </row>
    <row r="32" spans="1:7" ht="15.75">
      <c r="A32" s="664" t="s">
        <v>677</v>
      </c>
      <c r="B32" s="1511" t="s">
        <v>678</v>
      </c>
      <c r="C32" s="1511"/>
      <c r="D32" s="1511"/>
      <c r="E32" s="1511"/>
      <c r="F32" s="1511"/>
      <c r="G32" s="1512"/>
    </row>
    <row r="33" spans="1:7" ht="15" customHeight="1">
      <c r="A33" s="652"/>
      <c r="B33" s="654" t="s">
        <v>679</v>
      </c>
      <c r="C33" s="654"/>
      <c r="D33" s="665">
        <f>D180</f>
        <v>0</v>
      </c>
      <c r="E33" s="665">
        <f>E180</f>
        <v>0</v>
      </c>
      <c r="F33" s="665">
        <f>D33-E33</f>
        <v>0</v>
      </c>
      <c r="G33" s="665" t="e">
        <f>F33/D33*100</f>
        <v>#DIV/0!</v>
      </c>
    </row>
    <row r="34" spans="1:7" ht="15" customHeight="1">
      <c r="A34" s="652"/>
      <c r="B34" s="654" t="s">
        <v>680</v>
      </c>
      <c r="C34" s="654"/>
      <c r="D34" s="665">
        <f>D185</f>
        <v>0</v>
      </c>
      <c r="E34" s="665">
        <f>E185</f>
        <v>0</v>
      </c>
      <c r="F34" s="665">
        <f>D34-E34</f>
        <v>0</v>
      </c>
      <c r="G34" s="665" t="e">
        <f>F34/D34*100</f>
        <v>#DIV/0!</v>
      </c>
    </row>
    <row r="35" spans="1:7" ht="16.5" customHeight="1">
      <c r="A35" s="652"/>
      <c r="B35" s="659" t="s">
        <v>681</v>
      </c>
      <c r="C35" s="659"/>
      <c r="D35" s="655">
        <f>D33+D34</f>
        <v>0</v>
      </c>
      <c r="E35" s="655">
        <f>E33+E34</f>
        <v>0</v>
      </c>
      <c r="F35" s="655">
        <f>D35-E35</f>
        <v>0</v>
      </c>
      <c r="G35" s="655" t="e">
        <f>F35/D35*100</f>
        <v>#DIV/0!</v>
      </c>
    </row>
    <row r="36" spans="1:7" ht="16.5" customHeight="1">
      <c r="A36" s="651" t="s">
        <v>682</v>
      </c>
      <c r="B36" s="659" t="s">
        <v>683</v>
      </c>
      <c r="C36" s="659"/>
      <c r="D36" s="655">
        <f>D29+D35</f>
        <v>0</v>
      </c>
      <c r="E36" s="655">
        <f>E29+E35</f>
        <v>0</v>
      </c>
      <c r="F36" s="655">
        <f>D36-E36</f>
        <v>0</v>
      </c>
      <c r="G36" s="655" t="e">
        <f>F36/D36*100</f>
        <v>#DIV/0!</v>
      </c>
    </row>
    <row r="37" spans="1:7" ht="12.75" customHeight="1">
      <c r="A37" s="664"/>
      <c r="B37" s="666"/>
      <c r="C37" s="666"/>
      <c r="D37" s="667"/>
      <c r="E37" s="667"/>
      <c r="F37" s="667"/>
      <c r="G37" s="668"/>
    </row>
    <row r="38" spans="1:7" ht="18" customHeight="1">
      <c r="A38" s="664" t="s">
        <v>684</v>
      </c>
      <c r="B38" s="1492" t="s">
        <v>685</v>
      </c>
      <c r="C38" s="1492"/>
      <c r="D38" s="1492"/>
      <c r="E38" s="1492"/>
      <c r="F38" s="1492"/>
      <c r="G38" s="1493"/>
    </row>
    <row r="39" spans="1:7" ht="15">
      <c r="A39" s="669"/>
      <c r="B39" s="659" t="s">
        <v>686</v>
      </c>
      <c r="C39" s="659"/>
      <c r="D39" s="655">
        <f>D40+D41</f>
        <v>0</v>
      </c>
      <c r="E39" s="655">
        <f>E40+E41</f>
        <v>0</v>
      </c>
      <c r="F39" s="655">
        <f>D39-E39</f>
        <v>0</v>
      </c>
      <c r="G39" s="655" t="e">
        <f>F39/D39*100</f>
        <v>#DIV/0!</v>
      </c>
    </row>
    <row r="40" spans="1:7" ht="15.75">
      <c r="A40" s="670"/>
      <c r="B40" s="560" t="s">
        <v>687</v>
      </c>
      <c r="C40" s="560"/>
      <c r="D40" s="665"/>
      <c r="E40" s="665"/>
      <c r="F40" s="655"/>
      <c r="G40" s="655"/>
    </row>
    <row r="41" spans="1:7" ht="15.75">
      <c r="A41" s="670"/>
      <c r="B41" s="560" t="s">
        <v>688</v>
      </c>
      <c r="C41" s="560"/>
      <c r="D41" s="665"/>
      <c r="E41" s="665"/>
      <c r="F41" s="655"/>
      <c r="G41" s="655"/>
    </row>
    <row r="42" spans="1:7" ht="15">
      <c r="A42" s="670"/>
      <c r="B42" s="659" t="s">
        <v>686</v>
      </c>
      <c r="C42" s="659"/>
      <c r="D42" s="655">
        <f>D43+D44</f>
        <v>0</v>
      </c>
      <c r="E42" s="655">
        <f>E43+E44</f>
        <v>0</v>
      </c>
      <c r="F42" s="655">
        <f>D42-E42</f>
        <v>0</v>
      </c>
      <c r="G42" s="655" t="e">
        <f>F42/D42*100</f>
        <v>#DIV/0!</v>
      </c>
    </row>
    <row r="43" spans="1:7" ht="15.75">
      <c r="A43" s="670"/>
      <c r="B43" s="560" t="s">
        <v>687</v>
      </c>
      <c r="C43" s="560"/>
      <c r="D43" s="665"/>
      <c r="E43" s="665"/>
      <c r="F43" s="655"/>
      <c r="G43" s="655"/>
    </row>
    <row r="44" spans="1:7" ht="15.75">
      <c r="A44" s="670"/>
      <c r="B44" s="560" t="s">
        <v>688</v>
      </c>
      <c r="C44" s="560"/>
      <c r="D44" s="665"/>
      <c r="E44" s="665"/>
      <c r="F44" s="655"/>
      <c r="G44" s="655"/>
    </row>
    <row r="45" spans="1:7" ht="15">
      <c r="A45" s="669"/>
      <c r="B45" s="659" t="s">
        <v>686</v>
      </c>
      <c r="C45" s="659"/>
      <c r="D45" s="655">
        <f>D46+D47</f>
        <v>0</v>
      </c>
      <c r="E45" s="655">
        <f>E46+E47</f>
        <v>0</v>
      </c>
      <c r="F45" s="655">
        <f>D45-E45</f>
        <v>0</v>
      </c>
      <c r="G45" s="655" t="e">
        <f>F45/D45*100</f>
        <v>#DIV/0!</v>
      </c>
    </row>
    <row r="46" spans="1:7" ht="15.75">
      <c r="A46" s="670"/>
      <c r="B46" s="560" t="s">
        <v>687</v>
      </c>
      <c r="C46" s="560"/>
      <c r="D46" s="665"/>
      <c r="E46" s="665"/>
      <c r="F46" s="655"/>
      <c r="G46" s="655"/>
    </row>
    <row r="47" spans="1:7" ht="15.75">
      <c r="A47" s="670"/>
      <c r="B47" s="560" t="s">
        <v>688</v>
      </c>
      <c r="C47" s="560"/>
      <c r="D47" s="665"/>
      <c r="E47" s="665"/>
      <c r="F47" s="655"/>
      <c r="G47" s="655"/>
    </row>
    <row r="48" spans="1:7" ht="15">
      <c r="A48" s="669"/>
      <c r="B48" s="659" t="s">
        <v>686</v>
      </c>
      <c r="C48" s="659"/>
      <c r="D48" s="655">
        <f>D49+D50</f>
        <v>0</v>
      </c>
      <c r="E48" s="655">
        <f>E49+E50</f>
        <v>0</v>
      </c>
      <c r="F48" s="655">
        <f>D48-E48</f>
        <v>0</v>
      </c>
      <c r="G48" s="655" t="e">
        <f>F48/D48*100</f>
        <v>#DIV/0!</v>
      </c>
    </row>
    <row r="49" spans="1:7" ht="15.75">
      <c r="A49" s="670"/>
      <c r="B49" s="560" t="s">
        <v>687</v>
      </c>
      <c r="C49" s="560"/>
      <c r="D49" s="665"/>
      <c r="E49" s="665"/>
      <c r="F49" s="655"/>
      <c r="G49" s="655"/>
    </row>
    <row r="50" spans="1:7" ht="15.75">
      <c r="A50" s="670"/>
      <c r="B50" s="560" t="s">
        <v>688</v>
      </c>
      <c r="C50" s="560"/>
      <c r="D50" s="665"/>
      <c r="E50" s="665"/>
      <c r="F50" s="655"/>
      <c r="G50" s="655"/>
    </row>
    <row r="51" spans="1:7" ht="15">
      <c r="A51" s="669"/>
      <c r="B51" s="659" t="s">
        <v>686</v>
      </c>
      <c r="C51" s="659"/>
      <c r="D51" s="655">
        <f>D52+D53</f>
        <v>0</v>
      </c>
      <c r="E51" s="655">
        <f>E52+E53</f>
        <v>0</v>
      </c>
      <c r="F51" s="655">
        <f>D51-E51</f>
        <v>0</v>
      </c>
      <c r="G51" s="655" t="e">
        <f>F51/D51*100</f>
        <v>#DIV/0!</v>
      </c>
    </row>
    <row r="52" spans="1:7" ht="15.75">
      <c r="A52" s="670"/>
      <c r="B52" s="560" t="s">
        <v>687</v>
      </c>
      <c r="C52" s="560"/>
      <c r="D52" s="665"/>
      <c r="E52" s="665"/>
      <c r="F52" s="655"/>
      <c r="G52" s="655"/>
    </row>
    <row r="53" spans="1:7" ht="15.75">
      <c r="A53" s="670"/>
      <c r="B53" s="560" t="s">
        <v>688</v>
      </c>
      <c r="C53" s="560"/>
      <c r="D53" s="665"/>
      <c r="E53" s="665"/>
      <c r="F53" s="655"/>
      <c r="G53" s="655"/>
    </row>
    <row r="54" spans="1:7" ht="15">
      <c r="A54" s="669"/>
      <c r="B54" s="659" t="s">
        <v>686</v>
      </c>
      <c r="C54" s="659"/>
      <c r="D54" s="655">
        <f>D55+D56</f>
        <v>0</v>
      </c>
      <c r="E54" s="655">
        <f>E55+E56</f>
        <v>0</v>
      </c>
      <c r="F54" s="655">
        <f>D54-E54</f>
        <v>0</v>
      </c>
      <c r="G54" s="655" t="e">
        <f>F54/D54*100</f>
        <v>#DIV/0!</v>
      </c>
    </row>
    <row r="55" spans="1:7" ht="15.75">
      <c r="A55" s="670"/>
      <c r="B55" s="560" t="s">
        <v>687</v>
      </c>
      <c r="C55" s="560"/>
      <c r="D55" s="671"/>
      <c r="E55" s="665"/>
      <c r="F55" s="655"/>
      <c r="G55" s="655"/>
    </row>
    <row r="56" spans="1:7" ht="15.75">
      <c r="A56" s="670"/>
      <c r="B56" s="560" t="s">
        <v>688</v>
      </c>
      <c r="C56" s="560"/>
      <c r="D56" s="671"/>
      <c r="E56" s="665"/>
      <c r="F56" s="655"/>
      <c r="G56" s="655"/>
    </row>
    <row r="57" spans="1:7" ht="15">
      <c r="A57" s="669"/>
      <c r="B57" s="659" t="s">
        <v>686</v>
      </c>
      <c r="C57" s="659"/>
      <c r="D57" s="655">
        <f>D58+D59</f>
        <v>0</v>
      </c>
      <c r="E57" s="655">
        <f>E58+E59</f>
        <v>0</v>
      </c>
      <c r="F57" s="655">
        <f>D57-E57</f>
        <v>0</v>
      </c>
      <c r="G57" s="655" t="e">
        <f>F57/D57*100</f>
        <v>#DIV/0!</v>
      </c>
    </row>
    <row r="58" spans="1:7" ht="15.75">
      <c r="A58" s="670"/>
      <c r="B58" s="560" t="s">
        <v>687</v>
      </c>
      <c r="C58" s="560"/>
      <c r="D58" s="665"/>
      <c r="E58" s="665"/>
      <c r="F58" s="655"/>
      <c r="G58" s="655"/>
    </row>
    <row r="59" spans="1:7" ht="15.75">
      <c r="A59" s="670"/>
      <c r="B59" s="560" t="s">
        <v>688</v>
      </c>
      <c r="C59" s="560"/>
      <c r="D59" s="665"/>
      <c r="E59" s="665"/>
      <c r="F59" s="655"/>
      <c r="G59" s="655"/>
    </row>
    <row r="60" spans="1:7" ht="15">
      <c r="A60" s="669"/>
      <c r="B60" s="659" t="s">
        <v>686</v>
      </c>
      <c r="C60" s="659"/>
      <c r="D60" s="655">
        <f>D61+D62</f>
        <v>0</v>
      </c>
      <c r="E60" s="655">
        <f>E61+E62</f>
        <v>0</v>
      </c>
      <c r="F60" s="655">
        <f>D60-E60</f>
        <v>0</v>
      </c>
      <c r="G60" s="655" t="e">
        <f>F60/D60*100</f>
        <v>#DIV/0!</v>
      </c>
    </row>
    <row r="61" spans="1:7" ht="15.75">
      <c r="A61" s="670"/>
      <c r="B61" s="560" t="s">
        <v>687</v>
      </c>
      <c r="C61" s="560"/>
      <c r="D61" s="665"/>
      <c r="E61" s="665"/>
      <c r="F61" s="655"/>
      <c r="G61" s="655"/>
    </row>
    <row r="62" spans="1:7" ht="15.75">
      <c r="A62" s="670"/>
      <c r="B62" s="560" t="s">
        <v>688</v>
      </c>
      <c r="C62" s="560"/>
      <c r="D62" s="665"/>
      <c r="E62" s="665"/>
      <c r="F62" s="655"/>
      <c r="G62" s="655"/>
    </row>
    <row r="63" spans="1:7" ht="15">
      <c r="A63" s="669"/>
      <c r="B63" s="659" t="s">
        <v>686</v>
      </c>
      <c r="C63" s="659"/>
      <c r="D63" s="655">
        <f>D64+D65</f>
        <v>0</v>
      </c>
      <c r="E63" s="655">
        <f>E64+E65</f>
        <v>0</v>
      </c>
      <c r="F63" s="655">
        <f>D63-E63</f>
        <v>0</v>
      </c>
      <c r="G63" s="655" t="e">
        <f>F63/D63*100</f>
        <v>#DIV/0!</v>
      </c>
    </row>
    <row r="64" spans="1:7" ht="15.75">
      <c r="A64" s="670"/>
      <c r="B64" s="560" t="s">
        <v>687</v>
      </c>
      <c r="C64" s="560"/>
      <c r="D64" s="665"/>
      <c r="E64" s="665"/>
      <c r="F64" s="655"/>
      <c r="G64" s="655"/>
    </row>
    <row r="65" spans="1:7" ht="15.75">
      <c r="A65" s="670"/>
      <c r="B65" s="560" t="s">
        <v>688</v>
      </c>
      <c r="C65" s="560"/>
      <c r="D65" s="665"/>
      <c r="E65" s="665"/>
      <c r="F65" s="655"/>
      <c r="G65" s="655"/>
    </row>
    <row r="66" spans="1:7" ht="15">
      <c r="A66" s="669"/>
      <c r="B66" s="659" t="s">
        <v>686</v>
      </c>
      <c r="C66" s="659"/>
      <c r="D66" s="655">
        <f>D67+D68</f>
        <v>0</v>
      </c>
      <c r="E66" s="655">
        <f>E67+E68</f>
        <v>0</v>
      </c>
      <c r="F66" s="655">
        <f>D66-E66</f>
        <v>0</v>
      </c>
      <c r="G66" s="655" t="e">
        <f>F66/D66*100</f>
        <v>#DIV/0!</v>
      </c>
    </row>
    <row r="67" spans="1:7" ht="15.75">
      <c r="A67" s="670"/>
      <c r="B67" s="560" t="s">
        <v>687</v>
      </c>
      <c r="C67" s="560"/>
      <c r="D67" s="665"/>
      <c r="E67" s="665"/>
      <c r="F67" s="655"/>
      <c r="G67" s="655"/>
    </row>
    <row r="68" spans="1:7" ht="15.75">
      <c r="A68" s="670"/>
      <c r="B68" s="560" t="s">
        <v>688</v>
      </c>
      <c r="C68" s="560"/>
      <c r="D68" s="665"/>
      <c r="E68" s="665"/>
      <c r="F68" s="655"/>
      <c r="G68" s="655"/>
    </row>
    <row r="69" spans="1:7" ht="15" customHeight="1">
      <c r="A69" s="670"/>
      <c r="B69" s="659" t="s">
        <v>686</v>
      </c>
      <c r="C69" s="659"/>
      <c r="D69" s="655">
        <f>D70+D71</f>
        <v>0</v>
      </c>
      <c r="E69" s="655">
        <f>E70+E71</f>
        <v>0</v>
      </c>
      <c r="F69" s="655">
        <f>D69-E69</f>
        <v>0</v>
      </c>
      <c r="G69" s="655" t="e">
        <f>F69/D69*100</f>
        <v>#DIV/0!</v>
      </c>
    </row>
    <row r="70" spans="1:7" ht="16.5" customHeight="1">
      <c r="A70" s="670"/>
      <c r="B70" s="560" t="s">
        <v>687</v>
      </c>
      <c r="C70" s="560"/>
      <c r="D70" s="665"/>
      <c r="E70" s="665"/>
      <c r="F70" s="655"/>
      <c r="G70" s="655"/>
    </row>
    <row r="71" spans="1:7" ht="15.75">
      <c r="A71" s="670"/>
      <c r="B71" s="560" t="s">
        <v>688</v>
      </c>
      <c r="C71" s="560"/>
      <c r="D71" s="665"/>
      <c r="E71" s="665"/>
      <c r="F71" s="655"/>
      <c r="G71" s="655"/>
    </row>
    <row r="72" spans="1:7" ht="15" customHeight="1">
      <c r="A72" s="669"/>
      <c r="B72" s="659" t="s">
        <v>686</v>
      </c>
      <c r="C72" s="659"/>
      <c r="D72" s="655">
        <f>D73+D74</f>
        <v>0</v>
      </c>
      <c r="E72" s="655">
        <f>E73+E74</f>
        <v>0</v>
      </c>
      <c r="F72" s="655">
        <f>D72-E72</f>
        <v>0</v>
      </c>
      <c r="G72" s="655" t="e">
        <f>F72/D72*100</f>
        <v>#DIV/0!</v>
      </c>
    </row>
    <row r="73" spans="1:7" ht="16.5" customHeight="1">
      <c r="A73" s="670"/>
      <c r="B73" s="560" t="s">
        <v>687</v>
      </c>
      <c r="C73" s="560"/>
      <c r="D73" s="665"/>
      <c r="E73" s="665"/>
      <c r="F73" s="655"/>
      <c r="G73" s="655"/>
    </row>
    <row r="74" spans="1:7" ht="15.75">
      <c r="A74" s="670"/>
      <c r="B74" s="560" t="s">
        <v>688</v>
      </c>
      <c r="C74" s="560"/>
      <c r="D74" s="665"/>
      <c r="E74" s="665"/>
      <c r="F74" s="655"/>
      <c r="G74" s="655"/>
    </row>
    <row r="75" spans="1:7" ht="16.5" customHeight="1">
      <c r="A75" s="669"/>
      <c r="B75" s="659" t="s">
        <v>689</v>
      </c>
      <c r="C75" s="659"/>
      <c r="D75" s="655">
        <f>D39+D42+D45+D48+D51+D54+D57+D60+D63+D66+D72+D69</f>
        <v>0</v>
      </c>
      <c r="E75" s="655">
        <f>E39+E42+E45+E48+E51+E54+E57+E60+E63+E66+E72+E69</f>
        <v>0</v>
      </c>
      <c r="F75" s="655">
        <f>D75-E75</f>
        <v>0</v>
      </c>
      <c r="G75" s="655" t="e">
        <f>F75/D75*100</f>
        <v>#DIV/0!</v>
      </c>
    </row>
    <row r="76" spans="1:7" ht="17.25" customHeight="1">
      <c r="A76" s="670"/>
      <c r="B76" s="659" t="s">
        <v>690</v>
      </c>
      <c r="C76" s="659"/>
      <c r="D76" s="655">
        <f>D40+D43+D46+D49+D52+D55+D58+D61+D64++D73+D67+D70</f>
        <v>0</v>
      </c>
      <c r="E76" s="655">
        <f>E75</f>
        <v>0</v>
      </c>
      <c r="F76" s="655">
        <f>D76-E76</f>
        <v>0</v>
      </c>
      <c r="G76" s="655"/>
    </row>
    <row r="77" spans="1:7" ht="20.25" customHeight="1">
      <c r="A77" s="651" t="s">
        <v>691</v>
      </c>
      <c r="B77" s="1516" t="s">
        <v>692</v>
      </c>
      <c r="C77" s="1516"/>
      <c r="D77" s="1516"/>
      <c r="E77" s="1516"/>
      <c r="F77" s="1516"/>
      <c r="G77" s="1517"/>
    </row>
    <row r="78" spans="1:7" ht="15">
      <c r="A78" s="672"/>
      <c r="B78" s="659" t="s">
        <v>693</v>
      </c>
      <c r="C78" s="658"/>
      <c r="D78" s="655">
        <f>D79+D80</f>
        <v>0</v>
      </c>
      <c r="E78" s="655">
        <f>E79+E80</f>
        <v>0</v>
      </c>
      <c r="F78" s="673">
        <f>D78-E78</f>
        <v>0</v>
      </c>
      <c r="G78" s="673" t="e">
        <f>F78/D78*100</f>
        <v>#DIV/0!</v>
      </c>
    </row>
    <row r="79" spans="1:7" ht="15.75">
      <c r="A79" s="672"/>
      <c r="B79" s="560" t="s">
        <v>687</v>
      </c>
      <c r="C79" s="674"/>
      <c r="D79" s="675"/>
      <c r="E79" s="665"/>
      <c r="F79" s="673"/>
      <c r="G79" s="673"/>
    </row>
    <row r="80" spans="1:7" ht="15.75">
      <c r="A80" s="672"/>
      <c r="B80" s="560" t="s">
        <v>688</v>
      </c>
      <c r="C80" s="674"/>
      <c r="D80" s="675"/>
      <c r="E80" s="665"/>
      <c r="F80" s="673"/>
      <c r="G80" s="673"/>
    </row>
    <row r="81" spans="1:7" ht="15">
      <c r="A81" s="672"/>
      <c r="B81" s="659" t="s">
        <v>693</v>
      </c>
      <c r="C81" s="658"/>
      <c r="D81" s="655">
        <f>D82+D83</f>
        <v>0</v>
      </c>
      <c r="E81" s="655">
        <f>E82+E83</f>
        <v>0</v>
      </c>
      <c r="F81" s="673">
        <f>D81-E81</f>
        <v>0</v>
      </c>
      <c r="G81" s="673" t="e">
        <f>F81/D81*100</f>
        <v>#DIV/0!</v>
      </c>
    </row>
    <row r="82" spans="1:7" ht="15.75">
      <c r="A82" s="672"/>
      <c r="B82" s="560" t="s">
        <v>687</v>
      </c>
      <c r="C82" s="674"/>
      <c r="D82" s="675"/>
      <c r="E82" s="665"/>
      <c r="F82" s="673"/>
      <c r="G82" s="673"/>
    </row>
    <row r="83" spans="1:7" ht="15.75">
      <c r="A83" s="672"/>
      <c r="B83" s="560" t="s">
        <v>688</v>
      </c>
      <c r="C83" s="674"/>
      <c r="D83" s="675"/>
      <c r="E83" s="665"/>
      <c r="F83" s="673"/>
      <c r="G83" s="673"/>
    </row>
    <row r="84" spans="1:7" ht="14.25" customHeight="1">
      <c r="A84" s="672"/>
      <c r="B84" s="659" t="s">
        <v>693</v>
      </c>
      <c r="C84" s="658"/>
      <c r="D84" s="655">
        <f>D85+D86</f>
        <v>0</v>
      </c>
      <c r="E84" s="655">
        <f>E85+E86</f>
        <v>0</v>
      </c>
      <c r="F84" s="673">
        <f>D84-E84</f>
        <v>0</v>
      </c>
      <c r="G84" s="673" t="e">
        <f>F84/D84*100</f>
        <v>#DIV/0!</v>
      </c>
    </row>
    <row r="85" spans="1:7" ht="15.75" customHeight="1">
      <c r="A85" s="672"/>
      <c r="B85" s="560" t="s">
        <v>687</v>
      </c>
      <c r="C85" s="674"/>
      <c r="D85" s="675"/>
      <c r="E85" s="665"/>
      <c r="F85" s="673"/>
      <c r="G85" s="673"/>
    </row>
    <row r="86" spans="1:7" ht="16.5" customHeight="1">
      <c r="A86" s="672"/>
      <c r="B86" s="560" t="s">
        <v>688</v>
      </c>
      <c r="C86" s="674"/>
      <c r="D86" s="675"/>
      <c r="E86" s="665"/>
      <c r="F86" s="673"/>
      <c r="G86" s="673"/>
    </row>
    <row r="87" spans="1:7" ht="15">
      <c r="A87" s="672"/>
      <c r="B87" s="659" t="s">
        <v>693</v>
      </c>
      <c r="C87" s="658"/>
      <c r="D87" s="655">
        <f>D88+D89</f>
        <v>0</v>
      </c>
      <c r="E87" s="655">
        <f>E88+E89</f>
        <v>0</v>
      </c>
      <c r="F87" s="673">
        <f>D87-E87</f>
        <v>0</v>
      </c>
      <c r="G87" s="673" t="e">
        <f>F87/D87*100</f>
        <v>#DIV/0!</v>
      </c>
    </row>
    <row r="88" spans="1:7" ht="15.75">
      <c r="A88" s="672"/>
      <c r="B88" s="560" t="s">
        <v>687</v>
      </c>
      <c r="C88" s="674"/>
      <c r="D88" s="675"/>
      <c r="E88" s="665"/>
      <c r="F88" s="673"/>
      <c r="G88" s="673"/>
    </row>
    <row r="89" spans="1:7" ht="15.75">
      <c r="A89" s="672"/>
      <c r="B89" s="560" t="s">
        <v>688</v>
      </c>
      <c r="C89" s="674"/>
      <c r="D89" s="675"/>
      <c r="E89" s="665"/>
      <c r="F89" s="673"/>
      <c r="G89" s="673"/>
    </row>
    <row r="90" spans="1:7" ht="15" customHeight="1">
      <c r="A90" s="672"/>
      <c r="B90" s="659" t="s">
        <v>693</v>
      </c>
      <c r="C90" s="658"/>
      <c r="D90" s="655">
        <f>D91+D92</f>
        <v>0</v>
      </c>
      <c r="E90" s="655">
        <f>E91+E92</f>
        <v>0</v>
      </c>
      <c r="F90" s="673">
        <f>D90-E90</f>
        <v>0</v>
      </c>
      <c r="G90" s="673" t="e">
        <f>F90/D90*100</f>
        <v>#DIV/0!</v>
      </c>
    </row>
    <row r="91" spans="1:7" ht="15" customHeight="1">
      <c r="A91" s="672"/>
      <c r="B91" s="560" t="s">
        <v>687</v>
      </c>
      <c r="C91" s="674"/>
      <c r="D91" s="675"/>
      <c r="E91" s="665"/>
      <c r="F91" s="673"/>
      <c r="G91" s="673"/>
    </row>
    <row r="92" spans="1:7" ht="15" customHeight="1">
      <c r="A92" s="672"/>
      <c r="B92" s="560" t="s">
        <v>688</v>
      </c>
      <c r="C92" s="674"/>
      <c r="D92" s="675"/>
      <c r="E92" s="665"/>
      <c r="F92" s="673"/>
      <c r="G92" s="673"/>
    </row>
    <row r="93" spans="1:7" ht="15" customHeight="1">
      <c r="A93" s="672"/>
      <c r="B93" s="659" t="s">
        <v>693</v>
      </c>
      <c r="C93" s="658"/>
      <c r="D93" s="655">
        <f>D94+D95</f>
        <v>0</v>
      </c>
      <c r="E93" s="655">
        <f>E94+E95</f>
        <v>0</v>
      </c>
      <c r="F93" s="673">
        <f>D93-E93</f>
        <v>0</v>
      </c>
      <c r="G93" s="673" t="e">
        <f>F93/D93*100</f>
        <v>#DIV/0!</v>
      </c>
    </row>
    <row r="94" spans="1:7" ht="15" customHeight="1">
      <c r="A94" s="672"/>
      <c r="B94" s="560" t="s">
        <v>687</v>
      </c>
      <c r="C94" s="674"/>
      <c r="D94" s="675"/>
      <c r="E94" s="665"/>
      <c r="F94" s="673"/>
      <c r="G94" s="673"/>
    </row>
    <row r="95" spans="1:7" ht="15" customHeight="1">
      <c r="A95" s="672"/>
      <c r="B95" s="560" t="s">
        <v>688</v>
      </c>
      <c r="C95" s="674"/>
      <c r="D95" s="675"/>
      <c r="E95" s="665"/>
      <c r="F95" s="673"/>
      <c r="G95" s="673"/>
    </row>
    <row r="96" spans="1:7" ht="15">
      <c r="A96" s="672"/>
      <c r="B96" s="659" t="s">
        <v>693</v>
      </c>
      <c r="C96" s="658"/>
      <c r="D96" s="655">
        <f>D97+D98</f>
        <v>0</v>
      </c>
      <c r="E96" s="655">
        <f>E97+E98</f>
        <v>0</v>
      </c>
      <c r="F96" s="673">
        <f>D96-E96</f>
        <v>0</v>
      </c>
      <c r="G96" s="673" t="e">
        <f>F96/D96*100</f>
        <v>#DIV/0!</v>
      </c>
    </row>
    <row r="97" spans="1:7" ht="15.75">
      <c r="A97" s="672"/>
      <c r="B97" s="560" t="s">
        <v>687</v>
      </c>
      <c r="C97" s="674"/>
      <c r="D97" s="675"/>
      <c r="E97" s="665"/>
      <c r="F97" s="673"/>
      <c r="G97" s="673"/>
    </row>
    <row r="98" spans="1:7" ht="15.75">
      <c r="A98" s="672"/>
      <c r="B98" s="560" t="s">
        <v>688</v>
      </c>
      <c r="C98" s="674"/>
      <c r="D98" s="675"/>
      <c r="E98" s="665"/>
      <c r="F98" s="673"/>
      <c r="G98" s="673"/>
    </row>
    <row r="99" spans="1:7" ht="15">
      <c r="A99" s="672"/>
      <c r="B99" s="659" t="s">
        <v>693</v>
      </c>
      <c r="C99" s="658"/>
      <c r="D99" s="655">
        <f>D100+D101</f>
        <v>0</v>
      </c>
      <c r="E99" s="655">
        <f>E100+E101</f>
        <v>0</v>
      </c>
      <c r="F99" s="673">
        <f>D99-E99</f>
        <v>0</v>
      </c>
      <c r="G99" s="673" t="e">
        <f>F99/D99*100</f>
        <v>#DIV/0!</v>
      </c>
    </row>
    <row r="100" spans="1:7" ht="15.75">
      <c r="A100" s="672"/>
      <c r="B100" s="560" t="s">
        <v>687</v>
      </c>
      <c r="C100" s="674"/>
      <c r="D100" s="675"/>
      <c r="E100" s="665"/>
      <c r="F100" s="673"/>
      <c r="G100" s="673"/>
    </row>
    <row r="101" spans="1:7" ht="15.75">
      <c r="A101" s="672"/>
      <c r="B101" s="560" t="s">
        <v>688</v>
      </c>
      <c r="C101" s="674"/>
      <c r="D101" s="675"/>
      <c r="E101" s="665"/>
      <c r="F101" s="673"/>
      <c r="G101" s="673"/>
    </row>
    <row r="102" spans="1:7" ht="15">
      <c r="A102" s="672"/>
      <c r="B102" s="659" t="s">
        <v>693</v>
      </c>
      <c r="C102" s="658"/>
      <c r="D102" s="655">
        <f>D103+D104</f>
        <v>0</v>
      </c>
      <c r="E102" s="655">
        <f>E103+E104</f>
        <v>0</v>
      </c>
      <c r="F102" s="673">
        <f>D102-E102</f>
        <v>0</v>
      </c>
      <c r="G102" s="673" t="e">
        <f>F102/D102*100</f>
        <v>#DIV/0!</v>
      </c>
    </row>
    <row r="103" spans="1:7" ht="15.75">
      <c r="A103" s="672"/>
      <c r="B103" s="560" t="s">
        <v>687</v>
      </c>
      <c r="C103" s="674"/>
      <c r="D103" s="675"/>
      <c r="E103" s="665"/>
      <c r="F103" s="673"/>
      <c r="G103" s="673"/>
    </row>
    <row r="104" spans="1:7" ht="15.75">
      <c r="A104" s="676"/>
      <c r="B104" s="560" t="s">
        <v>688</v>
      </c>
      <c r="C104" s="674"/>
      <c r="D104" s="665"/>
      <c r="E104" s="665"/>
      <c r="F104" s="655"/>
      <c r="G104" s="655"/>
    </row>
    <row r="105" spans="1:7" ht="15">
      <c r="A105" s="669"/>
      <c r="B105" s="659" t="s">
        <v>693</v>
      </c>
      <c r="C105" s="658"/>
      <c r="D105" s="655">
        <f>D106+D107</f>
        <v>0</v>
      </c>
      <c r="E105" s="655">
        <f>E106+E107</f>
        <v>0</v>
      </c>
      <c r="F105" s="673">
        <f>D105-E105</f>
        <v>0</v>
      </c>
      <c r="G105" s="673" t="e">
        <f>F105/D105*100</f>
        <v>#DIV/0!</v>
      </c>
    </row>
    <row r="106" spans="1:7" ht="15.75">
      <c r="A106" s="676"/>
      <c r="B106" s="560" t="s">
        <v>687</v>
      </c>
      <c r="C106" s="674"/>
      <c r="D106" s="665"/>
      <c r="E106" s="665"/>
      <c r="F106" s="655"/>
      <c r="G106" s="655"/>
    </row>
    <row r="107" spans="1:7" ht="15.75">
      <c r="A107" s="669"/>
      <c r="B107" s="560" t="s">
        <v>688</v>
      </c>
      <c r="C107" s="674"/>
      <c r="D107" s="665"/>
      <c r="E107" s="665"/>
      <c r="F107" s="655"/>
      <c r="G107" s="655"/>
    </row>
    <row r="108" spans="1:7" ht="17.25" customHeight="1">
      <c r="A108" s="669"/>
      <c r="B108" s="659" t="s">
        <v>689</v>
      </c>
      <c r="C108" s="658"/>
      <c r="D108" s="655">
        <f>D78+D81+D84+D87+D90+D93+D99++D96+D105+D102</f>
        <v>0</v>
      </c>
      <c r="E108" s="655">
        <f>E78+E81+E84+E87+E90+E93+E99++E96+E105+E102</f>
        <v>0</v>
      </c>
      <c r="F108" s="655">
        <f>D108-E108</f>
        <v>0</v>
      </c>
      <c r="G108" s="655" t="e">
        <f>F108/D108*100</f>
        <v>#DIV/0!</v>
      </c>
    </row>
    <row r="109" spans="1:7" ht="17.25" customHeight="1">
      <c r="A109" s="676"/>
      <c r="B109" s="659" t="s">
        <v>690</v>
      </c>
      <c r="C109" s="658"/>
      <c r="D109" s="655">
        <f>D79+D82+D85+D88+D91+D94+D97+D100++D106+D103</f>
        <v>0</v>
      </c>
      <c r="E109" s="655">
        <f>E108</f>
        <v>0</v>
      </c>
      <c r="F109" s="655">
        <f>D109-E109</f>
        <v>0</v>
      </c>
      <c r="G109" s="655"/>
    </row>
    <row r="110" spans="1:7" ht="18" customHeight="1">
      <c r="A110" s="677" t="s">
        <v>694</v>
      </c>
      <c r="B110" s="1518" t="s">
        <v>695</v>
      </c>
      <c r="C110" s="1518"/>
      <c r="D110" s="1518"/>
      <c r="E110" s="1518"/>
      <c r="F110" s="1518"/>
      <c r="G110" s="1519"/>
    </row>
    <row r="111" spans="1:7" ht="15">
      <c r="A111" s="669"/>
      <c r="B111" s="659" t="s">
        <v>696</v>
      </c>
      <c r="C111" s="658"/>
      <c r="D111" s="655">
        <f>D112+D113</f>
        <v>0</v>
      </c>
      <c r="E111" s="655">
        <f>E112+E113</f>
        <v>0</v>
      </c>
      <c r="F111" s="673">
        <f>D111-E111</f>
        <v>0</v>
      </c>
      <c r="G111" s="673" t="e">
        <f>F111/D111*100</f>
        <v>#DIV/0!</v>
      </c>
    </row>
    <row r="112" spans="1:7" ht="15.75">
      <c r="A112" s="669"/>
      <c r="B112" s="560" t="s">
        <v>687</v>
      </c>
      <c r="C112" s="674"/>
      <c r="D112" s="665"/>
      <c r="E112" s="665"/>
      <c r="F112" s="655"/>
      <c r="G112" s="655"/>
    </row>
    <row r="113" spans="1:7" ht="15.75">
      <c r="A113" s="669"/>
      <c r="B113" s="560" t="s">
        <v>688</v>
      </c>
      <c r="C113" s="674"/>
      <c r="D113" s="665"/>
      <c r="E113" s="665"/>
      <c r="F113" s="655"/>
      <c r="G113" s="655"/>
    </row>
    <row r="114" spans="1:7" ht="15">
      <c r="A114" s="669"/>
      <c r="B114" s="659" t="s">
        <v>696</v>
      </c>
      <c r="C114" s="658"/>
      <c r="D114" s="655">
        <f>D115+D116</f>
        <v>0</v>
      </c>
      <c r="E114" s="655">
        <f>E115+E116</f>
        <v>0</v>
      </c>
      <c r="F114" s="673">
        <f>D114-E114</f>
        <v>0</v>
      </c>
      <c r="G114" s="673" t="e">
        <f>F114/D114*100</f>
        <v>#DIV/0!</v>
      </c>
    </row>
    <row r="115" spans="1:7" ht="15.75">
      <c r="A115" s="669"/>
      <c r="B115" s="560" t="s">
        <v>687</v>
      </c>
      <c r="C115" s="674"/>
      <c r="D115" s="665"/>
      <c r="E115" s="665"/>
      <c r="F115" s="655"/>
      <c r="G115" s="655"/>
    </row>
    <row r="116" spans="1:7" ht="15.75">
      <c r="A116" s="669"/>
      <c r="B116" s="560" t="s">
        <v>688</v>
      </c>
      <c r="C116" s="674"/>
      <c r="D116" s="665"/>
      <c r="E116" s="665"/>
      <c r="F116" s="655"/>
      <c r="G116" s="655"/>
    </row>
    <row r="117" spans="1:7" ht="15">
      <c r="A117" s="669"/>
      <c r="B117" s="659" t="s">
        <v>696</v>
      </c>
      <c r="C117" s="658"/>
      <c r="D117" s="655">
        <f>D118+D119</f>
        <v>0</v>
      </c>
      <c r="E117" s="655">
        <f>E118+E119</f>
        <v>0</v>
      </c>
      <c r="F117" s="673">
        <f>D117-E117</f>
        <v>0</v>
      </c>
      <c r="G117" s="673" t="e">
        <f>F117/D117*100</f>
        <v>#DIV/0!</v>
      </c>
    </row>
    <row r="118" spans="1:7" ht="15.75">
      <c r="A118" s="669"/>
      <c r="B118" s="560" t="s">
        <v>687</v>
      </c>
      <c r="C118" s="674"/>
      <c r="D118" s="665"/>
      <c r="E118" s="665"/>
      <c r="F118" s="655"/>
      <c r="G118" s="655"/>
    </row>
    <row r="119" spans="1:7" ht="15.75">
      <c r="A119" s="669"/>
      <c r="B119" s="560" t="s">
        <v>688</v>
      </c>
      <c r="C119" s="674"/>
      <c r="D119" s="665"/>
      <c r="E119" s="665"/>
      <c r="F119" s="655"/>
      <c r="G119" s="655"/>
    </row>
    <row r="120" spans="1:7" ht="15">
      <c r="A120" s="669"/>
      <c r="B120" s="659" t="s">
        <v>696</v>
      </c>
      <c r="C120" s="658"/>
      <c r="D120" s="655">
        <f>D121+D122</f>
        <v>0</v>
      </c>
      <c r="E120" s="655">
        <f>E121+E122</f>
        <v>0</v>
      </c>
      <c r="F120" s="673">
        <f>D120-E120</f>
        <v>0</v>
      </c>
      <c r="G120" s="673" t="e">
        <f>F120/D120*100</f>
        <v>#DIV/0!</v>
      </c>
    </row>
    <row r="121" spans="1:7" ht="15.75">
      <c r="A121" s="669"/>
      <c r="B121" s="560" t="s">
        <v>687</v>
      </c>
      <c r="C121" s="674"/>
      <c r="D121" s="665"/>
      <c r="E121" s="665"/>
      <c r="F121" s="655"/>
      <c r="G121" s="655"/>
    </row>
    <row r="122" spans="1:7" ht="15.75">
      <c r="A122" s="669"/>
      <c r="B122" s="560" t="s">
        <v>688</v>
      </c>
      <c r="C122" s="674"/>
      <c r="D122" s="665"/>
      <c r="E122" s="665"/>
      <c r="F122" s="655"/>
      <c r="G122" s="655"/>
    </row>
    <row r="123" spans="1:7" ht="18" customHeight="1">
      <c r="A123" s="669"/>
      <c r="B123" s="659" t="s">
        <v>689</v>
      </c>
      <c r="C123" s="658"/>
      <c r="D123" s="678">
        <f>D111+D114+D117+D120</f>
        <v>0</v>
      </c>
      <c r="E123" s="678">
        <f>E111+E114+E117+E120</f>
        <v>0</v>
      </c>
      <c r="F123" s="678">
        <f>D123-E123</f>
        <v>0</v>
      </c>
      <c r="G123" s="678" t="e">
        <f>F123/D123*100</f>
        <v>#DIV/0!</v>
      </c>
    </row>
    <row r="124" spans="1:7" ht="16.5" customHeight="1">
      <c r="A124" s="669"/>
      <c r="B124" s="659" t="s">
        <v>690</v>
      </c>
      <c r="C124" s="658"/>
      <c r="D124" s="655">
        <f>D112+D115+D118+D121</f>
        <v>0</v>
      </c>
      <c r="E124" s="655">
        <f>E123</f>
        <v>0</v>
      </c>
      <c r="F124" s="655">
        <f>D124-E124</f>
        <v>0</v>
      </c>
      <c r="G124" s="655"/>
    </row>
    <row r="125" spans="1:7" s="680" customFormat="1" ht="18.75" customHeight="1">
      <c r="A125" s="679" t="s">
        <v>697</v>
      </c>
      <c r="B125" s="1520" t="s">
        <v>698</v>
      </c>
      <c r="C125" s="1520"/>
      <c r="D125" s="1520"/>
      <c r="E125" s="1520"/>
      <c r="F125" s="1520"/>
      <c r="G125" s="1521"/>
    </row>
    <row r="126" spans="1:7" ht="15">
      <c r="A126" s="669"/>
      <c r="B126" s="659" t="s">
        <v>699</v>
      </c>
      <c r="C126" s="658"/>
      <c r="D126" s="655">
        <f>D127+D128</f>
        <v>0</v>
      </c>
      <c r="E126" s="655">
        <f>E127+E128</f>
        <v>0</v>
      </c>
      <c r="F126" s="673">
        <f>D126-E126</f>
        <v>0</v>
      </c>
      <c r="G126" s="673" t="e">
        <f>F126/D126*100</f>
        <v>#DIV/0!</v>
      </c>
    </row>
    <row r="127" spans="1:7" ht="15" customHeight="1">
      <c r="A127" s="669"/>
      <c r="B127" s="560" t="s">
        <v>687</v>
      </c>
      <c r="C127" s="674"/>
      <c r="D127" s="665"/>
      <c r="E127" s="665"/>
      <c r="F127" s="665"/>
      <c r="G127" s="665"/>
    </row>
    <row r="128" spans="1:7" ht="15" customHeight="1">
      <c r="A128" s="669"/>
      <c r="B128" s="560" t="s">
        <v>688</v>
      </c>
      <c r="C128" s="674"/>
      <c r="D128" s="665"/>
      <c r="E128" s="665"/>
      <c r="F128" s="665"/>
      <c r="G128" s="665"/>
    </row>
    <row r="129" spans="1:7" ht="16.5" customHeight="1">
      <c r="A129" s="669"/>
      <c r="B129" s="659" t="s">
        <v>699</v>
      </c>
      <c r="C129" s="658"/>
      <c r="D129" s="655">
        <f>D130+D131</f>
        <v>0</v>
      </c>
      <c r="E129" s="655">
        <f>E130+E131</f>
        <v>0</v>
      </c>
      <c r="F129" s="673">
        <f>D129-E129</f>
        <v>0</v>
      </c>
      <c r="G129" s="673" t="e">
        <f>F129/D129*100</f>
        <v>#DIV/0!</v>
      </c>
    </row>
    <row r="130" spans="1:7" ht="15" customHeight="1">
      <c r="A130" s="669"/>
      <c r="B130" s="560" t="s">
        <v>687</v>
      </c>
      <c r="C130" s="674"/>
      <c r="D130" s="665"/>
      <c r="E130" s="665"/>
      <c r="F130" s="665"/>
      <c r="G130" s="665"/>
    </row>
    <row r="131" spans="1:7" ht="15" customHeight="1">
      <c r="A131" s="669"/>
      <c r="B131" s="560" t="s">
        <v>688</v>
      </c>
      <c r="C131" s="674"/>
      <c r="D131" s="665"/>
      <c r="E131" s="665"/>
      <c r="F131" s="665"/>
      <c r="G131" s="665"/>
    </row>
    <row r="132" spans="1:7" ht="15">
      <c r="A132" s="669"/>
      <c r="B132" s="659" t="s">
        <v>699</v>
      </c>
      <c r="C132" s="658"/>
      <c r="D132" s="655">
        <f>D133+D134</f>
        <v>0</v>
      </c>
      <c r="E132" s="655">
        <f>E133+E134</f>
        <v>0</v>
      </c>
      <c r="F132" s="673">
        <f>D132-E132</f>
        <v>0</v>
      </c>
      <c r="G132" s="673" t="e">
        <f>F132/D132*100</f>
        <v>#DIV/0!</v>
      </c>
    </row>
    <row r="133" spans="1:7" ht="15" customHeight="1">
      <c r="A133" s="669"/>
      <c r="B133" s="560" t="s">
        <v>687</v>
      </c>
      <c r="C133" s="658"/>
      <c r="D133" s="665"/>
      <c r="E133" s="665"/>
      <c r="F133" s="665"/>
      <c r="G133" s="665"/>
    </row>
    <row r="134" spans="1:7" ht="15" customHeight="1">
      <c r="A134" s="669"/>
      <c r="B134" s="560" t="s">
        <v>688</v>
      </c>
      <c r="C134" s="674"/>
      <c r="D134" s="665"/>
      <c r="E134" s="665"/>
      <c r="F134" s="665"/>
      <c r="G134" s="665"/>
    </row>
    <row r="135" spans="1:7" ht="15">
      <c r="A135" s="669"/>
      <c r="B135" s="659" t="s">
        <v>699</v>
      </c>
      <c r="C135" s="658"/>
      <c r="D135" s="655">
        <f>D136+D137</f>
        <v>0</v>
      </c>
      <c r="E135" s="655">
        <f>E136+E137</f>
        <v>0</v>
      </c>
      <c r="F135" s="673">
        <f>D135-E135</f>
        <v>0</v>
      </c>
      <c r="G135" s="673" t="e">
        <f>F135/D135*100</f>
        <v>#DIV/0!</v>
      </c>
    </row>
    <row r="136" spans="1:7" ht="15.75">
      <c r="A136" s="669"/>
      <c r="B136" s="560" t="s">
        <v>687</v>
      </c>
      <c r="C136" s="658"/>
      <c r="D136" s="665"/>
      <c r="E136" s="665"/>
      <c r="F136" s="655"/>
      <c r="G136" s="655"/>
    </row>
    <row r="137" spans="1:7" ht="15.75">
      <c r="A137" s="669"/>
      <c r="B137" s="560" t="s">
        <v>688</v>
      </c>
      <c r="C137" s="674"/>
      <c r="D137" s="665"/>
      <c r="E137" s="665"/>
      <c r="F137" s="665"/>
      <c r="G137" s="665"/>
    </row>
    <row r="138" spans="1:7" ht="16.5" customHeight="1">
      <c r="A138" s="669"/>
      <c r="B138" s="659" t="s">
        <v>689</v>
      </c>
      <c r="C138" s="658"/>
      <c r="D138" s="678">
        <f>D129+D132+D135++D126</f>
        <v>0</v>
      </c>
      <c r="E138" s="678">
        <f>E129+E132+E135++E126</f>
        <v>0</v>
      </c>
      <c r="F138" s="678">
        <f>D138-E138</f>
        <v>0</v>
      </c>
      <c r="G138" s="678" t="e">
        <f>F138/D138*100</f>
        <v>#DIV/0!</v>
      </c>
    </row>
    <row r="139" spans="1:7" ht="16.5" customHeight="1">
      <c r="A139" s="669"/>
      <c r="B139" s="659" t="s">
        <v>690</v>
      </c>
      <c r="C139" s="658"/>
      <c r="D139" s="655">
        <f>D130+D133+D136++D127</f>
        <v>0</v>
      </c>
      <c r="E139" s="655">
        <f>E138</f>
        <v>0</v>
      </c>
      <c r="F139" s="655">
        <f>D139-E139</f>
        <v>0</v>
      </c>
      <c r="G139" s="655"/>
    </row>
    <row r="140" spans="1:7" ht="15.75">
      <c r="A140" s="681" t="s">
        <v>700</v>
      </c>
      <c r="B140" s="1522" t="s">
        <v>701</v>
      </c>
      <c r="C140" s="1522"/>
      <c r="D140" s="1522"/>
      <c r="E140" s="1522"/>
      <c r="F140" s="1522"/>
      <c r="G140" s="1523"/>
    </row>
    <row r="141" spans="1:7" ht="15">
      <c r="A141" s="669"/>
      <c r="B141" s="659" t="s">
        <v>702</v>
      </c>
      <c r="C141" s="658"/>
      <c r="D141" s="655">
        <f>D142+D143</f>
        <v>0</v>
      </c>
      <c r="E141" s="655">
        <f>E142+E143</f>
        <v>0</v>
      </c>
      <c r="F141" s="673">
        <f>D141-E141</f>
        <v>0</v>
      </c>
      <c r="G141" s="673" t="e">
        <f>F141/D141*100</f>
        <v>#DIV/0!</v>
      </c>
    </row>
    <row r="142" spans="1:7" ht="15.75">
      <c r="A142" s="669"/>
      <c r="B142" s="560" t="s">
        <v>687</v>
      </c>
      <c r="C142" s="674"/>
      <c r="D142" s="665"/>
      <c r="E142" s="665"/>
      <c r="F142" s="665"/>
      <c r="G142" s="665"/>
    </row>
    <row r="143" spans="1:7" ht="15.75">
      <c r="A143" s="669"/>
      <c r="B143" s="560" t="s">
        <v>688</v>
      </c>
      <c r="C143" s="674"/>
      <c r="D143" s="665"/>
      <c r="E143" s="665"/>
      <c r="F143" s="665"/>
      <c r="G143" s="665"/>
    </row>
    <row r="144" spans="1:7" ht="15">
      <c r="A144" s="682"/>
      <c r="B144" s="659" t="s">
        <v>702</v>
      </c>
      <c r="C144" s="658"/>
      <c r="D144" s="655">
        <f>D145+D146</f>
        <v>0</v>
      </c>
      <c r="E144" s="655">
        <f>E145+E146</f>
        <v>0</v>
      </c>
      <c r="F144" s="673">
        <f>D144-E144</f>
        <v>0</v>
      </c>
      <c r="G144" s="673" t="e">
        <f>F144/D144*100</f>
        <v>#DIV/0!</v>
      </c>
    </row>
    <row r="145" spans="1:7" ht="15.75">
      <c r="A145" s="682"/>
      <c r="B145" s="560" t="s">
        <v>687</v>
      </c>
      <c r="C145" s="674"/>
      <c r="D145" s="665"/>
      <c r="E145" s="665"/>
      <c r="F145" s="655"/>
      <c r="G145" s="655"/>
    </row>
    <row r="146" spans="1:7" ht="15.75">
      <c r="A146" s="682"/>
      <c r="B146" s="560" t="s">
        <v>688</v>
      </c>
      <c r="C146" s="674"/>
      <c r="D146" s="665"/>
      <c r="E146" s="665"/>
      <c r="F146" s="655"/>
      <c r="G146" s="655"/>
    </row>
    <row r="147" spans="1:7" ht="15">
      <c r="A147" s="683"/>
      <c r="B147" s="659" t="s">
        <v>702</v>
      </c>
      <c r="C147" s="658"/>
      <c r="D147" s="655">
        <f>D148+D149</f>
        <v>0</v>
      </c>
      <c r="E147" s="655">
        <f>E148+E149</f>
        <v>0</v>
      </c>
      <c r="F147" s="673">
        <f>D147-E147</f>
        <v>0</v>
      </c>
      <c r="G147" s="673" t="e">
        <f>F147/D147*100</f>
        <v>#DIV/0!</v>
      </c>
    </row>
    <row r="148" spans="1:7" ht="15.75">
      <c r="A148" s="683"/>
      <c r="B148" s="560" t="s">
        <v>687</v>
      </c>
      <c r="C148" s="674"/>
      <c r="D148" s="665"/>
      <c r="E148" s="665"/>
      <c r="F148" s="655"/>
      <c r="G148" s="655"/>
    </row>
    <row r="149" spans="1:7" ht="15.75">
      <c r="A149" s="683"/>
      <c r="B149" s="560" t="s">
        <v>688</v>
      </c>
      <c r="C149" s="674"/>
      <c r="D149" s="665"/>
      <c r="E149" s="665"/>
      <c r="F149" s="655"/>
      <c r="G149" s="655"/>
    </row>
    <row r="150" spans="1:7" ht="15">
      <c r="A150" s="684"/>
      <c r="B150" s="659" t="s">
        <v>702</v>
      </c>
      <c r="C150" s="658"/>
      <c r="D150" s="655">
        <f>D151+D152</f>
        <v>0</v>
      </c>
      <c r="E150" s="655">
        <f>E151+E152</f>
        <v>0</v>
      </c>
      <c r="F150" s="673">
        <f>D150-E150</f>
        <v>0</v>
      </c>
      <c r="G150" s="673" t="e">
        <f>F150/D150*100</f>
        <v>#DIV/0!</v>
      </c>
    </row>
    <row r="151" spans="1:7" ht="15.75">
      <c r="A151" s="684"/>
      <c r="B151" s="560" t="s">
        <v>687</v>
      </c>
      <c r="C151" s="674"/>
      <c r="D151" s="665"/>
      <c r="E151" s="665"/>
      <c r="F151" s="655"/>
      <c r="G151" s="655"/>
    </row>
    <row r="152" spans="1:7" ht="15.75">
      <c r="A152" s="684"/>
      <c r="B152" s="560" t="s">
        <v>688</v>
      </c>
      <c r="C152" s="674"/>
      <c r="D152" s="665"/>
      <c r="E152" s="665"/>
      <c r="F152" s="655"/>
      <c r="G152" s="655"/>
    </row>
    <row r="153" spans="1:7" ht="15">
      <c r="A153" s="684"/>
      <c r="B153" s="659" t="s">
        <v>702</v>
      </c>
      <c r="C153" s="658"/>
      <c r="D153" s="655">
        <f>D154+D155</f>
        <v>0</v>
      </c>
      <c r="E153" s="655">
        <f>E154+E155</f>
        <v>0</v>
      </c>
      <c r="F153" s="673">
        <f>D153-E153</f>
        <v>0</v>
      </c>
      <c r="G153" s="673" t="e">
        <f>F153/D153*100</f>
        <v>#DIV/0!</v>
      </c>
    </row>
    <row r="154" spans="1:7" ht="15.75">
      <c r="A154" s="684"/>
      <c r="B154" s="560" t="s">
        <v>687</v>
      </c>
      <c r="C154" s="674"/>
      <c r="D154" s="665"/>
      <c r="E154" s="665"/>
      <c r="F154" s="655"/>
      <c r="G154" s="655"/>
    </row>
    <row r="155" spans="1:7" ht="15.75">
      <c r="A155" s="684"/>
      <c r="B155" s="560" t="s">
        <v>688</v>
      </c>
      <c r="C155" s="674"/>
      <c r="D155" s="665"/>
      <c r="E155" s="665"/>
      <c r="F155" s="655"/>
      <c r="G155" s="655"/>
    </row>
    <row r="156" spans="1:7" ht="15">
      <c r="A156" s="684"/>
      <c r="B156" s="659" t="s">
        <v>702</v>
      </c>
      <c r="C156" s="658"/>
      <c r="D156" s="655">
        <f>D157+D158</f>
        <v>0</v>
      </c>
      <c r="E156" s="655">
        <f>E157+E158</f>
        <v>0</v>
      </c>
      <c r="F156" s="673">
        <f>D156-E156</f>
        <v>0</v>
      </c>
      <c r="G156" s="673" t="e">
        <f>F156/D156*100</f>
        <v>#DIV/0!</v>
      </c>
    </row>
    <row r="157" spans="1:7" ht="15.75">
      <c r="A157" s="684"/>
      <c r="B157" s="560" t="s">
        <v>687</v>
      </c>
      <c r="C157" s="674"/>
      <c r="D157" s="665"/>
      <c r="E157" s="665"/>
      <c r="F157" s="655"/>
      <c r="G157" s="655"/>
    </row>
    <row r="158" spans="1:7" ht="15.75">
      <c r="A158" s="684"/>
      <c r="B158" s="560" t="s">
        <v>688</v>
      </c>
      <c r="C158" s="674"/>
      <c r="D158" s="665"/>
      <c r="E158" s="665"/>
      <c r="F158" s="655"/>
      <c r="G158" s="655"/>
    </row>
    <row r="159" spans="1:7" ht="15">
      <c r="A159" s="684"/>
      <c r="B159" s="659" t="s">
        <v>702</v>
      </c>
      <c r="C159" s="658"/>
      <c r="D159" s="655">
        <f>D160+D161</f>
        <v>0</v>
      </c>
      <c r="E159" s="655">
        <f>E160+E161</f>
        <v>0</v>
      </c>
      <c r="F159" s="673">
        <f>D159-E159</f>
        <v>0</v>
      </c>
      <c r="G159" s="673" t="e">
        <f>F159/D159*100</f>
        <v>#DIV/0!</v>
      </c>
    </row>
    <row r="160" spans="1:7" ht="15.75">
      <c r="A160" s="684"/>
      <c r="B160" s="560" t="s">
        <v>687</v>
      </c>
      <c r="C160" s="674"/>
      <c r="D160" s="665"/>
      <c r="E160" s="665"/>
      <c r="F160" s="655"/>
      <c r="G160" s="655"/>
    </row>
    <row r="161" spans="1:7" ht="15.75">
      <c r="A161" s="684"/>
      <c r="B161" s="560" t="s">
        <v>688</v>
      </c>
      <c r="C161" s="674"/>
      <c r="D161" s="665"/>
      <c r="E161" s="665"/>
      <c r="F161" s="655"/>
      <c r="G161" s="655"/>
    </row>
    <row r="162" spans="1:7" ht="15">
      <c r="A162" s="684"/>
      <c r="B162" s="659" t="s">
        <v>702</v>
      </c>
      <c r="C162" s="658"/>
      <c r="D162" s="655">
        <f>D163+D164</f>
        <v>0</v>
      </c>
      <c r="E162" s="655">
        <f>E163+E164</f>
        <v>0</v>
      </c>
      <c r="F162" s="673">
        <f>D162-E162</f>
        <v>0</v>
      </c>
      <c r="G162" s="673" t="e">
        <f>F162/D162*100</f>
        <v>#DIV/0!</v>
      </c>
    </row>
    <row r="163" spans="1:7" ht="15.75">
      <c r="A163" s="684"/>
      <c r="B163" s="560" t="s">
        <v>687</v>
      </c>
      <c r="C163" s="674"/>
      <c r="D163" s="665"/>
      <c r="E163" s="665"/>
      <c r="F163" s="655"/>
      <c r="G163" s="655"/>
    </row>
    <row r="164" spans="1:7" ht="15.75">
      <c r="A164" s="684"/>
      <c r="B164" s="560" t="s">
        <v>688</v>
      </c>
      <c r="C164" s="674"/>
      <c r="D164" s="665"/>
      <c r="E164" s="665"/>
      <c r="F164" s="655"/>
      <c r="G164" s="655"/>
    </row>
    <row r="165" spans="1:7" ht="15">
      <c r="A165" s="684"/>
      <c r="B165" s="659" t="s">
        <v>702</v>
      </c>
      <c r="C165" s="658"/>
      <c r="D165" s="655">
        <f>D166+D167</f>
        <v>0</v>
      </c>
      <c r="E165" s="655">
        <f>E166+E167</f>
        <v>0</v>
      </c>
      <c r="F165" s="673">
        <f>D165-E165</f>
        <v>0</v>
      </c>
      <c r="G165" s="673" t="e">
        <f>F165/D165*100</f>
        <v>#DIV/0!</v>
      </c>
    </row>
    <row r="166" spans="1:7" ht="15.75">
      <c r="A166" s="684"/>
      <c r="B166" s="560" t="s">
        <v>687</v>
      </c>
      <c r="C166" s="674"/>
      <c r="D166" s="665"/>
      <c r="E166" s="665"/>
      <c r="F166" s="655"/>
      <c r="G166" s="655"/>
    </row>
    <row r="167" spans="1:7" ht="15.75">
      <c r="A167" s="684"/>
      <c r="B167" s="560" t="s">
        <v>688</v>
      </c>
      <c r="C167" s="674"/>
      <c r="D167" s="665"/>
      <c r="E167" s="665"/>
      <c r="F167" s="655"/>
      <c r="G167" s="655"/>
    </row>
    <row r="168" spans="1:7" ht="15" customHeight="1">
      <c r="A168" s="684"/>
      <c r="B168" s="659" t="s">
        <v>689</v>
      </c>
      <c r="C168" s="658"/>
      <c r="D168" s="678">
        <f>D141+D144+D147+D150+D153+D156+D159+D162++D165</f>
        <v>0</v>
      </c>
      <c r="E168" s="678">
        <f>E141+E144+E147+E150+E153+E156+E159+E162++E165</f>
        <v>0</v>
      </c>
      <c r="F168" s="678">
        <f>D168-E168</f>
        <v>0</v>
      </c>
      <c r="G168" s="678" t="e">
        <f>F168/D168*100</f>
        <v>#DIV/0!</v>
      </c>
    </row>
    <row r="169" spans="1:7" ht="15" customHeight="1">
      <c r="A169" s="669"/>
      <c r="B169" s="659" t="s">
        <v>690</v>
      </c>
      <c r="C169" s="658"/>
      <c r="D169" s="655">
        <f>D142+D145+D148+D151+D154+D157+D160++D166++D163</f>
        <v>0</v>
      </c>
      <c r="E169" s="655">
        <f>E168</f>
        <v>0</v>
      </c>
      <c r="F169" s="655">
        <f>D169-E169</f>
        <v>0</v>
      </c>
      <c r="G169" s="655"/>
    </row>
    <row r="170" spans="1:7" ht="18" customHeight="1">
      <c r="A170" s="677" t="s">
        <v>703</v>
      </c>
      <c r="B170" s="685" t="s">
        <v>704</v>
      </c>
      <c r="C170" s="685"/>
      <c r="D170" s="685"/>
      <c r="E170" s="685"/>
      <c r="F170" s="685"/>
      <c r="G170" s="686"/>
    </row>
    <row r="171" spans="1:7" ht="15" customHeight="1">
      <c r="A171" s="669"/>
      <c r="B171" s="560" t="s">
        <v>705</v>
      </c>
      <c r="C171" s="560"/>
      <c r="D171" s="665"/>
      <c r="E171" s="665"/>
      <c r="F171" s="665">
        <f aca="true" t="shared" si="2" ref="F171:F180">D171-E171</f>
        <v>0</v>
      </c>
      <c r="G171" s="665" t="e">
        <f aca="true" t="shared" si="3" ref="G171:G180">F171/D171*100</f>
        <v>#DIV/0!</v>
      </c>
    </row>
    <row r="172" spans="1:7" ht="15" customHeight="1">
      <c r="A172" s="669"/>
      <c r="B172" s="560" t="s">
        <v>705</v>
      </c>
      <c r="C172" s="560"/>
      <c r="D172" s="665"/>
      <c r="E172" s="665"/>
      <c r="F172" s="665">
        <f t="shared" si="2"/>
        <v>0</v>
      </c>
      <c r="G172" s="665" t="e">
        <f t="shared" si="3"/>
        <v>#DIV/0!</v>
      </c>
    </row>
    <row r="173" spans="1:7" ht="15" customHeight="1">
      <c r="A173" s="669"/>
      <c r="B173" s="560" t="s">
        <v>705</v>
      </c>
      <c r="C173" s="560"/>
      <c r="D173" s="665"/>
      <c r="E173" s="665"/>
      <c r="F173" s="665">
        <f t="shared" si="2"/>
        <v>0</v>
      </c>
      <c r="G173" s="665" t="e">
        <f t="shared" si="3"/>
        <v>#DIV/0!</v>
      </c>
    </row>
    <row r="174" spans="1:7" ht="15" customHeight="1">
      <c r="A174" s="669"/>
      <c r="B174" s="560" t="s">
        <v>705</v>
      </c>
      <c r="C174" s="560"/>
      <c r="D174" s="665"/>
      <c r="E174" s="665"/>
      <c r="F174" s="665">
        <f t="shared" si="2"/>
        <v>0</v>
      </c>
      <c r="G174" s="665" t="e">
        <f t="shared" si="3"/>
        <v>#DIV/0!</v>
      </c>
    </row>
    <row r="175" spans="1:7" ht="15" customHeight="1">
      <c r="A175" s="669"/>
      <c r="B175" s="560" t="s">
        <v>705</v>
      </c>
      <c r="C175" s="560"/>
      <c r="D175" s="665"/>
      <c r="E175" s="665"/>
      <c r="F175" s="665">
        <f t="shared" si="2"/>
        <v>0</v>
      </c>
      <c r="G175" s="665" t="e">
        <f t="shared" si="3"/>
        <v>#DIV/0!</v>
      </c>
    </row>
    <row r="176" spans="1:7" ht="15" customHeight="1">
      <c r="A176" s="669"/>
      <c r="B176" s="560" t="s">
        <v>705</v>
      </c>
      <c r="C176" s="560"/>
      <c r="D176" s="665"/>
      <c r="E176" s="665"/>
      <c r="F176" s="665">
        <f t="shared" si="2"/>
        <v>0</v>
      </c>
      <c r="G176" s="665" t="e">
        <f t="shared" si="3"/>
        <v>#DIV/0!</v>
      </c>
    </row>
    <row r="177" spans="1:7" ht="15" customHeight="1">
      <c r="A177" s="669"/>
      <c r="B177" s="560" t="s">
        <v>705</v>
      </c>
      <c r="C177" s="560"/>
      <c r="D177" s="665"/>
      <c r="E177" s="665"/>
      <c r="F177" s="665">
        <f t="shared" si="2"/>
        <v>0</v>
      </c>
      <c r="G177" s="665" t="e">
        <f t="shared" si="3"/>
        <v>#DIV/0!</v>
      </c>
    </row>
    <row r="178" spans="1:7" ht="15" customHeight="1">
      <c r="A178" s="669"/>
      <c r="B178" s="560" t="s">
        <v>705</v>
      </c>
      <c r="C178" s="560"/>
      <c r="D178" s="665"/>
      <c r="E178" s="665"/>
      <c r="F178" s="665">
        <f t="shared" si="2"/>
        <v>0</v>
      </c>
      <c r="G178" s="665" t="e">
        <f t="shared" si="3"/>
        <v>#DIV/0!</v>
      </c>
    </row>
    <row r="179" spans="1:7" ht="15" customHeight="1">
      <c r="A179" s="669"/>
      <c r="B179" s="560" t="s">
        <v>705</v>
      </c>
      <c r="C179" s="560"/>
      <c r="D179" s="687"/>
      <c r="E179" s="665"/>
      <c r="F179" s="665">
        <f t="shared" si="2"/>
        <v>0</v>
      </c>
      <c r="G179" s="665" t="e">
        <f t="shared" si="3"/>
        <v>#DIV/0!</v>
      </c>
    </row>
    <row r="180" spans="1:7" ht="14.25" customHeight="1">
      <c r="A180" s="669"/>
      <c r="B180" s="669" t="s">
        <v>29</v>
      </c>
      <c r="C180" s="669"/>
      <c r="D180" s="655">
        <f>SUM(D171:D179)</f>
        <v>0</v>
      </c>
      <c r="E180" s="655">
        <f>SUM(E171:E179)</f>
        <v>0</v>
      </c>
      <c r="F180" s="655">
        <f t="shared" si="2"/>
        <v>0</v>
      </c>
      <c r="G180" s="655" t="e">
        <f t="shared" si="3"/>
        <v>#DIV/0!</v>
      </c>
    </row>
    <row r="181" spans="1:7" ht="18" customHeight="1">
      <c r="A181" s="681" t="s">
        <v>706</v>
      </c>
      <c r="B181" s="1524" t="s">
        <v>707</v>
      </c>
      <c r="C181" s="1524"/>
      <c r="D181" s="1524"/>
      <c r="E181" s="1524"/>
      <c r="F181" s="1524"/>
      <c r="G181" s="1525"/>
    </row>
    <row r="182" spans="1:7" ht="15" customHeight="1">
      <c r="A182" s="688"/>
      <c r="B182" s="560" t="s">
        <v>705</v>
      </c>
      <c r="C182" s="560"/>
      <c r="D182" s="665"/>
      <c r="E182" s="665"/>
      <c r="F182" s="665">
        <f>D182-E182</f>
        <v>0</v>
      </c>
      <c r="G182" s="665" t="e">
        <f>F182/D182*100</f>
        <v>#DIV/0!</v>
      </c>
    </row>
    <row r="183" spans="1:7" ht="15" customHeight="1">
      <c r="A183" s="688"/>
      <c r="B183" s="560" t="s">
        <v>705</v>
      </c>
      <c r="C183" s="560"/>
      <c r="D183" s="665"/>
      <c r="E183" s="665"/>
      <c r="F183" s="665">
        <f>D183-E183</f>
        <v>0</v>
      </c>
      <c r="G183" s="665" t="e">
        <f>F183/D183*100</f>
        <v>#DIV/0!</v>
      </c>
    </row>
    <row r="184" spans="1:7" ht="15" customHeight="1">
      <c r="A184" s="688"/>
      <c r="B184" s="560" t="s">
        <v>705</v>
      </c>
      <c r="C184" s="560"/>
      <c r="D184" s="665"/>
      <c r="E184" s="665"/>
      <c r="F184" s="665">
        <f>D184-E184</f>
        <v>0</v>
      </c>
      <c r="G184" s="665" t="e">
        <f>F184/D184*100</f>
        <v>#DIV/0!</v>
      </c>
    </row>
    <row r="185" spans="1:7" ht="21.75" customHeight="1">
      <c r="A185" s="689"/>
      <c r="B185" s="669" t="s">
        <v>29</v>
      </c>
      <c r="C185" s="669"/>
      <c r="D185" s="655">
        <f>SUM(D182:D184)</f>
        <v>0</v>
      </c>
      <c r="E185" s="655">
        <f>SUM(E182:E184)</f>
        <v>0</v>
      </c>
      <c r="F185" s="655">
        <f>D185-E185</f>
        <v>0</v>
      </c>
      <c r="G185" s="655" t="e">
        <f>F185/D185*100</f>
        <v>#DIV/0!</v>
      </c>
    </row>
    <row r="186" spans="1:7" ht="21.75" customHeight="1">
      <c r="A186" s="1526"/>
      <c r="B186" s="1527"/>
      <c r="C186" s="1527"/>
      <c r="D186" s="1527"/>
      <c r="E186" s="1527"/>
      <c r="F186" s="1527"/>
      <c r="G186" s="1528"/>
    </row>
    <row r="187" spans="1:8" ht="15" customHeight="1">
      <c r="A187" s="690"/>
      <c r="B187" s="1529" t="s">
        <v>708</v>
      </c>
      <c r="C187" s="1530"/>
      <c r="D187" s="1530"/>
      <c r="E187" s="1530"/>
      <c r="F187" s="1530"/>
      <c r="G187" s="1531"/>
      <c r="H187" s="691"/>
    </row>
    <row r="188" spans="1:8" ht="27.75" customHeight="1">
      <c r="A188" s="692"/>
      <c r="B188" s="1532"/>
      <c r="C188" s="1533"/>
      <c r="D188" s="1533"/>
      <c r="E188" s="1533"/>
      <c r="F188" s="1533"/>
      <c r="G188" s="1534"/>
      <c r="H188" s="691"/>
    </row>
    <row r="189" spans="1:7" ht="26.25" customHeight="1">
      <c r="A189" s="693" t="s">
        <v>709</v>
      </c>
      <c r="B189" s="694" t="s">
        <v>710</v>
      </c>
      <c r="C189" s="695"/>
      <c r="D189" s="648" t="s">
        <v>662</v>
      </c>
      <c r="E189" s="648" t="s">
        <v>663</v>
      </c>
      <c r="F189" s="648" t="s">
        <v>664</v>
      </c>
      <c r="G189" s="696" t="s">
        <v>665</v>
      </c>
    </row>
    <row r="190" spans="1:7" ht="17.25" customHeight="1">
      <c r="A190" s="697" t="s">
        <v>1</v>
      </c>
      <c r="B190" s="698" t="s">
        <v>711</v>
      </c>
      <c r="C190" s="698"/>
      <c r="D190" s="525">
        <f>D36</f>
        <v>0</v>
      </c>
      <c r="E190" s="525">
        <f>E36</f>
        <v>0</v>
      </c>
      <c r="F190" s="525">
        <f aca="true" t="shared" si="4" ref="F190:F195">D190-E190</f>
        <v>0</v>
      </c>
      <c r="G190" s="525" t="e">
        <f aca="true" t="shared" si="5" ref="G190:G195">F190/D190*100</f>
        <v>#DIV/0!</v>
      </c>
    </row>
    <row r="191" spans="1:7" ht="17.25" customHeight="1">
      <c r="A191" s="697" t="s">
        <v>2</v>
      </c>
      <c r="B191" s="698" t="s">
        <v>712</v>
      </c>
      <c r="C191" s="698"/>
      <c r="D191" s="699"/>
      <c r="E191" s="699"/>
      <c r="F191" s="699">
        <f t="shared" si="4"/>
        <v>0</v>
      </c>
      <c r="G191" s="699" t="e">
        <f t="shared" si="5"/>
        <v>#DIV/0!</v>
      </c>
    </row>
    <row r="192" spans="1:7" ht="17.25" customHeight="1">
      <c r="A192" s="697"/>
      <c r="B192" s="700" t="s">
        <v>683</v>
      </c>
      <c r="C192" s="700"/>
      <c r="D192" s="701">
        <f>SUM(D190:D191)</f>
        <v>0</v>
      </c>
      <c r="E192" s="701">
        <f>SUM(E190:E191)</f>
        <v>0</v>
      </c>
      <c r="F192" s="701">
        <f t="shared" si="4"/>
        <v>0</v>
      </c>
      <c r="G192" s="701" t="e">
        <f t="shared" si="5"/>
        <v>#DIV/0!</v>
      </c>
    </row>
    <row r="193" spans="1:7" ht="17.25" customHeight="1">
      <c r="A193" s="697" t="s">
        <v>4</v>
      </c>
      <c r="B193" s="560" t="s">
        <v>713</v>
      </c>
      <c r="C193" s="560"/>
      <c r="D193" s="525"/>
      <c r="E193" s="525"/>
      <c r="F193" s="525">
        <f t="shared" si="4"/>
        <v>0</v>
      </c>
      <c r="G193" s="525" t="e">
        <f t="shared" si="5"/>
        <v>#DIV/0!</v>
      </c>
    </row>
    <row r="194" spans="1:7" ht="17.25" customHeight="1">
      <c r="A194" s="697"/>
      <c r="B194" s="700" t="s">
        <v>714</v>
      </c>
      <c r="C194" s="700"/>
      <c r="D194" s="701">
        <f>D192+D193</f>
        <v>0</v>
      </c>
      <c r="E194" s="701">
        <f>E192+E193</f>
        <v>0</v>
      </c>
      <c r="F194" s="701">
        <f t="shared" si="4"/>
        <v>0</v>
      </c>
      <c r="G194" s="701" t="e">
        <f t="shared" si="5"/>
        <v>#DIV/0!</v>
      </c>
    </row>
    <row r="195" spans="1:7" ht="18" customHeight="1">
      <c r="A195" s="697" t="s">
        <v>8</v>
      </c>
      <c r="B195" s="698" t="s">
        <v>715</v>
      </c>
      <c r="C195" s="698"/>
      <c r="D195" s="699"/>
      <c r="E195" s="699"/>
      <c r="F195" s="699">
        <f t="shared" si="4"/>
        <v>0</v>
      </c>
      <c r="G195" s="699" t="e">
        <f t="shared" si="5"/>
        <v>#DIV/0!</v>
      </c>
    </row>
    <row r="196" spans="1:7" ht="30.75" customHeight="1">
      <c r="A196" s="702" t="s">
        <v>335</v>
      </c>
      <c r="B196" s="703" t="s">
        <v>716</v>
      </c>
      <c r="C196" s="698"/>
      <c r="D196" s="699"/>
      <c r="E196" s="699" t="s">
        <v>580</v>
      </c>
      <c r="F196" s="699">
        <f>D196</f>
        <v>0</v>
      </c>
      <c r="G196" s="699" t="s">
        <v>580</v>
      </c>
    </row>
    <row r="197" spans="1:7" ht="17.25" customHeight="1">
      <c r="A197" s="697">
        <v>6</v>
      </c>
      <c r="B197" s="698" t="s">
        <v>717</v>
      </c>
      <c r="C197" s="698"/>
      <c r="D197" s="699" t="s">
        <v>580</v>
      </c>
      <c r="E197" s="699"/>
      <c r="F197" s="699">
        <f>-E197</f>
        <v>0</v>
      </c>
      <c r="G197" s="699" t="s">
        <v>580</v>
      </c>
    </row>
    <row r="198" spans="1:7" ht="17.25" customHeight="1">
      <c r="A198" s="697" t="s">
        <v>337</v>
      </c>
      <c r="B198" s="698" t="s">
        <v>718</v>
      </c>
      <c r="C198" s="698"/>
      <c r="D198" s="699"/>
      <c r="E198" s="699" t="s">
        <v>580</v>
      </c>
      <c r="F198" s="699">
        <f>D198</f>
        <v>0</v>
      </c>
      <c r="G198" s="699" t="s">
        <v>580</v>
      </c>
    </row>
    <row r="199" spans="1:7" ht="17.25" customHeight="1">
      <c r="A199" s="704"/>
      <c r="B199" s="700" t="s">
        <v>719</v>
      </c>
      <c r="C199" s="700"/>
      <c r="D199" s="701">
        <f>SUM(D194:D198)</f>
        <v>0</v>
      </c>
      <c r="E199" s="701">
        <f>SUM(E194:E198)</f>
        <v>0</v>
      </c>
      <c r="F199" s="701">
        <f>D199-E199</f>
        <v>0</v>
      </c>
      <c r="G199" s="701" t="e">
        <f>F199/D199*100</f>
        <v>#DIV/0!</v>
      </c>
    </row>
    <row r="200" spans="1:7" ht="17.25" customHeight="1">
      <c r="A200" s="697" t="s">
        <v>338</v>
      </c>
      <c r="B200" s="698" t="s">
        <v>720</v>
      </c>
      <c r="C200" s="698"/>
      <c r="D200" s="525"/>
      <c r="E200" s="525"/>
      <c r="F200" s="525">
        <f>D200-E200</f>
        <v>0</v>
      </c>
      <c r="G200" s="525" t="e">
        <f>F200/D200*100</f>
        <v>#DIV/0!</v>
      </c>
    </row>
    <row r="201" spans="1:7" ht="17.25" customHeight="1">
      <c r="A201" s="704"/>
      <c r="B201" s="700" t="s">
        <v>721</v>
      </c>
      <c r="C201" s="700"/>
      <c r="D201" s="701">
        <f>D199+D200</f>
        <v>0</v>
      </c>
      <c r="E201" s="701">
        <f>E199+E200</f>
        <v>0</v>
      </c>
      <c r="F201" s="701">
        <f>D201-E201</f>
        <v>0</v>
      </c>
      <c r="G201" s="701" t="e">
        <f>F201/D201*100</f>
        <v>#DIV/0!</v>
      </c>
    </row>
    <row r="202" spans="1:7" ht="17.25" customHeight="1">
      <c r="A202" s="704" t="s">
        <v>463</v>
      </c>
      <c r="B202" s="698" t="s">
        <v>722</v>
      </c>
      <c r="C202" s="698"/>
      <c r="D202" s="699" t="s">
        <v>580</v>
      </c>
      <c r="E202" s="699"/>
      <c r="F202" s="699">
        <f>-E202</f>
        <v>0</v>
      </c>
      <c r="G202" s="699" t="s">
        <v>580</v>
      </c>
    </row>
    <row r="203" spans="1:7" ht="17.25" customHeight="1">
      <c r="A203" s="705"/>
      <c r="B203" s="700" t="s">
        <v>723</v>
      </c>
      <c r="C203" s="700"/>
      <c r="D203" s="701">
        <f>D201</f>
        <v>0</v>
      </c>
      <c r="E203" s="701">
        <f>E201+E202</f>
        <v>0</v>
      </c>
      <c r="F203" s="701">
        <f>D203-E203</f>
        <v>0</v>
      </c>
      <c r="G203" s="701" t="e">
        <f>F203/D203*100</f>
        <v>#DIV/0!</v>
      </c>
    </row>
    <row r="205" spans="1:7" ht="22.5" customHeight="1">
      <c r="A205" s="1535" t="s">
        <v>234</v>
      </c>
      <c r="B205" s="1415"/>
      <c r="C205" s="1415"/>
      <c r="D205" s="1415"/>
      <c r="E205" s="1415"/>
      <c r="F205" s="1415"/>
      <c r="G205" s="1415"/>
    </row>
    <row r="206" spans="1:8" s="680" customFormat="1" ht="23.25" customHeight="1">
      <c r="A206" s="706"/>
      <c r="B206" s="707" t="s">
        <v>648</v>
      </c>
      <c r="C206" s="708"/>
      <c r="D206" s="1536" t="s">
        <v>10</v>
      </c>
      <c r="E206" s="1537"/>
      <c r="F206" s="1537"/>
      <c r="G206" s="709"/>
      <c r="H206" s="710"/>
    </row>
    <row r="207" spans="1:7" ht="171" customHeight="1">
      <c r="A207" s="711"/>
      <c r="B207" s="712"/>
      <c r="C207" s="713"/>
      <c r="D207" s="1538"/>
      <c r="E207" s="1476"/>
      <c r="F207" s="1477"/>
      <c r="G207" s="714"/>
    </row>
    <row r="208" spans="1:7" s="719" customFormat="1" ht="18" customHeight="1">
      <c r="A208" s="715"/>
      <c r="B208" s="716" t="s">
        <v>133</v>
      </c>
      <c r="C208" s="717"/>
      <c r="D208" s="1539" t="s">
        <v>133</v>
      </c>
      <c r="E208" s="1540"/>
      <c r="F208" s="1540"/>
      <c r="G208" s="718"/>
    </row>
    <row r="209" spans="1:7" s="719" customFormat="1" ht="12.75" customHeight="1">
      <c r="A209" s="715"/>
      <c r="B209" s="716"/>
      <c r="C209" s="717"/>
      <c r="D209" s="720"/>
      <c r="E209" s="721"/>
      <c r="F209" s="721"/>
      <c r="G209" s="718"/>
    </row>
    <row r="210" spans="1:7" s="680" customFormat="1" ht="23.25" customHeight="1">
      <c r="A210" s="722"/>
      <c r="B210" s="723" t="s">
        <v>724</v>
      </c>
      <c r="C210" s="724"/>
      <c r="D210" s="725"/>
      <c r="E210" s="726"/>
      <c r="F210" s="726"/>
      <c r="G210" s="727"/>
    </row>
    <row r="211" spans="1:7" ht="171" customHeight="1">
      <c r="A211" s="711"/>
      <c r="B211" s="712"/>
      <c r="C211" s="728"/>
      <c r="D211" s="729"/>
      <c r="E211" s="730"/>
      <c r="F211" s="730"/>
      <c r="G211" s="731"/>
    </row>
    <row r="212" spans="1:7" s="719" customFormat="1" ht="18" customHeight="1">
      <c r="A212" s="732"/>
      <c r="B212" s="716" t="s">
        <v>133</v>
      </c>
      <c r="C212" s="733"/>
      <c r="D212" s="720"/>
      <c r="E212" s="734"/>
      <c r="F212" s="734"/>
      <c r="G212" s="735"/>
    </row>
    <row r="213" spans="1:7" ht="30.75" customHeight="1">
      <c r="A213" s="1513" t="s">
        <v>285</v>
      </c>
      <c r="B213" s="1514"/>
      <c r="C213" s="1514"/>
      <c r="D213" s="1514"/>
      <c r="E213" s="1514"/>
      <c r="F213" s="1514"/>
      <c r="G213" s="1515"/>
    </row>
  </sheetData>
  <sheetProtection/>
  <mergeCells count="30">
    <mergeCell ref="A213:G213"/>
    <mergeCell ref="B77:G77"/>
    <mergeCell ref="B110:G110"/>
    <mergeCell ref="B125:G125"/>
    <mergeCell ref="B140:G140"/>
    <mergeCell ref="B181:G181"/>
    <mergeCell ref="A186:G186"/>
    <mergeCell ref="B187:G188"/>
    <mergeCell ref="A205:G205"/>
    <mergeCell ref="D206:F206"/>
    <mergeCell ref="D207:F207"/>
    <mergeCell ref="D208:F208"/>
    <mergeCell ref="B38:G38"/>
    <mergeCell ref="B9:F9"/>
    <mergeCell ref="E10:G10"/>
    <mergeCell ref="A11:G12"/>
    <mergeCell ref="A13:G14"/>
    <mergeCell ref="A15:G15"/>
    <mergeCell ref="A16:G16"/>
    <mergeCell ref="A17:G17"/>
    <mergeCell ref="A18:G18"/>
    <mergeCell ref="A19:G19"/>
    <mergeCell ref="B22:G22"/>
    <mergeCell ref="B32:G32"/>
    <mergeCell ref="B8:F8"/>
    <mergeCell ref="E2:F2"/>
    <mergeCell ref="E3:G3"/>
    <mergeCell ref="A5:G5"/>
    <mergeCell ref="A6:G6"/>
    <mergeCell ref="B7:F7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78" r:id="rId1"/>
  <rowBreaks count="1" manualBreakCount="1">
    <brk id="20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U120"/>
  <sheetViews>
    <sheetView view="pageBreakPreview" zoomScaleSheetLayoutView="100" zoomScalePageLayoutView="0" workbookViewId="0" topLeftCell="A1">
      <selection activeCell="E4" sqref="E4"/>
    </sheetView>
  </sheetViews>
  <sheetFormatPr defaultColWidth="10.625" defaultRowHeight="12.75"/>
  <cols>
    <col min="1" max="1" width="5.375" style="736" customWidth="1"/>
    <col min="2" max="2" width="22.125" style="736" customWidth="1"/>
    <col min="3" max="3" width="10.00390625" style="736" customWidth="1"/>
    <col min="4" max="4" width="10.75390625" style="736" customWidth="1"/>
    <col min="5" max="5" width="10.25390625" style="736" customWidth="1"/>
    <col min="6" max="6" width="9.25390625" style="736" customWidth="1"/>
    <col min="7" max="7" width="9.875" style="736" customWidth="1"/>
    <col min="8" max="8" width="10.625" style="736" customWidth="1"/>
    <col min="9" max="9" width="12.625" style="736" customWidth="1"/>
    <col min="10" max="10" width="12.25390625" style="736" customWidth="1"/>
    <col min="11" max="11" width="11.375" style="736" customWidth="1"/>
    <col min="12" max="12" width="11.875" style="736" customWidth="1"/>
    <col min="13" max="13" width="10.375" style="736" customWidth="1"/>
    <col min="14" max="14" width="12.00390625" style="736" customWidth="1"/>
    <col min="15" max="15" width="13.25390625" style="736" customWidth="1"/>
    <col min="16" max="17" width="10.375" style="736" customWidth="1"/>
    <col min="18" max="18" width="11.25390625" style="736" customWidth="1"/>
    <col min="19" max="19" width="10.75390625" style="736" customWidth="1"/>
    <col min="20" max="20" width="10.00390625" style="736" customWidth="1"/>
    <col min="21" max="21" width="10.125" style="736" customWidth="1"/>
    <col min="22" max="247" width="9.125" style="736" customWidth="1"/>
    <col min="248" max="248" width="6.25390625" style="736" bestFit="1" customWidth="1"/>
    <col min="249" max="249" width="22.125" style="736" customWidth="1"/>
    <col min="250" max="252" width="9.125" style="736" customWidth="1"/>
    <col min="253" max="253" width="10.375" style="736" customWidth="1"/>
    <col min="254" max="254" width="9.125" style="736" customWidth="1"/>
    <col min="255" max="255" width="11.125" style="736" customWidth="1"/>
    <col min="256" max="16384" width="10.625" style="736" customWidth="1"/>
  </cols>
  <sheetData>
    <row r="1" spans="7:21" ht="16.5" customHeight="1">
      <c r="G1" s="1541"/>
      <c r="H1" s="1541"/>
      <c r="I1" s="737"/>
      <c r="P1" s="738"/>
      <c r="Q1" s="738"/>
      <c r="R1" s="738" t="s">
        <v>725</v>
      </c>
      <c r="S1" s="738"/>
      <c r="T1" s="738"/>
      <c r="U1" s="737"/>
    </row>
    <row r="2" spans="7:21" s="739" customFormat="1" ht="12">
      <c r="G2" s="740"/>
      <c r="H2" s="740"/>
      <c r="I2" s="738"/>
      <c r="P2" s="740"/>
      <c r="R2" s="740" t="s">
        <v>726</v>
      </c>
      <c r="U2" s="738"/>
    </row>
    <row r="3" spans="7:21" s="739" customFormat="1" ht="12">
      <c r="G3" s="741"/>
      <c r="H3" s="741"/>
      <c r="I3" s="741"/>
      <c r="P3" s="741"/>
      <c r="Q3" s="740"/>
      <c r="R3" s="741" t="s">
        <v>13</v>
      </c>
      <c r="S3" s="740"/>
      <c r="U3" s="742"/>
    </row>
    <row r="4" spans="7:21" s="739" customFormat="1" ht="12">
      <c r="G4" s="743"/>
      <c r="P4" s="743"/>
      <c r="Q4" s="741"/>
      <c r="R4" s="743" t="s">
        <v>311</v>
      </c>
      <c r="S4" s="741"/>
      <c r="T4" s="741"/>
      <c r="U4" s="741"/>
    </row>
    <row r="5" spans="1:21" ht="18.75">
      <c r="A5" s="1542" t="s">
        <v>652</v>
      </c>
      <c r="B5" s="1542"/>
      <c r="C5" s="1542"/>
      <c r="D5" s="1542"/>
      <c r="E5" s="1542"/>
      <c r="F5" s="1542"/>
      <c r="G5" s="1542"/>
      <c r="H5" s="1542"/>
      <c r="I5" s="1542"/>
      <c r="J5" s="1542"/>
      <c r="K5" s="1542"/>
      <c r="L5" s="1542"/>
      <c r="M5" s="1542"/>
      <c r="N5" s="1542"/>
      <c r="O5" s="1542"/>
      <c r="P5" s="1542"/>
      <c r="Q5" s="1542"/>
      <c r="R5" s="1542"/>
      <c r="S5" s="1542"/>
      <c r="T5" s="1542"/>
      <c r="U5" s="1542"/>
    </row>
    <row r="6" spans="1:21" ht="18.75">
      <c r="A6" s="1543" t="s">
        <v>299</v>
      </c>
      <c r="B6" s="1543"/>
      <c r="C6" s="1543"/>
      <c r="D6" s="1543"/>
      <c r="E6" s="1543"/>
      <c r="F6" s="1543"/>
      <c r="G6" s="1543"/>
      <c r="H6" s="1543"/>
      <c r="I6" s="1543"/>
      <c r="J6" s="1543"/>
      <c r="K6" s="1543"/>
      <c r="L6" s="1543"/>
      <c r="M6" s="1543"/>
      <c r="N6" s="1543"/>
      <c r="O6" s="1543"/>
      <c r="P6" s="1543"/>
      <c r="Q6" s="1543"/>
      <c r="R6" s="1543"/>
      <c r="S6" s="1543"/>
      <c r="T6" s="1543"/>
      <c r="U6" s="1543"/>
    </row>
    <row r="7" spans="1:21" ht="38.25" customHeight="1">
      <c r="A7" s="743"/>
      <c r="B7" s="1544"/>
      <c r="C7" s="1415"/>
      <c r="D7" s="1415"/>
      <c r="E7" s="1415"/>
      <c r="F7" s="1415"/>
      <c r="G7" s="1415"/>
      <c r="H7" s="1415"/>
      <c r="I7" s="1415"/>
      <c r="J7" s="1415"/>
      <c r="K7" s="1415"/>
      <c r="L7" s="1415"/>
      <c r="M7" s="1415"/>
      <c r="N7" s="1415"/>
      <c r="O7" s="1415"/>
      <c r="P7" s="1415"/>
      <c r="Q7" s="1415"/>
      <c r="R7" s="1415"/>
      <c r="S7" s="1415"/>
      <c r="T7" s="1415"/>
      <c r="U7" s="744"/>
    </row>
    <row r="8" spans="1:21" ht="12" customHeight="1">
      <c r="A8" s="743"/>
      <c r="B8" s="1545" t="s">
        <v>5</v>
      </c>
      <c r="C8" s="1546"/>
      <c r="D8" s="1546"/>
      <c r="E8" s="1546"/>
      <c r="F8" s="1546"/>
      <c r="G8" s="1546"/>
      <c r="H8" s="1546"/>
      <c r="I8" s="1546"/>
      <c r="J8" s="1546"/>
      <c r="K8" s="1546"/>
      <c r="L8" s="1546"/>
      <c r="M8" s="1546"/>
      <c r="N8" s="1546"/>
      <c r="O8" s="1546"/>
      <c r="P8" s="1546"/>
      <c r="Q8" s="1546"/>
      <c r="R8" s="1546"/>
      <c r="S8" s="1546"/>
      <c r="T8" s="1546"/>
      <c r="U8" s="745"/>
    </row>
    <row r="9" spans="1:13" ht="15">
      <c r="A9" s="746" t="s">
        <v>727</v>
      </c>
      <c r="B9" s="1547" t="s">
        <v>728</v>
      </c>
      <c r="C9" s="1547"/>
      <c r="D9" s="1547"/>
      <c r="E9" s="1547"/>
      <c r="F9" s="1547"/>
      <c r="G9" s="1547"/>
      <c r="H9" s="1547"/>
      <c r="I9" s="1547"/>
      <c r="J9" s="747"/>
      <c r="K9" s="747"/>
      <c r="L9" s="747"/>
      <c r="M9" s="747"/>
    </row>
    <row r="10" spans="1:13" ht="7.5" customHeight="1">
      <c r="A10" s="746"/>
      <c r="B10" s="748"/>
      <c r="C10" s="748"/>
      <c r="D10" s="748"/>
      <c r="E10" s="748"/>
      <c r="F10" s="748"/>
      <c r="G10" s="748"/>
      <c r="H10" s="748"/>
      <c r="I10" s="748"/>
      <c r="J10" s="747"/>
      <c r="K10" s="747"/>
      <c r="L10" s="747"/>
      <c r="M10" s="747"/>
    </row>
    <row r="11" spans="1:21" ht="32.25" customHeight="1">
      <c r="A11" s="1548" t="s">
        <v>729</v>
      </c>
      <c r="B11" s="1549"/>
      <c r="C11" s="1549"/>
      <c r="D11" s="1549"/>
      <c r="E11" s="1549"/>
      <c r="F11" s="1549"/>
      <c r="G11" s="1549"/>
      <c r="H11" s="1549"/>
      <c r="I11" s="1549"/>
      <c r="J11" s="1549"/>
      <c r="K11" s="1549"/>
      <c r="L11" s="1549"/>
      <c r="M11" s="1549"/>
      <c r="N11" s="1549"/>
      <c r="O11" s="1549"/>
      <c r="P11" s="1549"/>
      <c r="Q11" s="1549"/>
      <c r="R11" s="1549"/>
      <c r="S11" s="1549"/>
      <c r="T11" s="1549"/>
      <c r="U11" s="1550"/>
    </row>
    <row r="12" spans="1:21" ht="38.25" customHeight="1">
      <c r="A12" s="1551"/>
      <c r="B12" s="1552"/>
      <c r="C12" s="1552"/>
      <c r="D12" s="1552"/>
      <c r="E12" s="1552"/>
      <c r="F12" s="1552"/>
      <c r="G12" s="1552"/>
      <c r="H12" s="1552"/>
      <c r="I12" s="1552"/>
      <c r="J12" s="1552"/>
      <c r="K12" s="1552"/>
      <c r="L12" s="1552"/>
      <c r="M12" s="1552"/>
      <c r="N12" s="1552"/>
      <c r="O12" s="1552"/>
      <c r="P12" s="1552"/>
      <c r="Q12" s="1552"/>
      <c r="R12" s="1552"/>
      <c r="S12" s="1552"/>
      <c r="T12" s="1552"/>
      <c r="U12" s="1553"/>
    </row>
    <row r="13" spans="1:21" ht="55.5" customHeight="1">
      <c r="A13" s="1551"/>
      <c r="B13" s="1552"/>
      <c r="C13" s="1552"/>
      <c r="D13" s="1552"/>
      <c r="E13" s="1552"/>
      <c r="F13" s="1552"/>
      <c r="G13" s="1552"/>
      <c r="H13" s="1552"/>
      <c r="I13" s="1552"/>
      <c r="J13" s="1552"/>
      <c r="K13" s="1552"/>
      <c r="L13" s="1552"/>
      <c r="M13" s="1552"/>
      <c r="N13" s="1552"/>
      <c r="O13" s="1552"/>
      <c r="P13" s="1552"/>
      <c r="Q13" s="1552"/>
      <c r="R13" s="1552"/>
      <c r="S13" s="1552"/>
      <c r="T13" s="1552"/>
      <c r="U13" s="1553"/>
    </row>
    <row r="14" spans="1:21" ht="29.25" customHeight="1">
      <c r="A14" s="1554" t="s">
        <v>183</v>
      </c>
      <c r="B14" s="1555" t="s">
        <v>730</v>
      </c>
      <c r="C14" s="1556" t="s">
        <v>731</v>
      </c>
      <c r="D14" s="1556"/>
      <c r="E14" s="1556"/>
      <c r="F14" s="1557" t="s">
        <v>732</v>
      </c>
      <c r="G14" s="1557"/>
      <c r="H14" s="1557"/>
      <c r="I14" s="1557" t="s">
        <v>733</v>
      </c>
      <c r="J14" s="1557"/>
      <c r="K14" s="1557"/>
      <c r="L14" s="1558" t="s">
        <v>734</v>
      </c>
      <c r="M14" s="1558" t="s">
        <v>735</v>
      </c>
      <c r="N14" s="1558" t="s">
        <v>736</v>
      </c>
      <c r="O14" s="1558" t="s">
        <v>737</v>
      </c>
      <c r="P14" s="1558" t="s">
        <v>738</v>
      </c>
      <c r="Q14" s="1558"/>
      <c r="R14" s="1558"/>
      <c r="S14" s="1558"/>
      <c r="T14" s="1558"/>
      <c r="U14" s="1558"/>
    </row>
    <row r="15" spans="1:21" ht="56.25" customHeight="1">
      <c r="A15" s="1554"/>
      <c r="B15" s="1555"/>
      <c r="C15" s="749" t="s">
        <v>739</v>
      </c>
      <c r="D15" s="750" t="s">
        <v>740</v>
      </c>
      <c r="E15" s="751" t="s">
        <v>741</v>
      </c>
      <c r="F15" s="752" t="s">
        <v>742</v>
      </c>
      <c r="G15" s="753" t="s">
        <v>743</v>
      </c>
      <c r="H15" s="752" t="s">
        <v>744</v>
      </c>
      <c r="I15" s="752" t="s">
        <v>745</v>
      </c>
      <c r="J15" s="753" t="s">
        <v>746</v>
      </c>
      <c r="K15" s="752" t="s">
        <v>747</v>
      </c>
      <c r="L15" s="1558"/>
      <c r="M15" s="1558"/>
      <c r="N15" s="1558"/>
      <c r="O15" s="1558"/>
      <c r="P15" s="752" t="s">
        <v>748</v>
      </c>
      <c r="Q15" s="752" t="s">
        <v>749</v>
      </c>
      <c r="R15" s="752" t="s">
        <v>750</v>
      </c>
      <c r="S15" s="752" t="s">
        <v>751</v>
      </c>
      <c r="T15" s="752" t="s">
        <v>752</v>
      </c>
      <c r="U15" s="752" t="s">
        <v>753</v>
      </c>
    </row>
    <row r="16" spans="1:21" ht="12" customHeight="1">
      <c r="A16" s="754" t="s">
        <v>1</v>
      </c>
      <c r="B16" s="754" t="s">
        <v>2</v>
      </c>
      <c r="C16" s="754" t="s">
        <v>4</v>
      </c>
      <c r="D16" s="754" t="s">
        <v>8</v>
      </c>
      <c r="E16" s="754" t="s">
        <v>335</v>
      </c>
      <c r="F16" s="754" t="s">
        <v>336</v>
      </c>
      <c r="G16" s="754" t="s">
        <v>337</v>
      </c>
      <c r="H16" s="754" t="s">
        <v>338</v>
      </c>
      <c r="I16" s="754" t="s">
        <v>463</v>
      </c>
      <c r="J16" s="754" t="s">
        <v>469</v>
      </c>
      <c r="K16" s="754" t="s">
        <v>477</v>
      </c>
      <c r="L16" s="754" t="s">
        <v>754</v>
      </c>
      <c r="M16" s="754" t="s">
        <v>755</v>
      </c>
      <c r="N16" s="754" t="s">
        <v>756</v>
      </c>
      <c r="O16" s="754" t="s">
        <v>757</v>
      </c>
      <c r="P16" s="754" t="s">
        <v>758</v>
      </c>
      <c r="Q16" s="754" t="s">
        <v>759</v>
      </c>
      <c r="R16" s="754" t="s">
        <v>760</v>
      </c>
      <c r="S16" s="754" t="s">
        <v>761</v>
      </c>
      <c r="T16" s="754" t="s">
        <v>762</v>
      </c>
      <c r="U16" s="754" t="s">
        <v>763</v>
      </c>
    </row>
    <row r="17" spans="1:21" ht="15">
      <c r="A17" s="755"/>
      <c r="B17" s="756" t="s">
        <v>686</v>
      </c>
      <c r="C17" s="757"/>
      <c r="D17" s="757"/>
      <c r="E17" s="757"/>
      <c r="F17" s="758"/>
      <c r="G17" s="759"/>
      <c r="H17" s="760"/>
      <c r="I17" s="761" t="e">
        <f aca="true" t="shared" si="0" ref="I17:I29">E17/C17</f>
        <v>#DIV/0!</v>
      </c>
      <c r="J17" s="761" t="e">
        <f aca="true" t="shared" si="1" ref="J17:J28">E17/D17</f>
        <v>#DIV/0!</v>
      </c>
      <c r="K17" s="761" t="e">
        <f>D17/C17</f>
        <v>#DIV/0!</v>
      </c>
      <c r="L17" s="762" t="e">
        <f>G17/F17</f>
        <v>#DIV/0!</v>
      </c>
      <c r="M17" s="762" t="e">
        <f>H17/F17</f>
        <v>#DIV/0!</v>
      </c>
      <c r="N17" s="763"/>
      <c r="O17" s="763"/>
      <c r="P17" s="763" t="e">
        <f aca="true" t="shared" si="2" ref="P17:P29">N17/E17</f>
        <v>#DIV/0!</v>
      </c>
      <c r="Q17" s="763" t="e">
        <f aca="true" t="shared" si="3" ref="Q17:Q29">N17/C17</f>
        <v>#DIV/0!</v>
      </c>
      <c r="R17" s="763" t="e">
        <f aca="true" t="shared" si="4" ref="R17:R29">O17/C17</f>
        <v>#DIV/0!</v>
      </c>
      <c r="S17" s="763" t="e">
        <f aca="true" t="shared" si="5" ref="S17:S29">N17/D17</f>
        <v>#DIV/0!</v>
      </c>
      <c r="T17" s="763" t="e">
        <f aca="true" t="shared" si="6" ref="T17:T29">O17/D17</f>
        <v>#DIV/0!</v>
      </c>
      <c r="U17" s="763" t="e">
        <f>O17/(F17+G17+H17)</f>
        <v>#DIV/0!</v>
      </c>
    </row>
    <row r="18" spans="1:21" ht="15">
      <c r="A18" s="755"/>
      <c r="B18" s="756" t="s">
        <v>686</v>
      </c>
      <c r="C18" s="757"/>
      <c r="D18" s="757"/>
      <c r="E18" s="757"/>
      <c r="F18" s="758"/>
      <c r="G18" s="759"/>
      <c r="H18" s="760"/>
      <c r="I18" s="761" t="e">
        <f t="shared" si="0"/>
        <v>#DIV/0!</v>
      </c>
      <c r="J18" s="761" t="e">
        <f t="shared" si="1"/>
        <v>#DIV/0!</v>
      </c>
      <c r="K18" s="761" t="e">
        <f aca="true" t="shared" si="7" ref="K18:K28">D18/C18</f>
        <v>#DIV/0!</v>
      </c>
      <c r="L18" s="762" t="e">
        <f aca="true" t="shared" si="8" ref="L18:L28">G18/F18</f>
        <v>#DIV/0!</v>
      </c>
      <c r="M18" s="762" t="e">
        <f aca="true" t="shared" si="9" ref="M18:M28">H18/F18</f>
        <v>#DIV/0!</v>
      </c>
      <c r="N18" s="763"/>
      <c r="O18" s="763"/>
      <c r="P18" s="763" t="e">
        <f t="shared" si="2"/>
        <v>#DIV/0!</v>
      </c>
      <c r="Q18" s="763" t="e">
        <f t="shared" si="3"/>
        <v>#DIV/0!</v>
      </c>
      <c r="R18" s="763" t="e">
        <f t="shared" si="4"/>
        <v>#DIV/0!</v>
      </c>
      <c r="S18" s="763" t="e">
        <f t="shared" si="5"/>
        <v>#DIV/0!</v>
      </c>
      <c r="T18" s="763" t="e">
        <f t="shared" si="6"/>
        <v>#DIV/0!</v>
      </c>
      <c r="U18" s="763" t="e">
        <f aca="true" t="shared" si="10" ref="U18:U29">O18/(F18+G18+H18)</f>
        <v>#DIV/0!</v>
      </c>
    </row>
    <row r="19" spans="1:21" ht="15">
      <c r="A19" s="755"/>
      <c r="B19" s="756" t="s">
        <v>686</v>
      </c>
      <c r="C19" s="757"/>
      <c r="D19" s="757"/>
      <c r="E19" s="757"/>
      <c r="F19" s="758"/>
      <c r="G19" s="759"/>
      <c r="H19" s="760"/>
      <c r="I19" s="761" t="e">
        <f t="shared" si="0"/>
        <v>#DIV/0!</v>
      </c>
      <c r="J19" s="761" t="e">
        <f t="shared" si="1"/>
        <v>#DIV/0!</v>
      </c>
      <c r="K19" s="761" t="e">
        <f t="shared" si="7"/>
        <v>#DIV/0!</v>
      </c>
      <c r="L19" s="762" t="e">
        <f t="shared" si="8"/>
        <v>#DIV/0!</v>
      </c>
      <c r="M19" s="762" t="e">
        <f t="shared" si="9"/>
        <v>#DIV/0!</v>
      </c>
      <c r="N19" s="763"/>
      <c r="O19" s="763"/>
      <c r="P19" s="763" t="e">
        <f t="shared" si="2"/>
        <v>#DIV/0!</v>
      </c>
      <c r="Q19" s="763" t="e">
        <f t="shared" si="3"/>
        <v>#DIV/0!</v>
      </c>
      <c r="R19" s="763" t="e">
        <f t="shared" si="4"/>
        <v>#DIV/0!</v>
      </c>
      <c r="S19" s="763" t="e">
        <f t="shared" si="5"/>
        <v>#DIV/0!</v>
      </c>
      <c r="T19" s="763" t="e">
        <f t="shared" si="6"/>
        <v>#DIV/0!</v>
      </c>
      <c r="U19" s="763" t="e">
        <f t="shared" si="10"/>
        <v>#DIV/0!</v>
      </c>
    </row>
    <row r="20" spans="1:21" ht="15">
      <c r="A20" s="755"/>
      <c r="B20" s="756" t="s">
        <v>686</v>
      </c>
      <c r="C20" s="757"/>
      <c r="D20" s="757"/>
      <c r="E20" s="757"/>
      <c r="F20" s="758"/>
      <c r="G20" s="758"/>
      <c r="H20" s="759"/>
      <c r="I20" s="761" t="e">
        <f t="shared" si="0"/>
        <v>#DIV/0!</v>
      </c>
      <c r="J20" s="761" t="e">
        <f t="shared" si="1"/>
        <v>#DIV/0!</v>
      </c>
      <c r="K20" s="761" t="e">
        <f t="shared" si="7"/>
        <v>#DIV/0!</v>
      </c>
      <c r="L20" s="762" t="e">
        <f t="shared" si="8"/>
        <v>#DIV/0!</v>
      </c>
      <c r="M20" s="762" t="e">
        <f t="shared" si="9"/>
        <v>#DIV/0!</v>
      </c>
      <c r="N20" s="763"/>
      <c r="O20" s="763"/>
      <c r="P20" s="763" t="e">
        <f t="shared" si="2"/>
        <v>#DIV/0!</v>
      </c>
      <c r="Q20" s="763" t="e">
        <f t="shared" si="3"/>
        <v>#DIV/0!</v>
      </c>
      <c r="R20" s="763" t="e">
        <f t="shared" si="4"/>
        <v>#DIV/0!</v>
      </c>
      <c r="S20" s="763" t="e">
        <f t="shared" si="5"/>
        <v>#DIV/0!</v>
      </c>
      <c r="T20" s="763" t="e">
        <f t="shared" si="6"/>
        <v>#DIV/0!</v>
      </c>
      <c r="U20" s="763" t="e">
        <f t="shared" si="10"/>
        <v>#DIV/0!</v>
      </c>
    </row>
    <row r="21" spans="1:21" ht="15">
      <c r="A21" s="755"/>
      <c r="B21" s="756" t="s">
        <v>686</v>
      </c>
      <c r="C21" s="757"/>
      <c r="D21" s="757"/>
      <c r="E21" s="757"/>
      <c r="F21" s="758"/>
      <c r="G21" s="759"/>
      <c r="H21" s="759"/>
      <c r="I21" s="761" t="e">
        <f t="shared" si="0"/>
        <v>#DIV/0!</v>
      </c>
      <c r="J21" s="761" t="e">
        <f t="shared" si="1"/>
        <v>#DIV/0!</v>
      </c>
      <c r="K21" s="761" t="e">
        <f t="shared" si="7"/>
        <v>#DIV/0!</v>
      </c>
      <c r="L21" s="762" t="e">
        <f t="shared" si="8"/>
        <v>#DIV/0!</v>
      </c>
      <c r="M21" s="762" t="e">
        <f t="shared" si="9"/>
        <v>#DIV/0!</v>
      </c>
      <c r="N21" s="763"/>
      <c r="O21" s="763"/>
      <c r="P21" s="763" t="e">
        <f t="shared" si="2"/>
        <v>#DIV/0!</v>
      </c>
      <c r="Q21" s="763" t="e">
        <f t="shared" si="3"/>
        <v>#DIV/0!</v>
      </c>
      <c r="R21" s="763" t="e">
        <f t="shared" si="4"/>
        <v>#DIV/0!</v>
      </c>
      <c r="S21" s="763" t="e">
        <f t="shared" si="5"/>
        <v>#DIV/0!</v>
      </c>
      <c r="T21" s="763" t="e">
        <f t="shared" si="6"/>
        <v>#DIV/0!</v>
      </c>
      <c r="U21" s="763" t="e">
        <f t="shared" si="10"/>
        <v>#DIV/0!</v>
      </c>
    </row>
    <row r="22" spans="1:21" ht="15">
      <c r="A22" s="755"/>
      <c r="B22" s="756" t="s">
        <v>686</v>
      </c>
      <c r="C22" s="757"/>
      <c r="D22" s="757"/>
      <c r="E22" s="757"/>
      <c r="F22" s="758"/>
      <c r="G22" s="759"/>
      <c r="H22" s="759"/>
      <c r="I22" s="761" t="e">
        <f t="shared" si="0"/>
        <v>#DIV/0!</v>
      </c>
      <c r="J22" s="761" t="e">
        <f t="shared" si="1"/>
        <v>#DIV/0!</v>
      </c>
      <c r="K22" s="761" t="e">
        <f t="shared" si="7"/>
        <v>#DIV/0!</v>
      </c>
      <c r="L22" s="762" t="e">
        <f t="shared" si="8"/>
        <v>#DIV/0!</v>
      </c>
      <c r="M22" s="762" t="e">
        <f t="shared" si="9"/>
        <v>#DIV/0!</v>
      </c>
      <c r="N22" s="763"/>
      <c r="O22" s="763"/>
      <c r="P22" s="763" t="e">
        <f t="shared" si="2"/>
        <v>#DIV/0!</v>
      </c>
      <c r="Q22" s="763" t="e">
        <f t="shared" si="3"/>
        <v>#DIV/0!</v>
      </c>
      <c r="R22" s="763" t="e">
        <f t="shared" si="4"/>
        <v>#DIV/0!</v>
      </c>
      <c r="S22" s="763" t="e">
        <f t="shared" si="5"/>
        <v>#DIV/0!</v>
      </c>
      <c r="T22" s="763" t="e">
        <f t="shared" si="6"/>
        <v>#DIV/0!</v>
      </c>
      <c r="U22" s="763" t="e">
        <f t="shared" si="10"/>
        <v>#DIV/0!</v>
      </c>
    </row>
    <row r="23" spans="1:21" ht="15">
      <c r="A23" s="755"/>
      <c r="B23" s="756" t="s">
        <v>686</v>
      </c>
      <c r="C23" s="757"/>
      <c r="D23" s="757"/>
      <c r="E23" s="757"/>
      <c r="F23" s="758"/>
      <c r="G23" s="759"/>
      <c r="H23" s="759"/>
      <c r="I23" s="761" t="e">
        <f t="shared" si="0"/>
        <v>#DIV/0!</v>
      </c>
      <c r="J23" s="761" t="e">
        <f t="shared" si="1"/>
        <v>#DIV/0!</v>
      </c>
      <c r="K23" s="761" t="e">
        <f t="shared" si="7"/>
        <v>#DIV/0!</v>
      </c>
      <c r="L23" s="762" t="e">
        <f t="shared" si="8"/>
        <v>#DIV/0!</v>
      </c>
      <c r="M23" s="762" t="e">
        <f t="shared" si="9"/>
        <v>#DIV/0!</v>
      </c>
      <c r="N23" s="763"/>
      <c r="O23" s="763"/>
      <c r="P23" s="763" t="e">
        <f t="shared" si="2"/>
        <v>#DIV/0!</v>
      </c>
      <c r="Q23" s="763" t="e">
        <f t="shared" si="3"/>
        <v>#DIV/0!</v>
      </c>
      <c r="R23" s="763" t="e">
        <f t="shared" si="4"/>
        <v>#DIV/0!</v>
      </c>
      <c r="S23" s="763" t="e">
        <f t="shared" si="5"/>
        <v>#DIV/0!</v>
      </c>
      <c r="T23" s="763" t="e">
        <f t="shared" si="6"/>
        <v>#DIV/0!</v>
      </c>
      <c r="U23" s="763" t="e">
        <f t="shared" si="10"/>
        <v>#DIV/0!</v>
      </c>
    </row>
    <row r="24" spans="1:21" ht="15">
      <c r="A24" s="755"/>
      <c r="B24" s="756" t="s">
        <v>686</v>
      </c>
      <c r="C24" s="757"/>
      <c r="D24" s="757"/>
      <c r="E24" s="757"/>
      <c r="F24" s="758"/>
      <c r="G24" s="759"/>
      <c r="H24" s="759"/>
      <c r="I24" s="761" t="e">
        <f t="shared" si="0"/>
        <v>#DIV/0!</v>
      </c>
      <c r="J24" s="761" t="e">
        <f t="shared" si="1"/>
        <v>#DIV/0!</v>
      </c>
      <c r="K24" s="761" t="e">
        <f t="shared" si="7"/>
        <v>#DIV/0!</v>
      </c>
      <c r="L24" s="762" t="e">
        <f t="shared" si="8"/>
        <v>#DIV/0!</v>
      </c>
      <c r="M24" s="762" t="e">
        <f t="shared" si="9"/>
        <v>#DIV/0!</v>
      </c>
      <c r="N24" s="763"/>
      <c r="O24" s="763"/>
      <c r="P24" s="763" t="e">
        <f t="shared" si="2"/>
        <v>#DIV/0!</v>
      </c>
      <c r="Q24" s="763" t="e">
        <f t="shared" si="3"/>
        <v>#DIV/0!</v>
      </c>
      <c r="R24" s="763" t="e">
        <f t="shared" si="4"/>
        <v>#DIV/0!</v>
      </c>
      <c r="S24" s="763" t="e">
        <f t="shared" si="5"/>
        <v>#DIV/0!</v>
      </c>
      <c r="T24" s="763" t="e">
        <f t="shared" si="6"/>
        <v>#DIV/0!</v>
      </c>
      <c r="U24" s="763" t="e">
        <f t="shared" si="10"/>
        <v>#DIV/0!</v>
      </c>
    </row>
    <row r="25" spans="1:21" ht="15">
      <c r="A25" s="755"/>
      <c r="B25" s="756" t="s">
        <v>686</v>
      </c>
      <c r="C25" s="757"/>
      <c r="D25" s="757"/>
      <c r="E25" s="757"/>
      <c r="F25" s="758"/>
      <c r="G25" s="759"/>
      <c r="H25" s="759"/>
      <c r="I25" s="761" t="e">
        <f t="shared" si="0"/>
        <v>#DIV/0!</v>
      </c>
      <c r="J25" s="761" t="e">
        <f t="shared" si="1"/>
        <v>#DIV/0!</v>
      </c>
      <c r="K25" s="761" t="e">
        <f t="shared" si="7"/>
        <v>#DIV/0!</v>
      </c>
      <c r="L25" s="762" t="e">
        <f t="shared" si="8"/>
        <v>#DIV/0!</v>
      </c>
      <c r="M25" s="762" t="e">
        <f t="shared" si="9"/>
        <v>#DIV/0!</v>
      </c>
      <c r="N25" s="763"/>
      <c r="O25" s="763"/>
      <c r="P25" s="763" t="e">
        <f t="shared" si="2"/>
        <v>#DIV/0!</v>
      </c>
      <c r="Q25" s="763" t="e">
        <f t="shared" si="3"/>
        <v>#DIV/0!</v>
      </c>
      <c r="R25" s="763" t="e">
        <f t="shared" si="4"/>
        <v>#DIV/0!</v>
      </c>
      <c r="S25" s="763" t="e">
        <f t="shared" si="5"/>
        <v>#DIV/0!</v>
      </c>
      <c r="T25" s="763" t="e">
        <f t="shared" si="6"/>
        <v>#DIV/0!</v>
      </c>
      <c r="U25" s="763" t="e">
        <f t="shared" si="10"/>
        <v>#DIV/0!</v>
      </c>
    </row>
    <row r="26" spans="1:21" ht="15">
      <c r="A26" s="755"/>
      <c r="B26" s="756" t="s">
        <v>686</v>
      </c>
      <c r="C26" s="757"/>
      <c r="D26" s="757"/>
      <c r="E26" s="757"/>
      <c r="F26" s="758"/>
      <c r="G26" s="759"/>
      <c r="H26" s="759"/>
      <c r="I26" s="761" t="e">
        <f t="shared" si="0"/>
        <v>#DIV/0!</v>
      </c>
      <c r="J26" s="761" t="e">
        <f t="shared" si="1"/>
        <v>#DIV/0!</v>
      </c>
      <c r="K26" s="761" t="e">
        <f t="shared" si="7"/>
        <v>#DIV/0!</v>
      </c>
      <c r="L26" s="762" t="e">
        <f t="shared" si="8"/>
        <v>#DIV/0!</v>
      </c>
      <c r="M26" s="762" t="e">
        <f t="shared" si="9"/>
        <v>#DIV/0!</v>
      </c>
      <c r="N26" s="763"/>
      <c r="O26" s="763"/>
      <c r="P26" s="763" t="e">
        <f t="shared" si="2"/>
        <v>#DIV/0!</v>
      </c>
      <c r="Q26" s="763" t="e">
        <f t="shared" si="3"/>
        <v>#DIV/0!</v>
      </c>
      <c r="R26" s="763" t="e">
        <f t="shared" si="4"/>
        <v>#DIV/0!</v>
      </c>
      <c r="S26" s="763" t="e">
        <f t="shared" si="5"/>
        <v>#DIV/0!</v>
      </c>
      <c r="T26" s="763" t="e">
        <f t="shared" si="6"/>
        <v>#DIV/0!</v>
      </c>
      <c r="U26" s="763" t="e">
        <f t="shared" si="10"/>
        <v>#DIV/0!</v>
      </c>
    </row>
    <row r="27" spans="1:21" ht="15">
      <c r="A27" s="755"/>
      <c r="B27" s="756" t="s">
        <v>686</v>
      </c>
      <c r="C27" s="757"/>
      <c r="D27" s="757"/>
      <c r="E27" s="757"/>
      <c r="F27" s="758"/>
      <c r="G27" s="758"/>
      <c r="H27" s="759"/>
      <c r="I27" s="761" t="e">
        <f t="shared" si="0"/>
        <v>#DIV/0!</v>
      </c>
      <c r="J27" s="761" t="e">
        <f t="shared" si="1"/>
        <v>#DIV/0!</v>
      </c>
      <c r="K27" s="761" t="e">
        <f t="shared" si="7"/>
        <v>#DIV/0!</v>
      </c>
      <c r="L27" s="762" t="e">
        <f t="shared" si="8"/>
        <v>#DIV/0!</v>
      </c>
      <c r="M27" s="762" t="e">
        <f t="shared" si="9"/>
        <v>#DIV/0!</v>
      </c>
      <c r="N27" s="763"/>
      <c r="O27" s="763"/>
      <c r="P27" s="763" t="e">
        <f t="shared" si="2"/>
        <v>#DIV/0!</v>
      </c>
      <c r="Q27" s="763" t="e">
        <f t="shared" si="3"/>
        <v>#DIV/0!</v>
      </c>
      <c r="R27" s="763" t="e">
        <f t="shared" si="4"/>
        <v>#DIV/0!</v>
      </c>
      <c r="S27" s="763" t="e">
        <f t="shared" si="5"/>
        <v>#DIV/0!</v>
      </c>
      <c r="T27" s="763" t="e">
        <f t="shared" si="6"/>
        <v>#DIV/0!</v>
      </c>
      <c r="U27" s="763" t="e">
        <f t="shared" si="10"/>
        <v>#DIV/0!</v>
      </c>
    </row>
    <row r="28" spans="1:21" ht="15">
      <c r="A28" s="755"/>
      <c r="B28" s="756" t="s">
        <v>686</v>
      </c>
      <c r="C28" s="757"/>
      <c r="D28" s="757"/>
      <c r="E28" s="757"/>
      <c r="F28" s="758"/>
      <c r="G28" s="759"/>
      <c r="H28" s="759"/>
      <c r="I28" s="761" t="e">
        <f t="shared" si="0"/>
        <v>#DIV/0!</v>
      </c>
      <c r="J28" s="761" t="e">
        <f t="shared" si="1"/>
        <v>#DIV/0!</v>
      </c>
      <c r="K28" s="761" t="e">
        <f t="shared" si="7"/>
        <v>#DIV/0!</v>
      </c>
      <c r="L28" s="762" t="e">
        <f t="shared" si="8"/>
        <v>#DIV/0!</v>
      </c>
      <c r="M28" s="762" t="e">
        <f t="shared" si="9"/>
        <v>#DIV/0!</v>
      </c>
      <c r="N28" s="763"/>
      <c r="O28" s="763"/>
      <c r="P28" s="763" t="e">
        <f>N28/E28</f>
        <v>#DIV/0!</v>
      </c>
      <c r="Q28" s="763" t="e">
        <f t="shared" si="3"/>
        <v>#DIV/0!</v>
      </c>
      <c r="R28" s="763" t="e">
        <f t="shared" si="4"/>
        <v>#DIV/0!</v>
      </c>
      <c r="S28" s="763" t="e">
        <f t="shared" si="5"/>
        <v>#DIV/0!</v>
      </c>
      <c r="T28" s="763" t="e">
        <f t="shared" si="6"/>
        <v>#DIV/0!</v>
      </c>
      <c r="U28" s="763" t="e">
        <f t="shared" si="10"/>
        <v>#DIV/0!</v>
      </c>
    </row>
    <row r="29" spans="1:21" ht="15" customHeight="1">
      <c r="A29" s="764"/>
      <c r="B29" s="765" t="s">
        <v>29</v>
      </c>
      <c r="C29" s="766">
        <f aca="true" t="shared" si="11" ref="C29:H29">SUM(C17:C28)</f>
        <v>0</v>
      </c>
      <c r="D29" s="766">
        <f t="shared" si="11"/>
        <v>0</v>
      </c>
      <c r="E29" s="766">
        <f t="shared" si="11"/>
        <v>0</v>
      </c>
      <c r="F29" s="767">
        <f t="shared" si="11"/>
        <v>0</v>
      </c>
      <c r="G29" s="767">
        <f t="shared" si="11"/>
        <v>0</v>
      </c>
      <c r="H29" s="767">
        <f t="shared" si="11"/>
        <v>0</v>
      </c>
      <c r="I29" s="768" t="e">
        <f t="shared" si="0"/>
        <v>#DIV/0!</v>
      </c>
      <c r="J29" s="768" t="e">
        <f>E29/D29</f>
        <v>#DIV/0!</v>
      </c>
      <c r="K29" s="768" t="e">
        <f>D29/C29</f>
        <v>#DIV/0!</v>
      </c>
      <c r="L29" s="769" t="e">
        <f>G29/F29</f>
        <v>#DIV/0!</v>
      </c>
      <c r="M29" s="769" t="e">
        <f>H29/F29</f>
        <v>#DIV/0!</v>
      </c>
      <c r="N29" s="770">
        <f>SUM(N17:N28)</f>
        <v>0</v>
      </c>
      <c r="O29" s="770">
        <f>SUM(O17:O28)</f>
        <v>0</v>
      </c>
      <c r="P29" s="769" t="e">
        <f t="shared" si="2"/>
        <v>#DIV/0!</v>
      </c>
      <c r="Q29" s="769" t="e">
        <f t="shared" si="3"/>
        <v>#DIV/0!</v>
      </c>
      <c r="R29" s="769" t="e">
        <f t="shared" si="4"/>
        <v>#DIV/0!</v>
      </c>
      <c r="S29" s="769" t="e">
        <f t="shared" si="5"/>
        <v>#DIV/0!</v>
      </c>
      <c r="T29" s="769" t="e">
        <f t="shared" si="6"/>
        <v>#DIV/0!</v>
      </c>
      <c r="U29" s="769" t="e">
        <f t="shared" si="10"/>
        <v>#DIV/0!</v>
      </c>
    </row>
    <row r="30" spans="1:21" ht="27" customHeight="1">
      <c r="A30" s="1554" t="s">
        <v>190</v>
      </c>
      <c r="B30" s="1554" t="s">
        <v>764</v>
      </c>
      <c r="C30" s="1559" t="s">
        <v>765</v>
      </c>
      <c r="D30" s="1559" t="s">
        <v>766</v>
      </c>
      <c r="E30" s="1560" t="s">
        <v>767</v>
      </c>
      <c r="F30" s="1558" t="s">
        <v>732</v>
      </c>
      <c r="G30" s="1558"/>
      <c r="H30" s="1558"/>
      <c r="I30" s="1558" t="s">
        <v>768</v>
      </c>
      <c r="J30" s="1558" t="s">
        <v>769</v>
      </c>
      <c r="K30" s="1558"/>
      <c r="L30" s="1558"/>
      <c r="M30" s="1558"/>
      <c r="N30" s="1558" t="s">
        <v>770</v>
      </c>
      <c r="O30" s="1558" t="s">
        <v>771</v>
      </c>
      <c r="P30" s="1558" t="s">
        <v>738</v>
      </c>
      <c r="Q30" s="1558"/>
      <c r="R30" s="1558"/>
      <c r="S30" s="1558"/>
      <c r="T30" s="1558"/>
      <c r="U30" s="1558"/>
    </row>
    <row r="31" spans="1:21" ht="37.5" customHeight="1">
      <c r="A31" s="1554"/>
      <c r="B31" s="1554"/>
      <c r="C31" s="1559"/>
      <c r="D31" s="1559"/>
      <c r="E31" s="1560"/>
      <c r="F31" s="752" t="s">
        <v>742</v>
      </c>
      <c r="G31" s="752" t="s">
        <v>743</v>
      </c>
      <c r="H31" s="771" t="s">
        <v>744</v>
      </c>
      <c r="I31" s="1558"/>
      <c r="J31" s="1558"/>
      <c r="K31" s="1558"/>
      <c r="L31" s="1558"/>
      <c r="M31" s="1558"/>
      <c r="N31" s="1558"/>
      <c r="O31" s="1558"/>
      <c r="P31" s="752" t="s">
        <v>772</v>
      </c>
      <c r="Q31" s="752" t="s">
        <v>773</v>
      </c>
      <c r="R31" s="752" t="s">
        <v>774</v>
      </c>
      <c r="S31" s="752" t="s">
        <v>775</v>
      </c>
      <c r="T31" s="752" t="s">
        <v>776</v>
      </c>
      <c r="U31" s="752" t="s">
        <v>777</v>
      </c>
    </row>
    <row r="32" spans="1:21" ht="14.25" customHeight="1">
      <c r="A32" s="772"/>
      <c r="B32" s="756" t="s">
        <v>693</v>
      </c>
      <c r="C32" s="773"/>
      <c r="D32" s="774"/>
      <c r="E32" s="774"/>
      <c r="F32" s="775"/>
      <c r="G32" s="759"/>
      <c r="H32" s="759"/>
      <c r="I32" s="776" t="e">
        <f>G32/F32</f>
        <v>#DIV/0!</v>
      </c>
      <c r="J32" s="776" t="e">
        <f>H32/F32</f>
        <v>#DIV/0!</v>
      </c>
      <c r="K32" s="759"/>
      <c r="L32" s="759"/>
      <c r="M32" s="759"/>
      <c r="N32" s="777"/>
      <c r="O32" s="777"/>
      <c r="P32" s="777" t="e">
        <f aca="true" t="shared" si="12" ref="P32:P42">N32/C32</f>
        <v>#DIV/0!</v>
      </c>
      <c r="Q32" s="777" t="e">
        <f aca="true" t="shared" si="13" ref="Q32:Q42">O32/C32</f>
        <v>#DIV/0!</v>
      </c>
      <c r="R32" s="777" t="e">
        <f aca="true" t="shared" si="14" ref="R32:R42">N32/D32</f>
        <v>#DIV/0!</v>
      </c>
      <c r="S32" s="777" t="e">
        <f aca="true" t="shared" si="15" ref="S32:S42">O32/D32</f>
        <v>#DIV/0!</v>
      </c>
      <c r="T32" s="777" t="e">
        <f aca="true" t="shared" si="16" ref="T32:T42">N32/E32</f>
        <v>#DIV/0!</v>
      </c>
      <c r="U32" s="777" t="e">
        <f aca="true" t="shared" si="17" ref="U32:U42">O32/E32</f>
        <v>#DIV/0!</v>
      </c>
    </row>
    <row r="33" spans="1:21" ht="13.5" customHeight="1">
      <c r="A33" s="772"/>
      <c r="B33" s="756" t="s">
        <v>693</v>
      </c>
      <c r="C33" s="757"/>
      <c r="D33" s="774"/>
      <c r="E33" s="774"/>
      <c r="F33" s="775"/>
      <c r="G33" s="759"/>
      <c r="H33" s="759"/>
      <c r="I33" s="776" t="e">
        <f aca="true" t="shared" si="18" ref="I33:I41">G33/F33</f>
        <v>#DIV/0!</v>
      </c>
      <c r="J33" s="776" t="e">
        <f aca="true" t="shared" si="19" ref="J33:J42">H33/F33</f>
        <v>#DIV/0!</v>
      </c>
      <c r="K33" s="759"/>
      <c r="L33" s="759"/>
      <c r="M33" s="759"/>
      <c r="N33" s="777"/>
      <c r="O33" s="777"/>
      <c r="P33" s="777" t="e">
        <f t="shared" si="12"/>
        <v>#DIV/0!</v>
      </c>
      <c r="Q33" s="777" t="e">
        <f t="shared" si="13"/>
        <v>#DIV/0!</v>
      </c>
      <c r="R33" s="777" t="e">
        <f t="shared" si="14"/>
        <v>#DIV/0!</v>
      </c>
      <c r="S33" s="777" t="e">
        <f t="shared" si="15"/>
        <v>#DIV/0!</v>
      </c>
      <c r="T33" s="777" t="e">
        <f t="shared" si="16"/>
        <v>#DIV/0!</v>
      </c>
      <c r="U33" s="777" t="e">
        <f t="shared" si="17"/>
        <v>#DIV/0!</v>
      </c>
    </row>
    <row r="34" spans="1:21" ht="14.25" customHeight="1">
      <c r="A34" s="772"/>
      <c r="B34" s="756" t="s">
        <v>693</v>
      </c>
      <c r="C34" s="757"/>
      <c r="D34" s="774"/>
      <c r="E34" s="757"/>
      <c r="F34" s="775"/>
      <c r="G34" s="759"/>
      <c r="H34" s="759"/>
      <c r="I34" s="776" t="e">
        <f t="shared" si="18"/>
        <v>#DIV/0!</v>
      </c>
      <c r="J34" s="776" t="e">
        <f t="shared" si="19"/>
        <v>#DIV/0!</v>
      </c>
      <c r="K34" s="759"/>
      <c r="L34" s="759"/>
      <c r="M34" s="759"/>
      <c r="N34" s="759"/>
      <c r="O34" s="759"/>
      <c r="P34" s="777" t="e">
        <f t="shared" si="12"/>
        <v>#DIV/0!</v>
      </c>
      <c r="Q34" s="777" t="e">
        <f t="shared" si="13"/>
        <v>#DIV/0!</v>
      </c>
      <c r="R34" s="777" t="e">
        <f t="shared" si="14"/>
        <v>#DIV/0!</v>
      </c>
      <c r="S34" s="777" t="e">
        <f t="shared" si="15"/>
        <v>#DIV/0!</v>
      </c>
      <c r="T34" s="777" t="e">
        <f t="shared" si="16"/>
        <v>#DIV/0!</v>
      </c>
      <c r="U34" s="777" t="e">
        <f t="shared" si="17"/>
        <v>#DIV/0!</v>
      </c>
    </row>
    <row r="35" spans="1:21" ht="15" customHeight="1">
      <c r="A35" s="772"/>
      <c r="B35" s="756" t="s">
        <v>693</v>
      </c>
      <c r="C35" s="757"/>
      <c r="D35" s="774"/>
      <c r="E35" s="774"/>
      <c r="F35" s="775"/>
      <c r="G35" s="759"/>
      <c r="H35" s="759"/>
      <c r="I35" s="776" t="e">
        <f t="shared" si="18"/>
        <v>#DIV/0!</v>
      </c>
      <c r="J35" s="776" t="e">
        <f t="shared" si="19"/>
        <v>#DIV/0!</v>
      </c>
      <c r="K35" s="759"/>
      <c r="L35" s="759"/>
      <c r="M35" s="759"/>
      <c r="N35" s="759"/>
      <c r="O35" s="759"/>
      <c r="P35" s="777" t="e">
        <f t="shared" si="12"/>
        <v>#DIV/0!</v>
      </c>
      <c r="Q35" s="777" t="e">
        <f t="shared" si="13"/>
        <v>#DIV/0!</v>
      </c>
      <c r="R35" s="777" t="e">
        <f t="shared" si="14"/>
        <v>#DIV/0!</v>
      </c>
      <c r="S35" s="777" t="e">
        <f t="shared" si="15"/>
        <v>#DIV/0!</v>
      </c>
      <c r="T35" s="777" t="e">
        <f t="shared" si="16"/>
        <v>#DIV/0!</v>
      </c>
      <c r="U35" s="777" t="e">
        <f t="shared" si="17"/>
        <v>#DIV/0!</v>
      </c>
    </row>
    <row r="36" spans="1:21" ht="15" customHeight="1">
      <c r="A36" s="772"/>
      <c r="B36" s="756" t="s">
        <v>693</v>
      </c>
      <c r="C36" s="757"/>
      <c r="D36" s="774"/>
      <c r="E36" s="774"/>
      <c r="F36" s="775"/>
      <c r="G36" s="759"/>
      <c r="H36" s="759"/>
      <c r="I36" s="776" t="e">
        <f t="shared" si="18"/>
        <v>#DIV/0!</v>
      </c>
      <c r="J36" s="776" t="e">
        <f t="shared" si="19"/>
        <v>#DIV/0!</v>
      </c>
      <c r="K36" s="759"/>
      <c r="L36" s="759"/>
      <c r="M36" s="759"/>
      <c r="N36" s="777"/>
      <c r="O36" s="777"/>
      <c r="P36" s="777" t="e">
        <f t="shared" si="12"/>
        <v>#DIV/0!</v>
      </c>
      <c r="Q36" s="777" t="e">
        <f t="shared" si="13"/>
        <v>#DIV/0!</v>
      </c>
      <c r="R36" s="777" t="e">
        <f t="shared" si="14"/>
        <v>#DIV/0!</v>
      </c>
      <c r="S36" s="777" t="e">
        <f t="shared" si="15"/>
        <v>#DIV/0!</v>
      </c>
      <c r="T36" s="777" t="e">
        <f t="shared" si="16"/>
        <v>#DIV/0!</v>
      </c>
      <c r="U36" s="777" t="e">
        <f t="shared" si="17"/>
        <v>#DIV/0!</v>
      </c>
    </row>
    <row r="37" spans="1:21" ht="15" customHeight="1">
      <c r="A37" s="772"/>
      <c r="B37" s="756" t="s">
        <v>693</v>
      </c>
      <c r="C37" s="757"/>
      <c r="D37" s="774"/>
      <c r="E37" s="774"/>
      <c r="F37" s="775"/>
      <c r="G37" s="759"/>
      <c r="H37" s="759"/>
      <c r="I37" s="776" t="e">
        <f t="shared" si="18"/>
        <v>#DIV/0!</v>
      </c>
      <c r="J37" s="776" t="e">
        <f t="shared" si="19"/>
        <v>#DIV/0!</v>
      </c>
      <c r="K37" s="759"/>
      <c r="L37" s="759"/>
      <c r="M37" s="759"/>
      <c r="N37" s="777"/>
      <c r="O37" s="777"/>
      <c r="P37" s="777" t="e">
        <f t="shared" si="12"/>
        <v>#DIV/0!</v>
      </c>
      <c r="Q37" s="777" t="e">
        <f t="shared" si="13"/>
        <v>#DIV/0!</v>
      </c>
      <c r="R37" s="777" t="e">
        <f t="shared" si="14"/>
        <v>#DIV/0!</v>
      </c>
      <c r="S37" s="777" t="e">
        <f t="shared" si="15"/>
        <v>#DIV/0!</v>
      </c>
      <c r="T37" s="777" t="e">
        <f t="shared" si="16"/>
        <v>#DIV/0!</v>
      </c>
      <c r="U37" s="777" t="e">
        <f t="shared" si="17"/>
        <v>#DIV/0!</v>
      </c>
    </row>
    <row r="38" spans="1:21" ht="15">
      <c r="A38" s="772"/>
      <c r="B38" s="756" t="s">
        <v>693</v>
      </c>
      <c r="C38" s="757"/>
      <c r="D38" s="774"/>
      <c r="E38" s="774"/>
      <c r="F38" s="775"/>
      <c r="G38" s="759"/>
      <c r="H38" s="759"/>
      <c r="I38" s="776" t="e">
        <f t="shared" si="18"/>
        <v>#DIV/0!</v>
      </c>
      <c r="J38" s="776" t="e">
        <f t="shared" si="19"/>
        <v>#DIV/0!</v>
      </c>
      <c r="K38" s="759"/>
      <c r="L38" s="759"/>
      <c r="M38" s="759"/>
      <c r="N38" s="777"/>
      <c r="O38" s="777"/>
      <c r="P38" s="777" t="e">
        <f t="shared" si="12"/>
        <v>#DIV/0!</v>
      </c>
      <c r="Q38" s="777" t="e">
        <f t="shared" si="13"/>
        <v>#DIV/0!</v>
      </c>
      <c r="R38" s="777" t="e">
        <f t="shared" si="14"/>
        <v>#DIV/0!</v>
      </c>
      <c r="S38" s="777" t="e">
        <f t="shared" si="15"/>
        <v>#DIV/0!</v>
      </c>
      <c r="T38" s="777" t="e">
        <f t="shared" si="16"/>
        <v>#DIV/0!</v>
      </c>
      <c r="U38" s="777" t="e">
        <f t="shared" si="17"/>
        <v>#DIV/0!</v>
      </c>
    </row>
    <row r="39" spans="1:21" ht="15">
      <c r="A39" s="772"/>
      <c r="B39" s="756" t="s">
        <v>693</v>
      </c>
      <c r="C39" s="757"/>
      <c r="D39" s="774"/>
      <c r="E39" s="774"/>
      <c r="F39" s="775"/>
      <c r="G39" s="759"/>
      <c r="H39" s="759"/>
      <c r="I39" s="776" t="e">
        <f t="shared" si="18"/>
        <v>#DIV/0!</v>
      </c>
      <c r="J39" s="776" t="e">
        <f t="shared" si="19"/>
        <v>#DIV/0!</v>
      </c>
      <c r="K39" s="759"/>
      <c r="L39" s="759"/>
      <c r="M39" s="759"/>
      <c r="N39" s="759"/>
      <c r="O39" s="759"/>
      <c r="P39" s="777" t="e">
        <f t="shared" si="12"/>
        <v>#DIV/0!</v>
      </c>
      <c r="Q39" s="777" t="e">
        <f t="shared" si="13"/>
        <v>#DIV/0!</v>
      </c>
      <c r="R39" s="777" t="e">
        <f t="shared" si="14"/>
        <v>#DIV/0!</v>
      </c>
      <c r="S39" s="777" t="e">
        <f t="shared" si="15"/>
        <v>#DIV/0!</v>
      </c>
      <c r="T39" s="777" t="e">
        <f t="shared" si="16"/>
        <v>#DIV/0!</v>
      </c>
      <c r="U39" s="777" t="e">
        <f t="shared" si="17"/>
        <v>#DIV/0!</v>
      </c>
    </row>
    <row r="40" spans="1:21" ht="15">
      <c r="A40" s="772"/>
      <c r="B40" s="756" t="s">
        <v>693</v>
      </c>
      <c r="C40" s="757"/>
      <c r="D40" s="774"/>
      <c r="E40" s="774"/>
      <c r="F40" s="775"/>
      <c r="G40" s="759"/>
      <c r="H40" s="759"/>
      <c r="I40" s="776" t="e">
        <f t="shared" si="18"/>
        <v>#DIV/0!</v>
      </c>
      <c r="J40" s="776" t="e">
        <f t="shared" si="19"/>
        <v>#DIV/0!</v>
      </c>
      <c r="K40" s="759"/>
      <c r="L40" s="759"/>
      <c r="M40" s="759"/>
      <c r="N40" s="777"/>
      <c r="O40" s="777"/>
      <c r="P40" s="777" t="e">
        <f t="shared" si="12"/>
        <v>#DIV/0!</v>
      </c>
      <c r="Q40" s="777" t="e">
        <f t="shared" si="13"/>
        <v>#DIV/0!</v>
      </c>
      <c r="R40" s="777" t="e">
        <f t="shared" si="14"/>
        <v>#DIV/0!</v>
      </c>
      <c r="S40" s="777" t="e">
        <f t="shared" si="15"/>
        <v>#DIV/0!</v>
      </c>
      <c r="T40" s="777" t="e">
        <f t="shared" si="16"/>
        <v>#DIV/0!</v>
      </c>
      <c r="U40" s="777" t="e">
        <f t="shared" si="17"/>
        <v>#DIV/0!</v>
      </c>
    </row>
    <row r="41" spans="1:21" ht="15">
      <c r="A41" s="755"/>
      <c r="B41" s="756" t="s">
        <v>693</v>
      </c>
      <c r="C41" s="757"/>
      <c r="D41" s="774"/>
      <c r="E41" s="757"/>
      <c r="F41" s="758"/>
      <c r="G41" s="759"/>
      <c r="H41" s="759"/>
      <c r="I41" s="776" t="e">
        <f t="shared" si="18"/>
        <v>#DIV/0!</v>
      </c>
      <c r="J41" s="776" t="e">
        <f t="shared" si="19"/>
        <v>#DIV/0!</v>
      </c>
      <c r="K41" s="759"/>
      <c r="L41" s="759"/>
      <c r="M41" s="759"/>
      <c r="N41" s="777"/>
      <c r="O41" s="777"/>
      <c r="P41" s="777" t="e">
        <f t="shared" si="12"/>
        <v>#DIV/0!</v>
      </c>
      <c r="Q41" s="777" t="e">
        <f t="shared" si="13"/>
        <v>#DIV/0!</v>
      </c>
      <c r="R41" s="777" t="e">
        <f t="shared" si="14"/>
        <v>#DIV/0!</v>
      </c>
      <c r="S41" s="777" t="e">
        <f t="shared" si="15"/>
        <v>#DIV/0!</v>
      </c>
      <c r="T41" s="777" t="e">
        <f t="shared" si="16"/>
        <v>#DIV/0!</v>
      </c>
      <c r="U41" s="777" t="e">
        <f t="shared" si="17"/>
        <v>#DIV/0!</v>
      </c>
    </row>
    <row r="42" spans="1:21" ht="15">
      <c r="A42" s="755"/>
      <c r="B42" s="765" t="s">
        <v>29</v>
      </c>
      <c r="C42" s="766">
        <f aca="true" t="shared" si="20" ref="C42:H42">SUM(C32:C41)</f>
        <v>0</v>
      </c>
      <c r="D42" s="766">
        <f t="shared" si="20"/>
        <v>0</v>
      </c>
      <c r="E42" s="766">
        <f t="shared" si="20"/>
        <v>0</v>
      </c>
      <c r="F42" s="767">
        <f t="shared" si="20"/>
        <v>0</v>
      </c>
      <c r="G42" s="767">
        <f t="shared" si="20"/>
        <v>0</v>
      </c>
      <c r="H42" s="767">
        <f t="shared" si="20"/>
        <v>0</v>
      </c>
      <c r="I42" s="778" t="e">
        <f>G42/F42</f>
        <v>#DIV/0!</v>
      </c>
      <c r="J42" s="769" t="e">
        <f t="shared" si="19"/>
        <v>#DIV/0!</v>
      </c>
      <c r="K42" s="767"/>
      <c r="L42" s="767"/>
      <c r="M42" s="767"/>
      <c r="N42" s="758">
        <f>SUM(N32:N41)</f>
        <v>0</v>
      </c>
      <c r="O42" s="758">
        <f>SUM(O32:O41)</f>
        <v>0</v>
      </c>
      <c r="P42" s="767" t="e">
        <f t="shared" si="12"/>
        <v>#DIV/0!</v>
      </c>
      <c r="Q42" s="767" t="e">
        <f t="shared" si="13"/>
        <v>#DIV/0!</v>
      </c>
      <c r="R42" s="767" t="e">
        <f t="shared" si="14"/>
        <v>#DIV/0!</v>
      </c>
      <c r="S42" s="767" t="e">
        <f t="shared" si="15"/>
        <v>#DIV/0!</v>
      </c>
      <c r="T42" s="767" t="e">
        <f t="shared" si="16"/>
        <v>#DIV/0!</v>
      </c>
      <c r="U42" s="767" t="e">
        <f t="shared" si="17"/>
        <v>#DIV/0!</v>
      </c>
    </row>
    <row r="43" spans="1:21" ht="27.75" customHeight="1">
      <c r="A43" s="1554" t="s">
        <v>778</v>
      </c>
      <c r="B43" s="1561" t="s">
        <v>695</v>
      </c>
      <c r="C43" s="1559" t="s">
        <v>765</v>
      </c>
      <c r="D43" s="1559" t="s">
        <v>779</v>
      </c>
      <c r="E43" s="1559" t="s">
        <v>780</v>
      </c>
      <c r="F43" s="1560" t="s">
        <v>767</v>
      </c>
      <c r="G43" s="1558" t="s">
        <v>732</v>
      </c>
      <c r="H43" s="1558"/>
      <c r="I43" s="1558"/>
      <c r="J43" s="1558" t="s">
        <v>734</v>
      </c>
      <c r="K43" s="1558" t="s">
        <v>735</v>
      </c>
      <c r="L43" s="1558"/>
      <c r="M43" s="1558"/>
      <c r="N43" s="1558" t="s">
        <v>781</v>
      </c>
      <c r="O43" s="1558" t="s">
        <v>782</v>
      </c>
      <c r="P43" s="1558" t="s">
        <v>738</v>
      </c>
      <c r="Q43" s="1558"/>
      <c r="R43" s="1558"/>
      <c r="S43" s="1558"/>
      <c r="T43" s="1558"/>
      <c r="U43" s="1558"/>
    </row>
    <row r="44" spans="1:21" ht="37.5" customHeight="1">
      <c r="A44" s="1554"/>
      <c r="B44" s="1561"/>
      <c r="C44" s="1559"/>
      <c r="D44" s="1559"/>
      <c r="E44" s="1559"/>
      <c r="F44" s="1560"/>
      <c r="G44" s="752" t="s">
        <v>742</v>
      </c>
      <c r="H44" s="752" t="s">
        <v>743</v>
      </c>
      <c r="I44" s="771" t="s">
        <v>744</v>
      </c>
      <c r="J44" s="1558"/>
      <c r="K44" s="1558"/>
      <c r="L44" s="1558"/>
      <c r="M44" s="1558"/>
      <c r="N44" s="1558"/>
      <c r="O44" s="1558"/>
      <c r="P44" s="752" t="s">
        <v>772</v>
      </c>
      <c r="Q44" s="752" t="s">
        <v>773</v>
      </c>
      <c r="R44" s="752" t="s">
        <v>774</v>
      </c>
      <c r="S44" s="752" t="s">
        <v>775</v>
      </c>
      <c r="T44" s="752" t="s">
        <v>776</v>
      </c>
      <c r="U44" s="752" t="s">
        <v>777</v>
      </c>
    </row>
    <row r="45" spans="1:21" ht="15">
      <c r="A45" s="755"/>
      <c r="B45" s="756" t="s">
        <v>696</v>
      </c>
      <c r="C45" s="757"/>
      <c r="D45" s="757"/>
      <c r="E45" s="757"/>
      <c r="F45" s="757"/>
      <c r="G45" s="758"/>
      <c r="H45" s="758"/>
      <c r="I45" s="758"/>
      <c r="J45" s="759" t="e">
        <f>H45/G45</f>
        <v>#DIV/0!</v>
      </c>
      <c r="K45" s="759" t="e">
        <f>I45/G45</f>
        <v>#DIV/0!</v>
      </c>
      <c r="L45" s="759"/>
      <c r="M45" s="759"/>
      <c r="N45" s="779"/>
      <c r="O45" s="779"/>
      <c r="P45" s="779" t="e">
        <f aca="true" t="shared" si="21" ref="P45:P53">N45/C45</f>
        <v>#DIV/0!</v>
      </c>
      <c r="Q45" s="779" t="e">
        <f aca="true" t="shared" si="22" ref="Q45:Q53">O45/C45</f>
        <v>#DIV/0!</v>
      </c>
      <c r="R45" s="779" t="e">
        <f aca="true" t="shared" si="23" ref="R45:R53">N45/(D45+E45)</f>
        <v>#DIV/0!</v>
      </c>
      <c r="S45" s="779" t="e">
        <f aca="true" t="shared" si="24" ref="S45:S53">O45/(D45+E45)</f>
        <v>#DIV/0!</v>
      </c>
      <c r="T45" s="779" t="e">
        <f aca="true" t="shared" si="25" ref="T45:T53">N45/F45</f>
        <v>#DIV/0!</v>
      </c>
      <c r="U45" s="779" t="e">
        <f aca="true" t="shared" si="26" ref="U45:U53">O45/F45</f>
        <v>#DIV/0!</v>
      </c>
    </row>
    <row r="46" spans="1:21" ht="15">
      <c r="A46" s="755"/>
      <c r="B46" s="756" t="s">
        <v>696</v>
      </c>
      <c r="C46" s="757"/>
      <c r="D46" s="757"/>
      <c r="E46" s="757"/>
      <c r="F46" s="757"/>
      <c r="G46" s="758"/>
      <c r="H46" s="759"/>
      <c r="I46" s="759"/>
      <c r="J46" s="759" t="e">
        <f aca="true" t="shared" si="27" ref="J46:J53">H46/G46</f>
        <v>#DIV/0!</v>
      </c>
      <c r="K46" s="759" t="e">
        <f aca="true" t="shared" si="28" ref="K46:K53">I46/G46</f>
        <v>#DIV/0!</v>
      </c>
      <c r="L46" s="759"/>
      <c r="M46" s="759"/>
      <c r="N46" s="777"/>
      <c r="O46" s="779"/>
      <c r="P46" s="779" t="e">
        <f t="shared" si="21"/>
        <v>#DIV/0!</v>
      </c>
      <c r="Q46" s="779" t="e">
        <f t="shared" si="22"/>
        <v>#DIV/0!</v>
      </c>
      <c r="R46" s="779" t="e">
        <f t="shared" si="23"/>
        <v>#DIV/0!</v>
      </c>
      <c r="S46" s="779" t="e">
        <f t="shared" si="24"/>
        <v>#DIV/0!</v>
      </c>
      <c r="T46" s="779" t="e">
        <f t="shared" si="25"/>
        <v>#DIV/0!</v>
      </c>
      <c r="U46" s="779" t="e">
        <f t="shared" si="26"/>
        <v>#DIV/0!</v>
      </c>
    </row>
    <row r="47" spans="1:21" ht="15">
      <c r="A47" s="755"/>
      <c r="B47" s="756" t="s">
        <v>696</v>
      </c>
      <c r="C47" s="757"/>
      <c r="D47" s="757"/>
      <c r="E47" s="757"/>
      <c r="F47" s="757"/>
      <c r="G47" s="758"/>
      <c r="H47" s="759"/>
      <c r="I47" s="759"/>
      <c r="J47" s="759" t="e">
        <f t="shared" si="27"/>
        <v>#DIV/0!</v>
      </c>
      <c r="K47" s="759" t="e">
        <f t="shared" si="28"/>
        <v>#DIV/0!</v>
      </c>
      <c r="L47" s="759"/>
      <c r="M47" s="759"/>
      <c r="N47" s="777"/>
      <c r="O47" s="779"/>
      <c r="P47" s="779" t="e">
        <f t="shared" si="21"/>
        <v>#DIV/0!</v>
      </c>
      <c r="Q47" s="779" t="e">
        <f t="shared" si="22"/>
        <v>#DIV/0!</v>
      </c>
      <c r="R47" s="779" t="e">
        <f t="shared" si="23"/>
        <v>#DIV/0!</v>
      </c>
      <c r="S47" s="779" t="e">
        <f t="shared" si="24"/>
        <v>#DIV/0!</v>
      </c>
      <c r="T47" s="779" t="e">
        <f t="shared" si="25"/>
        <v>#DIV/0!</v>
      </c>
      <c r="U47" s="779" t="e">
        <f t="shared" si="26"/>
        <v>#DIV/0!</v>
      </c>
    </row>
    <row r="48" spans="1:21" ht="12" customHeight="1">
      <c r="A48" s="755"/>
      <c r="B48" s="756" t="s">
        <v>696</v>
      </c>
      <c r="C48" s="757"/>
      <c r="D48" s="757"/>
      <c r="E48" s="757"/>
      <c r="F48" s="757"/>
      <c r="G48" s="758"/>
      <c r="H48" s="759"/>
      <c r="I48" s="759"/>
      <c r="J48" s="759" t="e">
        <f t="shared" si="27"/>
        <v>#DIV/0!</v>
      </c>
      <c r="K48" s="759" t="e">
        <f t="shared" si="28"/>
        <v>#DIV/0!</v>
      </c>
      <c r="L48" s="759"/>
      <c r="M48" s="759"/>
      <c r="N48" s="777"/>
      <c r="O48" s="779"/>
      <c r="P48" s="779" t="e">
        <f t="shared" si="21"/>
        <v>#DIV/0!</v>
      </c>
      <c r="Q48" s="779" t="e">
        <f t="shared" si="22"/>
        <v>#DIV/0!</v>
      </c>
      <c r="R48" s="779" t="e">
        <f t="shared" si="23"/>
        <v>#DIV/0!</v>
      </c>
      <c r="S48" s="779" t="e">
        <f t="shared" si="24"/>
        <v>#DIV/0!</v>
      </c>
      <c r="T48" s="779" t="e">
        <f t="shared" si="25"/>
        <v>#DIV/0!</v>
      </c>
      <c r="U48" s="779" t="e">
        <f t="shared" si="26"/>
        <v>#DIV/0!</v>
      </c>
    </row>
    <row r="49" spans="1:21" ht="15">
      <c r="A49" s="755"/>
      <c r="B49" s="756" t="s">
        <v>696</v>
      </c>
      <c r="C49" s="757"/>
      <c r="D49" s="757"/>
      <c r="E49" s="757"/>
      <c r="F49" s="757"/>
      <c r="G49" s="758"/>
      <c r="H49" s="759"/>
      <c r="I49" s="777"/>
      <c r="J49" s="759" t="e">
        <f t="shared" si="27"/>
        <v>#DIV/0!</v>
      </c>
      <c r="K49" s="759" t="e">
        <f t="shared" si="28"/>
        <v>#DIV/0!</v>
      </c>
      <c r="L49" s="759"/>
      <c r="M49" s="759"/>
      <c r="N49" s="777"/>
      <c r="O49" s="779"/>
      <c r="P49" s="779" t="e">
        <f t="shared" si="21"/>
        <v>#DIV/0!</v>
      </c>
      <c r="Q49" s="779" t="e">
        <f t="shared" si="22"/>
        <v>#DIV/0!</v>
      </c>
      <c r="R49" s="779" t="e">
        <f t="shared" si="23"/>
        <v>#DIV/0!</v>
      </c>
      <c r="S49" s="779" t="e">
        <f t="shared" si="24"/>
        <v>#DIV/0!</v>
      </c>
      <c r="T49" s="779" t="e">
        <f t="shared" si="25"/>
        <v>#DIV/0!</v>
      </c>
      <c r="U49" s="779" t="e">
        <f t="shared" si="26"/>
        <v>#DIV/0!</v>
      </c>
    </row>
    <row r="50" spans="1:21" ht="15">
      <c r="A50" s="755"/>
      <c r="B50" s="756" t="s">
        <v>696</v>
      </c>
      <c r="C50" s="757"/>
      <c r="D50" s="757"/>
      <c r="E50" s="757"/>
      <c r="F50" s="757"/>
      <c r="G50" s="758"/>
      <c r="H50" s="759"/>
      <c r="I50" s="759"/>
      <c r="J50" s="759" t="e">
        <f t="shared" si="27"/>
        <v>#DIV/0!</v>
      </c>
      <c r="K50" s="759" t="e">
        <f t="shared" si="28"/>
        <v>#DIV/0!</v>
      </c>
      <c r="L50" s="759"/>
      <c r="M50" s="759"/>
      <c r="N50" s="777"/>
      <c r="O50" s="779"/>
      <c r="P50" s="779" t="e">
        <f t="shared" si="21"/>
        <v>#DIV/0!</v>
      </c>
      <c r="Q50" s="779" t="e">
        <f t="shared" si="22"/>
        <v>#DIV/0!</v>
      </c>
      <c r="R50" s="779" t="e">
        <f t="shared" si="23"/>
        <v>#DIV/0!</v>
      </c>
      <c r="S50" s="779" t="e">
        <f t="shared" si="24"/>
        <v>#DIV/0!</v>
      </c>
      <c r="T50" s="779" t="e">
        <f t="shared" si="25"/>
        <v>#DIV/0!</v>
      </c>
      <c r="U50" s="779" t="e">
        <f t="shared" si="26"/>
        <v>#DIV/0!</v>
      </c>
    </row>
    <row r="51" spans="1:21" ht="15">
      <c r="A51" s="755"/>
      <c r="B51" s="756" t="s">
        <v>696</v>
      </c>
      <c r="C51" s="757"/>
      <c r="D51" s="757"/>
      <c r="E51" s="757"/>
      <c r="F51" s="757"/>
      <c r="G51" s="758"/>
      <c r="H51" s="759"/>
      <c r="I51" s="759"/>
      <c r="J51" s="759" t="e">
        <f t="shared" si="27"/>
        <v>#DIV/0!</v>
      </c>
      <c r="K51" s="759" t="e">
        <f t="shared" si="28"/>
        <v>#DIV/0!</v>
      </c>
      <c r="L51" s="759"/>
      <c r="M51" s="759"/>
      <c r="N51" s="777"/>
      <c r="O51" s="779"/>
      <c r="P51" s="779" t="e">
        <f t="shared" si="21"/>
        <v>#DIV/0!</v>
      </c>
      <c r="Q51" s="779" t="e">
        <f t="shared" si="22"/>
        <v>#DIV/0!</v>
      </c>
      <c r="R51" s="779" t="e">
        <f t="shared" si="23"/>
        <v>#DIV/0!</v>
      </c>
      <c r="S51" s="779" t="e">
        <f t="shared" si="24"/>
        <v>#DIV/0!</v>
      </c>
      <c r="T51" s="779" t="e">
        <f t="shared" si="25"/>
        <v>#DIV/0!</v>
      </c>
      <c r="U51" s="779" t="e">
        <f t="shared" si="26"/>
        <v>#DIV/0!</v>
      </c>
    </row>
    <row r="52" spans="1:21" ht="15">
      <c r="A52" s="755"/>
      <c r="B52" s="756" t="s">
        <v>696</v>
      </c>
      <c r="C52" s="757"/>
      <c r="D52" s="757"/>
      <c r="E52" s="757"/>
      <c r="F52" s="757"/>
      <c r="G52" s="758"/>
      <c r="H52" s="759"/>
      <c r="I52" s="759"/>
      <c r="J52" s="759" t="e">
        <f t="shared" si="27"/>
        <v>#DIV/0!</v>
      </c>
      <c r="K52" s="759" t="e">
        <f t="shared" si="28"/>
        <v>#DIV/0!</v>
      </c>
      <c r="L52" s="759"/>
      <c r="M52" s="759"/>
      <c r="N52" s="777"/>
      <c r="O52" s="779"/>
      <c r="P52" s="779" t="e">
        <f t="shared" si="21"/>
        <v>#DIV/0!</v>
      </c>
      <c r="Q52" s="779" t="e">
        <f t="shared" si="22"/>
        <v>#DIV/0!</v>
      </c>
      <c r="R52" s="779" t="e">
        <f t="shared" si="23"/>
        <v>#DIV/0!</v>
      </c>
      <c r="S52" s="779" t="e">
        <f t="shared" si="24"/>
        <v>#DIV/0!</v>
      </c>
      <c r="T52" s="779" t="e">
        <f t="shared" si="25"/>
        <v>#DIV/0!</v>
      </c>
      <c r="U52" s="779" t="e">
        <f t="shared" si="26"/>
        <v>#DIV/0!</v>
      </c>
    </row>
    <row r="53" spans="1:21" ht="16.5" customHeight="1">
      <c r="A53" s="755"/>
      <c r="B53" s="764" t="s">
        <v>783</v>
      </c>
      <c r="C53" s="766">
        <f aca="true" t="shared" si="29" ref="C53:I53">SUM(C45:C52)</f>
        <v>0</v>
      </c>
      <c r="D53" s="766">
        <f t="shared" si="29"/>
        <v>0</v>
      </c>
      <c r="E53" s="766">
        <f t="shared" si="29"/>
        <v>0</v>
      </c>
      <c r="F53" s="766">
        <f t="shared" si="29"/>
        <v>0</v>
      </c>
      <c r="G53" s="767">
        <f t="shared" si="29"/>
        <v>0</v>
      </c>
      <c r="H53" s="767">
        <f t="shared" si="29"/>
        <v>0</v>
      </c>
      <c r="I53" s="767">
        <f t="shared" si="29"/>
        <v>0</v>
      </c>
      <c r="J53" s="767" t="e">
        <f t="shared" si="27"/>
        <v>#DIV/0!</v>
      </c>
      <c r="K53" s="767" t="e">
        <f t="shared" si="28"/>
        <v>#DIV/0!</v>
      </c>
      <c r="L53" s="759"/>
      <c r="M53" s="759"/>
      <c r="N53" s="767">
        <f>SUM(N45:N52)</f>
        <v>0</v>
      </c>
      <c r="O53" s="767">
        <f>SUM(O45:O52)</f>
        <v>0</v>
      </c>
      <c r="P53" s="767" t="e">
        <f t="shared" si="21"/>
        <v>#DIV/0!</v>
      </c>
      <c r="Q53" s="767" t="e">
        <f t="shared" si="22"/>
        <v>#DIV/0!</v>
      </c>
      <c r="R53" s="767" t="e">
        <f t="shared" si="23"/>
        <v>#DIV/0!</v>
      </c>
      <c r="S53" s="767" t="e">
        <f t="shared" si="24"/>
        <v>#DIV/0!</v>
      </c>
      <c r="T53" s="767" t="e">
        <f t="shared" si="25"/>
        <v>#DIV/0!</v>
      </c>
      <c r="U53" s="767" t="e">
        <f t="shared" si="26"/>
        <v>#DIV/0!</v>
      </c>
    </row>
    <row r="54" spans="1:21" ht="30.75" customHeight="1">
      <c r="A54" s="1554" t="s">
        <v>784</v>
      </c>
      <c r="B54" s="1562" t="s">
        <v>785</v>
      </c>
      <c r="C54" s="1559" t="s">
        <v>765</v>
      </c>
      <c r="D54" s="1559" t="s">
        <v>766</v>
      </c>
      <c r="E54" s="1558" t="s">
        <v>786</v>
      </c>
      <c r="F54" s="1560" t="s">
        <v>767</v>
      </c>
      <c r="G54" s="1558" t="s">
        <v>732</v>
      </c>
      <c r="H54" s="1558"/>
      <c r="I54" s="1558"/>
      <c r="J54" s="1558"/>
      <c r="K54" s="1558" t="s">
        <v>787</v>
      </c>
      <c r="L54" s="1558" t="s">
        <v>734</v>
      </c>
      <c r="M54" s="1558" t="s">
        <v>735</v>
      </c>
      <c r="N54" s="1558" t="s">
        <v>788</v>
      </c>
      <c r="O54" s="1558" t="s">
        <v>782</v>
      </c>
      <c r="P54" s="1558" t="s">
        <v>738</v>
      </c>
      <c r="Q54" s="1558"/>
      <c r="R54" s="1558"/>
      <c r="S54" s="1558"/>
      <c r="T54" s="1558"/>
      <c r="U54" s="1558"/>
    </row>
    <row r="55" spans="1:21" ht="37.5" customHeight="1">
      <c r="A55" s="1554"/>
      <c r="B55" s="1562"/>
      <c r="C55" s="1559"/>
      <c r="D55" s="1559"/>
      <c r="E55" s="1558"/>
      <c r="F55" s="1560"/>
      <c r="G55" s="752" t="s">
        <v>742</v>
      </c>
      <c r="H55" s="752" t="s">
        <v>789</v>
      </c>
      <c r="I55" s="752" t="s">
        <v>743</v>
      </c>
      <c r="J55" s="771" t="s">
        <v>744</v>
      </c>
      <c r="K55" s="1558"/>
      <c r="L55" s="1558"/>
      <c r="M55" s="1558"/>
      <c r="N55" s="1558"/>
      <c r="O55" s="1558"/>
      <c r="P55" s="752" t="s">
        <v>772</v>
      </c>
      <c r="Q55" s="752" t="s">
        <v>773</v>
      </c>
      <c r="R55" s="752" t="s">
        <v>774</v>
      </c>
      <c r="S55" s="752" t="s">
        <v>775</v>
      </c>
      <c r="T55" s="752" t="s">
        <v>776</v>
      </c>
      <c r="U55" s="752" t="s">
        <v>777</v>
      </c>
    </row>
    <row r="56" spans="1:21" ht="15">
      <c r="A56" s="780"/>
      <c r="B56" s="756" t="s">
        <v>699</v>
      </c>
      <c r="C56" s="757"/>
      <c r="D56" s="757"/>
      <c r="E56" s="757"/>
      <c r="F56" s="757"/>
      <c r="G56" s="758"/>
      <c r="H56" s="758"/>
      <c r="I56" s="758"/>
      <c r="J56" s="758"/>
      <c r="K56" s="758" t="e">
        <f>H56/G56</f>
        <v>#DIV/0!</v>
      </c>
      <c r="L56" s="758" t="e">
        <f>I56/G56</f>
        <v>#DIV/0!</v>
      </c>
      <c r="M56" s="758" t="e">
        <f>J56/G56</f>
        <v>#DIV/0!</v>
      </c>
      <c r="N56" s="758"/>
      <c r="O56" s="758"/>
      <c r="P56" s="758" t="e">
        <f aca="true" t="shared" si="30" ref="P56:P65">N56/C56</f>
        <v>#DIV/0!</v>
      </c>
      <c r="Q56" s="777" t="e">
        <f aca="true" t="shared" si="31" ref="Q56:Q65">O56/C56</f>
        <v>#DIV/0!</v>
      </c>
      <c r="R56" s="777" t="e">
        <f aca="true" t="shared" si="32" ref="R56:R65">N56/(D56+E56)</f>
        <v>#DIV/0!</v>
      </c>
      <c r="S56" s="777" t="e">
        <f aca="true" t="shared" si="33" ref="S56:S65">O56/(D56+E56)</f>
        <v>#DIV/0!</v>
      </c>
      <c r="T56" s="777" t="e">
        <f aca="true" t="shared" si="34" ref="T56:T65">N56/F56</f>
        <v>#DIV/0!</v>
      </c>
      <c r="U56" s="777" t="e">
        <f aca="true" t="shared" si="35" ref="U56:U65">O56/F56</f>
        <v>#DIV/0!</v>
      </c>
    </row>
    <row r="57" spans="1:21" ht="15">
      <c r="A57" s="780"/>
      <c r="B57" s="756" t="s">
        <v>699</v>
      </c>
      <c r="C57" s="757"/>
      <c r="D57" s="757"/>
      <c r="E57" s="757"/>
      <c r="F57" s="757"/>
      <c r="G57" s="758"/>
      <c r="H57" s="758"/>
      <c r="I57" s="758"/>
      <c r="J57" s="758"/>
      <c r="K57" s="758" t="e">
        <f aca="true" t="shared" si="36" ref="K57:K65">H57/G57</f>
        <v>#DIV/0!</v>
      </c>
      <c r="L57" s="758" t="e">
        <f aca="true" t="shared" si="37" ref="L57:L65">I57/G57</f>
        <v>#DIV/0!</v>
      </c>
      <c r="M57" s="758" t="e">
        <f aca="true" t="shared" si="38" ref="M57:M65">J57/G57</f>
        <v>#DIV/0!</v>
      </c>
      <c r="N57" s="758"/>
      <c r="O57" s="758"/>
      <c r="P57" s="758" t="e">
        <f t="shared" si="30"/>
        <v>#DIV/0!</v>
      </c>
      <c r="Q57" s="777" t="e">
        <f t="shared" si="31"/>
        <v>#DIV/0!</v>
      </c>
      <c r="R57" s="777" t="e">
        <f t="shared" si="32"/>
        <v>#DIV/0!</v>
      </c>
      <c r="S57" s="777" t="e">
        <f t="shared" si="33"/>
        <v>#DIV/0!</v>
      </c>
      <c r="T57" s="777" t="e">
        <f t="shared" si="34"/>
        <v>#DIV/0!</v>
      </c>
      <c r="U57" s="777" t="e">
        <f t="shared" si="35"/>
        <v>#DIV/0!</v>
      </c>
    </row>
    <row r="58" spans="1:21" ht="15">
      <c r="A58" s="780"/>
      <c r="B58" s="756" t="s">
        <v>699</v>
      </c>
      <c r="C58" s="757"/>
      <c r="D58" s="757"/>
      <c r="E58" s="757"/>
      <c r="F58" s="757"/>
      <c r="G58" s="758"/>
      <c r="H58" s="758"/>
      <c r="I58" s="758"/>
      <c r="J58" s="758"/>
      <c r="K58" s="758" t="e">
        <f t="shared" si="36"/>
        <v>#DIV/0!</v>
      </c>
      <c r="L58" s="758" t="e">
        <f t="shared" si="37"/>
        <v>#DIV/0!</v>
      </c>
      <c r="M58" s="758" t="e">
        <f t="shared" si="38"/>
        <v>#DIV/0!</v>
      </c>
      <c r="N58" s="758"/>
      <c r="O58" s="758"/>
      <c r="P58" s="758" t="e">
        <f t="shared" si="30"/>
        <v>#DIV/0!</v>
      </c>
      <c r="Q58" s="777" t="e">
        <f t="shared" si="31"/>
        <v>#DIV/0!</v>
      </c>
      <c r="R58" s="777" t="e">
        <f t="shared" si="32"/>
        <v>#DIV/0!</v>
      </c>
      <c r="S58" s="777" t="e">
        <f t="shared" si="33"/>
        <v>#DIV/0!</v>
      </c>
      <c r="T58" s="777" t="e">
        <f t="shared" si="34"/>
        <v>#DIV/0!</v>
      </c>
      <c r="U58" s="777" t="e">
        <f t="shared" si="35"/>
        <v>#DIV/0!</v>
      </c>
    </row>
    <row r="59" spans="1:21" ht="15">
      <c r="A59" s="780"/>
      <c r="B59" s="756" t="s">
        <v>699</v>
      </c>
      <c r="C59" s="757"/>
      <c r="D59" s="757"/>
      <c r="E59" s="757"/>
      <c r="F59" s="757"/>
      <c r="G59" s="758"/>
      <c r="H59" s="758"/>
      <c r="I59" s="758"/>
      <c r="J59" s="758"/>
      <c r="K59" s="758" t="e">
        <f t="shared" si="36"/>
        <v>#DIV/0!</v>
      </c>
      <c r="L59" s="758" t="e">
        <f t="shared" si="37"/>
        <v>#DIV/0!</v>
      </c>
      <c r="M59" s="758" t="e">
        <f t="shared" si="38"/>
        <v>#DIV/0!</v>
      </c>
      <c r="N59" s="758"/>
      <c r="O59" s="758"/>
      <c r="P59" s="758" t="e">
        <f t="shared" si="30"/>
        <v>#DIV/0!</v>
      </c>
      <c r="Q59" s="777" t="e">
        <f t="shared" si="31"/>
        <v>#DIV/0!</v>
      </c>
      <c r="R59" s="777" t="e">
        <f t="shared" si="32"/>
        <v>#DIV/0!</v>
      </c>
      <c r="S59" s="777" t="e">
        <f t="shared" si="33"/>
        <v>#DIV/0!</v>
      </c>
      <c r="T59" s="777" t="e">
        <f t="shared" si="34"/>
        <v>#DIV/0!</v>
      </c>
      <c r="U59" s="777" t="e">
        <f t="shared" si="35"/>
        <v>#DIV/0!</v>
      </c>
    </row>
    <row r="60" spans="1:21" ht="15">
      <c r="A60" s="780"/>
      <c r="B60" s="756" t="s">
        <v>699</v>
      </c>
      <c r="C60" s="757"/>
      <c r="D60" s="757"/>
      <c r="E60" s="757"/>
      <c r="F60" s="757"/>
      <c r="G60" s="758"/>
      <c r="H60" s="758"/>
      <c r="I60" s="758"/>
      <c r="J60" s="758"/>
      <c r="K60" s="758" t="e">
        <f t="shared" si="36"/>
        <v>#DIV/0!</v>
      </c>
      <c r="L60" s="758" t="e">
        <f t="shared" si="37"/>
        <v>#DIV/0!</v>
      </c>
      <c r="M60" s="758" t="e">
        <f t="shared" si="38"/>
        <v>#DIV/0!</v>
      </c>
      <c r="N60" s="758"/>
      <c r="O60" s="758"/>
      <c r="P60" s="758" t="e">
        <f t="shared" si="30"/>
        <v>#DIV/0!</v>
      </c>
      <c r="Q60" s="777" t="e">
        <f t="shared" si="31"/>
        <v>#DIV/0!</v>
      </c>
      <c r="R60" s="777" t="e">
        <f t="shared" si="32"/>
        <v>#DIV/0!</v>
      </c>
      <c r="S60" s="777" t="e">
        <f t="shared" si="33"/>
        <v>#DIV/0!</v>
      </c>
      <c r="T60" s="777" t="e">
        <f t="shared" si="34"/>
        <v>#DIV/0!</v>
      </c>
      <c r="U60" s="777" t="e">
        <f t="shared" si="35"/>
        <v>#DIV/0!</v>
      </c>
    </row>
    <row r="61" spans="1:21" ht="15">
      <c r="A61" s="780"/>
      <c r="B61" s="756" t="s">
        <v>699</v>
      </c>
      <c r="C61" s="757"/>
      <c r="D61" s="757"/>
      <c r="E61" s="757"/>
      <c r="F61" s="757"/>
      <c r="G61" s="758"/>
      <c r="H61" s="758"/>
      <c r="I61" s="758"/>
      <c r="J61" s="758"/>
      <c r="K61" s="758" t="e">
        <f t="shared" si="36"/>
        <v>#DIV/0!</v>
      </c>
      <c r="L61" s="758" t="e">
        <f t="shared" si="37"/>
        <v>#DIV/0!</v>
      </c>
      <c r="M61" s="758" t="e">
        <f t="shared" si="38"/>
        <v>#DIV/0!</v>
      </c>
      <c r="N61" s="758"/>
      <c r="O61" s="758"/>
      <c r="P61" s="758" t="e">
        <f t="shared" si="30"/>
        <v>#DIV/0!</v>
      </c>
      <c r="Q61" s="777" t="e">
        <f t="shared" si="31"/>
        <v>#DIV/0!</v>
      </c>
      <c r="R61" s="777" t="e">
        <f t="shared" si="32"/>
        <v>#DIV/0!</v>
      </c>
      <c r="S61" s="777" t="e">
        <f t="shared" si="33"/>
        <v>#DIV/0!</v>
      </c>
      <c r="T61" s="777" t="e">
        <f t="shared" si="34"/>
        <v>#DIV/0!</v>
      </c>
      <c r="U61" s="777" t="e">
        <f t="shared" si="35"/>
        <v>#DIV/0!</v>
      </c>
    </row>
    <row r="62" spans="1:21" ht="15">
      <c r="A62" s="780"/>
      <c r="B62" s="756" t="s">
        <v>699</v>
      </c>
      <c r="C62" s="757"/>
      <c r="D62" s="757"/>
      <c r="E62" s="757"/>
      <c r="F62" s="757"/>
      <c r="G62" s="758"/>
      <c r="H62" s="758"/>
      <c r="I62" s="758"/>
      <c r="J62" s="758"/>
      <c r="K62" s="758" t="e">
        <f t="shared" si="36"/>
        <v>#DIV/0!</v>
      </c>
      <c r="L62" s="758" t="e">
        <f t="shared" si="37"/>
        <v>#DIV/0!</v>
      </c>
      <c r="M62" s="758" t="e">
        <f t="shared" si="38"/>
        <v>#DIV/0!</v>
      </c>
      <c r="N62" s="758"/>
      <c r="O62" s="758"/>
      <c r="P62" s="758" t="e">
        <f t="shared" si="30"/>
        <v>#DIV/0!</v>
      </c>
      <c r="Q62" s="777" t="e">
        <f t="shared" si="31"/>
        <v>#DIV/0!</v>
      </c>
      <c r="R62" s="777" t="e">
        <f t="shared" si="32"/>
        <v>#DIV/0!</v>
      </c>
      <c r="S62" s="777" t="e">
        <f t="shared" si="33"/>
        <v>#DIV/0!</v>
      </c>
      <c r="T62" s="777" t="e">
        <f t="shared" si="34"/>
        <v>#DIV/0!</v>
      </c>
      <c r="U62" s="777" t="e">
        <f t="shared" si="35"/>
        <v>#DIV/0!</v>
      </c>
    </row>
    <row r="63" spans="1:21" ht="15">
      <c r="A63" s="780"/>
      <c r="B63" s="756" t="s">
        <v>699</v>
      </c>
      <c r="C63" s="757"/>
      <c r="D63" s="757"/>
      <c r="E63" s="757"/>
      <c r="F63" s="757"/>
      <c r="G63" s="758"/>
      <c r="H63" s="758"/>
      <c r="I63" s="758"/>
      <c r="J63" s="758"/>
      <c r="K63" s="758" t="e">
        <f t="shared" si="36"/>
        <v>#DIV/0!</v>
      </c>
      <c r="L63" s="758" t="e">
        <f t="shared" si="37"/>
        <v>#DIV/0!</v>
      </c>
      <c r="M63" s="758" t="e">
        <f t="shared" si="38"/>
        <v>#DIV/0!</v>
      </c>
      <c r="N63" s="758"/>
      <c r="O63" s="758"/>
      <c r="P63" s="758" t="e">
        <f t="shared" si="30"/>
        <v>#DIV/0!</v>
      </c>
      <c r="Q63" s="777" t="e">
        <f t="shared" si="31"/>
        <v>#DIV/0!</v>
      </c>
      <c r="R63" s="777" t="e">
        <f t="shared" si="32"/>
        <v>#DIV/0!</v>
      </c>
      <c r="S63" s="777" t="e">
        <f t="shared" si="33"/>
        <v>#DIV/0!</v>
      </c>
      <c r="T63" s="777" t="e">
        <f t="shared" si="34"/>
        <v>#DIV/0!</v>
      </c>
      <c r="U63" s="777" t="e">
        <f t="shared" si="35"/>
        <v>#DIV/0!</v>
      </c>
    </row>
    <row r="64" spans="1:21" ht="15">
      <c r="A64" s="780"/>
      <c r="B64" s="756" t="s">
        <v>699</v>
      </c>
      <c r="C64" s="757"/>
      <c r="D64" s="757"/>
      <c r="E64" s="757"/>
      <c r="F64" s="757"/>
      <c r="G64" s="758"/>
      <c r="H64" s="758"/>
      <c r="I64" s="758"/>
      <c r="J64" s="758"/>
      <c r="K64" s="758" t="e">
        <f t="shared" si="36"/>
        <v>#DIV/0!</v>
      </c>
      <c r="L64" s="758" t="e">
        <f t="shared" si="37"/>
        <v>#DIV/0!</v>
      </c>
      <c r="M64" s="758" t="e">
        <f t="shared" si="38"/>
        <v>#DIV/0!</v>
      </c>
      <c r="N64" s="758"/>
      <c r="O64" s="758"/>
      <c r="P64" s="758" t="e">
        <f t="shared" si="30"/>
        <v>#DIV/0!</v>
      </c>
      <c r="Q64" s="777" t="e">
        <f t="shared" si="31"/>
        <v>#DIV/0!</v>
      </c>
      <c r="R64" s="777" t="e">
        <f t="shared" si="32"/>
        <v>#DIV/0!</v>
      </c>
      <c r="S64" s="777" t="e">
        <f t="shared" si="33"/>
        <v>#DIV/0!</v>
      </c>
      <c r="T64" s="777" t="e">
        <f t="shared" si="34"/>
        <v>#DIV/0!</v>
      </c>
      <c r="U64" s="777" t="e">
        <f t="shared" si="35"/>
        <v>#DIV/0!</v>
      </c>
    </row>
    <row r="65" spans="1:21" ht="15" customHeight="1">
      <c r="A65" s="755"/>
      <c r="B65" s="764" t="s">
        <v>783</v>
      </c>
      <c r="C65" s="766">
        <f aca="true" t="shared" si="39" ref="C65:O65">SUM(C56:C64)</f>
        <v>0</v>
      </c>
      <c r="D65" s="766">
        <f t="shared" si="39"/>
        <v>0</v>
      </c>
      <c r="E65" s="766">
        <f t="shared" si="39"/>
        <v>0</v>
      </c>
      <c r="F65" s="766">
        <f t="shared" si="39"/>
        <v>0</v>
      </c>
      <c r="G65" s="767">
        <f t="shared" si="39"/>
        <v>0</v>
      </c>
      <c r="H65" s="767">
        <f t="shared" si="39"/>
        <v>0</v>
      </c>
      <c r="I65" s="767">
        <f t="shared" si="39"/>
        <v>0</v>
      </c>
      <c r="J65" s="767">
        <f t="shared" si="39"/>
        <v>0</v>
      </c>
      <c r="K65" s="767" t="e">
        <f t="shared" si="36"/>
        <v>#DIV/0!</v>
      </c>
      <c r="L65" s="767" t="e">
        <f t="shared" si="37"/>
        <v>#DIV/0!</v>
      </c>
      <c r="M65" s="767" t="e">
        <f t="shared" si="38"/>
        <v>#DIV/0!</v>
      </c>
      <c r="N65" s="767">
        <f t="shared" si="39"/>
        <v>0</v>
      </c>
      <c r="O65" s="767">
        <f t="shared" si="39"/>
        <v>0</v>
      </c>
      <c r="P65" s="767" t="e">
        <f t="shared" si="30"/>
        <v>#DIV/0!</v>
      </c>
      <c r="Q65" s="767" t="e">
        <f t="shared" si="31"/>
        <v>#DIV/0!</v>
      </c>
      <c r="R65" s="767" t="e">
        <f t="shared" si="32"/>
        <v>#DIV/0!</v>
      </c>
      <c r="S65" s="767" t="e">
        <f t="shared" si="33"/>
        <v>#DIV/0!</v>
      </c>
      <c r="T65" s="767" t="e">
        <f t="shared" si="34"/>
        <v>#DIV/0!</v>
      </c>
      <c r="U65" s="767" t="e">
        <f t="shared" si="35"/>
        <v>#DIV/0!</v>
      </c>
    </row>
    <row r="66" spans="1:21" ht="30" customHeight="1">
      <c r="A66" s="1554" t="s">
        <v>790</v>
      </c>
      <c r="B66" s="1556" t="s">
        <v>701</v>
      </c>
      <c r="C66" s="1559" t="s">
        <v>765</v>
      </c>
      <c r="D66" s="1559" t="s">
        <v>791</v>
      </c>
      <c r="E66" s="1560" t="s">
        <v>767</v>
      </c>
      <c r="F66" s="1558" t="s">
        <v>732</v>
      </c>
      <c r="G66" s="1558"/>
      <c r="H66" s="1558"/>
      <c r="I66" s="1558" t="s">
        <v>734</v>
      </c>
      <c r="J66" s="1558" t="s">
        <v>735</v>
      </c>
      <c r="K66" s="1566"/>
      <c r="L66" s="1566"/>
      <c r="M66" s="1567"/>
      <c r="N66" s="1558" t="s">
        <v>792</v>
      </c>
      <c r="O66" s="1558" t="s">
        <v>782</v>
      </c>
      <c r="P66" s="1558" t="s">
        <v>738</v>
      </c>
      <c r="Q66" s="1558"/>
      <c r="R66" s="1558"/>
      <c r="S66" s="1558"/>
      <c r="T66" s="1558"/>
      <c r="U66" s="1558"/>
    </row>
    <row r="67" spans="1:21" ht="42.75" customHeight="1">
      <c r="A67" s="1554"/>
      <c r="B67" s="1556"/>
      <c r="C67" s="1559"/>
      <c r="D67" s="1559"/>
      <c r="E67" s="1560"/>
      <c r="F67" s="752" t="s">
        <v>742</v>
      </c>
      <c r="G67" s="752" t="s">
        <v>743</v>
      </c>
      <c r="H67" s="771" t="s">
        <v>744</v>
      </c>
      <c r="I67" s="1558"/>
      <c r="J67" s="1558"/>
      <c r="K67" s="1566"/>
      <c r="L67" s="1566"/>
      <c r="M67" s="1567"/>
      <c r="N67" s="1558"/>
      <c r="O67" s="1558"/>
      <c r="P67" s="752" t="s">
        <v>772</v>
      </c>
      <c r="Q67" s="752" t="s">
        <v>773</v>
      </c>
      <c r="R67" s="752" t="s">
        <v>774</v>
      </c>
      <c r="S67" s="752" t="s">
        <v>775</v>
      </c>
      <c r="T67" s="752" t="s">
        <v>776</v>
      </c>
      <c r="U67" s="752" t="s">
        <v>777</v>
      </c>
    </row>
    <row r="68" spans="1:21" ht="16.5" customHeight="1">
      <c r="A68" s="780"/>
      <c r="B68" s="756" t="s">
        <v>793</v>
      </c>
      <c r="C68" s="757"/>
      <c r="D68" s="757"/>
      <c r="E68" s="757"/>
      <c r="F68" s="758"/>
      <c r="G68" s="759"/>
      <c r="H68" s="759"/>
      <c r="I68" s="759" t="e">
        <f>G68/F68</f>
        <v>#DIV/0!</v>
      </c>
      <c r="J68" s="759" t="e">
        <f>H68/F68</f>
        <v>#DIV/0!</v>
      </c>
      <c r="K68" s="759"/>
      <c r="L68" s="759"/>
      <c r="M68" s="759"/>
      <c r="N68" s="777"/>
      <c r="O68" s="777"/>
      <c r="P68" s="777" t="e">
        <f aca="true" t="shared" si="40" ref="P68:P79">N68/C68</f>
        <v>#DIV/0!</v>
      </c>
      <c r="Q68" s="777" t="e">
        <f aca="true" t="shared" si="41" ref="Q68:Q79">O68/C68</f>
        <v>#DIV/0!</v>
      </c>
      <c r="R68" s="777" t="e">
        <f aca="true" t="shared" si="42" ref="R68:R79">N68/D68</f>
        <v>#DIV/0!</v>
      </c>
      <c r="S68" s="777" t="e">
        <f aca="true" t="shared" si="43" ref="S68:S79">O68/D68</f>
        <v>#DIV/0!</v>
      </c>
      <c r="T68" s="777" t="e">
        <f aca="true" t="shared" si="44" ref="T68:T79">N68/E68</f>
        <v>#DIV/0!</v>
      </c>
      <c r="U68" s="777" t="e">
        <f aca="true" t="shared" si="45" ref="U68:U79">O68/E68</f>
        <v>#DIV/0!</v>
      </c>
    </row>
    <row r="69" spans="1:21" ht="15">
      <c r="A69" s="780"/>
      <c r="B69" s="756" t="s">
        <v>793</v>
      </c>
      <c r="C69" s="757"/>
      <c r="D69" s="757"/>
      <c r="E69" s="757"/>
      <c r="F69" s="758"/>
      <c r="G69" s="759"/>
      <c r="H69" s="759"/>
      <c r="I69" s="759" t="e">
        <f aca="true" t="shared" si="46" ref="I69:I79">G69/F69</f>
        <v>#DIV/0!</v>
      </c>
      <c r="J69" s="759" t="e">
        <f aca="true" t="shared" si="47" ref="J69:J79">H69/F69</f>
        <v>#DIV/0!</v>
      </c>
      <c r="K69" s="759"/>
      <c r="L69" s="759"/>
      <c r="M69" s="759"/>
      <c r="N69" s="777"/>
      <c r="O69" s="777"/>
      <c r="P69" s="777" t="e">
        <f t="shared" si="40"/>
        <v>#DIV/0!</v>
      </c>
      <c r="Q69" s="777" t="e">
        <f t="shared" si="41"/>
        <v>#DIV/0!</v>
      </c>
      <c r="R69" s="777" t="e">
        <f t="shared" si="42"/>
        <v>#DIV/0!</v>
      </c>
      <c r="S69" s="777" t="e">
        <f t="shared" si="43"/>
        <v>#DIV/0!</v>
      </c>
      <c r="T69" s="777" t="e">
        <f t="shared" si="44"/>
        <v>#DIV/0!</v>
      </c>
      <c r="U69" s="777" t="e">
        <f t="shared" si="45"/>
        <v>#DIV/0!</v>
      </c>
    </row>
    <row r="70" spans="1:21" ht="13.5" customHeight="1">
      <c r="A70" s="780"/>
      <c r="B70" s="756" t="s">
        <v>793</v>
      </c>
      <c r="C70" s="757"/>
      <c r="D70" s="757"/>
      <c r="E70" s="757"/>
      <c r="F70" s="758"/>
      <c r="G70" s="759"/>
      <c r="H70" s="759"/>
      <c r="I70" s="759" t="e">
        <f t="shared" si="46"/>
        <v>#DIV/0!</v>
      </c>
      <c r="J70" s="759" t="e">
        <f t="shared" si="47"/>
        <v>#DIV/0!</v>
      </c>
      <c r="K70" s="759"/>
      <c r="L70" s="759"/>
      <c r="M70" s="759"/>
      <c r="N70" s="777"/>
      <c r="O70" s="777"/>
      <c r="P70" s="777" t="e">
        <f t="shared" si="40"/>
        <v>#DIV/0!</v>
      </c>
      <c r="Q70" s="777" t="e">
        <f t="shared" si="41"/>
        <v>#DIV/0!</v>
      </c>
      <c r="R70" s="777" t="e">
        <f t="shared" si="42"/>
        <v>#DIV/0!</v>
      </c>
      <c r="S70" s="777" t="e">
        <f t="shared" si="43"/>
        <v>#DIV/0!</v>
      </c>
      <c r="T70" s="777" t="e">
        <f t="shared" si="44"/>
        <v>#DIV/0!</v>
      </c>
      <c r="U70" s="777" t="e">
        <f t="shared" si="45"/>
        <v>#DIV/0!</v>
      </c>
    </row>
    <row r="71" spans="1:21" ht="15">
      <c r="A71" s="780"/>
      <c r="B71" s="756" t="s">
        <v>793</v>
      </c>
      <c r="C71" s="757"/>
      <c r="D71" s="757"/>
      <c r="E71" s="757"/>
      <c r="F71" s="758"/>
      <c r="G71" s="759"/>
      <c r="H71" s="759"/>
      <c r="I71" s="759" t="e">
        <f t="shared" si="46"/>
        <v>#DIV/0!</v>
      </c>
      <c r="J71" s="759" t="e">
        <f t="shared" si="47"/>
        <v>#DIV/0!</v>
      </c>
      <c r="K71" s="759"/>
      <c r="L71" s="759"/>
      <c r="M71" s="759"/>
      <c r="N71" s="777"/>
      <c r="O71" s="777"/>
      <c r="P71" s="777" t="e">
        <f t="shared" si="40"/>
        <v>#DIV/0!</v>
      </c>
      <c r="Q71" s="777" t="e">
        <f t="shared" si="41"/>
        <v>#DIV/0!</v>
      </c>
      <c r="R71" s="777" t="e">
        <f t="shared" si="42"/>
        <v>#DIV/0!</v>
      </c>
      <c r="S71" s="777" t="e">
        <f t="shared" si="43"/>
        <v>#DIV/0!</v>
      </c>
      <c r="T71" s="777" t="e">
        <f t="shared" si="44"/>
        <v>#DIV/0!</v>
      </c>
      <c r="U71" s="777" t="e">
        <f t="shared" si="45"/>
        <v>#DIV/0!</v>
      </c>
    </row>
    <row r="72" spans="1:21" ht="13.5" customHeight="1">
      <c r="A72" s="780"/>
      <c r="B72" s="756" t="s">
        <v>793</v>
      </c>
      <c r="C72" s="757"/>
      <c r="D72" s="757"/>
      <c r="E72" s="757"/>
      <c r="F72" s="758"/>
      <c r="G72" s="759"/>
      <c r="H72" s="759"/>
      <c r="I72" s="759" t="e">
        <f t="shared" si="46"/>
        <v>#DIV/0!</v>
      </c>
      <c r="J72" s="759" t="e">
        <f t="shared" si="47"/>
        <v>#DIV/0!</v>
      </c>
      <c r="K72" s="759"/>
      <c r="L72" s="759"/>
      <c r="M72" s="759"/>
      <c r="N72" s="777"/>
      <c r="O72" s="777"/>
      <c r="P72" s="777" t="e">
        <f t="shared" si="40"/>
        <v>#DIV/0!</v>
      </c>
      <c r="Q72" s="777" t="e">
        <f t="shared" si="41"/>
        <v>#DIV/0!</v>
      </c>
      <c r="R72" s="777" t="e">
        <f t="shared" si="42"/>
        <v>#DIV/0!</v>
      </c>
      <c r="S72" s="777" t="e">
        <f t="shared" si="43"/>
        <v>#DIV/0!</v>
      </c>
      <c r="T72" s="777" t="e">
        <f t="shared" si="44"/>
        <v>#DIV/0!</v>
      </c>
      <c r="U72" s="777" t="e">
        <f t="shared" si="45"/>
        <v>#DIV/0!</v>
      </c>
    </row>
    <row r="73" spans="1:21" ht="15">
      <c r="A73" s="780"/>
      <c r="B73" s="756" t="s">
        <v>793</v>
      </c>
      <c r="C73" s="757"/>
      <c r="D73" s="757"/>
      <c r="E73" s="757"/>
      <c r="F73" s="758"/>
      <c r="G73" s="759"/>
      <c r="H73" s="759"/>
      <c r="I73" s="759" t="e">
        <f t="shared" si="46"/>
        <v>#DIV/0!</v>
      </c>
      <c r="J73" s="759" t="e">
        <f t="shared" si="47"/>
        <v>#DIV/0!</v>
      </c>
      <c r="K73" s="759"/>
      <c r="L73" s="759"/>
      <c r="M73" s="759"/>
      <c r="N73" s="777"/>
      <c r="O73" s="777"/>
      <c r="P73" s="777" t="e">
        <f t="shared" si="40"/>
        <v>#DIV/0!</v>
      </c>
      <c r="Q73" s="777" t="e">
        <f t="shared" si="41"/>
        <v>#DIV/0!</v>
      </c>
      <c r="R73" s="777" t="e">
        <f t="shared" si="42"/>
        <v>#DIV/0!</v>
      </c>
      <c r="S73" s="777" t="e">
        <f t="shared" si="43"/>
        <v>#DIV/0!</v>
      </c>
      <c r="T73" s="777" t="e">
        <f t="shared" si="44"/>
        <v>#DIV/0!</v>
      </c>
      <c r="U73" s="777" t="e">
        <f t="shared" si="45"/>
        <v>#DIV/0!</v>
      </c>
    </row>
    <row r="74" spans="1:21" ht="15.75" customHeight="1">
      <c r="A74" s="780"/>
      <c r="B74" s="756" t="s">
        <v>793</v>
      </c>
      <c r="C74" s="757"/>
      <c r="D74" s="757"/>
      <c r="E74" s="757"/>
      <c r="F74" s="758"/>
      <c r="G74" s="759"/>
      <c r="H74" s="759"/>
      <c r="I74" s="759" t="e">
        <f t="shared" si="46"/>
        <v>#DIV/0!</v>
      </c>
      <c r="J74" s="759" t="e">
        <f t="shared" si="47"/>
        <v>#DIV/0!</v>
      </c>
      <c r="K74" s="759"/>
      <c r="L74" s="759"/>
      <c r="M74" s="759"/>
      <c r="N74" s="777"/>
      <c r="O74" s="777"/>
      <c r="P74" s="777" t="e">
        <f t="shared" si="40"/>
        <v>#DIV/0!</v>
      </c>
      <c r="Q74" s="777" t="e">
        <f t="shared" si="41"/>
        <v>#DIV/0!</v>
      </c>
      <c r="R74" s="777" t="e">
        <f t="shared" si="42"/>
        <v>#DIV/0!</v>
      </c>
      <c r="S74" s="777" t="e">
        <f t="shared" si="43"/>
        <v>#DIV/0!</v>
      </c>
      <c r="T74" s="777" t="e">
        <f t="shared" si="44"/>
        <v>#DIV/0!</v>
      </c>
      <c r="U74" s="777" t="e">
        <f t="shared" si="45"/>
        <v>#DIV/0!</v>
      </c>
    </row>
    <row r="75" spans="1:21" ht="13.5" customHeight="1">
      <c r="A75" s="780"/>
      <c r="B75" s="756" t="s">
        <v>793</v>
      </c>
      <c r="C75" s="757"/>
      <c r="D75" s="757"/>
      <c r="E75" s="757"/>
      <c r="F75" s="758"/>
      <c r="G75" s="759"/>
      <c r="H75" s="759"/>
      <c r="I75" s="759" t="e">
        <f t="shared" si="46"/>
        <v>#DIV/0!</v>
      </c>
      <c r="J75" s="759" t="e">
        <f t="shared" si="47"/>
        <v>#DIV/0!</v>
      </c>
      <c r="K75" s="759"/>
      <c r="L75" s="759"/>
      <c r="M75" s="759"/>
      <c r="N75" s="777"/>
      <c r="O75" s="777"/>
      <c r="P75" s="777" t="e">
        <f t="shared" si="40"/>
        <v>#DIV/0!</v>
      </c>
      <c r="Q75" s="777" t="e">
        <f t="shared" si="41"/>
        <v>#DIV/0!</v>
      </c>
      <c r="R75" s="777" t="e">
        <f t="shared" si="42"/>
        <v>#DIV/0!</v>
      </c>
      <c r="S75" s="777" t="e">
        <f t="shared" si="43"/>
        <v>#DIV/0!</v>
      </c>
      <c r="T75" s="777" t="e">
        <f t="shared" si="44"/>
        <v>#DIV/0!</v>
      </c>
      <c r="U75" s="777" t="e">
        <f t="shared" si="45"/>
        <v>#DIV/0!</v>
      </c>
    </row>
    <row r="76" spans="1:21" ht="14.25" customHeight="1">
      <c r="A76" s="780"/>
      <c r="B76" s="756" t="s">
        <v>793</v>
      </c>
      <c r="C76" s="757"/>
      <c r="D76" s="757"/>
      <c r="E76" s="757"/>
      <c r="F76" s="758"/>
      <c r="G76" s="759"/>
      <c r="H76" s="759"/>
      <c r="I76" s="759" t="e">
        <f t="shared" si="46"/>
        <v>#DIV/0!</v>
      </c>
      <c r="J76" s="759" t="e">
        <f t="shared" si="47"/>
        <v>#DIV/0!</v>
      </c>
      <c r="K76" s="759"/>
      <c r="L76" s="759"/>
      <c r="M76" s="759"/>
      <c r="N76" s="777"/>
      <c r="O76" s="777"/>
      <c r="P76" s="777" t="e">
        <f t="shared" si="40"/>
        <v>#DIV/0!</v>
      </c>
      <c r="Q76" s="777" t="e">
        <f t="shared" si="41"/>
        <v>#DIV/0!</v>
      </c>
      <c r="R76" s="777" t="e">
        <f t="shared" si="42"/>
        <v>#DIV/0!</v>
      </c>
      <c r="S76" s="777" t="e">
        <f t="shared" si="43"/>
        <v>#DIV/0!</v>
      </c>
      <c r="T76" s="777" t="e">
        <f t="shared" si="44"/>
        <v>#DIV/0!</v>
      </c>
      <c r="U76" s="777" t="e">
        <f t="shared" si="45"/>
        <v>#DIV/0!</v>
      </c>
    </row>
    <row r="77" spans="1:21" ht="15" customHeight="1">
      <c r="A77" s="780"/>
      <c r="B77" s="756" t="s">
        <v>793</v>
      </c>
      <c r="C77" s="757"/>
      <c r="D77" s="757"/>
      <c r="E77" s="757"/>
      <c r="F77" s="758"/>
      <c r="G77" s="759"/>
      <c r="H77" s="759"/>
      <c r="I77" s="759" t="e">
        <f t="shared" si="46"/>
        <v>#DIV/0!</v>
      </c>
      <c r="J77" s="759" t="e">
        <f t="shared" si="47"/>
        <v>#DIV/0!</v>
      </c>
      <c r="K77" s="759"/>
      <c r="L77" s="759"/>
      <c r="M77" s="759"/>
      <c r="N77" s="777"/>
      <c r="O77" s="777"/>
      <c r="P77" s="777" t="e">
        <f t="shared" si="40"/>
        <v>#DIV/0!</v>
      </c>
      <c r="Q77" s="777" t="e">
        <f t="shared" si="41"/>
        <v>#DIV/0!</v>
      </c>
      <c r="R77" s="777" t="e">
        <f t="shared" si="42"/>
        <v>#DIV/0!</v>
      </c>
      <c r="S77" s="777" t="e">
        <f t="shared" si="43"/>
        <v>#DIV/0!</v>
      </c>
      <c r="T77" s="777" t="e">
        <f t="shared" si="44"/>
        <v>#DIV/0!</v>
      </c>
      <c r="U77" s="777" t="e">
        <f t="shared" si="45"/>
        <v>#DIV/0!</v>
      </c>
    </row>
    <row r="78" spans="1:21" ht="16.5" customHeight="1">
      <c r="A78" s="780"/>
      <c r="B78" s="756" t="s">
        <v>793</v>
      </c>
      <c r="C78" s="757"/>
      <c r="D78" s="757"/>
      <c r="E78" s="757"/>
      <c r="F78" s="758"/>
      <c r="G78" s="759"/>
      <c r="H78" s="759"/>
      <c r="I78" s="759" t="e">
        <f t="shared" si="46"/>
        <v>#DIV/0!</v>
      </c>
      <c r="J78" s="759" t="e">
        <f t="shared" si="47"/>
        <v>#DIV/0!</v>
      </c>
      <c r="K78" s="759"/>
      <c r="L78" s="759"/>
      <c r="M78" s="759"/>
      <c r="N78" s="777"/>
      <c r="O78" s="777"/>
      <c r="P78" s="777" t="e">
        <f t="shared" si="40"/>
        <v>#DIV/0!</v>
      </c>
      <c r="Q78" s="777" t="e">
        <f t="shared" si="41"/>
        <v>#DIV/0!</v>
      </c>
      <c r="R78" s="777" t="e">
        <f t="shared" si="42"/>
        <v>#DIV/0!</v>
      </c>
      <c r="S78" s="777" t="e">
        <f t="shared" si="43"/>
        <v>#DIV/0!</v>
      </c>
      <c r="T78" s="777" t="e">
        <f t="shared" si="44"/>
        <v>#DIV/0!</v>
      </c>
      <c r="U78" s="777" t="e">
        <f t="shared" si="45"/>
        <v>#DIV/0!</v>
      </c>
    </row>
    <row r="79" spans="1:21" ht="15.75" customHeight="1">
      <c r="A79" s="755"/>
      <c r="B79" s="765" t="s">
        <v>29</v>
      </c>
      <c r="C79" s="781">
        <f aca="true" t="shared" si="48" ref="C79:H79">SUM(C68:C78)</f>
        <v>0</v>
      </c>
      <c r="D79" s="781">
        <f t="shared" si="48"/>
        <v>0</v>
      </c>
      <c r="E79" s="781">
        <f t="shared" si="48"/>
        <v>0</v>
      </c>
      <c r="F79" s="767">
        <f t="shared" si="48"/>
        <v>0</v>
      </c>
      <c r="G79" s="767">
        <f t="shared" si="48"/>
        <v>0</v>
      </c>
      <c r="H79" s="767">
        <f t="shared" si="48"/>
        <v>0</v>
      </c>
      <c r="I79" s="776" t="e">
        <f t="shared" si="46"/>
        <v>#DIV/0!</v>
      </c>
      <c r="J79" s="776" t="e">
        <f t="shared" si="47"/>
        <v>#DIV/0!</v>
      </c>
      <c r="K79" s="758"/>
      <c r="L79" s="758"/>
      <c r="M79" s="758"/>
      <c r="N79" s="767">
        <f>SUM(N68:N78)</f>
        <v>0</v>
      </c>
      <c r="O79" s="767">
        <f>SUM(O68:O78)</f>
        <v>0</v>
      </c>
      <c r="P79" s="767" t="e">
        <f t="shared" si="40"/>
        <v>#DIV/0!</v>
      </c>
      <c r="Q79" s="767" t="e">
        <f t="shared" si="41"/>
        <v>#DIV/0!</v>
      </c>
      <c r="R79" s="767" t="e">
        <f t="shared" si="42"/>
        <v>#DIV/0!</v>
      </c>
      <c r="S79" s="767" t="e">
        <f t="shared" si="43"/>
        <v>#DIV/0!</v>
      </c>
      <c r="T79" s="767" t="e">
        <f t="shared" si="44"/>
        <v>#DIV/0!</v>
      </c>
      <c r="U79" s="767" t="e">
        <f t="shared" si="45"/>
        <v>#DIV/0!</v>
      </c>
    </row>
    <row r="80" spans="1:21" ht="45" customHeight="1">
      <c r="A80" s="782" t="s">
        <v>794</v>
      </c>
      <c r="B80" s="783" t="s">
        <v>795</v>
      </c>
      <c r="C80" s="784" t="s">
        <v>796</v>
      </c>
      <c r="D80" s="784" t="s">
        <v>796</v>
      </c>
      <c r="E80" s="784" t="s">
        <v>797</v>
      </c>
      <c r="F80" s="785"/>
      <c r="G80" s="786"/>
      <c r="H80" s="787" t="s">
        <v>798</v>
      </c>
      <c r="I80" s="755"/>
      <c r="J80" s="755"/>
      <c r="K80" s="755"/>
      <c r="L80" s="755"/>
      <c r="M80" s="755"/>
      <c r="N80" s="755"/>
      <c r="O80" s="755"/>
      <c r="P80" s="755"/>
      <c r="Q80" s="755"/>
      <c r="R80" s="755"/>
      <c r="S80" s="755"/>
      <c r="T80" s="755"/>
      <c r="U80" s="755"/>
    </row>
    <row r="81" spans="1:21" ht="15">
      <c r="A81" s="755"/>
      <c r="B81" s="756" t="s">
        <v>799</v>
      </c>
      <c r="C81" s="757"/>
      <c r="D81" s="757"/>
      <c r="E81" s="788"/>
      <c r="F81" s="789"/>
      <c r="G81" s="755"/>
      <c r="H81" s="790"/>
      <c r="I81" s="755"/>
      <c r="J81" s="755"/>
      <c r="K81" s="755"/>
      <c r="L81" s="755"/>
      <c r="M81" s="755"/>
      <c r="N81" s="755"/>
      <c r="O81" s="755"/>
      <c r="P81" s="755"/>
      <c r="Q81" s="755"/>
      <c r="R81" s="755"/>
      <c r="S81" s="755"/>
      <c r="T81" s="755"/>
      <c r="U81" s="755"/>
    </row>
    <row r="82" spans="1:21" ht="15">
      <c r="A82" s="755"/>
      <c r="B82" s="756" t="s">
        <v>799</v>
      </c>
      <c r="C82" s="757"/>
      <c r="D82" s="757"/>
      <c r="E82" s="788"/>
      <c r="F82" s="789"/>
      <c r="G82" s="755"/>
      <c r="H82" s="759"/>
      <c r="I82" s="755"/>
      <c r="J82" s="755"/>
      <c r="K82" s="755"/>
      <c r="L82" s="755"/>
      <c r="M82" s="755"/>
      <c r="N82" s="755"/>
      <c r="O82" s="755"/>
      <c r="P82" s="755"/>
      <c r="Q82" s="755"/>
      <c r="R82" s="755"/>
      <c r="S82" s="755"/>
      <c r="T82" s="755"/>
      <c r="U82" s="755"/>
    </row>
    <row r="83" spans="1:21" ht="15">
      <c r="A83" s="755"/>
      <c r="B83" s="756" t="s">
        <v>799</v>
      </c>
      <c r="C83" s="757"/>
      <c r="D83" s="757"/>
      <c r="E83" s="788"/>
      <c r="F83" s="789"/>
      <c r="G83" s="755"/>
      <c r="H83" s="759"/>
      <c r="I83" s="755"/>
      <c r="J83" s="755"/>
      <c r="K83" s="755"/>
      <c r="L83" s="755"/>
      <c r="M83" s="755"/>
      <c r="N83" s="755"/>
      <c r="O83" s="755"/>
      <c r="P83" s="755"/>
      <c r="Q83" s="755"/>
      <c r="R83" s="755"/>
      <c r="S83" s="755"/>
      <c r="T83" s="755"/>
      <c r="U83" s="755"/>
    </row>
    <row r="84" spans="1:21" ht="15">
      <c r="A84" s="755"/>
      <c r="B84" s="756" t="s">
        <v>799</v>
      </c>
      <c r="C84" s="757"/>
      <c r="D84" s="757"/>
      <c r="E84" s="788"/>
      <c r="F84" s="789"/>
      <c r="G84" s="755"/>
      <c r="H84" s="759"/>
      <c r="I84" s="755"/>
      <c r="J84" s="755"/>
      <c r="K84" s="755"/>
      <c r="L84" s="755"/>
      <c r="M84" s="755"/>
      <c r="N84" s="755"/>
      <c r="O84" s="755"/>
      <c r="P84" s="755"/>
      <c r="Q84" s="755"/>
      <c r="R84" s="755"/>
      <c r="S84" s="755"/>
      <c r="T84" s="755"/>
      <c r="U84" s="755"/>
    </row>
    <row r="85" spans="1:21" ht="15">
      <c r="A85" s="755"/>
      <c r="B85" s="756" t="s">
        <v>799</v>
      </c>
      <c r="C85" s="757"/>
      <c r="D85" s="757"/>
      <c r="E85" s="788"/>
      <c r="F85" s="789"/>
      <c r="G85" s="755"/>
      <c r="H85" s="759"/>
      <c r="I85" s="755"/>
      <c r="J85" s="755"/>
      <c r="K85" s="755"/>
      <c r="L85" s="755"/>
      <c r="M85" s="755"/>
      <c r="N85" s="755"/>
      <c r="O85" s="755"/>
      <c r="P85" s="755"/>
      <c r="Q85" s="755"/>
      <c r="R85" s="755"/>
      <c r="S85" s="755"/>
      <c r="T85" s="755"/>
      <c r="U85" s="755"/>
    </row>
    <row r="86" spans="1:21" ht="15">
      <c r="A86" s="755"/>
      <c r="B86" s="756" t="s">
        <v>799</v>
      </c>
      <c r="C86" s="757"/>
      <c r="D86" s="757"/>
      <c r="E86" s="788"/>
      <c r="F86" s="789"/>
      <c r="G86" s="755"/>
      <c r="H86" s="759"/>
      <c r="I86" s="755"/>
      <c r="J86" s="755"/>
      <c r="K86" s="755"/>
      <c r="L86" s="755"/>
      <c r="M86" s="755"/>
      <c r="N86" s="755"/>
      <c r="O86" s="755"/>
      <c r="P86" s="755"/>
      <c r="Q86" s="755"/>
      <c r="R86" s="755"/>
      <c r="S86" s="755"/>
      <c r="T86" s="755"/>
      <c r="U86" s="755"/>
    </row>
    <row r="87" spans="1:21" ht="15">
      <c r="A87" s="755"/>
      <c r="B87" s="756" t="s">
        <v>799</v>
      </c>
      <c r="C87" s="757"/>
      <c r="D87" s="757"/>
      <c r="E87" s="788"/>
      <c r="F87" s="789"/>
      <c r="G87" s="755"/>
      <c r="H87" s="759"/>
      <c r="I87" s="755"/>
      <c r="J87" s="755"/>
      <c r="K87" s="755"/>
      <c r="L87" s="755"/>
      <c r="M87" s="755"/>
      <c r="N87" s="755"/>
      <c r="O87" s="755"/>
      <c r="P87" s="755"/>
      <c r="Q87" s="755"/>
      <c r="R87" s="755"/>
      <c r="S87" s="755"/>
      <c r="T87" s="755"/>
      <c r="U87" s="755"/>
    </row>
    <row r="88" spans="1:21" ht="15">
      <c r="A88" s="755"/>
      <c r="B88" s="756" t="s">
        <v>799</v>
      </c>
      <c r="C88" s="757"/>
      <c r="D88" s="757"/>
      <c r="E88" s="788"/>
      <c r="F88" s="789"/>
      <c r="G88" s="755"/>
      <c r="H88" s="759"/>
      <c r="I88" s="755"/>
      <c r="J88" s="755"/>
      <c r="K88" s="755"/>
      <c r="L88" s="755"/>
      <c r="M88" s="755"/>
      <c r="N88" s="755"/>
      <c r="O88" s="755"/>
      <c r="P88" s="755"/>
      <c r="Q88" s="755"/>
      <c r="R88" s="755"/>
      <c r="S88" s="755"/>
      <c r="T88" s="755"/>
      <c r="U88" s="755"/>
    </row>
    <row r="89" spans="1:21" ht="15">
      <c r="A89" s="755"/>
      <c r="B89" s="756" t="s">
        <v>799</v>
      </c>
      <c r="C89" s="773"/>
      <c r="D89" s="757"/>
      <c r="E89" s="788"/>
      <c r="F89" s="789"/>
      <c r="G89" s="755"/>
      <c r="H89" s="759"/>
      <c r="I89" s="755"/>
      <c r="J89" s="755"/>
      <c r="K89" s="755"/>
      <c r="L89" s="755"/>
      <c r="M89" s="755"/>
      <c r="N89" s="755"/>
      <c r="O89" s="755"/>
      <c r="P89" s="755"/>
      <c r="Q89" s="755"/>
      <c r="R89" s="755"/>
      <c r="S89" s="755"/>
      <c r="T89" s="755"/>
      <c r="U89" s="755"/>
    </row>
    <row r="90" spans="1:21" ht="15">
      <c r="A90" s="755"/>
      <c r="B90" s="765" t="s">
        <v>29</v>
      </c>
      <c r="C90" s="766">
        <f>SUM(C81:C89)</f>
        <v>0</v>
      </c>
      <c r="D90" s="766">
        <f>SUM(D81:D89)</f>
        <v>0</v>
      </c>
      <c r="E90" s="766">
        <f>SUM(E81:E89)</f>
        <v>0</v>
      </c>
      <c r="F90" s="791"/>
      <c r="G90" s="791"/>
      <c r="H90" s="767">
        <f>SUM(H81:H89)</f>
        <v>0</v>
      </c>
      <c r="I90" s="791"/>
      <c r="J90" s="791"/>
      <c r="K90" s="791"/>
      <c r="L90" s="791"/>
      <c r="M90" s="791"/>
      <c r="N90" s="755"/>
      <c r="O90" s="755"/>
      <c r="P90" s="755"/>
      <c r="Q90" s="755"/>
      <c r="R90" s="755"/>
      <c r="S90" s="755"/>
      <c r="T90" s="755"/>
      <c r="U90" s="755"/>
    </row>
    <row r="91" spans="1:21" ht="44.25" customHeight="1">
      <c r="A91" s="782" t="s">
        <v>800</v>
      </c>
      <c r="B91" s="792" t="s">
        <v>801</v>
      </c>
      <c r="C91" s="784" t="s">
        <v>796</v>
      </c>
      <c r="D91" s="784" t="s">
        <v>796</v>
      </c>
      <c r="E91" s="784" t="s">
        <v>797</v>
      </c>
      <c r="F91" s="793"/>
      <c r="G91" s="794"/>
      <c r="H91" s="787" t="s">
        <v>798</v>
      </c>
      <c r="I91" s="755"/>
      <c r="J91" s="755"/>
      <c r="K91" s="755"/>
      <c r="L91" s="755"/>
      <c r="M91" s="755"/>
      <c r="N91" s="755"/>
      <c r="O91" s="755"/>
      <c r="P91" s="755"/>
      <c r="Q91" s="755"/>
      <c r="R91" s="755"/>
      <c r="S91" s="755"/>
      <c r="T91" s="755"/>
      <c r="U91" s="755"/>
    </row>
    <row r="92" spans="1:21" ht="15">
      <c r="A92" s="755"/>
      <c r="B92" s="756" t="s">
        <v>799</v>
      </c>
      <c r="C92" s="757"/>
      <c r="D92" s="757"/>
      <c r="E92" s="788"/>
      <c r="F92" s="789"/>
      <c r="G92" s="755"/>
      <c r="H92" s="759"/>
      <c r="I92" s="755"/>
      <c r="J92" s="755"/>
      <c r="K92" s="755"/>
      <c r="L92" s="755"/>
      <c r="M92" s="755"/>
      <c r="N92" s="755"/>
      <c r="O92" s="755"/>
      <c r="P92" s="755"/>
      <c r="Q92" s="755"/>
      <c r="R92" s="755"/>
      <c r="S92" s="755"/>
      <c r="T92" s="755"/>
      <c r="U92" s="755"/>
    </row>
    <row r="93" spans="1:21" ht="15">
      <c r="A93" s="755"/>
      <c r="B93" s="756" t="s">
        <v>799</v>
      </c>
      <c r="C93" s="757"/>
      <c r="D93" s="757"/>
      <c r="E93" s="788"/>
      <c r="F93" s="789"/>
      <c r="G93" s="755"/>
      <c r="H93" s="759"/>
      <c r="I93" s="755"/>
      <c r="J93" s="755"/>
      <c r="K93" s="755"/>
      <c r="L93" s="755"/>
      <c r="M93" s="755"/>
      <c r="N93" s="755"/>
      <c r="O93" s="755"/>
      <c r="P93" s="755"/>
      <c r="Q93" s="755"/>
      <c r="R93" s="755"/>
      <c r="S93" s="755"/>
      <c r="T93" s="755"/>
      <c r="U93" s="755"/>
    </row>
    <row r="94" spans="1:21" ht="15">
      <c r="A94" s="755"/>
      <c r="B94" s="756" t="s">
        <v>799</v>
      </c>
      <c r="C94" s="757"/>
      <c r="D94" s="757"/>
      <c r="E94" s="788"/>
      <c r="F94" s="789"/>
      <c r="G94" s="755"/>
      <c r="H94" s="759"/>
      <c r="I94" s="755"/>
      <c r="J94" s="755"/>
      <c r="K94" s="755"/>
      <c r="L94" s="755"/>
      <c r="M94" s="755"/>
      <c r="N94" s="755"/>
      <c r="O94" s="755"/>
      <c r="P94" s="755"/>
      <c r="Q94" s="755"/>
      <c r="R94" s="755"/>
      <c r="S94" s="755"/>
      <c r="T94" s="755"/>
      <c r="U94" s="755"/>
    </row>
    <row r="95" spans="1:21" ht="15">
      <c r="A95" s="755"/>
      <c r="B95" s="756" t="s">
        <v>799</v>
      </c>
      <c r="C95" s="757"/>
      <c r="D95" s="757"/>
      <c r="E95" s="788"/>
      <c r="F95" s="789"/>
      <c r="G95" s="755"/>
      <c r="H95" s="759"/>
      <c r="I95" s="755"/>
      <c r="J95" s="755"/>
      <c r="K95" s="755"/>
      <c r="L95" s="755"/>
      <c r="M95" s="755"/>
      <c r="N95" s="755"/>
      <c r="O95" s="755"/>
      <c r="P95" s="755"/>
      <c r="Q95" s="755"/>
      <c r="R95" s="755"/>
      <c r="S95" s="755"/>
      <c r="T95" s="755"/>
      <c r="U95" s="755"/>
    </row>
    <row r="96" spans="1:21" ht="15">
      <c r="A96" s="755"/>
      <c r="B96" s="756" t="s">
        <v>799</v>
      </c>
      <c r="C96" s="757"/>
      <c r="D96" s="757"/>
      <c r="E96" s="788"/>
      <c r="F96" s="789"/>
      <c r="G96" s="755"/>
      <c r="H96" s="759"/>
      <c r="I96" s="755"/>
      <c r="J96" s="755"/>
      <c r="K96" s="755"/>
      <c r="L96" s="755"/>
      <c r="M96" s="755"/>
      <c r="N96" s="755"/>
      <c r="O96" s="755"/>
      <c r="P96" s="755"/>
      <c r="Q96" s="755"/>
      <c r="R96" s="755"/>
      <c r="S96" s="755"/>
      <c r="T96" s="755"/>
      <c r="U96" s="755"/>
    </row>
    <row r="97" spans="1:21" ht="15">
      <c r="A97" s="755"/>
      <c r="B97" s="765" t="s">
        <v>29</v>
      </c>
      <c r="C97" s="766">
        <f>SUM(C92:C96)</f>
        <v>0</v>
      </c>
      <c r="D97" s="766">
        <f>SUM(D92:D96)</f>
        <v>0</v>
      </c>
      <c r="E97" s="766">
        <f>SUM(E92:E96)</f>
        <v>0</v>
      </c>
      <c r="F97" s="789"/>
      <c r="G97" s="789"/>
      <c r="H97" s="767">
        <f>SUM(H92:H96)</f>
        <v>0</v>
      </c>
      <c r="I97" s="789"/>
      <c r="J97" s="789"/>
      <c r="K97" s="789"/>
      <c r="L97" s="789"/>
      <c r="M97" s="789"/>
      <c r="N97" s="789"/>
      <c r="O97" s="789"/>
      <c r="P97" s="789"/>
      <c r="Q97" s="789"/>
      <c r="R97" s="789"/>
      <c r="S97" s="789"/>
      <c r="T97" s="789"/>
      <c r="U97" s="789"/>
    </row>
    <row r="98" ht="8.25" customHeight="1"/>
    <row r="99" spans="1:18" ht="15">
      <c r="A99" s="795" t="s">
        <v>196</v>
      </c>
      <c r="B99" s="1547" t="s">
        <v>802</v>
      </c>
      <c r="C99" s="1547"/>
      <c r="D99" s="1547"/>
      <c r="E99" s="1547"/>
      <c r="F99" s="1547"/>
      <c r="G99" s="1547"/>
      <c r="H99" s="1547"/>
      <c r="I99" s="796"/>
      <c r="J99" s="796"/>
      <c r="K99" s="796"/>
      <c r="L99" s="796"/>
      <c r="M99" s="796"/>
      <c r="N99" s="797"/>
      <c r="O99" s="797"/>
      <c r="R99" s="798"/>
    </row>
    <row r="100" spans="1:15" ht="15">
      <c r="A100" s="799"/>
      <c r="B100" s="1563" t="s">
        <v>803</v>
      </c>
      <c r="C100" s="1563"/>
      <c r="D100" s="1563"/>
      <c r="E100" s="1563"/>
      <c r="F100" s="1563"/>
      <c r="G100" s="1563"/>
      <c r="H100" s="1563"/>
      <c r="I100" s="1563"/>
      <c r="J100" s="1563"/>
      <c r="K100" s="1563"/>
      <c r="L100" s="800"/>
      <c r="M100" s="800"/>
      <c r="N100" s="799"/>
      <c r="O100" s="799"/>
    </row>
    <row r="101" spans="1:21" ht="28.5" customHeight="1">
      <c r="A101" s="1564" t="s">
        <v>11</v>
      </c>
      <c r="B101" s="1565" t="s">
        <v>327</v>
      </c>
      <c r="C101" s="1565" t="s">
        <v>804</v>
      </c>
      <c r="D101" s="1565"/>
      <c r="E101" s="1565"/>
      <c r="F101" s="1565"/>
      <c r="G101" s="1564" t="s">
        <v>798</v>
      </c>
      <c r="H101" s="1564"/>
      <c r="I101" s="1564"/>
      <c r="J101" s="1564"/>
      <c r="K101" s="1565" t="s">
        <v>805</v>
      </c>
      <c r="L101" s="1565"/>
      <c r="M101" s="1565"/>
      <c r="N101" s="1565"/>
      <c r="O101" s="1564" t="s">
        <v>806</v>
      </c>
      <c r="P101" s="1564"/>
      <c r="Q101" s="1564"/>
      <c r="R101" s="1564"/>
      <c r="S101" s="1564" t="s">
        <v>807</v>
      </c>
      <c r="T101" s="1564"/>
      <c r="U101" s="1564"/>
    </row>
    <row r="102" spans="1:21" ht="27" customHeight="1">
      <c r="A102" s="1564"/>
      <c r="B102" s="1565"/>
      <c r="C102" s="1564" t="s">
        <v>808</v>
      </c>
      <c r="D102" s="1564"/>
      <c r="E102" s="1568" t="s">
        <v>809</v>
      </c>
      <c r="F102" s="1568"/>
      <c r="G102" s="1564" t="s">
        <v>808</v>
      </c>
      <c r="H102" s="1564"/>
      <c r="I102" s="1568" t="s">
        <v>809</v>
      </c>
      <c r="J102" s="1568"/>
      <c r="K102" s="1564" t="s">
        <v>810</v>
      </c>
      <c r="L102" s="1564"/>
      <c r="M102" s="1565" t="s">
        <v>811</v>
      </c>
      <c r="N102" s="1565"/>
      <c r="O102" s="1564" t="s">
        <v>812</v>
      </c>
      <c r="P102" s="1564"/>
      <c r="Q102" s="1565" t="s">
        <v>811</v>
      </c>
      <c r="R102" s="1565"/>
      <c r="S102" s="801" t="s">
        <v>813</v>
      </c>
      <c r="T102" s="1569" t="s">
        <v>814</v>
      </c>
      <c r="U102" s="1569"/>
    </row>
    <row r="103" spans="1:21" ht="18.75" customHeight="1">
      <c r="A103" s="1564"/>
      <c r="B103" s="1565"/>
      <c r="C103" s="802" t="s">
        <v>815</v>
      </c>
      <c r="D103" s="802" t="s">
        <v>816</v>
      </c>
      <c r="E103" s="802" t="s">
        <v>815</v>
      </c>
      <c r="F103" s="802" t="s">
        <v>816</v>
      </c>
      <c r="G103" s="803" t="s">
        <v>817</v>
      </c>
      <c r="H103" s="803" t="s">
        <v>818</v>
      </c>
      <c r="I103" s="803" t="s">
        <v>817</v>
      </c>
      <c r="J103" s="803" t="s">
        <v>818</v>
      </c>
      <c r="K103" s="803" t="s">
        <v>817</v>
      </c>
      <c r="L103" s="803" t="s">
        <v>818</v>
      </c>
      <c r="M103" s="803" t="s">
        <v>817</v>
      </c>
      <c r="N103" s="803" t="s">
        <v>818</v>
      </c>
      <c r="O103" s="803" t="s">
        <v>817</v>
      </c>
      <c r="P103" s="803" t="s">
        <v>818</v>
      </c>
      <c r="Q103" s="803" t="s">
        <v>817</v>
      </c>
      <c r="R103" s="803" t="s">
        <v>818</v>
      </c>
      <c r="S103" s="804" t="s">
        <v>819</v>
      </c>
      <c r="T103" s="805" t="s">
        <v>820</v>
      </c>
      <c r="U103" s="805" t="s">
        <v>821</v>
      </c>
    </row>
    <row r="104" spans="1:21" ht="15">
      <c r="A104" s="806" t="s">
        <v>1</v>
      </c>
      <c r="B104" s="806" t="s">
        <v>2</v>
      </c>
      <c r="C104" s="806" t="s">
        <v>4</v>
      </c>
      <c r="D104" s="806" t="s">
        <v>8</v>
      </c>
      <c r="E104" s="806" t="s">
        <v>335</v>
      </c>
      <c r="F104" s="806" t="s">
        <v>336</v>
      </c>
      <c r="G104" s="806" t="s">
        <v>337</v>
      </c>
      <c r="H104" s="806" t="s">
        <v>338</v>
      </c>
      <c r="I104" s="806" t="s">
        <v>463</v>
      </c>
      <c r="J104" s="806" t="s">
        <v>469</v>
      </c>
      <c r="K104" s="806" t="s">
        <v>477</v>
      </c>
      <c r="L104" s="806" t="s">
        <v>754</v>
      </c>
      <c r="M104" s="806" t="s">
        <v>755</v>
      </c>
      <c r="N104" s="806" t="s">
        <v>756</v>
      </c>
      <c r="O104" s="806" t="s">
        <v>757</v>
      </c>
      <c r="P104" s="806" t="s">
        <v>758</v>
      </c>
      <c r="Q104" s="806" t="s">
        <v>759</v>
      </c>
      <c r="R104" s="806" t="s">
        <v>760</v>
      </c>
      <c r="S104" s="806" t="s">
        <v>761</v>
      </c>
      <c r="T104" s="806" t="s">
        <v>762</v>
      </c>
      <c r="U104" s="806" t="s">
        <v>763</v>
      </c>
    </row>
    <row r="105" spans="1:21" ht="19.5" customHeight="1">
      <c r="A105" s="807" t="s">
        <v>1</v>
      </c>
      <c r="B105" s="808" t="s">
        <v>822</v>
      </c>
      <c r="C105" s="759"/>
      <c r="D105" s="759"/>
      <c r="E105" s="759"/>
      <c r="F105" s="759"/>
      <c r="G105" s="759"/>
      <c r="H105" s="759"/>
      <c r="I105" s="759"/>
      <c r="J105" s="759"/>
      <c r="K105" s="777"/>
      <c r="L105" s="777"/>
      <c r="M105" s="777"/>
      <c r="N105" s="777"/>
      <c r="O105" s="759" t="e">
        <f aca="true" t="shared" si="49" ref="O105:R110">K105/G105/12</f>
        <v>#DIV/0!</v>
      </c>
      <c r="P105" s="759" t="e">
        <f t="shared" si="49"/>
        <v>#DIV/0!</v>
      </c>
      <c r="Q105" s="759" t="e">
        <f t="shared" si="49"/>
        <v>#DIV/0!</v>
      </c>
      <c r="R105" s="759" t="e">
        <f t="shared" si="49"/>
        <v>#DIV/0!</v>
      </c>
      <c r="S105" s="777">
        <f aca="true" t="shared" si="50" ref="S105:S110">(J105+H105)-(I105+G105)</f>
        <v>0</v>
      </c>
      <c r="T105" s="777" t="e">
        <f>P105-O105</f>
        <v>#DIV/0!</v>
      </c>
      <c r="U105" s="777" t="e">
        <f>R105-Q105</f>
        <v>#DIV/0!</v>
      </c>
    </row>
    <row r="106" spans="1:21" ht="19.5" customHeight="1">
      <c r="A106" s="807"/>
      <c r="B106" s="808" t="s">
        <v>823</v>
      </c>
      <c r="C106" s="759"/>
      <c r="D106" s="759"/>
      <c r="E106" s="759"/>
      <c r="F106" s="759"/>
      <c r="G106" s="759"/>
      <c r="H106" s="759"/>
      <c r="I106" s="759"/>
      <c r="J106" s="759"/>
      <c r="K106" s="777"/>
      <c r="L106" s="777"/>
      <c r="M106" s="777"/>
      <c r="N106" s="777"/>
      <c r="O106" s="759" t="e">
        <f t="shared" si="49"/>
        <v>#DIV/0!</v>
      </c>
      <c r="P106" s="759" t="e">
        <f t="shared" si="49"/>
        <v>#DIV/0!</v>
      </c>
      <c r="Q106" s="759" t="e">
        <f t="shared" si="49"/>
        <v>#DIV/0!</v>
      </c>
      <c r="R106" s="759" t="e">
        <f t="shared" si="49"/>
        <v>#DIV/0!</v>
      </c>
      <c r="S106" s="777">
        <f t="shared" si="50"/>
        <v>0</v>
      </c>
      <c r="T106" s="777" t="e">
        <f aca="true" t="shared" si="51" ref="T106:T112">P106-O106</f>
        <v>#DIV/0!</v>
      </c>
      <c r="U106" s="777" t="e">
        <f aca="true" t="shared" si="52" ref="U106:U112">R106-Q106</f>
        <v>#DIV/0!</v>
      </c>
    </row>
    <row r="107" spans="1:21" ht="19.5" customHeight="1">
      <c r="A107" s="807" t="s">
        <v>2</v>
      </c>
      <c r="B107" s="808" t="s">
        <v>743</v>
      </c>
      <c r="C107" s="759"/>
      <c r="D107" s="759"/>
      <c r="E107" s="759"/>
      <c r="F107" s="759"/>
      <c r="G107" s="759"/>
      <c r="H107" s="759"/>
      <c r="I107" s="759"/>
      <c r="J107" s="759"/>
      <c r="K107" s="777"/>
      <c r="L107" s="777"/>
      <c r="M107" s="777"/>
      <c r="N107" s="777"/>
      <c r="O107" s="759" t="e">
        <f t="shared" si="49"/>
        <v>#DIV/0!</v>
      </c>
      <c r="P107" s="759" t="e">
        <f t="shared" si="49"/>
        <v>#DIV/0!</v>
      </c>
      <c r="Q107" s="759" t="e">
        <f t="shared" si="49"/>
        <v>#DIV/0!</v>
      </c>
      <c r="R107" s="759" t="e">
        <f t="shared" si="49"/>
        <v>#DIV/0!</v>
      </c>
      <c r="S107" s="777">
        <f t="shared" si="50"/>
        <v>0</v>
      </c>
      <c r="T107" s="777" t="e">
        <f t="shared" si="51"/>
        <v>#DIV/0!</v>
      </c>
      <c r="U107" s="777" t="e">
        <f t="shared" si="52"/>
        <v>#DIV/0!</v>
      </c>
    </row>
    <row r="108" spans="1:21" ht="19.5" customHeight="1">
      <c r="A108" s="807" t="s">
        <v>4</v>
      </c>
      <c r="B108" s="808" t="s">
        <v>824</v>
      </c>
      <c r="C108" s="759"/>
      <c r="D108" s="759"/>
      <c r="E108" s="759"/>
      <c r="F108" s="759"/>
      <c r="G108" s="759"/>
      <c r="H108" s="759"/>
      <c r="I108" s="759"/>
      <c r="J108" s="759"/>
      <c r="K108" s="777"/>
      <c r="L108" s="777"/>
      <c r="M108" s="777"/>
      <c r="N108" s="777"/>
      <c r="O108" s="759" t="e">
        <f t="shared" si="49"/>
        <v>#DIV/0!</v>
      </c>
      <c r="P108" s="759" t="e">
        <f t="shared" si="49"/>
        <v>#DIV/0!</v>
      </c>
      <c r="Q108" s="759" t="e">
        <f t="shared" si="49"/>
        <v>#DIV/0!</v>
      </c>
      <c r="R108" s="759" t="e">
        <f t="shared" si="49"/>
        <v>#DIV/0!</v>
      </c>
      <c r="S108" s="777">
        <f t="shared" si="50"/>
        <v>0</v>
      </c>
      <c r="T108" s="777" t="e">
        <f t="shared" si="51"/>
        <v>#DIV/0!</v>
      </c>
      <c r="U108" s="777" t="e">
        <f t="shared" si="52"/>
        <v>#DIV/0!</v>
      </c>
    </row>
    <row r="109" spans="1:21" ht="19.5" customHeight="1">
      <c r="A109" s="807" t="s">
        <v>8</v>
      </c>
      <c r="B109" s="808" t="s">
        <v>825</v>
      </c>
      <c r="C109" s="759"/>
      <c r="D109" s="759"/>
      <c r="E109" s="759"/>
      <c r="F109" s="759"/>
      <c r="G109" s="759"/>
      <c r="H109" s="759"/>
      <c r="I109" s="759"/>
      <c r="J109" s="759"/>
      <c r="K109" s="777"/>
      <c r="L109" s="777"/>
      <c r="M109" s="777"/>
      <c r="N109" s="777"/>
      <c r="O109" s="759" t="e">
        <f t="shared" si="49"/>
        <v>#DIV/0!</v>
      </c>
      <c r="P109" s="759" t="e">
        <f t="shared" si="49"/>
        <v>#DIV/0!</v>
      </c>
      <c r="Q109" s="759" t="e">
        <f t="shared" si="49"/>
        <v>#DIV/0!</v>
      </c>
      <c r="R109" s="759" t="e">
        <f t="shared" si="49"/>
        <v>#DIV/0!</v>
      </c>
      <c r="S109" s="777">
        <f t="shared" si="50"/>
        <v>0</v>
      </c>
      <c r="T109" s="777" t="e">
        <f t="shared" si="51"/>
        <v>#DIV/0!</v>
      </c>
      <c r="U109" s="777" t="e">
        <f t="shared" si="52"/>
        <v>#DIV/0!</v>
      </c>
    </row>
    <row r="110" spans="1:21" ht="19.5" customHeight="1">
      <c r="A110" s="807" t="s">
        <v>335</v>
      </c>
      <c r="B110" s="808" t="s">
        <v>826</v>
      </c>
      <c r="C110" s="759"/>
      <c r="D110" s="759"/>
      <c r="E110" s="759"/>
      <c r="F110" s="759"/>
      <c r="G110" s="759"/>
      <c r="H110" s="759"/>
      <c r="I110" s="759"/>
      <c r="J110" s="759"/>
      <c r="K110" s="777"/>
      <c r="L110" s="777"/>
      <c r="M110" s="777"/>
      <c r="N110" s="777"/>
      <c r="O110" s="759" t="e">
        <f t="shared" si="49"/>
        <v>#DIV/0!</v>
      </c>
      <c r="P110" s="759" t="e">
        <f t="shared" si="49"/>
        <v>#DIV/0!</v>
      </c>
      <c r="Q110" s="759" t="e">
        <f t="shared" si="49"/>
        <v>#DIV/0!</v>
      </c>
      <c r="R110" s="759" t="e">
        <f t="shared" si="49"/>
        <v>#DIV/0!</v>
      </c>
      <c r="S110" s="777">
        <f t="shared" si="50"/>
        <v>0</v>
      </c>
      <c r="T110" s="777" t="e">
        <f t="shared" si="51"/>
        <v>#DIV/0!</v>
      </c>
      <c r="U110" s="777" t="e">
        <f t="shared" si="52"/>
        <v>#DIV/0!</v>
      </c>
    </row>
    <row r="111" spans="1:21" ht="19.5" customHeight="1">
      <c r="A111" s="807" t="s">
        <v>336</v>
      </c>
      <c r="B111" s="808" t="s">
        <v>827</v>
      </c>
      <c r="C111" s="759" t="s">
        <v>580</v>
      </c>
      <c r="D111" s="759" t="s">
        <v>580</v>
      </c>
      <c r="E111" s="759" t="s">
        <v>580</v>
      </c>
      <c r="F111" s="759" t="s">
        <v>580</v>
      </c>
      <c r="G111" s="759" t="s">
        <v>580</v>
      </c>
      <c r="H111" s="759" t="s">
        <v>580</v>
      </c>
      <c r="I111" s="759" t="s">
        <v>580</v>
      </c>
      <c r="J111" s="759" t="s">
        <v>580</v>
      </c>
      <c r="K111" s="777" t="s">
        <v>580</v>
      </c>
      <c r="L111" s="777" t="s">
        <v>580</v>
      </c>
      <c r="M111" s="777"/>
      <c r="N111" s="777"/>
      <c r="O111" s="759" t="s">
        <v>580</v>
      </c>
      <c r="P111" s="759" t="s">
        <v>580</v>
      </c>
      <c r="Q111" s="759" t="s">
        <v>580</v>
      </c>
      <c r="R111" s="759" t="s">
        <v>580</v>
      </c>
      <c r="S111" s="777" t="s">
        <v>580</v>
      </c>
      <c r="T111" s="777" t="s">
        <v>580</v>
      </c>
      <c r="U111" s="777" t="s">
        <v>580</v>
      </c>
    </row>
    <row r="112" spans="1:21" ht="19.5" customHeight="1">
      <c r="A112" s="807"/>
      <c r="B112" s="809" t="s">
        <v>29</v>
      </c>
      <c r="C112" s="810">
        <f aca="true" t="shared" si="53" ref="C112:H112">SUM(C105:C110)</f>
        <v>0</v>
      </c>
      <c r="D112" s="810">
        <f t="shared" si="53"/>
        <v>0</v>
      </c>
      <c r="E112" s="810">
        <f t="shared" si="53"/>
        <v>0</v>
      </c>
      <c r="F112" s="810">
        <f t="shared" si="53"/>
        <v>0</v>
      </c>
      <c r="G112" s="810">
        <f t="shared" si="53"/>
        <v>0</v>
      </c>
      <c r="H112" s="810">
        <f t="shared" si="53"/>
        <v>0</v>
      </c>
      <c r="I112" s="810">
        <f>SUM(I105:I110)</f>
        <v>0</v>
      </c>
      <c r="J112" s="810">
        <f>SUM(J105:J110)</f>
        <v>0</v>
      </c>
      <c r="K112" s="811">
        <f>SUM(K105:K110)</f>
        <v>0</v>
      </c>
      <c r="L112" s="811">
        <f>SUM(L105:L110)</f>
        <v>0</v>
      </c>
      <c r="M112" s="811">
        <f>SUM(M105:M111)</f>
        <v>0</v>
      </c>
      <c r="N112" s="811">
        <f>SUM(N105:N111)</f>
        <v>0</v>
      </c>
      <c r="O112" s="810" t="e">
        <f>K112/G112/12</f>
        <v>#DIV/0!</v>
      </c>
      <c r="P112" s="810" t="e">
        <f>L112/H112/12</f>
        <v>#DIV/0!</v>
      </c>
      <c r="Q112" s="810" t="e">
        <f>(M112-M111)/I112/12</f>
        <v>#DIV/0!</v>
      </c>
      <c r="R112" s="810" t="e">
        <f>(N112-N111)/J112/12</f>
        <v>#DIV/0!</v>
      </c>
      <c r="S112" s="810">
        <f>(J112+H112)-(I112+G112)</f>
        <v>0</v>
      </c>
      <c r="T112" s="810" t="e">
        <f t="shared" si="51"/>
        <v>#DIV/0!</v>
      </c>
      <c r="U112" s="810" t="e">
        <f t="shared" si="52"/>
        <v>#DIV/0!</v>
      </c>
    </row>
    <row r="113" spans="1:15" ht="15">
      <c r="A113" s="812"/>
      <c r="B113" s="813" t="s">
        <v>828</v>
      </c>
      <c r="C113" s="813"/>
      <c r="D113" s="813"/>
      <c r="E113" s="813"/>
      <c r="F113" s="813"/>
      <c r="G113" s="813"/>
      <c r="H113" s="813"/>
      <c r="I113" s="812"/>
      <c r="J113" s="812"/>
      <c r="K113" s="812"/>
      <c r="L113" s="812"/>
      <c r="M113" s="812"/>
      <c r="N113" s="812"/>
      <c r="O113" s="812"/>
    </row>
    <row r="114" spans="1:15" ht="15">
      <c r="A114" s="812"/>
      <c r="B114" s="813"/>
      <c r="C114" s="813"/>
      <c r="D114" s="813"/>
      <c r="E114" s="813"/>
      <c r="F114" s="813"/>
      <c r="G114" s="813"/>
      <c r="H114" s="813"/>
      <c r="I114" s="812"/>
      <c r="J114" s="812"/>
      <c r="K114" s="812"/>
      <c r="L114" s="812"/>
      <c r="M114" s="812"/>
      <c r="N114" s="812"/>
      <c r="O114" s="812"/>
    </row>
    <row r="115" spans="1:21" s="814" customFormat="1" ht="27.75" customHeight="1">
      <c r="A115" s="1574" t="s">
        <v>234</v>
      </c>
      <c r="B115" s="1574"/>
      <c r="C115" s="1574"/>
      <c r="D115" s="1574"/>
      <c r="E115" s="1574"/>
      <c r="F115" s="1574"/>
      <c r="G115" s="1574"/>
      <c r="H115" s="1574"/>
      <c r="I115" s="1574"/>
      <c r="J115" s="1574"/>
      <c r="K115" s="1574"/>
      <c r="L115" s="1574"/>
      <c r="M115" s="1574"/>
      <c r="N115" s="1416"/>
      <c r="O115" s="1416"/>
      <c r="P115" s="1416"/>
      <c r="Q115" s="1416"/>
      <c r="R115" s="1416"/>
      <c r="S115" s="1416"/>
      <c r="T115" s="1416"/>
      <c r="U115" s="1416"/>
    </row>
    <row r="116" spans="1:21" ht="41.25" customHeight="1">
      <c r="A116" s="815"/>
      <c r="B116" s="816"/>
      <c r="C116" s="816"/>
      <c r="D116" s="816"/>
      <c r="E116" s="817"/>
      <c r="F116" s="817"/>
      <c r="G116" s="817"/>
      <c r="H116" s="817"/>
      <c r="I116" s="817"/>
      <c r="J116" s="818"/>
      <c r="K116" s="818"/>
      <c r="L116" s="818"/>
      <c r="M116" s="818"/>
      <c r="N116" s="818"/>
      <c r="O116" s="818"/>
      <c r="P116" s="817"/>
      <c r="Q116" s="817"/>
      <c r="R116" s="817"/>
      <c r="S116" s="819"/>
      <c r="T116" s="819"/>
      <c r="U116" s="820"/>
    </row>
    <row r="117" spans="1:21" s="814" customFormat="1" ht="24.75" customHeight="1">
      <c r="A117" s="821"/>
      <c r="B117" s="1575" t="s">
        <v>648</v>
      </c>
      <c r="C117" s="1572"/>
      <c r="D117" s="1572"/>
      <c r="E117" s="1572"/>
      <c r="F117" s="822"/>
      <c r="G117" s="822"/>
      <c r="H117" s="1571" t="s">
        <v>10</v>
      </c>
      <c r="I117" s="1572"/>
      <c r="J117" s="1572"/>
      <c r="K117" s="1572"/>
      <c r="L117" s="1572"/>
      <c r="M117" s="823"/>
      <c r="N117" s="823"/>
      <c r="O117" s="823"/>
      <c r="P117" s="1571" t="s">
        <v>100</v>
      </c>
      <c r="Q117" s="1472"/>
      <c r="R117" s="1472"/>
      <c r="S117" s="1472"/>
      <c r="T117" s="1472"/>
      <c r="U117" s="824"/>
    </row>
    <row r="118" spans="1:21" ht="171" customHeight="1">
      <c r="A118" s="825"/>
      <c r="B118" s="1576"/>
      <c r="C118" s="1577"/>
      <c r="D118" s="1577"/>
      <c r="E118" s="1578"/>
      <c r="F118" s="826"/>
      <c r="G118" s="826"/>
      <c r="H118" s="1576"/>
      <c r="I118" s="1577"/>
      <c r="J118" s="1577"/>
      <c r="K118" s="1577"/>
      <c r="L118" s="1578"/>
      <c r="M118" s="826"/>
      <c r="N118" s="826"/>
      <c r="O118" s="827"/>
      <c r="P118" s="1576"/>
      <c r="Q118" s="1476"/>
      <c r="R118" s="1476"/>
      <c r="S118" s="1476"/>
      <c r="T118" s="1477"/>
      <c r="U118" s="828"/>
    </row>
    <row r="119" spans="1:21" s="814" customFormat="1" ht="24.75" customHeight="1">
      <c r="A119" s="821"/>
      <c r="B119" s="1570" t="s">
        <v>133</v>
      </c>
      <c r="C119" s="1418"/>
      <c r="D119" s="1418"/>
      <c r="E119" s="1418"/>
      <c r="F119" s="822"/>
      <c r="G119" s="822"/>
      <c r="H119" s="1571" t="s">
        <v>133</v>
      </c>
      <c r="I119" s="1572"/>
      <c r="J119" s="1572"/>
      <c r="K119" s="1572"/>
      <c r="L119" s="1572"/>
      <c r="M119" s="823"/>
      <c r="N119" s="823"/>
      <c r="O119" s="823"/>
      <c r="P119" s="1571" t="s">
        <v>133</v>
      </c>
      <c r="Q119" s="1472"/>
      <c r="R119" s="1472"/>
      <c r="S119" s="1472"/>
      <c r="T119" s="1472"/>
      <c r="U119" s="824"/>
    </row>
    <row r="120" spans="1:21" ht="30.75" customHeight="1">
      <c r="A120" s="1573" t="s">
        <v>285</v>
      </c>
      <c r="B120" s="1514"/>
      <c r="C120" s="1514"/>
      <c r="D120" s="1514"/>
      <c r="E120" s="1514"/>
      <c r="F120" s="1514"/>
      <c r="G120" s="1514"/>
      <c r="H120" s="1514"/>
      <c r="I120" s="1514"/>
      <c r="J120" s="1514"/>
      <c r="K120" s="1514"/>
      <c r="L120" s="1514"/>
      <c r="M120" s="1514"/>
      <c r="N120" s="1514"/>
      <c r="O120" s="1514"/>
      <c r="P120" s="1514"/>
      <c r="Q120" s="1514"/>
      <c r="R120" s="1514"/>
      <c r="S120" s="1514"/>
      <c r="T120" s="1514"/>
      <c r="U120" s="1515"/>
    </row>
  </sheetData>
  <sheetProtection/>
  <mergeCells count="101">
    <mergeCell ref="A120:U120"/>
    <mergeCell ref="A115:U115"/>
    <mergeCell ref="B117:E117"/>
    <mergeCell ref="H117:L117"/>
    <mergeCell ref="P117:T117"/>
    <mergeCell ref="B118:E118"/>
    <mergeCell ref="H118:L118"/>
    <mergeCell ref="P118:T118"/>
    <mergeCell ref="E102:F102"/>
    <mergeCell ref="G102:H102"/>
    <mergeCell ref="I102:J102"/>
    <mergeCell ref="K102:L102"/>
    <mergeCell ref="M102:N102"/>
    <mergeCell ref="O102:P102"/>
    <mergeCell ref="Q102:R102"/>
    <mergeCell ref="T102:U102"/>
    <mergeCell ref="B119:E119"/>
    <mergeCell ref="H119:L119"/>
    <mergeCell ref="P119:T119"/>
    <mergeCell ref="O66:O67"/>
    <mergeCell ref="P66:U66"/>
    <mergeCell ref="B99:H99"/>
    <mergeCell ref="B100:K100"/>
    <mergeCell ref="A101:A103"/>
    <mergeCell ref="B101:B103"/>
    <mergeCell ref="C101:F101"/>
    <mergeCell ref="G101:J101"/>
    <mergeCell ref="K101:N101"/>
    <mergeCell ref="O101:R101"/>
    <mergeCell ref="I66:I67"/>
    <mergeCell ref="J66:J67"/>
    <mergeCell ref="K66:K67"/>
    <mergeCell ref="L66:L67"/>
    <mergeCell ref="M66:M67"/>
    <mergeCell ref="N66:N67"/>
    <mergeCell ref="A66:A67"/>
    <mergeCell ref="B66:B67"/>
    <mergeCell ref="C66:C67"/>
    <mergeCell ref="D66:D67"/>
    <mergeCell ref="E66:E67"/>
    <mergeCell ref="F66:H66"/>
    <mergeCell ref="S101:U101"/>
    <mergeCell ref="C102:D102"/>
    <mergeCell ref="K54:K55"/>
    <mergeCell ref="L54:L55"/>
    <mergeCell ref="M54:M55"/>
    <mergeCell ref="N54:N55"/>
    <mergeCell ref="O54:O55"/>
    <mergeCell ref="P54:U54"/>
    <mergeCell ref="N43:N44"/>
    <mergeCell ref="O43:O44"/>
    <mergeCell ref="P43:U43"/>
    <mergeCell ref="K43:K44"/>
    <mergeCell ref="L43:L44"/>
    <mergeCell ref="M43:M44"/>
    <mergeCell ref="A54:A55"/>
    <mergeCell ref="B54:B55"/>
    <mergeCell ref="C54:C55"/>
    <mergeCell ref="D54:D55"/>
    <mergeCell ref="E54:E55"/>
    <mergeCell ref="F54:F55"/>
    <mergeCell ref="G54:J54"/>
    <mergeCell ref="F43:F44"/>
    <mergeCell ref="G43:I43"/>
    <mergeCell ref="J43:J44"/>
    <mergeCell ref="L30:L31"/>
    <mergeCell ref="M30:M31"/>
    <mergeCell ref="N30:N31"/>
    <mergeCell ref="O30:O31"/>
    <mergeCell ref="P30:U30"/>
    <mergeCell ref="A43:A44"/>
    <mergeCell ref="B43:B44"/>
    <mergeCell ref="C43:C44"/>
    <mergeCell ref="D43:D44"/>
    <mergeCell ref="E43:E44"/>
    <mergeCell ref="A30:A31"/>
    <mergeCell ref="B30:B31"/>
    <mergeCell ref="C30:C31"/>
    <mergeCell ref="D30:D31"/>
    <mergeCell ref="E30:E31"/>
    <mergeCell ref="F30:H30"/>
    <mergeCell ref="I30:I31"/>
    <mergeCell ref="J30:J31"/>
    <mergeCell ref="K30:K31"/>
    <mergeCell ref="G1:H1"/>
    <mergeCell ref="A5:U5"/>
    <mergeCell ref="A6:U6"/>
    <mergeCell ref="B7:T7"/>
    <mergeCell ref="B8:T8"/>
    <mergeCell ref="B9:I9"/>
    <mergeCell ref="A11:U13"/>
    <mergeCell ref="A14:A15"/>
    <mergeCell ref="B14:B15"/>
    <mergeCell ref="C14:E14"/>
    <mergeCell ref="F14:H14"/>
    <mergeCell ref="I14:K14"/>
    <mergeCell ref="L14:L15"/>
    <mergeCell ref="M14:M15"/>
    <mergeCell ref="N14:N15"/>
    <mergeCell ref="O14:O15"/>
    <mergeCell ref="P14:U14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60" r:id="rId1"/>
  <rowBreaks count="2" manualBreakCount="2">
    <brk id="42" max="20" man="1"/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W226"/>
  <sheetViews>
    <sheetView view="pageBreakPreview" zoomScaleSheetLayoutView="100" zoomScalePageLayoutView="0" workbookViewId="0" topLeftCell="A1">
      <selection activeCell="E4" sqref="E4"/>
    </sheetView>
  </sheetViews>
  <sheetFormatPr defaultColWidth="10.25390625" defaultRowHeight="12.75"/>
  <cols>
    <col min="1" max="1" width="6.25390625" style="829" customWidth="1"/>
    <col min="2" max="2" width="51.125" style="830" customWidth="1"/>
    <col min="3" max="3" width="14.875" style="830" customWidth="1"/>
    <col min="4" max="7" width="14.75390625" style="830" customWidth="1"/>
    <col min="8" max="8" width="11.00390625" style="830" customWidth="1"/>
    <col min="9" max="16384" width="10.25390625" style="830" customWidth="1"/>
  </cols>
  <sheetData>
    <row r="1" spans="5:6" ht="12.75">
      <c r="E1" s="831"/>
      <c r="F1" s="831" t="s">
        <v>829</v>
      </c>
    </row>
    <row r="2" spans="5:7" ht="12.75">
      <c r="E2" s="832"/>
      <c r="F2" s="832" t="s">
        <v>830</v>
      </c>
      <c r="G2" s="832"/>
    </row>
    <row r="3" spans="5:8" ht="12.75">
      <c r="E3" s="833"/>
      <c r="F3" s="833" t="s">
        <v>13</v>
      </c>
      <c r="G3" s="833"/>
      <c r="H3" s="833"/>
    </row>
    <row r="4" spans="5:7" ht="12.75">
      <c r="E4" s="833"/>
      <c r="F4" s="833" t="s">
        <v>324</v>
      </c>
      <c r="G4" s="832"/>
    </row>
    <row r="5" spans="1:7" s="835" customFormat="1" ht="15" customHeight="1">
      <c r="A5" s="834"/>
      <c r="F5" s="830"/>
      <c r="G5" s="830"/>
    </row>
    <row r="6" spans="1:8" s="835" customFormat="1" ht="18.75">
      <c r="A6" s="1582" t="s">
        <v>831</v>
      </c>
      <c r="B6" s="1582"/>
      <c r="C6" s="1582"/>
      <c r="D6" s="1582"/>
      <c r="E6" s="1582"/>
      <c r="F6" s="1582"/>
      <c r="G6" s="1582"/>
      <c r="H6" s="1582"/>
    </row>
    <row r="7" spans="1:8" s="835" customFormat="1" ht="18.75">
      <c r="A7" s="1582" t="s">
        <v>299</v>
      </c>
      <c r="B7" s="1582"/>
      <c r="C7" s="1582"/>
      <c r="D7" s="1582"/>
      <c r="E7" s="1582"/>
      <c r="F7" s="1582"/>
      <c r="G7" s="1582"/>
      <c r="H7" s="1582"/>
    </row>
    <row r="8" spans="1:7" s="835" customFormat="1" ht="3" customHeight="1">
      <c r="A8" s="836"/>
      <c r="B8" s="837"/>
      <c r="C8" s="837"/>
      <c r="D8" s="837"/>
      <c r="E8" s="837"/>
      <c r="F8" s="837"/>
      <c r="G8" s="837"/>
    </row>
    <row r="9" spans="1:7" s="838" customFormat="1" ht="29.25" customHeight="1">
      <c r="A9" s="837"/>
      <c r="B9" s="1583"/>
      <c r="C9" s="1583"/>
      <c r="D9" s="1583"/>
      <c r="E9" s="1583"/>
      <c r="F9" s="1583"/>
      <c r="G9" s="1583"/>
    </row>
    <row r="10" spans="1:8" s="838" customFormat="1" ht="15" customHeight="1">
      <c r="A10" s="1584" t="s">
        <v>5</v>
      </c>
      <c r="B10" s="1584"/>
      <c r="C10" s="1584"/>
      <c r="D10" s="1584"/>
      <c r="E10" s="1584"/>
      <c r="F10" s="1584"/>
      <c r="G10" s="1584"/>
      <c r="H10" s="1584"/>
    </row>
    <row r="11" s="835" customFormat="1" ht="3" customHeight="1">
      <c r="A11" s="836"/>
    </row>
    <row r="12" spans="3:8" ht="15" customHeight="1">
      <c r="C12" s="839"/>
      <c r="E12" s="1585" t="s">
        <v>660</v>
      </c>
      <c r="F12" s="1585"/>
      <c r="G12" s="1585"/>
      <c r="H12" s="1585"/>
    </row>
    <row r="13" spans="1:8" ht="25.5" customHeight="1">
      <c r="A13" s="1586" t="s">
        <v>11</v>
      </c>
      <c r="B13" s="1586" t="s">
        <v>327</v>
      </c>
      <c r="C13" s="1588" t="s">
        <v>832</v>
      </c>
      <c r="D13" s="1589" t="s">
        <v>329</v>
      </c>
      <c r="E13" s="1589"/>
      <c r="F13" s="1588" t="s">
        <v>833</v>
      </c>
      <c r="G13" s="1590" t="s">
        <v>834</v>
      </c>
      <c r="H13" s="1588" t="s">
        <v>332</v>
      </c>
    </row>
    <row r="14" spans="1:8" ht="36.75" customHeight="1">
      <c r="A14" s="1587"/>
      <c r="B14" s="1587"/>
      <c r="C14" s="1588"/>
      <c r="D14" s="840" t="s">
        <v>835</v>
      </c>
      <c r="E14" s="840" t="s">
        <v>836</v>
      </c>
      <c r="F14" s="1588"/>
      <c r="G14" s="1590"/>
      <c r="H14" s="1588"/>
    </row>
    <row r="15" spans="1:8" s="842" customFormat="1" ht="12.75">
      <c r="A15" s="841" t="s">
        <v>1</v>
      </c>
      <c r="B15" s="841" t="s">
        <v>2</v>
      </c>
      <c r="C15" s="841" t="s">
        <v>4</v>
      </c>
      <c r="D15" s="841" t="s">
        <v>8</v>
      </c>
      <c r="E15" s="841" t="s">
        <v>335</v>
      </c>
      <c r="F15" s="841" t="s">
        <v>336</v>
      </c>
      <c r="G15" s="841" t="s">
        <v>337</v>
      </c>
      <c r="H15" s="841" t="s">
        <v>338</v>
      </c>
    </row>
    <row r="16" spans="1:8" ht="8.25" customHeight="1">
      <c r="A16" s="1591"/>
      <c r="B16" s="1591"/>
      <c r="C16" s="1591"/>
      <c r="D16" s="1591"/>
      <c r="E16" s="1591"/>
      <c r="F16" s="1591"/>
      <c r="G16" s="1591"/>
      <c r="H16" s="1591"/>
    </row>
    <row r="17" spans="1:8" ht="21.75" customHeight="1">
      <c r="A17" s="843"/>
      <c r="B17" s="844" t="s">
        <v>339</v>
      </c>
      <c r="C17" s="845">
        <f>C18+C39+C43+C46+C40+C41+C42</f>
        <v>0</v>
      </c>
      <c r="D17" s="845">
        <f>D18+D39+D43+D46+D40+D41+D42</f>
        <v>0</v>
      </c>
      <c r="E17" s="845">
        <f>E18+E39+E43+E46+E40+E41+E42</f>
        <v>0</v>
      </c>
      <c r="F17" s="845">
        <f>F18+F39+F43+F46+F40+F41+F42</f>
        <v>0</v>
      </c>
      <c r="G17" s="845" t="e">
        <f aca="true" t="shared" si="0" ref="G17:G52">F17/E17%</f>
        <v>#DIV/0!</v>
      </c>
      <c r="H17" s="845" t="e">
        <f aca="true" t="shared" si="1" ref="H17:H52">F17/C17%</f>
        <v>#DIV/0!</v>
      </c>
    </row>
    <row r="18" spans="1:8" s="847" customFormat="1" ht="18.75" customHeight="1">
      <c r="A18" s="846" t="s">
        <v>180</v>
      </c>
      <c r="B18" s="567" t="s">
        <v>837</v>
      </c>
      <c r="C18" s="845">
        <f>C19+C23+C30+C34+C35+C36</f>
        <v>0</v>
      </c>
      <c r="D18" s="845">
        <f>D19+D23+D30+D34+D35+D36</f>
        <v>0</v>
      </c>
      <c r="E18" s="845">
        <f>E19+E23+E30+E34+E35+E36</f>
        <v>0</v>
      </c>
      <c r="F18" s="845">
        <f>F19+F23+F30+F34+F35+F36</f>
        <v>0</v>
      </c>
      <c r="G18" s="845" t="e">
        <f t="shared" si="0"/>
        <v>#DIV/0!</v>
      </c>
      <c r="H18" s="845" t="e">
        <f t="shared" si="1"/>
        <v>#DIV/0!</v>
      </c>
    </row>
    <row r="19" spans="1:23" ht="18.75" customHeight="1">
      <c r="A19" s="848" t="s">
        <v>1</v>
      </c>
      <c r="B19" s="849" t="s">
        <v>838</v>
      </c>
      <c r="C19" s="417">
        <f>C20+C21+C22</f>
        <v>0</v>
      </c>
      <c r="D19" s="417">
        <f>D20+D21+D22</f>
        <v>0</v>
      </c>
      <c r="E19" s="417">
        <f>E20+E21+E22</f>
        <v>0</v>
      </c>
      <c r="F19" s="417">
        <f>F20+F21+F22</f>
        <v>0</v>
      </c>
      <c r="G19" s="417" t="e">
        <f t="shared" si="0"/>
        <v>#DIV/0!</v>
      </c>
      <c r="H19" s="417" t="e">
        <f t="shared" si="1"/>
        <v>#DIV/0!</v>
      </c>
      <c r="I19" s="850"/>
      <c r="J19" s="850"/>
      <c r="K19" s="850"/>
      <c r="L19" s="850"/>
      <c r="M19" s="850"/>
      <c r="N19" s="850"/>
      <c r="O19" s="850"/>
      <c r="P19" s="850"/>
      <c r="Q19" s="850"/>
      <c r="R19" s="850"/>
      <c r="S19" s="850"/>
      <c r="T19" s="850"/>
      <c r="U19" s="850"/>
      <c r="V19" s="850"/>
      <c r="W19" s="850"/>
    </row>
    <row r="20" spans="1:23" s="854" customFormat="1" ht="17.25" customHeight="1">
      <c r="A20" s="421" t="s">
        <v>342</v>
      </c>
      <c r="B20" s="851" t="s">
        <v>357</v>
      </c>
      <c r="C20" s="852"/>
      <c r="D20" s="852"/>
      <c r="E20" s="852"/>
      <c r="F20" s="852"/>
      <c r="G20" s="853" t="e">
        <f t="shared" si="0"/>
        <v>#DIV/0!</v>
      </c>
      <c r="H20" s="853" t="e">
        <f>F20/C20%</f>
        <v>#DIV/0!</v>
      </c>
      <c r="I20" s="850"/>
      <c r="J20" s="850"/>
      <c r="K20" s="850"/>
      <c r="L20" s="850"/>
      <c r="M20" s="850"/>
      <c r="N20" s="850"/>
      <c r="O20" s="850"/>
      <c r="P20" s="850"/>
      <c r="Q20" s="850"/>
      <c r="R20" s="850"/>
      <c r="S20" s="850"/>
      <c r="T20" s="850"/>
      <c r="U20" s="850"/>
      <c r="V20" s="850"/>
      <c r="W20" s="850"/>
    </row>
    <row r="21" spans="1:23" s="854" customFormat="1" ht="17.25" customHeight="1">
      <c r="A21" s="421" t="s">
        <v>344</v>
      </c>
      <c r="B21" s="422" t="s">
        <v>839</v>
      </c>
      <c r="C21" s="852"/>
      <c r="D21" s="852"/>
      <c r="E21" s="852"/>
      <c r="F21" s="852"/>
      <c r="G21" s="853" t="e">
        <f t="shared" si="0"/>
        <v>#DIV/0!</v>
      </c>
      <c r="H21" s="853" t="e">
        <f t="shared" si="1"/>
        <v>#DIV/0!</v>
      </c>
      <c r="I21" s="850"/>
      <c r="J21" s="850"/>
      <c r="K21" s="850"/>
      <c r="L21" s="850"/>
      <c r="M21" s="850"/>
      <c r="N21" s="850"/>
      <c r="O21" s="850"/>
      <c r="P21" s="850"/>
      <c r="Q21" s="850"/>
      <c r="R21" s="850"/>
      <c r="S21" s="850"/>
      <c r="T21" s="850"/>
      <c r="U21" s="850"/>
      <c r="V21" s="850"/>
      <c r="W21" s="850"/>
    </row>
    <row r="22" spans="1:23" ht="17.25" customHeight="1">
      <c r="A22" s="421" t="s">
        <v>346</v>
      </c>
      <c r="B22" s="422" t="s">
        <v>840</v>
      </c>
      <c r="C22" s="852"/>
      <c r="D22" s="852"/>
      <c r="E22" s="852"/>
      <c r="F22" s="852"/>
      <c r="G22" s="853" t="e">
        <f t="shared" si="0"/>
        <v>#DIV/0!</v>
      </c>
      <c r="H22" s="853" t="e">
        <f t="shared" si="1"/>
        <v>#DIV/0!</v>
      </c>
      <c r="I22" s="850"/>
      <c r="J22" s="850"/>
      <c r="K22" s="850"/>
      <c r="L22" s="850"/>
      <c r="M22" s="850"/>
      <c r="N22" s="850"/>
      <c r="O22" s="850"/>
      <c r="P22" s="850"/>
      <c r="Q22" s="850"/>
      <c r="R22" s="850"/>
      <c r="S22" s="850"/>
      <c r="T22" s="850"/>
      <c r="U22" s="850"/>
      <c r="V22" s="850"/>
      <c r="W22" s="850"/>
    </row>
    <row r="23" spans="1:8" ht="16.5" customHeight="1">
      <c r="A23" s="848" t="s">
        <v>2</v>
      </c>
      <c r="B23" s="849" t="s">
        <v>841</v>
      </c>
      <c r="C23" s="417">
        <f>C24+C27+C28+C29</f>
        <v>0</v>
      </c>
      <c r="D23" s="417">
        <f>D24+D27+D28+D29</f>
        <v>0</v>
      </c>
      <c r="E23" s="417">
        <f>E24+E27+E28+E29</f>
        <v>0</v>
      </c>
      <c r="F23" s="417">
        <f>F24+F27+F28+F29</f>
        <v>0</v>
      </c>
      <c r="G23" s="417" t="e">
        <f t="shared" si="0"/>
        <v>#DIV/0!</v>
      </c>
      <c r="H23" s="417" t="e">
        <f t="shared" si="1"/>
        <v>#DIV/0!</v>
      </c>
    </row>
    <row r="24" spans="1:8" ht="16.5" customHeight="1">
      <c r="A24" s="421" t="s">
        <v>378</v>
      </c>
      <c r="B24" s="422" t="s">
        <v>842</v>
      </c>
      <c r="C24" s="855">
        <f>C25+C26</f>
        <v>0</v>
      </c>
      <c r="D24" s="855">
        <f>D25+D26</f>
        <v>0</v>
      </c>
      <c r="E24" s="855">
        <f>E25+E26</f>
        <v>0</v>
      </c>
      <c r="F24" s="855">
        <f>F25+F26</f>
        <v>0</v>
      </c>
      <c r="G24" s="853" t="e">
        <f t="shared" si="0"/>
        <v>#DIV/0!</v>
      </c>
      <c r="H24" s="853" t="e">
        <f t="shared" si="1"/>
        <v>#DIV/0!</v>
      </c>
    </row>
    <row r="25" spans="1:8" ht="16.5" customHeight="1">
      <c r="A25" s="421" t="s">
        <v>843</v>
      </c>
      <c r="B25" s="422" t="s">
        <v>844</v>
      </c>
      <c r="C25" s="852"/>
      <c r="D25" s="852"/>
      <c r="E25" s="852"/>
      <c r="F25" s="852"/>
      <c r="G25" s="853" t="e">
        <f>F25/E25%</f>
        <v>#DIV/0!</v>
      </c>
      <c r="H25" s="853" t="e">
        <f>F25/C25%</f>
        <v>#DIV/0!</v>
      </c>
    </row>
    <row r="26" spans="1:8" ht="16.5" customHeight="1">
      <c r="A26" s="421" t="s">
        <v>845</v>
      </c>
      <c r="B26" s="422" t="s">
        <v>846</v>
      </c>
      <c r="C26" s="852"/>
      <c r="D26" s="852"/>
      <c r="E26" s="852"/>
      <c r="F26" s="852"/>
      <c r="G26" s="853" t="e">
        <f>F26/E26%</f>
        <v>#DIV/0!</v>
      </c>
      <c r="H26" s="853" t="e">
        <f>F26/C26%</f>
        <v>#DIV/0!</v>
      </c>
    </row>
    <row r="27" spans="1:8" ht="16.5" customHeight="1">
      <c r="A27" s="421" t="s">
        <v>379</v>
      </c>
      <c r="B27" s="422" t="s">
        <v>847</v>
      </c>
      <c r="C27" s="852"/>
      <c r="D27" s="852"/>
      <c r="E27" s="852"/>
      <c r="F27" s="852"/>
      <c r="G27" s="853" t="e">
        <f t="shared" si="0"/>
        <v>#DIV/0!</v>
      </c>
      <c r="H27" s="853" t="e">
        <f t="shared" si="1"/>
        <v>#DIV/0!</v>
      </c>
    </row>
    <row r="28" spans="1:8" ht="16.5" customHeight="1">
      <c r="A28" s="421" t="s">
        <v>380</v>
      </c>
      <c r="B28" s="422" t="s">
        <v>361</v>
      </c>
      <c r="C28" s="852"/>
      <c r="D28" s="852"/>
      <c r="E28" s="852"/>
      <c r="F28" s="852"/>
      <c r="G28" s="853" t="e">
        <f t="shared" si="0"/>
        <v>#DIV/0!</v>
      </c>
      <c r="H28" s="853" t="e">
        <f t="shared" si="1"/>
        <v>#DIV/0!</v>
      </c>
    </row>
    <row r="29" spans="1:8" ht="16.5" customHeight="1">
      <c r="A29" s="421" t="s">
        <v>381</v>
      </c>
      <c r="B29" s="422" t="s">
        <v>848</v>
      </c>
      <c r="C29" s="852"/>
      <c r="D29" s="852"/>
      <c r="E29" s="852"/>
      <c r="F29" s="852"/>
      <c r="G29" s="853" t="e">
        <f t="shared" si="0"/>
        <v>#DIV/0!</v>
      </c>
      <c r="H29" s="853" t="e">
        <f t="shared" si="1"/>
        <v>#DIV/0!</v>
      </c>
    </row>
    <row r="30" spans="1:8" ht="18.75" customHeight="1">
      <c r="A30" s="848" t="s">
        <v>4</v>
      </c>
      <c r="B30" s="849" t="s">
        <v>849</v>
      </c>
      <c r="C30" s="856">
        <f>SUM(C31:C33)</f>
        <v>0</v>
      </c>
      <c r="D30" s="856">
        <f>SUM(D31:D33)</f>
        <v>0</v>
      </c>
      <c r="E30" s="856">
        <f>SUM(E31:E33)</f>
        <v>0</v>
      </c>
      <c r="F30" s="856">
        <f>SUM(F31:F33)</f>
        <v>0</v>
      </c>
      <c r="G30" s="857" t="e">
        <f t="shared" si="0"/>
        <v>#DIV/0!</v>
      </c>
      <c r="H30" s="857" t="e">
        <f t="shared" si="1"/>
        <v>#DIV/0!</v>
      </c>
    </row>
    <row r="31" spans="1:8" ht="18.75" customHeight="1">
      <c r="A31" s="421" t="s">
        <v>356</v>
      </c>
      <c r="B31" s="858" t="s">
        <v>850</v>
      </c>
      <c r="C31" s="852"/>
      <c r="D31" s="852"/>
      <c r="E31" s="852"/>
      <c r="F31" s="852"/>
      <c r="G31" s="853" t="e">
        <f>F31/E31%</f>
        <v>#DIV/0!</v>
      </c>
      <c r="H31" s="853" t="e">
        <f>F31/C31%</f>
        <v>#DIV/0!</v>
      </c>
    </row>
    <row r="32" spans="1:8" ht="18.75" customHeight="1">
      <c r="A32" s="421" t="s">
        <v>358</v>
      </c>
      <c r="B32" s="858" t="s">
        <v>851</v>
      </c>
      <c r="C32" s="852"/>
      <c r="D32" s="852"/>
      <c r="E32" s="852"/>
      <c r="F32" s="852"/>
      <c r="G32" s="853" t="e">
        <f>F32/E32%</f>
        <v>#DIV/0!</v>
      </c>
      <c r="H32" s="853" t="e">
        <f>F32/C32%</f>
        <v>#DIV/0!</v>
      </c>
    </row>
    <row r="33" spans="1:8" ht="18.75" customHeight="1">
      <c r="A33" s="421" t="s">
        <v>360</v>
      </c>
      <c r="B33" s="858" t="s">
        <v>852</v>
      </c>
      <c r="C33" s="852"/>
      <c r="D33" s="852"/>
      <c r="E33" s="852"/>
      <c r="F33" s="852"/>
      <c r="G33" s="853" t="e">
        <f>F33/E33%</f>
        <v>#DIV/0!</v>
      </c>
      <c r="H33" s="853" t="e">
        <f>F33/C33%</f>
        <v>#DIV/0!</v>
      </c>
    </row>
    <row r="34" spans="1:8" ht="18.75" customHeight="1">
      <c r="A34" s="848" t="s">
        <v>8</v>
      </c>
      <c r="B34" s="849" t="s">
        <v>853</v>
      </c>
      <c r="C34" s="859"/>
      <c r="D34" s="859"/>
      <c r="E34" s="859"/>
      <c r="F34" s="859"/>
      <c r="G34" s="857" t="e">
        <f t="shared" si="0"/>
        <v>#DIV/0!</v>
      </c>
      <c r="H34" s="857" t="e">
        <f t="shared" si="1"/>
        <v>#DIV/0!</v>
      </c>
    </row>
    <row r="35" spans="1:8" ht="18.75" customHeight="1">
      <c r="A35" s="848" t="s">
        <v>335</v>
      </c>
      <c r="B35" s="849" t="s">
        <v>854</v>
      </c>
      <c r="C35" s="859"/>
      <c r="D35" s="859"/>
      <c r="E35" s="859"/>
      <c r="F35" s="859"/>
      <c r="G35" s="857" t="e">
        <f t="shared" si="0"/>
        <v>#DIV/0!</v>
      </c>
      <c r="H35" s="857" t="e">
        <f t="shared" si="1"/>
        <v>#DIV/0!</v>
      </c>
    </row>
    <row r="36" spans="1:8" ht="18.75" customHeight="1">
      <c r="A36" s="848" t="s">
        <v>336</v>
      </c>
      <c r="B36" s="849" t="s">
        <v>855</v>
      </c>
      <c r="C36" s="859"/>
      <c r="D36" s="859"/>
      <c r="E36" s="859"/>
      <c r="F36" s="859"/>
      <c r="G36" s="857" t="e">
        <f t="shared" si="0"/>
        <v>#DIV/0!</v>
      </c>
      <c r="H36" s="857" t="e">
        <f t="shared" si="1"/>
        <v>#DIV/0!</v>
      </c>
    </row>
    <row r="37" spans="1:8" ht="18.75" customHeight="1">
      <c r="A37" s="421" t="s">
        <v>444</v>
      </c>
      <c r="B37" s="422" t="s">
        <v>856</v>
      </c>
      <c r="C37" s="852"/>
      <c r="D37" s="852"/>
      <c r="E37" s="852"/>
      <c r="F37" s="852"/>
      <c r="G37" s="853" t="e">
        <f t="shared" si="0"/>
        <v>#DIV/0!</v>
      </c>
      <c r="H37" s="853" t="e">
        <f>F37/C37%</f>
        <v>#DIV/0!</v>
      </c>
    </row>
    <row r="38" spans="1:8" ht="18.75" customHeight="1">
      <c r="A38" s="421" t="s">
        <v>446</v>
      </c>
      <c r="B38" s="422" t="s">
        <v>857</v>
      </c>
      <c r="C38" s="852"/>
      <c r="D38" s="852"/>
      <c r="E38" s="852"/>
      <c r="F38" s="852"/>
      <c r="G38" s="853" t="e">
        <f t="shared" si="0"/>
        <v>#DIV/0!</v>
      </c>
      <c r="H38" s="853" t="e">
        <f>F38/C38%</f>
        <v>#DIV/0!</v>
      </c>
    </row>
    <row r="39" spans="1:8" s="862" customFormat="1" ht="18.75" customHeight="1">
      <c r="A39" s="846" t="s">
        <v>181</v>
      </c>
      <c r="B39" s="567" t="s">
        <v>369</v>
      </c>
      <c r="C39" s="860"/>
      <c r="D39" s="860"/>
      <c r="E39" s="860"/>
      <c r="F39" s="860"/>
      <c r="G39" s="861" t="e">
        <f t="shared" si="0"/>
        <v>#DIV/0!</v>
      </c>
      <c r="H39" s="861" t="e">
        <f t="shared" si="1"/>
        <v>#DIV/0!</v>
      </c>
    </row>
    <row r="40" spans="1:8" s="862" customFormat="1" ht="18.75" customHeight="1">
      <c r="A40" s="846" t="s">
        <v>196</v>
      </c>
      <c r="B40" s="844" t="s">
        <v>858</v>
      </c>
      <c r="C40" s="860"/>
      <c r="D40" s="860"/>
      <c r="E40" s="860"/>
      <c r="F40" s="860"/>
      <c r="G40" s="861" t="e">
        <f t="shared" si="0"/>
        <v>#DIV/0!</v>
      </c>
      <c r="H40" s="861" t="e">
        <f t="shared" si="1"/>
        <v>#DIV/0!</v>
      </c>
    </row>
    <row r="41" spans="1:8" s="862" customFormat="1" ht="18.75" customHeight="1">
      <c r="A41" s="863" t="s">
        <v>209</v>
      </c>
      <c r="B41" s="864" t="s">
        <v>371</v>
      </c>
      <c r="C41" s="860"/>
      <c r="D41" s="860"/>
      <c r="E41" s="860"/>
      <c r="F41" s="860"/>
      <c r="G41" s="861" t="e">
        <f t="shared" si="0"/>
        <v>#DIV/0!</v>
      </c>
      <c r="H41" s="861" t="e">
        <f t="shared" si="1"/>
        <v>#DIV/0!</v>
      </c>
    </row>
    <row r="42" spans="1:8" s="862" customFormat="1" ht="18.75" customHeight="1">
      <c r="A42" s="863" t="s">
        <v>372</v>
      </c>
      <c r="B42" s="864" t="s">
        <v>373</v>
      </c>
      <c r="C42" s="860"/>
      <c r="D42" s="860"/>
      <c r="E42" s="860"/>
      <c r="F42" s="860"/>
      <c r="G42" s="861" t="e">
        <f t="shared" si="0"/>
        <v>#DIV/0!</v>
      </c>
      <c r="H42" s="861" t="e">
        <f t="shared" si="1"/>
        <v>#DIV/0!</v>
      </c>
    </row>
    <row r="43" spans="1:8" s="862" customFormat="1" ht="18.75" customHeight="1">
      <c r="A43" s="863" t="s">
        <v>374</v>
      </c>
      <c r="B43" s="844" t="s">
        <v>375</v>
      </c>
      <c r="C43" s="845">
        <f>C44+C45</f>
        <v>0</v>
      </c>
      <c r="D43" s="845">
        <f>D44+D45</f>
        <v>0</v>
      </c>
      <c r="E43" s="845">
        <f>E44+E45</f>
        <v>0</v>
      </c>
      <c r="F43" s="845">
        <f>F44+F45</f>
        <v>0</v>
      </c>
      <c r="G43" s="845" t="e">
        <f t="shared" si="0"/>
        <v>#DIV/0!</v>
      </c>
      <c r="H43" s="845" t="e">
        <f t="shared" si="1"/>
        <v>#DIV/0!</v>
      </c>
    </row>
    <row r="44" spans="1:8" ht="18.75" customHeight="1">
      <c r="A44" s="865" t="s">
        <v>1</v>
      </c>
      <c r="B44" s="866" t="s">
        <v>859</v>
      </c>
      <c r="C44" s="852"/>
      <c r="D44" s="852"/>
      <c r="E44" s="852"/>
      <c r="F44" s="852"/>
      <c r="G44" s="853" t="e">
        <f t="shared" si="0"/>
        <v>#DIV/0!</v>
      </c>
      <c r="H44" s="853" t="e">
        <f t="shared" si="1"/>
        <v>#DIV/0!</v>
      </c>
    </row>
    <row r="45" spans="1:8" ht="18.75" customHeight="1">
      <c r="A45" s="865" t="s">
        <v>2</v>
      </c>
      <c r="B45" s="866" t="s">
        <v>368</v>
      </c>
      <c r="C45" s="852"/>
      <c r="D45" s="852"/>
      <c r="E45" s="852"/>
      <c r="F45" s="852"/>
      <c r="G45" s="853" t="e">
        <f t="shared" si="0"/>
        <v>#DIV/0!</v>
      </c>
      <c r="H45" s="853" t="e">
        <f t="shared" si="1"/>
        <v>#DIV/0!</v>
      </c>
    </row>
    <row r="46" spans="1:8" ht="18.75" customHeight="1">
      <c r="A46" s="863" t="s">
        <v>383</v>
      </c>
      <c r="B46" s="844" t="s">
        <v>384</v>
      </c>
      <c r="C46" s="845">
        <f>SUM(C47:C52)</f>
        <v>0</v>
      </c>
      <c r="D46" s="845">
        <f>SUM(D47:D52)</f>
        <v>0</v>
      </c>
      <c r="E46" s="845">
        <f>SUM(E47:E52)</f>
        <v>0</v>
      </c>
      <c r="F46" s="845">
        <f>SUM(F47:F52)</f>
        <v>0</v>
      </c>
      <c r="G46" s="845" t="e">
        <f t="shared" si="0"/>
        <v>#DIV/0!</v>
      </c>
      <c r="H46" s="845" t="e">
        <f t="shared" si="1"/>
        <v>#DIV/0!</v>
      </c>
    </row>
    <row r="47" spans="1:8" ht="18.75" customHeight="1">
      <c r="A47" s="865" t="s">
        <v>1</v>
      </c>
      <c r="B47" s="867" t="s">
        <v>860</v>
      </c>
      <c r="C47" s="524"/>
      <c r="D47" s="524"/>
      <c r="E47" s="524"/>
      <c r="F47" s="524"/>
      <c r="G47" s="525" t="e">
        <f t="shared" si="0"/>
        <v>#DIV/0!</v>
      </c>
      <c r="H47" s="525" t="e">
        <f t="shared" si="1"/>
        <v>#DIV/0!</v>
      </c>
    </row>
    <row r="48" spans="1:8" ht="19.5" customHeight="1">
      <c r="A48" s="865" t="s">
        <v>2</v>
      </c>
      <c r="B48" s="867" t="s">
        <v>861</v>
      </c>
      <c r="C48" s="460"/>
      <c r="D48" s="460"/>
      <c r="E48" s="460"/>
      <c r="F48" s="460"/>
      <c r="G48" s="461" t="e">
        <f t="shared" si="0"/>
        <v>#DIV/0!</v>
      </c>
      <c r="H48" s="461" t="e">
        <f t="shared" si="1"/>
        <v>#DIV/0!</v>
      </c>
    </row>
    <row r="49" spans="1:8" ht="19.5" customHeight="1">
      <c r="A49" s="865" t="s">
        <v>4</v>
      </c>
      <c r="B49" s="867" t="s">
        <v>862</v>
      </c>
      <c r="C49" s="460"/>
      <c r="D49" s="460"/>
      <c r="E49" s="460"/>
      <c r="F49" s="460"/>
      <c r="G49" s="461" t="e">
        <f t="shared" si="0"/>
        <v>#DIV/0!</v>
      </c>
      <c r="H49" s="461" t="e">
        <f t="shared" si="1"/>
        <v>#DIV/0!</v>
      </c>
    </row>
    <row r="50" spans="1:8" ht="19.5" customHeight="1">
      <c r="A50" s="865" t="s">
        <v>8</v>
      </c>
      <c r="B50" s="867" t="s">
        <v>863</v>
      </c>
      <c r="C50" s="460"/>
      <c r="D50" s="460"/>
      <c r="E50" s="460"/>
      <c r="F50" s="460"/>
      <c r="G50" s="461" t="e">
        <f t="shared" si="0"/>
        <v>#DIV/0!</v>
      </c>
      <c r="H50" s="461" t="e">
        <f t="shared" si="1"/>
        <v>#DIV/0!</v>
      </c>
    </row>
    <row r="51" spans="1:8" ht="19.5" customHeight="1">
      <c r="A51" s="865" t="s">
        <v>335</v>
      </c>
      <c r="B51" s="866" t="s">
        <v>864</v>
      </c>
      <c r="C51" s="460"/>
      <c r="D51" s="460"/>
      <c r="E51" s="460"/>
      <c r="F51" s="460"/>
      <c r="G51" s="461" t="e">
        <f t="shared" si="0"/>
        <v>#DIV/0!</v>
      </c>
      <c r="H51" s="461" t="e">
        <f t="shared" si="1"/>
        <v>#DIV/0!</v>
      </c>
    </row>
    <row r="52" spans="1:8" ht="19.5" customHeight="1">
      <c r="A52" s="865" t="s">
        <v>336</v>
      </c>
      <c r="B52" s="866" t="s">
        <v>865</v>
      </c>
      <c r="C52" s="460"/>
      <c r="D52" s="460"/>
      <c r="E52" s="460"/>
      <c r="F52" s="460"/>
      <c r="G52" s="461" t="e">
        <f t="shared" si="0"/>
        <v>#DIV/0!</v>
      </c>
      <c r="H52" s="461" t="e">
        <f t="shared" si="1"/>
        <v>#DIV/0!</v>
      </c>
    </row>
    <row r="53" spans="1:8" ht="6.75" customHeight="1">
      <c r="A53" s="1592"/>
      <c r="B53" s="1593"/>
      <c r="C53" s="1593"/>
      <c r="D53" s="1593"/>
      <c r="E53" s="1593"/>
      <c r="F53" s="1593"/>
      <c r="G53" s="1593"/>
      <c r="H53" s="1594"/>
    </row>
    <row r="54" spans="1:8" ht="24" customHeight="1">
      <c r="A54" s="868"/>
      <c r="B54" s="844" t="s">
        <v>388</v>
      </c>
      <c r="C54" s="845">
        <f>C60+C107+C110+C114+C106</f>
        <v>0</v>
      </c>
      <c r="D54" s="845">
        <f>D60+D107+D110+D114+D106</f>
        <v>0</v>
      </c>
      <c r="E54" s="845">
        <f>E60+E107+E110+E114+E106</f>
        <v>0</v>
      </c>
      <c r="F54" s="845">
        <f>F60+F107+F110+F114+F106</f>
        <v>0</v>
      </c>
      <c r="G54" s="861" t="e">
        <f>F54/E54%</f>
        <v>#DIV/0!</v>
      </c>
      <c r="H54" s="861" t="e">
        <f>F54/C54%</f>
        <v>#DIV/0!</v>
      </c>
    </row>
    <row r="55" spans="1:8" ht="20.25" customHeight="1">
      <c r="A55" s="846" t="s">
        <v>389</v>
      </c>
      <c r="B55" s="1595" t="s">
        <v>390</v>
      </c>
      <c r="C55" s="1595"/>
      <c r="D55" s="1595"/>
      <c r="E55" s="1595"/>
      <c r="F55" s="1595"/>
      <c r="G55" s="1595"/>
      <c r="H55" s="1595"/>
    </row>
    <row r="56" spans="1:8" ht="18.75" customHeight="1">
      <c r="A56" s="848" t="s">
        <v>866</v>
      </c>
      <c r="B56" s="869" t="s">
        <v>867</v>
      </c>
      <c r="C56" s="870">
        <f>C57+C58+C59</f>
        <v>0</v>
      </c>
      <c r="D56" s="870">
        <f>D57+D58+D59</f>
        <v>0</v>
      </c>
      <c r="E56" s="870">
        <f>E57+E58+E59</f>
        <v>0</v>
      </c>
      <c r="F56" s="870">
        <f>F57+F58+F59</f>
        <v>0</v>
      </c>
      <c r="G56" s="870" t="e">
        <f aca="true" t="shared" si="2" ref="G56:G114">F56/E56%</f>
        <v>#DIV/0!</v>
      </c>
      <c r="H56" s="870" t="e">
        <f aca="true" t="shared" si="3" ref="H56:H114">F56/C56%</f>
        <v>#DIV/0!</v>
      </c>
    </row>
    <row r="57" spans="1:8" ht="21" customHeight="1">
      <c r="A57" s="843" t="s">
        <v>1</v>
      </c>
      <c r="B57" s="871" t="s">
        <v>868</v>
      </c>
      <c r="C57" s="460"/>
      <c r="D57" s="460"/>
      <c r="E57" s="460"/>
      <c r="F57" s="460"/>
      <c r="G57" s="461" t="e">
        <f t="shared" si="2"/>
        <v>#DIV/0!</v>
      </c>
      <c r="H57" s="461" t="e">
        <f t="shared" si="3"/>
        <v>#DIV/0!</v>
      </c>
    </row>
    <row r="58" spans="1:8" ht="21" customHeight="1">
      <c r="A58" s="843" t="s">
        <v>2</v>
      </c>
      <c r="B58" s="871" t="s">
        <v>869</v>
      </c>
      <c r="C58" s="460"/>
      <c r="D58" s="460"/>
      <c r="E58" s="460"/>
      <c r="F58" s="460"/>
      <c r="G58" s="461" t="e">
        <f t="shared" si="2"/>
        <v>#DIV/0!</v>
      </c>
      <c r="H58" s="461" t="e">
        <f t="shared" si="3"/>
        <v>#DIV/0!</v>
      </c>
    </row>
    <row r="59" spans="1:8" ht="21" customHeight="1">
      <c r="A59" s="843" t="s">
        <v>4</v>
      </c>
      <c r="B59" s="871" t="s">
        <v>870</v>
      </c>
      <c r="C59" s="460"/>
      <c r="D59" s="460"/>
      <c r="E59" s="460"/>
      <c r="F59" s="460"/>
      <c r="G59" s="461" t="e">
        <f>F59/E59%</f>
        <v>#DIV/0!</v>
      </c>
      <c r="H59" s="461" t="e">
        <f>F59/C59%</f>
        <v>#DIV/0!</v>
      </c>
    </row>
    <row r="60" spans="1:8" ht="21" customHeight="1">
      <c r="A60" s="848" t="s">
        <v>871</v>
      </c>
      <c r="B60" s="844" t="s">
        <v>397</v>
      </c>
      <c r="C60" s="845">
        <f>C61++C64+C65+C71+C72+C84+C91+C94+C102+C80+C88</f>
        <v>0</v>
      </c>
      <c r="D60" s="845">
        <f>D61++D64+D65+D71+D72+D84+D91+D94+D102+D80+D88</f>
        <v>0</v>
      </c>
      <c r="E60" s="845">
        <f>E61++E64+E65+E71+E72+E84+E91+E94+E102+E80+E88</f>
        <v>0</v>
      </c>
      <c r="F60" s="845">
        <f>F61++F64+F65+F71+F72+F84+F91+F94+F102+F80+F88</f>
        <v>0</v>
      </c>
      <c r="G60" s="845" t="e">
        <f t="shared" si="2"/>
        <v>#DIV/0!</v>
      </c>
      <c r="H60" s="845" t="e">
        <f t="shared" si="3"/>
        <v>#DIV/0!</v>
      </c>
    </row>
    <row r="61" spans="1:8" ht="18" customHeight="1">
      <c r="A61" s="848" t="s">
        <v>1</v>
      </c>
      <c r="B61" s="872" t="s">
        <v>872</v>
      </c>
      <c r="C61" s="417">
        <f>C62+C63</f>
        <v>0</v>
      </c>
      <c r="D61" s="417">
        <f>D62+D63</f>
        <v>0</v>
      </c>
      <c r="E61" s="417">
        <f>E62+E63</f>
        <v>0</v>
      </c>
      <c r="F61" s="417">
        <f>F62+F63</f>
        <v>0</v>
      </c>
      <c r="G61" s="417" t="e">
        <f t="shared" si="2"/>
        <v>#DIV/0!</v>
      </c>
      <c r="H61" s="417" t="e">
        <f t="shared" si="3"/>
        <v>#DIV/0!</v>
      </c>
    </row>
    <row r="62" spans="1:8" ht="18" customHeight="1">
      <c r="A62" s="873" t="s">
        <v>342</v>
      </c>
      <c r="B62" s="874" t="s">
        <v>398</v>
      </c>
      <c r="C62" s="460"/>
      <c r="D62" s="460"/>
      <c r="E62" s="460"/>
      <c r="F62" s="460"/>
      <c r="G62" s="461" t="e">
        <f t="shared" si="2"/>
        <v>#DIV/0!</v>
      </c>
      <c r="H62" s="461" t="e">
        <f t="shared" si="3"/>
        <v>#DIV/0!</v>
      </c>
    </row>
    <row r="63" spans="1:8" ht="18" customHeight="1">
      <c r="A63" s="873" t="s">
        <v>344</v>
      </c>
      <c r="B63" s="874" t="s">
        <v>403</v>
      </c>
      <c r="C63" s="460"/>
      <c r="D63" s="460"/>
      <c r="E63" s="460"/>
      <c r="F63" s="460"/>
      <c r="G63" s="461" t="e">
        <f t="shared" si="2"/>
        <v>#DIV/0!</v>
      </c>
      <c r="H63" s="461" t="e">
        <f t="shared" si="3"/>
        <v>#DIV/0!</v>
      </c>
    </row>
    <row r="64" spans="1:8" ht="16.5" customHeight="1">
      <c r="A64" s="848" t="s">
        <v>2</v>
      </c>
      <c r="B64" s="875" t="s">
        <v>873</v>
      </c>
      <c r="C64" s="415"/>
      <c r="D64" s="415"/>
      <c r="E64" s="415"/>
      <c r="F64" s="415"/>
      <c r="G64" s="417" t="e">
        <f t="shared" si="2"/>
        <v>#DIV/0!</v>
      </c>
      <c r="H64" s="417" t="e">
        <f t="shared" si="3"/>
        <v>#DIV/0!</v>
      </c>
    </row>
    <row r="65" spans="1:8" ht="18" customHeight="1">
      <c r="A65" s="848" t="s">
        <v>4</v>
      </c>
      <c r="B65" s="872" t="s">
        <v>404</v>
      </c>
      <c r="C65" s="417">
        <f>SUM(C66:C70)</f>
        <v>0</v>
      </c>
      <c r="D65" s="417">
        <f>SUM(D66:D70)</f>
        <v>0</v>
      </c>
      <c r="E65" s="417">
        <f>SUM(E66:E70)</f>
        <v>0</v>
      </c>
      <c r="F65" s="417">
        <f>SUM(F66:F70)</f>
        <v>0</v>
      </c>
      <c r="G65" s="417" t="e">
        <f t="shared" si="2"/>
        <v>#DIV/0!</v>
      </c>
      <c r="H65" s="417" t="e">
        <f t="shared" si="3"/>
        <v>#DIV/0!</v>
      </c>
    </row>
    <row r="66" spans="1:8" ht="18" customHeight="1">
      <c r="A66" s="873" t="s">
        <v>356</v>
      </c>
      <c r="B66" s="874" t="s">
        <v>874</v>
      </c>
      <c r="C66" s="460"/>
      <c r="D66" s="460"/>
      <c r="E66" s="460"/>
      <c r="F66" s="460"/>
      <c r="G66" s="461" t="e">
        <f t="shared" si="2"/>
        <v>#DIV/0!</v>
      </c>
      <c r="H66" s="461" t="e">
        <f t="shared" si="3"/>
        <v>#DIV/0!</v>
      </c>
    </row>
    <row r="67" spans="1:8" ht="18" customHeight="1">
      <c r="A67" s="873" t="s">
        <v>358</v>
      </c>
      <c r="B67" s="874" t="s">
        <v>875</v>
      </c>
      <c r="C67" s="460"/>
      <c r="D67" s="460"/>
      <c r="E67" s="460"/>
      <c r="F67" s="460"/>
      <c r="G67" s="461" t="e">
        <f t="shared" si="2"/>
        <v>#DIV/0!</v>
      </c>
      <c r="H67" s="461" t="e">
        <f t="shared" si="3"/>
        <v>#DIV/0!</v>
      </c>
    </row>
    <row r="68" spans="1:8" ht="18" customHeight="1">
      <c r="A68" s="873" t="s">
        <v>360</v>
      </c>
      <c r="B68" s="874" t="s">
        <v>876</v>
      </c>
      <c r="C68" s="460"/>
      <c r="D68" s="460"/>
      <c r="E68" s="460"/>
      <c r="F68" s="460"/>
      <c r="G68" s="461" t="e">
        <f t="shared" si="2"/>
        <v>#DIV/0!</v>
      </c>
      <c r="H68" s="461" t="e">
        <f t="shared" si="3"/>
        <v>#DIV/0!</v>
      </c>
    </row>
    <row r="69" spans="1:8" ht="18" customHeight="1">
      <c r="A69" s="873" t="s">
        <v>362</v>
      </c>
      <c r="B69" s="874" t="s">
        <v>877</v>
      </c>
      <c r="C69" s="460"/>
      <c r="D69" s="460"/>
      <c r="E69" s="460"/>
      <c r="F69" s="460"/>
      <c r="G69" s="461" t="e">
        <f t="shared" si="2"/>
        <v>#DIV/0!</v>
      </c>
      <c r="H69" s="461" t="e">
        <f t="shared" si="3"/>
        <v>#DIV/0!</v>
      </c>
    </row>
    <row r="70" spans="1:8" ht="18" customHeight="1">
      <c r="A70" s="873" t="s">
        <v>423</v>
      </c>
      <c r="B70" s="874" t="s">
        <v>878</v>
      </c>
      <c r="C70" s="460"/>
      <c r="D70" s="460"/>
      <c r="E70" s="460"/>
      <c r="F70" s="460"/>
      <c r="G70" s="461" t="e">
        <f t="shared" si="2"/>
        <v>#DIV/0!</v>
      </c>
      <c r="H70" s="461" t="e">
        <f t="shared" si="3"/>
        <v>#DIV/0!</v>
      </c>
    </row>
    <row r="71" spans="1:8" ht="18" customHeight="1">
      <c r="A71" s="848" t="s">
        <v>8</v>
      </c>
      <c r="B71" s="872" t="s">
        <v>424</v>
      </c>
      <c r="C71" s="415"/>
      <c r="D71" s="415"/>
      <c r="E71" s="415"/>
      <c r="F71" s="415"/>
      <c r="G71" s="417" t="e">
        <f t="shared" si="2"/>
        <v>#DIV/0!</v>
      </c>
      <c r="H71" s="417" t="e">
        <f t="shared" si="3"/>
        <v>#DIV/0!</v>
      </c>
    </row>
    <row r="72" spans="1:8" ht="18" customHeight="1">
      <c r="A72" s="848" t="s">
        <v>335</v>
      </c>
      <c r="B72" s="872" t="s">
        <v>879</v>
      </c>
      <c r="C72" s="417">
        <f>SUM(C73:C79)</f>
        <v>0</v>
      </c>
      <c r="D72" s="417">
        <f>SUM(D73:D79)</f>
        <v>0</v>
      </c>
      <c r="E72" s="417">
        <f>SUM(E73:E79)</f>
        <v>0</v>
      </c>
      <c r="F72" s="417">
        <f>SUM(F73:F79)</f>
        <v>0</v>
      </c>
      <c r="G72" s="417" t="e">
        <f t="shared" si="2"/>
        <v>#DIV/0!</v>
      </c>
      <c r="H72" s="417" t="e">
        <f t="shared" si="3"/>
        <v>#DIV/0!</v>
      </c>
    </row>
    <row r="73" spans="1:8" ht="16.5" customHeight="1">
      <c r="A73" s="873" t="s">
        <v>427</v>
      </c>
      <c r="B73" s="874" t="s">
        <v>880</v>
      </c>
      <c r="C73" s="460"/>
      <c r="D73" s="460"/>
      <c r="E73" s="460"/>
      <c r="F73" s="460"/>
      <c r="G73" s="461" t="e">
        <f t="shared" si="2"/>
        <v>#DIV/0!</v>
      </c>
      <c r="H73" s="461" t="e">
        <f t="shared" si="3"/>
        <v>#DIV/0!</v>
      </c>
    </row>
    <row r="74" spans="1:8" ht="16.5" customHeight="1">
      <c r="A74" s="873" t="s">
        <v>429</v>
      </c>
      <c r="B74" s="874" t="s">
        <v>881</v>
      </c>
      <c r="C74" s="460"/>
      <c r="D74" s="460"/>
      <c r="E74" s="460"/>
      <c r="F74" s="460"/>
      <c r="G74" s="461" t="e">
        <f t="shared" si="2"/>
        <v>#DIV/0!</v>
      </c>
      <c r="H74" s="461" t="e">
        <f t="shared" si="3"/>
        <v>#DIV/0!</v>
      </c>
    </row>
    <row r="75" spans="1:8" ht="16.5" customHeight="1">
      <c r="A75" s="873" t="s">
        <v>431</v>
      </c>
      <c r="B75" s="874" t="s">
        <v>882</v>
      </c>
      <c r="C75" s="460"/>
      <c r="D75" s="460"/>
      <c r="E75" s="460"/>
      <c r="F75" s="460"/>
      <c r="G75" s="461" t="e">
        <f t="shared" si="2"/>
        <v>#DIV/0!</v>
      </c>
      <c r="H75" s="461" t="e">
        <f t="shared" si="3"/>
        <v>#DIV/0!</v>
      </c>
    </row>
    <row r="76" spans="1:8" ht="16.5" customHeight="1">
      <c r="A76" s="873" t="s">
        <v>433</v>
      </c>
      <c r="B76" s="874" t="s">
        <v>883</v>
      </c>
      <c r="C76" s="460"/>
      <c r="D76" s="460"/>
      <c r="E76" s="460"/>
      <c r="F76" s="460"/>
      <c r="G76" s="461" t="e">
        <f t="shared" si="2"/>
        <v>#DIV/0!</v>
      </c>
      <c r="H76" s="461" t="e">
        <f t="shared" si="3"/>
        <v>#DIV/0!</v>
      </c>
    </row>
    <row r="77" spans="1:8" ht="16.5" customHeight="1">
      <c r="A77" s="873" t="s">
        <v>435</v>
      </c>
      <c r="B77" s="876" t="s">
        <v>440</v>
      </c>
      <c r="C77" s="460"/>
      <c r="D77" s="460"/>
      <c r="E77" s="460"/>
      <c r="F77" s="460"/>
      <c r="G77" s="461" t="e">
        <f t="shared" si="2"/>
        <v>#DIV/0!</v>
      </c>
      <c r="H77" s="461" t="e">
        <f t="shared" si="3"/>
        <v>#DIV/0!</v>
      </c>
    </row>
    <row r="78" spans="1:8" ht="16.5" customHeight="1">
      <c r="A78" s="873" t="s">
        <v>437</v>
      </c>
      <c r="B78" s="874" t="s">
        <v>442</v>
      </c>
      <c r="C78" s="460"/>
      <c r="D78" s="460"/>
      <c r="E78" s="460"/>
      <c r="F78" s="460"/>
      <c r="G78" s="461" t="e">
        <f t="shared" si="2"/>
        <v>#DIV/0!</v>
      </c>
      <c r="H78" s="461" t="e">
        <f t="shared" si="3"/>
        <v>#DIV/0!</v>
      </c>
    </row>
    <row r="79" spans="1:8" ht="16.5" customHeight="1">
      <c r="A79" s="873" t="s">
        <v>439</v>
      </c>
      <c r="B79" s="874" t="s">
        <v>884</v>
      </c>
      <c r="C79" s="460"/>
      <c r="D79" s="460"/>
      <c r="E79" s="460"/>
      <c r="F79" s="460"/>
      <c r="G79" s="461" t="e">
        <f t="shared" si="2"/>
        <v>#DIV/0!</v>
      </c>
      <c r="H79" s="461" t="e">
        <f t="shared" si="3"/>
        <v>#DIV/0!</v>
      </c>
    </row>
    <row r="80" spans="1:8" ht="31.5" customHeight="1">
      <c r="A80" s="848" t="s">
        <v>336</v>
      </c>
      <c r="B80" s="877" t="s">
        <v>443</v>
      </c>
      <c r="C80" s="417">
        <f>C81+C82+C83</f>
        <v>0</v>
      </c>
      <c r="D80" s="417">
        <f>D81+D82+D83</f>
        <v>0</v>
      </c>
      <c r="E80" s="417">
        <f>E81+E82+E83</f>
        <v>0</v>
      </c>
      <c r="F80" s="417">
        <f>F81+F82+F83</f>
        <v>0</v>
      </c>
      <c r="G80" s="417" t="e">
        <f>F80/E80%</f>
        <v>#DIV/0!</v>
      </c>
      <c r="H80" s="417" t="e">
        <f>F80/C80%</f>
        <v>#DIV/0!</v>
      </c>
    </row>
    <row r="81" spans="1:8" ht="16.5" customHeight="1">
      <c r="A81" s="873" t="s">
        <v>444</v>
      </c>
      <c r="B81" s="876" t="s">
        <v>445</v>
      </c>
      <c r="C81" s="460"/>
      <c r="D81" s="460"/>
      <c r="E81" s="460"/>
      <c r="F81" s="460"/>
      <c r="G81" s="461" t="e">
        <f>F81/E81%</f>
        <v>#DIV/0!</v>
      </c>
      <c r="H81" s="461" t="e">
        <f>F81/C81%</f>
        <v>#DIV/0!</v>
      </c>
    </row>
    <row r="82" spans="1:8" ht="16.5" customHeight="1">
      <c r="A82" s="873" t="s">
        <v>446</v>
      </c>
      <c r="B82" s="874" t="s">
        <v>447</v>
      </c>
      <c r="C82" s="460"/>
      <c r="D82" s="460"/>
      <c r="E82" s="460"/>
      <c r="F82" s="460"/>
      <c r="G82" s="461" t="e">
        <f>F82/E82%</f>
        <v>#DIV/0!</v>
      </c>
      <c r="H82" s="461" t="e">
        <f>F82/C82%</f>
        <v>#DIV/0!</v>
      </c>
    </row>
    <row r="83" spans="1:8" ht="16.5" customHeight="1">
      <c r="A83" s="878" t="s">
        <v>448</v>
      </c>
      <c r="B83" s="876" t="s">
        <v>449</v>
      </c>
      <c r="C83" s="460"/>
      <c r="D83" s="460"/>
      <c r="E83" s="460"/>
      <c r="F83" s="460"/>
      <c r="G83" s="461" t="e">
        <f>F83/E83%</f>
        <v>#DIV/0!</v>
      </c>
      <c r="H83" s="461" t="e">
        <f>F83/C83%</f>
        <v>#DIV/0!</v>
      </c>
    </row>
    <row r="84" spans="1:8" ht="18" customHeight="1">
      <c r="A84" s="848" t="s">
        <v>337</v>
      </c>
      <c r="B84" s="879" t="s">
        <v>450</v>
      </c>
      <c r="C84" s="417">
        <f>C85+C86+C87</f>
        <v>0</v>
      </c>
      <c r="D84" s="417">
        <f>D85+D86+D87</f>
        <v>0</v>
      </c>
      <c r="E84" s="417">
        <f>E85+E86+E87</f>
        <v>0</v>
      </c>
      <c r="F84" s="417">
        <f>F85+F86+F87</f>
        <v>0</v>
      </c>
      <c r="G84" s="417" t="e">
        <f t="shared" si="2"/>
        <v>#DIV/0!</v>
      </c>
      <c r="H84" s="417" t="e">
        <f t="shared" si="3"/>
        <v>#DIV/0!</v>
      </c>
    </row>
    <row r="85" spans="1:8" ht="16.5" customHeight="1">
      <c r="A85" s="873" t="s">
        <v>452</v>
      </c>
      <c r="B85" s="876" t="s">
        <v>453</v>
      </c>
      <c r="C85" s="460"/>
      <c r="D85" s="460"/>
      <c r="E85" s="460"/>
      <c r="F85" s="460"/>
      <c r="G85" s="461" t="e">
        <f t="shared" si="2"/>
        <v>#DIV/0!</v>
      </c>
      <c r="H85" s="461" t="e">
        <f t="shared" si="3"/>
        <v>#DIV/0!</v>
      </c>
    </row>
    <row r="86" spans="1:8" ht="16.5" customHeight="1">
      <c r="A86" s="873" t="s">
        <v>454</v>
      </c>
      <c r="B86" s="874" t="s">
        <v>455</v>
      </c>
      <c r="C86" s="460"/>
      <c r="D86" s="460"/>
      <c r="E86" s="460"/>
      <c r="F86" s="460"/>
      <c r="G86" s="461" t="e">
        <f t="shared" si="2"/>
        <v>#DIV/0!</v>
      </c>
      <c r="H86" s="461" t="e">
        <f t="shared" si="3"/>
        <v>#DIV/0!</v>
      </c>
    </row>
    <row r="87" spans="1:8" ht="16.5" customHeight="1">
      <c r="A87" s="878" t="s">
        <v>456</v>
      </c>
      <c r="B87" s="876" t="s">
        <v>885</v>
      </c>
      <c r="C87" s="460"/>
      <c r="D87" s="460"/>
      <c r="E87" s="460"/>
      <c r="F87" s="460"/>
      <c r="G87" s="461" t="e">
        <f t="shared" si="2"/>
        <v>#DIV/0!</v>
      </c>
      <c r="H87" s="461" t="e">
        <f t="shared" si="3"/>
        <v>#DIV/0!</v>
      </c>
    </row>
    <row r="88" spans="1:8" ht="16.5" customHeight="1">
      <c r="A88" s="848" t="s">
        <v>338</v>
      </c>
      <c r="B88" s="879" t="s">
        <v>458</v>
      </c>
      <c r="C88" s="417">
        <f>C89+C90</f>
        <v>0</v>
      </c>
      <c r="D88" s="417">
        <f>D89+D90</f>
        <v>0</v>
      </c>
      <c r="E88" s="417">
        <f>E89+E90</f>
        <v>0</v>
      </c>
      <c r="F88" s="417">
        <f>F89+F90</f>
        <v>0</v>
      </c>
      <c r="G88" s="417" t="e">
        <f>F88/E88%</f>
        <v>#DIV/0!</v>
      </c>
      <c r="H88" s="417" t="e">
        <f>F88/C88%</f>
        <v>#DIV/0!</v>
      </c>
    </row>
    <row r="89" spans="1:8" ht="16.5" customHeight="1">
      <c r="A89" s="878" t="s">
        <v>459</v>
      </c>
      <c r="B89" s="876" t="s">
        <v>460</v>
      </c>
      <c r="C89" s="460"/>
      <c r="D89" s="460"/>
      <c r="E89" s="460"/>
      <c r="F89" s="460"/>
      <c r="G89" s="461" t="e">
        <f>F89/E89%</f>
        <v>#DIV/0!</v>
      </c>
      <c r="H89" s="461" t="e">
        <f>F89/C89%</f>
        <v>#DIV/0!</v>
      </c>
    </row>
    <row r="90" spans="1:8" ht="16.5" customHeight="1">
      <c r="A90" s="878" t="s">
        <v>461</v>
      </c>
      <c r="B90" s="876" t="s">
        <v>462</v>
      </c>
      <c r="C90" s="460"/>
      <c r="D90" s="460"/>
      <c r="E90" s="460"/>
      <c r="F90" s="460"/>
      <c r="G90" s="461" t="e">
        <f>F90/E90%</f>
        <v>#DIV/0!</v>
      </c>
      <c r="H90" s="461" t="e">
        <f>F90/C90%</f>
        <v>#DIV/0!</v>
      </c>
    </row>
    <row r="91" spans="1:8" ht="12.75">
      <c r="A91" s="848" t="s">
        <v>463</v>
      </c>
      <c r="B91" s="879" t="s">
        <v>464</v>
      </c>
      <c r="C91" s="417">
        <f>C92+C93</f>
        <v>0</v>
      </c>
      <c r="D91" s="417">
        <f>D92+D93</f>
        <v>0</v>
      </c>
      <c r="E91" s="417">
        <f>E92+E93</f>
        <v>0</v>
      </c>
      <c r="F91" s="417">
        <f>F92+F93</f>
        <v>0</v>
      </c>
      <c r="G91" s="417" t="e">
        <f t="shared" si="2"/>
        <v>#DIV/0!</v>
      </c>
      <c r="H91" s="417" t="e">
        <f t="shared" si="3"/>
        <v>#DIV/0!</v>
      </c>
    </row>
    <row r="92" spans="1:8" ht="16.5" customHeight="1">
      <c r="A92" s="878" t="s">
        <v>466</v>
      </c>
      <c r="B92" s="876" t="s">
        <v>467</v>
      </c>
      <c r="C92" s="460"/>
      <c r="D92" s="460"/>
      <c r="E92" s="460"/>
      <c r="F92" s="460"/>
      <c r="G92" s="461" t="e">
        <f t="shared" si="2"/>
        <v>#DIV/0!</v>
      </c>
      <c r="H92" s="461" t="e">
        <f t="shared" si="3"/>
        <v>#DIV/0!</v>
      </c>
    </row>
    <row r="93" spans="1:8" ht="16.5" customHeight="1">
      <c r="A93" s="878" t="s">
        <v>468</v>
      </c>
      <c r="B93" s="876" t="s">
        <v>402</v>
      </c>
      <c r="C93" s="460"/>
      <c r="D93" s="460"/>
      <c r="E93" s="460"/>
      <c r="F93" s="460"/>
      <c r="G93" s="461" t="e">
        <f t="shared" si="2"/>
        <v>#DIV/0!</v>
      </c>
      <c r="H93" s="461" t="e">
        <f t="shared" si="3"/>
        <v>#DIV/0!</v>
      </c>
    </row>
    <row r="94" spans="1:8" ht="18" customHeight="1">
      <c r="A94" s="848" t="s">
        <v>469</v>
      </c>
      <c r="B94" s="879" t="s">
        <v>470</v>
      </c>
      <c r="C94" s="417">
        <f>SUM(C95:C101)</f>
        <v>0</v>
      </c>
      <c r="D94" s="417">
        <f>SUM(D95:D101)</f>
        <v>0</v>
      </c>
      <c r="E94" s="417">
        <f>SUM(E95:E101)</f>
        <v>0</v>
      </c>
      <c r="F94" s="417">
        <f>SUM(F95:F101)</f>
        <v>0</v>
      </c>
      <c r="G94" s="418" t="e">
        <f t="shared" si="2"/>
        <v>#DIV/0!</v>
      </c>
      <c r="H94" s="418" t="e">
        <f t="shared" si="3"/>
        <v>#DIV/0!</v>
      </c>
    </row>
    <row r="95" spans="1:8" ht="18" customHeight="1">
      <c r="A95" s="878" t="s">
        <v>471</v>
      </c>
      <c r="B95" s="874" t="s">
        <v>886</v>
      </c>
      <c r="C95" s="880"/>
      <c r="D95" s="880"/>
      <c r="E95" s="880"/>
      <c r="F95" s="880"/>
      <c r="G95" s="881" t="e">
        <f t="shared" si="2"/>
        <v>#DIV/0!</v>
      </c>
      <c r="H95" s="881" t="e">
        <f t="shared" si="3"/>
        <v>#DIV/0!</v>
      </c>
    </row>
    <row r="96" spans="1:8" ht="18" customHeight="1">
      <c r="A96" s="878" t="s">
        <v>473</v>
      </c>
      <c r="B96" s="882" t="s">
        <v>860</v>
      </c>
      <c r="C96" s="880"/>
      <c r="D96" s="880"/>
      <c r="E96" s="880"/>
      <c r="F96" s="880"/>
      <c r="G96" s="881" t="e">
        <f t="shared" si="2"/>
        <v>#DIV/0!</v>
      </c>
      <c r="H96" s="881" t="e">
        <f t="shared" si="3"/>
        <v>#DIV/0!</v>
      </c>
    </row>
    <row r="97" spans="1:8" ht="18" customHeight="1">
      <c r="A97" s="878" t="s">
        <v>474</v>
      </c>
      <c r="B97" s="882" t="s">
        <v>861</v>
      </c>
      <c r="C97" s="880"/>
      <c r="D97" s="880"/>
      <c r="E97" s="880"/>
      <c r="F97" s="880"/>
      <c r="G97" s="881" t="e">
        <f t="shared" si="2"/>
        <v>#DIV/0!</v>
      </c>
      <c r="H97" s="881" t="e">
        <f t="shared" si="3"/>
        <v>#DIV/0!</v>
      </c>
    </row>
    <row r="98" spans="1:8" ht="18" customHeight="1">
      <c r="A98" s="878" t="s">
        <v>475</v>
      </c>
      <c r="B98" s="882" t="s">
        <v>887</v>
      </c>
      <c r="C98" s="880"/>
      <c r="D98" s="880"/>
      <c r="E98" s="880"/>
      <c r="F98" s="880"/>
      <c r="G98" s="881" t="e">
        <f t="shared" si="2"/>
        <v>#DIV/0!</v>
      </c>
      <c r="H98" s="881" t="e">
        <f t="shared" si="3"/>
        <v>#DIV/0!</v>
      </c>
    </row>
    <row r="99" spans="1:8" ht="18" customHeight="1">
      <c r="A99" s="878" t="s">
        <v>888</v>
      </c>
      <c r="B99" s="882" t="s">
        <v>889</v>
      </c>
      <c r="C99" s="880"/>
      <c r="D99" s="880"/>
      <c r="E99" s="880"/>
      <c r="F99" s="880"/>
      <c r="G99" s="881" t="e">
        <f t="shared" si="2"/>
        <v>#DIV/0!</v>
      </c>
      <c r="H99" s="881" t="e">
        <f t="shared" si="3"/>
        <v>#DIV/0!</v>
      </c>
    </row>
    <row r="100" spans="1:8" ht="18" customHeight="1">
      <c r="A100" s="878" t="s">
        <v>890</v>
      </c>
      <c r="B100" s="882" t="s">
        <v>891</v>
      </c>
      <c r="C100" s="880"/>
      <c r="D100" s="880"/>
      <c r="E100" s="880"/>
      <c r="F100" s="880"/>
      <c r="G100" s="881" t="e">
        <f t="shared" si="2"/>
        <v>#DIV/0!</v>
      </c>
      <c r="H100" s="881" t="e">
        <f t="shared" si="3"/>
        <v>#DIV/0!</v>
      </c>
    </row>
    <row r="101" spans="1:8" ht="18" customHeight="1">
      <c r="A101" s="878" t="s">
        <v>892</v>
      </c>
      <c r="B101" s="882" t="s">
        <v>893</v>
      </c>
      <c r="C101" s="880"/>
      <c r="D101" s="880"/>
      <c r="E101" s="880"/>
      <c r="F101" s="880"/>
      <c r="G101" s="881" t="e">
        <f t="shared" si="2"/>
        <v>#DIV/0!</v>
      </c>
      <c r="H101" s="881" t="e">
        <f t="shared" si="3"/>
        <v>#DIV/0!</v>
      </c>
    </row>
    <row r="102" spans="1:8" ht="18" customHeight="1">
      <c r="A102" s="848" t="s">
        <v>477</v>
      </c>
      <c r="B102" s="879" t="s">
        <v>478</v>
      </c>
      <c r="C102" s="417">
        <f>C103+C104+C105</f>
        <v>0</v>
      </c>
      <c r="D102" s="417">
        <f>D103+D104+D105</f>
        <v>0</v>
      </c>
      <c r="E102" s="417">
        <f>E103+E104+E105</f>
        <v>0</v>
      </c>
      <c r="F102" s="417">
        <f>F103+F104+F105</f>
        <v>0</v>
      </c>
      <c r="G102" s="417" t="e">
        <f t="shared" si="2"/>
        <v>#DIV/0!</v>
      </c>
      <c r="H102" s="417" t="e">
        <f t="shared" si="3"/>
        <v>#DIV/0!</v>
      </c>
    </row>
    <row r="103" spans="1:8" ht="18" customHeight="1">
      <c r="A103" s="873" t="s">
        <v>479</v>
      </c>
      <c r="B103" s="874" t="s">
        <v>482</v>
      </c>
      <c r="C103" s="460"/>
      <c r="D103" s="460"/>
      <c r="E103" s="460"/>
      <c r="F103" s="460"/>
      <c r="G103" s="461" t="e">
        <f t="shared" si="2"/>
        <v>#DIV/0!</v>
      </c>
      <c r="H103" s="461" t="e">
        <f t="shared" si="3"/>
        <v>#DIV/0!</v>
      </c>
    </row>
    <row r="104" spans="1:8" ht="18" customHeight="1">
      <c r="A104" s="873" t="s">
        <v>481</v>
      </c>
      <c r="B104" s="874" t="s">
        <v>480</v>
      </c>
      <c r="C104" s="460"/>
      <c r="D104" s="460"/>
      <c r="E104" s="460"/>
      <c r="F104" s="460"/>
      <c r="G104" s="461" t="e">
        <f t="shared" si="2"/>
        <v>#DIV/0!</v>
      </c>
      <c r="H104" s="461" t="e">
        <f t="shared" si="3"/>
        <v>#DIV/0!</v>
      </c>
    </row>
    <row r="105" spans="1:8" ht="18" customHeight="1">
      <c r="A105" s="873" t="s">
        <v>483</v>
      </c>
      <c r="B105" s="874" t="s">
        <v>402</v>
      </c>
      <c r="C105" s="460"/>
      <c r="D105" s="460"/>
      <c r="E105" s="460"/>
      <c r="F105" s="460"/>
      <c r="G105" s="461" t="e">
        <f t="shared" si="2"/>
        <v>#DIV/0!</v>
      </c>
      <c r="H105" s="461" t="e">
        <f t="shared" si="3"/>
        <v>#DIV/0!</v>
      </c>
    </row>
    <row r="106" spans="1:8" ht="18" customHeight="1">
      <c r="A106" s="868" t="s">
        <v>484</v>
      </c>
      <c r="B106" s="883" t="s">
        <v>485</v>
      </c>
      <c r="C106" s="884"/>
      <c r="D106" s="884"/>
      <c r="E106" s="884"/>
      <c r="F106" s="884"/>
      <c r="G106" s="845" t="e">
        <f t="shared" si="2"/>
        <v>#DIV/0!</v>
      </c>
      <c r="H106" s="845" t="e">
        <f t="shared" si="3"/>
        <v>#DIV/0!</v>
      </c>
    </row>
    <row r="107" spans="1:8" ht="18" customHeight="1">
      <c r="A107" s="868" t="s">
        <v>486</v>
      </c>
      <c r="B107" s="844" t="s">
        <v>487</v>
      </c>
      <c r="C107" s="845">
        <f>C108+C109</f>
        <v>0</v>
      </c>
      <c r="D107" s="845">
        <f>D108+D109</f>
        <v>0</v>
      </c>
      <c r="E107" s="845">
        <f>E108+E109</f>
        <v>0</v>
      </c>
      <c r="F107" s="845">
        <f>F108+F109</f>
        <v>0</v>
      </c>
      <c r="G107" s="845" t="e">
        <f t="shared" si="2"/>
        <v>#DIV/0!</v>
      </c>
      <c r="H107" s="845" t="e">
        <f t="shared" si="3"/>
        <v>#DIV/0!</v>
      </c>
    </row>
    <row r="108" spans="1:8" ht="18" customHeight="1">
      <c r="A108" s="885" t="s">
        <v>1</v>
      </c>
      <c r="B108" s="886" t="s">
        <v>488</v>
      </c>
      <c r="C108" s="460"/>
      <c r="D108" s="460"/>
      <c r="E108" s="460"/>
      <c r="F108" s="460"/>
      <c r="G108" s="461" t="e">
        <f t="shared" si="2"/>
        <v>#DIV/0!</v>
      </c>
      <c r="H108" s="461" t="e">
        <f t="shared" si="3"/>
        <v>#DIV/0!</v>
      </c>
    </row>
    <row r="109" spans="1:8" ht="18" customHeight="1">
      <c r="A109" s="885" t="s">
        <v>2</v>
      </c>
      <c r="B109" s="871" t="s">
        <v>402</v>
      </c>
      <c r="C109" s="460"/>
      <c r="D109" s="460"/>
      <c r="E109" s="460"/>
      <c r="F109" s="460"/>
      <c r="G109" s="461" t="e">
        <f t="shared" si="2"/>
        <v>#DIV/0!</v>
      </c>
      <c r="H109" s="461" t="e">
        <f t="shared" si="3"/>
        <v>#DIV/0!</v>
      </c>
    </row>
    <row r="110" spans="1:8" ht="18" customHeight="1">
      <c r="A110" s="868" t="s">
        <v>489</v>
      </c>
      <c r="B110" s="844" t="s">
        <v>490</v>
      </c>
      <c r="C110" s="845">
        <f>C111+C113+C112</f>
        <v>0</v>
      </c>
      <c r="D110" s="845">
        <f>D111+D113+D112</f>
        <v>0</v>
      </c>
      <c r="E110" s="845">
        <f>E111+E113+E112</f>
        <v>0</v>
      </c>
      <c r="F110" s="845">
        <f>F111+F113+F112</f>
        <v>0</v>
      </c>
      <c r="G110" s="845" t="e">
        <f t="shared" si="2"/>
        <v>#DIV/0!</v>
      </c>
      <c r="H110" s="845" t="e">
        <f t="shared" si="3"/>
        <v>#DIV/0!</v>
      </c>
    </row>
    <row r="111" spans="1:8" ht="18" customHeight="1">
      <c r="A111" s="885" t="s">
        <v>1</v>
      </c>
      <c r="B111" s="887" t="s">
        <v>894</v>
      </c>
      <c r="C111" s="460"/>
      <c r="D111" s="460"/>
      <c r="E111" s="460"/>
      <c r="F111" s="460"/>
      <c r="G111" s="461" t="e">
        <f t="shared" si="2"/>
        <v>#DIV/0!</v>
      </c>
      <c r="H111" s="461" t="e">
        <f t="shared" si="3"/>
        <v>#DIV/0!</v>
      </c>
    </row>
    <row r="112" spans="1:8" ht="18" customHeight="1">
      <c r="A112" s="885" t="s">
        <v>2</v>
      </c>
      <c r="B112" s="866" t="s">
        <v>492</v>
      </c>
      <c r="C112" s="460"/>
      <c r="D112" s="460"/>
      <c r="E112" s="460"/>
      <c r="F112" s="460"/>
      <c r="G112" s="461" t="e">
        <f t="shared" si="2"/>
        <v>#DIV/0!</v>
      </c>
      <c r="H112" s="461" t="e">
        <f t="shared" si="3"/>
        <v>#DIV/0!</v>
      </c>
    </row>
    <row r="113" spans="1:8" ht="18" customHeight="1">
      <c r="A113" s="885" t="s">
        <v>4</v>
      </c>
      <c r="B113" s="866" t="s">
        <v>478</v>
      </c>
      <c r="C113" s="460"/>
      <c r="D113" s="460"/>
      <c r="E113" s="460"/>
      <c r="F113" s="460"/>
      <c r="G113" s="461" t="e">
        <f t="shared" si="2"/>
        <v>#DIV/0!</v>
      </c>
      <c r="H113" s="461" t="e">
        <f t="shared" si="3"/>
        <v>#DIV/0!</v>
      </c>
    </row>
    <row r="114" spans="1:8" ht="18" customHeight="1">
      <c r="A114" s="868" t="s">
        <v>493</v>
      </c>
      <c r="B114" s="888" t="s">
        <v>494</v>
      </c>
      <c r="C114" s="884"/>
      <c r="D114" s="884"/>
      <c r="E114" s="884"/>
      <c r="F114" s="884"/>
      <c r="G114" s="845" t="e">
        <f t="shared" si="2"/>
        <v>#DIV/0!</v>
      </c>
      <c r="H114" s="845" t="e">
        <f t="shared" si="3"/>
        <v>#DIV/0!</v>
      </c>
    </row>
    <row r="115" spans="1:8" ht="6" customHeight="1">
      <c r="A115" s="1579"/>
      <c r="B115" s="1580"/>
      <c r="C115" s="1580"/>
      <c r="D115" s="1580"/>
      <c r="E115" s="1580"/>
      <c r="F115" s="1580"/>
      <c r="G115" s="1580"/>
      <c r="H115" s="1581"/>
    </row>
    <row r="116" spans="1:8" ht="21" customHeight="1">
      <c r="A116" s="868" t="s">
        <v>495</v>
      </c>
      <c r="B116" s="889" t="s">
        <v>496</v>
      </c>
      <c r="C116" s="845">
        <f>C17-C54</f>
        <v>0</v>
      </c>
      <c r="D116" s="845">
        <f>D17-D54</f>
        <v>0</v>
      </c>
      <c r="E116" s="845">
        <f>E17-E54</f>
        <v>0</v>
      </c>
      <c r="F116" s="845">
        <f>F17-F54</f>
        <v>0</v>
      </c>
      <c r="G116" s="861" t="e">
        <f>F116/E116%</f>
        <v>#DIV/0!</v>
      </c>
      <c r="H116" s="861" t="e">
        <f>F116/C116%</f>
        <v>#DIV/0!</v>
      </c>
    </row>
    <row r="117" spans="1:8" ht="21" customHeight="1">
      <c r="A117" s="868" t="s">
        <v>497</v>
      </c>
      <c r="B117" s="889" t="s">
        <v>498</v>
      </c>
      <c r="C117" s="860"/>
      <c r="D117" s="860"/>
      <c r="E117" s="860"/>
      <c r="F117" s="860"/>
      <c r="G117" s="861" t="e">
        <f>F117/E117%</f>
        <v>#DIV/0!</v>
      </c>
      <c r="H117" s="861" t="e">
        <f>F117/C117%</f>
        <v>#DIV/0!</v>
      </c>
    </row>
    <row r="118" spans="1:8" ht="21" customHeight="1">
      <c r="A118" s="868" t="s">
        <v>499</v>
      </c>
      <c r="B118" s="889" t="s">
        <v>895</v>
      </c>
      <c r="C118" s="845">
        <f>C116-C117</f>
        <v>0</v>
      </c>
      <c r="D118" s="845">
        <f>D116-D117</f>
        <v>0</v>
      </c>
      <c r="E118" s="845">
        <f>E116-E117</f>
        <v>0</v>
      </c>
      <c r="F118" s="845">
        <f>F116-F117</f>
        <v>0</v>
      </c>
      <c r="G118" s="861" t="e">
        <f>F118/E118%</f>
        <v>#DIV/0!</v>
      </c>
      <c r="H118" s="861" t="e">
        <f>F118/C118%</f>
        <v>#DIV/0!</v>
      </c>
    </row>
    <row r="119" spans="1:8" s="850" customFormat="1" ht="6.75" customHeight="1">
      <c r="A119" s="890"/>
      <c r="B119" s="891"/>
      <c r="C119" s="891"/>
      <c r="D119" s="891"/>
      <c r="E119" s="891"/>
      <c r="F119" s="891"/>
      <c r="G119" s="891"/>
      <c r="H119" s="892"/>
    </row>
    <row r="120" spans="1:8" s="862" customFormat="1" ht="18" customHeight="1">
      <c r="A120" s="868" t="s">
        <v>505</v>
      </c>
      <c r="B120" s="889" t="s">
        <v>506</v>
      </c>
      <c r="C120" s="893">
        <f>C121+C122+C124+C123</f>
        <v>0</v>
      </c>
      <c r="D120" s="893">
        <f>D121+D122+D124+D123</f>
        <v>0</v>
      </c>
      <c r="E120" s="893">
        <f>E121+E122+E124+E123</f>
        <v>0</v>
      </c>
      <c r="F120" s="893">
        <f>F121+F122+F124+F123</f>
        <v>0</v>
      </c>
      <c r="G120" s="893" t="e">
        <f>F120/E120%</f>
        <v>#DIV/0!</v>
      </c>
      <c r="H120" s="893" t="e">
        <f>F120/C120%</f>
        <v>#DIV/0!</v>
      </c>
    </row>
    <row r="121" spans="1:8" ht="15.75" customHeight="1">
      <c r="A121" s="843" t="s">
        <v>1</v>
      </c>
      <c r="B121" s="894" t="s">
        <v>507</v>
      </c>
      <c r="C121" s="428"/>
      <c r="D121" s="428"/>
      <c r="E121" s="428"/>
      <c r="F121" s="428"/>
      <c r="G121" s="434" t="e">
        <f>F121/E121%</f>
        <v>#DIV/0!</v>
      </c>
      <c r="H121" s="434" t="e">
        <f>F121/C121%</f>
        <v>#DIV/0!</v>
      </c>
    </row>
    <row r="122" spans="1:8" ht="15.75" customHeight="1">
      <c r="A122" s="843" t="s">
        <v>2</v>
      </c>
      <c r="B122" s="895" t="s">
        <v>508</v>
      </c>
      <c r="C122" s="428"/>
      <c r="D122" s="428"/>
      <c r="E122" s="428"/>
      <c r="F122" s="428"/>
      <c r="G122" s="434" t="e">
        <f>F122/E122%</f>
        <v>#DIV/0!</v>
      </c>
      <c r="H122" s="434" t="e">
        <f>F122/C122%</f>
        <v>#DIV/0!</v>
      </c>
    </row>
    <row r="123" spans="1:8" ht="15.75" customHeight="1">
      <c r="A123" s="843" t="s">
        <v>4</v>
      </c>
      <c r="B123" s="895" t="s">
        <v>509</v>
      </c>
      <c r="C123" s="428"/>
      <c r="D123" s="428"/>
      <c r="E123" s="428"/>
      <c r="F123" s="428"/>
      <c r="G123" s="434" t="e">
        <f>F123/E123%</f>
        <v>#DIV/0!</v>
      </c>
      <c r="H123" s="434" t="e">
        <f>F123/C123%</f>
        <v>#DIV/0!</v>
      </c>
    </row>
    <row r="124" spans="1:8" ht="15.75" customHeight="1">
      <c r="A124" s="843" t="s">
        <v>8</v>
      </c>
      <c r="B124" s="895" t="s">
        <v>510</v>
      </c>
      <c r="C124" s="428"/>
      <c r="D124" s="428"/>
      <c r="E124" s="428"/>
      <c r="F124" s="428"/>
      <c r="G124" s="434" t="e">
        <f>F124/E124%</f>
        <v>#DIV/0!</v>
      </c>
      <c r="H124" s="434" t="e">
        <f>F124/C124%</f>
        <v>#DIV/0!</v>
      </c>
    </row>
    <row r="125" spans="1:8" ht="6" customHeight="1">
      <c r="A125" s="1591"/>
      <c r="B125" s="1591"/>
      <c r="C125" s="1591"/>
      <c r="D125" s="1591"/>
      <c r="E125" s="1591"/>
      <c r="F125" s="1591"/>
      <c r="G125" s="1591"/>
      <c r="H125" s="1591"/>
    </row>
    <row r="126" spans="1:8" s="862" customFormat="1" ht="20.25" customHeight="1">
      <c r="A126" s="868" t="s">
        <v>512</v>
      </c>
      <c r="B126" s="844" t="s">
        <v>513</v>
      </c>
      <c r="C126" s="893">
        <f>C127+C128+C130+C129+C131</f>
        <v>0</v>
      </c>
      <c r="D126" s="893">
        <f>D127+D128+D130+D129+D131</f>
        <v>0</v>
      </c>
      <c r="E126" s="893">
        <f>E127+E128+E130+E129+E131</f>
        <v>0</v>
      </c>
      <c r="F126" s="893">
        <f>F127+F128+F130+F129+F131</f>
        <v>0</v>
      </c>
      <c r="G126" s="893" t="e">
        <f aca="true" t="shared" si="4" ref="G126:G131">F126/E126%</f>
        <v>#DIV/0!</v>
      </c>
      <c r="H126" s="893" t="e">
        <f aca="true" t="shared" si="5" ref="H126:H131">F126/C126%</f>
        <v>#DIV/0!</v>
      </c>
    </row>
    <row r="127" spans="1:8" ht="15" customHeight="1">
      <c r="A127" s="520" t="s">
        <v>1</v>
      </c>
      <c r="B127" s="894" t="s">
        <v>507</v>
      </c>
      <c r="C127" s="428"/>
      <c r="D127" s="428"/>
      <c r="E127" s="428"/>
      <c r="F127" s="428"/>
      <c r="G127" s="434" t="e">
        <f t="shared" si="4"/>
        <v>#DIV/0!</v>
      </c>
      <c r="H127" s="434" t="e">
        <f t="shared" si="5"/>
        <v>#DIV/0!</v>
      </c>
    </row>
    <row r="128" spans="1:8" ht="15" customHeight="1">
      <c r="A128" s="520" t="s">
        <v>2</v>
      </c>
      <c r="B128" s="895" t="s">
        <v>508</v>
      </c>
      <c r="C128" s="428"/>
      <c r="D128" s="428"/>
      <c r="E128" s="428"/>
      <c r="F128" s="428"/>
      <c r="G128" s="434" t="e">
        <f t="shared" si="4"/>
        <v>#DIV/0!</v>
      </c>
      <c r="H128" s="434" t="e">
        <f t="shared" si="5"/>
        <v>#DIV/0!</v>
      </c>
    </row>
    <row r="129" spans="1:8" ht="15" customHeight="1">
      <c r="A129" s="520" t="s">
        <v>4</v>
      </c>
      <c r="B129" s="895" t="s">
        <v>509</v>
      </c>
      <c r="C129" s="428"/>
      <c r="D129" s="428"/>
      <c r="E129" s="428"/>
      <c r="F129" s="428"/>
      <c r="G129" s="434" t="e">
        <f t="shared" si="4"/>
        <v>#DIV/0!</v>
      </c>
      <c r="H129" s="434" t="e">
        <f t="shared" si="5"/>
        <v>#DIV/0!</v>
      </c>
    </row>
    <row r="130" spans="1:8" ht="15" customHeight="1">
      <c r="A130" s="520" t="s">
        <v>8</v>
      </c>
      <c r="B130" s="895" t="s">
        <v>510</v>
      </c>
      <c r="C130" s="428"/>
      <c r="D130" s="428"/>
      <c r="E130" s="428"/>
      <c r="F130" s="428"/>
      <c r="G130" s="434" t="e">
        <f t="shared" si="4"/>
        <v>#DIV/0!</v>
      </c>
      <c r="H130" s="434" t="e">
        <f t="shared" si="5"/>
        <v>#DIV/0!</v>
      </c>
    </row>
    <row r="131" spans="1:8" ht="17.25" customHeight="1">
      <c r="A131" s="520" t="s">
        <v>335</v>
      </c>
      <c r="B131" s="895" t="s">
        <v>514</v>
      </c>
      <c r="C131" s="428"/>
      <c r="D131" s="428"/>
      <c r="E131" s="428"/>
      <c r="F131" s="428"/>
      <c r="G131" s="434" t="e">
        <f t="shared" si="4"/>
        <v>#DIV/0!</v>
      </c>
      <c r="H131" s="434" t="e">
        <f t="shared" si="5"/>
        <v>#DIV/0!</v>
      </c>
    </row>
    <row r="132" spans="1:8" ht="7.5" customHeight="1">
      <c r="A132" s="1596"/>
      <c r="B132" s="1597"/>
      <c r="C132" s="1597"/>
      <c r="D132" s="1597"/>
      <c r="E132" s="1597"/>
      <c r="F132" s="1597"/>
      <c r="G132" s="1597"/>
      <c r="H132" s="1598"/>
    </row>
    <row r="133" spans="1:8" ht="30.75" customHeight="1">
      <c r="A133" s="896" t="s">
        <v>896</v>
      </c>
      <c r="B133" s="533" t="s">
        <v>897</v>
      </c>
      <c r="C133" s="893">
        <f>C134+C135+C137+C136+C138</f>
        <v>0</v>
      </c>
      <c r="D133" s="893">
        <f>D134+D135+D137+D136+D138</f>
        <v>0</v>
      </c>
      <c r="E133" s="893">
        <f>E134+E135+E137+E136+E138</f>
        <v>0</v>
      </c>
      <c r="F133" s="893">
        <f>F134+F135+F137+F136+F138</f>
        <v>0</v>
      </c>
      <c r="G133" s="893" t="e">
        <f aca="true" t="shared" si="6" ref="G133:G138">F133/E133%</f>
        <v>#DIV/0!</v>
      </c>
      <c r="H133" s="893" t="e">
        <f aca="true" t="shared" si="7" ref="H133:H138">F133/C133%</f>
        <v>#DIV/0!</v>
      </c>
    </row>
    <row r="134" spans="1:8" ht="16.5" customHeight="1">
      <c r="A134" s="865" t="s">
        <v>1</v>
      </c>
      <c r="B134" s="894" t="s">
        <v>507</v>
      </c>
      <c r="C134" s="428"/>
      <c r="D134" s="428"/>
      <c r="E134" s="428"/>
      <c r="F134" s="428"/>
      <c r="G134" s="434" t="e">
        <f t="shared" si="6"/>
        <v>#DIV/0!</v>
      </c>
      <c r="H134" s="434" t="e">
        <f t="shared" si="7"/>
        <v>#DIV/0!</v>
      </c>
    </row>
    <row r="135" spans="1:8" ht="16.5" customHeight="1">
      <c r="A135" s="865" t="s">
        <v>2</v>
      </c>
      <c r="B135" s="895" t="s">
        <v>508</v>
      </c>
      <c r="C135" s="428"/>
      <c r="D135" s="428"/>
      <c r="E135" s="428"/>
      <c r="F135" s="428"/>
      <c r="G135" s="434" t="e">
        <f t="shared" si="6"/>
        <v>#DIV/0!</v>
      </c>
      <c r="H135" s="434" t="e">
        <f t="shared" si="7"/>
        <v>#DIV/0!</v>
      </c>
    </row>
    <row r="136" spans="1:8" ht="15" customHeight="1">
      <c r="A136" s="865" t="s">
        <v>4</v>
      </c>
      <c r="B136" s="895" t="s">
        <v>509</v>
      </c>
      <c r="C136" s="428"/>
      <c r="D136" s="428"/>
      <c r="E136" s="428"/>
      <c r="F136" s="428"/>
      <c r="G136" s="434" t="e">
        <f t="shared" si="6"/>
        <v>#DIV/0!</v>
      </c>
      <c r="H136" s="434" t="e">
        <f t="shared" si="7"/>
        <v>#DIV/0!</v>
      </c>
    </row>
    <row r="137" spans="1:8" ht="15" customHeight="1">
      <c r="A137" s="865" t="s">
        <v>8</v>
      </c>
      <c r="B137" s="895" t="s">
        <v>510</v>
      </c>
      <c r="C137" s="428"/>
      <c r="D137" s="428"/>
      <c r="E137" s="428"/>
      <c r="F137" s="428"/>
      <c r="G137" s="434" t="e">
        <f t="shared" si="6"/>
        <v>#DIV/0!</v>
      </c>
      <c r="H137" s="434" t="e">
        <f t="shared" si="7"/>
        <v>#DIV/0!</v>
      </c>
    </row>
    <row r="138" spans="1:8" ht="15" customHeight="1">
      <c r="A138" s="865" t="s">
        <v>335</v>
      </c>
      <c r="B138" s="895" t="s">
        <v>514</v>
      </c>
      <c r="C138" s="428"/>
      <c r="D138" s="428"/>
      <c r="E138" s="428"/>
      <c r="F138" s="428"/>
      <c r="G138" s="434" t="e">
        <f t="shared" si="6"/>
        <v>#DIV/0!</v>
      </c>
      <c r="H138" s="434" t="e">
        <f t="shared" si="7"/>
        <v>#DIV/0!</v>
      </c>
    </row>
    <row r="139" spans="1:7" ht="3" customHeight="1">
      <c r="A139" s="897"/>
      <c r="B139" s="897"/>
      <c r="C139" s="898"/>
      <c r="D139" s="898"/>
      <c r="E139" s="898"/>
      <c r="F139" s="898"/>
      <c r="G139" s="898"/>
    </row>
    <row r="140" spans="1:7" ht="15">
      <c r="A140" s="899"/>
      <c r="B140" s="900" t="s">
        <v>544</v>
      </c>
      <c r="C140" s="901"/>
      <c r="D140" s="899"/>
      <c r="E140" s="901"/>
      <c r="F140" s="901"/>
      <c r="G140" s="901"/>
    </row>
    <row r="141" spans="1:7" ht="3.75" customHeight="1">
      <c r="A141" s="899"/>
      <c r="B141" s="902"/>
      <c r="C141" s="901"/>
      <c r="D141" s="901"/>
      <c r="E141" s="901"/>
      <c r="F141" s="901"/>
      <c r="G141" s="901"/>
    </row>
    <row r="142" spans="1:8" ht="12.75" customHeight="1">
      <c r="A142" s="1589" t="s">
        <v>11</v>
      </c>
      <c r="B142" s="1589" t="s">
        <v>327</v>
      </c>
      <c r="C142" s="1599" t="s">
        <v>545</v>
      </c>
      <c r="D142" s="1599" t="s">
        <v>546</v>
      </c>
      <c r="E142" s="1600" t="s">
        <v>547</v>
      </c>
      <c r="F142" s="1599" t="s">
        <v>548</v>
      </c>
      <c r="G142" s="1470" t="s">
        <v>549</v>
      </c>
      <c r="H142" s="1470" t="s">
        <v>550</v>
      </c>
    </row>
    <row r="143" spans="1:8" ht="15.75" customHeight="1">
      <c r="A143" s="1589"/>
      <c r="B143" s="1589"/>
      <c r="C143" s="1599"/>
      <c r="D143" s="1599"/>
      <c r="E143" s="1600"/>
      <c r="F143" s="1599"/>
      <c r="G143" s="1470"/>
      <c r="H143" s="1470"/>
    </row>
    <row r="144" spans="1:8" ht="12.75">
      <c r="A144" s="903" t="s">
        <v>1</v>
      </c>
      <c r="B144" s="903" t="s">
        <v>2</v>
      </c>
      <c r="C144" s="903" t="s">
        <v>4</v>
      </c>
      <c r="D144" s="903" t="s">
        <v>8</v>
      </c>
      <c r="E144" s="903" t="s">
        <v>335</v>
      </c>
      <c r="F144" s="903" t="s">
        <v>336</v>
      </c>
      <c r="G144" s="903" t="s">
        <v>337</v>
      </c>
      <c r="H144" s="903" t="s">
        <v>338</v>
      </c>
    </row>
    <row r="145" spans="1:8" ht="15">
      <c r="A145" s="848" t="s">
        <v>180</v>
      </c>
      <c r="B145" s="904" t="s">
        <v>898</v>
      </c>
      <c r="C145" s="845">
        <f>C146+C147+C148+C149</f>
        <v>0</v>
      </c>
      <c r="D145" s="845">
        <f>D146+D147+D148+D149</f>
        <v>0</v>
      </c>
      <c r="E145" s="845">
        <f>E146+E147+E148+E149</f>
        <v>0</v>
      </c>
      <c r="F145" s="845">
        <f>F146+F147+F148+F149</f>
        <v>0</v>
      </c>
      <c r="G145" s="845">
        <f>F145-E145</f>
        <v>0</v>
      </c>
      <c r="H145" s="845">
        <f>F145-C145</f>
        <v>0</v>
      </c>
    </row>
    <row r="146" spans="1:8" ht="12.75">
      <c r="A146" s="843" t="s">
        <v>1</v>
      </c>
      <c r="B146" s="905" t="s">
        <v>552</v>
      </c>
      <c r="C146" s="852"/>
      <c r="D146" s="852"/>
      <c r="E146" s="852"/>
      <c r="F146" s="852"/>
      <c r="G146" s="853">
        <f>F146-E146</f>
        <v>0</v>
      </c>
      <c r="H146" s="853">
        <f>F146-C146</f>
        <v>0</v>
      </c>
    </row>
    <row r="147" spans="1:8" ht="12.75">
      <c r="A147" s="843" t="s">
        <v>2</v>
      </c>
      <c r="B147" s="905" t="s">
        <v>899</v>
      </c>
      <c r="C147" s="852"/>
      <c r="D147" s="852"/>
      <c r="E147" s="852"/>
      <c r="F147" s="852"/>
      <c r="G147" s="853">
        <f>F147-E147</f>
        <v>0</v>
      </c>
      <c r="H147" s="853">
        <f>F147-C147</f>
        <v>0</v>
      </c>
    </row>
    <row r="148" spans="1:8" ht="12.75">
      <c r="A148" s="843" t="s">
        <v>4</v>
      </c>
      <c r="B148" s="905" t="s">
        <v>900</v>
      </c>
      <c r="C148" s="852"/>
      <c r="D148" s="852"/>
      <c r="E148" s="852"/>
      <c r="F148" s="852"/>
      <c r="G148" s="853">
        <f>F148-E148</f>
        <v>0</v>
      </c>
      <c r="H148" s="853">
        <f>F148-C148</f>
        <v>0</v>
      </c>
    </row>
    <row r="149" spans="1:8" ht="12.75">
      <c r="A149" s="843" t="s">
        <v>8</v>
      </c>
      <c r="B149" s="905" t="s">
        <v>901</v>
      </c>
      <c r="C149" s="852"/>
      <c r="D149" s="852"/>
      <c r="E149" s="852"/>
      <c r="F149" s="852"/>
      <c r="G149" s="853">
        <f>F149-E149</f>
        <v>0</v>
      </c>
      <c r="H149" s="853">
        <f>F149-C149</f>
        <v>0</v>
      </c>
    </row>
    <row r="150" spans="1:8" ht="3.75" customHeight="1">
      <c r="A150" s="906"/>
      <c r="B150" s="906"/>
      <c r="C150" s="906"/>
      <c r="D150" s="906"/>
      <c r="E150" s="906"/>
      <c r="F150" s="906"/>
      <c r="G150" s="906"/>
      <c r="H150" s="907"/>
    </row>
    <row r="151" spans="1:8" ht="15">
      <c r="A151" s="908"/>
      <c r="B151" s="1450" t="s">
        <v>561</v>
      </c>
      <c r="C151" s="1450"/>
      <c r="D151" s="1450"/>
      <c r="E151" s="1450"/>
      <c r="F151" s="897"/>
      <c r="G151" s="897"/>
      <c r="H151" s="850"/>
    </row>
    <row r="152" spans="1:8" ht="6" customHeight="1">
      <c r="A152" s="909"/>
      <c r="B152" s="910"/>
      <c r="C152" s="911"/>
      <c r="D152" s="911"/>
      <c r="E152" s="911"/>
      <c r="F152" s="911"/>
      <c r="G152" s="911"/>
      <c r="H152" s="910"/>
    </row>
    <row r="153" spans="1:9" ht="15" customHeight="1">
      <c r="A153" s="1589" t="s">
        <v>11</v>
      </c>
      <c r="B153" s="1589" t="s">
        <v>327</v>
      </c>
      <c r="C153" s="1599" t="s">
        <v>546</v>
      </c>
      <c r="D153" s="1589" t="s">
        <v>562</v>
      </c>
      <c r="E153" s="1589"/>
      <c r="F153" s="1599" t="s">
        <v>548</v>
      </c>
      <c r="G153" s="1470" t="s">
        <v>550</v>
      </c>
      <c r="H153" s="1470" t="s">
        <v>332</v>
      </c>
      <c r="I153" s="829"/>
    </row>
    <row r="154" spans="1:8" ht="28.5" customHeight="1">
      <c r="A154" s="1589"/>
      <c r="B154" s="1589"/>
      <c r="C154" s="1599"/>
      <c r="D154" s="840" t="s">
        <v>902</v>
      </c>
      <c r="E154" s="840" t="s">
        <v>903</v>
      </c>
      <c r="F154" s="1599"/>
      <c r="G154" s="1470"/>
      <c r="H154" s="1470"/>
    </row>
    <row r="155" spans="1:8" ht="11.25" customHeight="1">
      <c r="A155" s="841" t="s">
        <v>1</v>
      </c>
      <c r="B155" s="841" t="s">
        <v>2</v>
      </c>
      <c r="C155" s="841" t="s">
        <v>4</v>
      </c>
      <c r="D155" s="841" t="s">
        <v>8</v>
      </c>
      <c r="E155" s="841" t="s">
        <v>335</v>
      </c>
      <c r="F155" s="841" t="s">
        <v>336</v>
      </c>
      <c r="G155" s="841" t="s">
        <v>337</v>
      </c>
      <c r="H155" s="841" t="s">
        <v>338</v>
      </c>
    </row>
    <row r="156" spans="1:8" s="862" customFormat="1" ht="31.5" customHeight="1">
      <c r="A156" s="896" t="s">
        <v>565</v>
      </c>
      <c r="B156" s="533" t="s">
        <v>566</v>
      </c>
      <c r="C156" s="845">
        <f>SUM(C158:C162)</f>
        <v>0</v>
      </c>
      <c r="D156" s="845">
        <f>SUM(D158:D162)</f>
        <v>0</v>
      </c>
      <c r="E156" s="845">
        <f>SUM(E158:E162)</f>
        <v>0</v>
      </c>
      <c r="F156" s="845">
        <f>SUM(F158:F162)</f>
        <v>0</v>
      </c>
      <c r="G156" s="551">
        <f aca="true" t="shared" si="8" ref="G156:G165">F156-C156</f>
        <v>0</v>
      </c>
      <c r="H156" s="845" t="e">
        <f aca="true" t="shared" si="9" ref="H156:H165">F156/C156%</f>
        <v>#DIV/0!</v>
      </c>
    </row>
    <row r="157" spans="1:8" ht="12.75">
      <c r="A157" s="843"/>
      <c r="B157" s="912" t="s">
        <v>904</v>
      </c>
      <c r="C157" s="913"/>
      <c r="D157" s="913"/>
      <c r="E157" s="913"/>
      <c r="F157" s="913"/>
      <c r="G157" s="914">
        <f t="shared" si="8"/>
        <v>0</v>
      </c>
      <c r="H157" s="915" t="e">
        <f t="shared" si="9"/>
        <v>#DIV/0!</v>
      </c>
    </row>
    <row r="158" spans="1:8" ht="12.75">
      <c r="A158" s="843" t="s">
        <v>1</v>
      </c>
      <c r="B158" s="905" t="s">
        <v>905</v>
      </c>
      <c r="C158" s="852"/>
      <c r="D158" s="852"/>
      <c r="E158" s="852"/>
      <c r="F158" s="852"/>
      <c r="G158" s="916">
        <f t="shared" si="8"/>
        <v>0</v>
      </c>
      <c r="H158" s="853" t="e">
        <f t="shared" si="9"/>
        <v>#DIV/0!</v>
      </c>
    </row>
    <row r="159" spans="1:8" ht="12.75">
      <c r="A159" s="843" t="s">
        <v>2</v>
      </c>
      <c r="B159" s="905" t="s">
        <v>906</v>
      </c>
      <c r="C159" s="852"/>
      <c r="D159" s="852"/>
      <c r="E159" s="852"/>
      <c r="F159" s="852"/>
      <c r="G159" s="916">
        <f t="shared" si="8"/>
        <v>0</v>
      </c>
      <c r="H159" s="853" t="e">
        <f t="shared" si="9"/>
        <v>#DIV/0!</v>
      </c>
    </row>
    <row r="160" spans="1:8" ht="12.75">
      <c r="A160" s="843" t="s">
        <v>4</v>
      </c>
      <c r="B160" s="905" t="s">
        <v>571</v>
      </c>
      <c r="C160" s="852"/>
      <c r="D160" s="852"/>
      <c r="E160" s="852"/>
      <c r="F160" s="852"/>
      <c r="G160" s="916">
        <f t="shared" si="8"/>
        <v>0</v>
      </c>
      <c r="H160" s="853" t="e">
        <f t="shared" si="9"/>
        <v>#DIV/0!</v>
      </c>
    </row>
    <row r="161" spans="1:8" ht="12.75">
      <c r="A161" s="843" t="s">
        <v>8</v>
      </c>
      <c r="B161" s="905" t="s">
        <v>572</v>
      </c>
      <c r="C161" s="852"/>
      <c r="D161" s="852"/>
      <c r="E161" s="852"/>
      <c r="F161" s="852"/>
      <c r="G161" s="916">
        <f t="shared" si="8"/>
        <v>0</v>
      </c>
      <c r="H161" s="853" t="e">
        <f t="shared" si="9"/>
        <v>#DIV/0!</v>
      </c>
    </row>
    <row r="162" spans="1:8" ht="12.75">
      <c r="A162" s="843" t="s">
        <v>335</v>
      </c>
      <c r="B162" s="905" t="s">
        <v>402</v>
      </c>
      <c r="C162" s="852"/>
      <c r="D162" s="852"/>
      <c r="E162" s="852"/>
      <c r="F162" s="852"/>
      <c r="G162" s="916">
        <f t="shared" si="8"/>
        <v>0</v>
      </c>
      <c r="H162" s="853" t="e">
        <f t="shared" si="9"/>
        <v>#DIV/0!</v>
      </c>
    </row>
    <row r="163" spans="1:8" ht="12.75">
      <c r="A163" s="848" t="s">
        <v>573</v>
      </c>
      <c r="B163" s="550" t="s">
        <v>574</v>
      </c>
      <c r="C163" s="415"/>
      <c r="D163" s="415"/>
      <c r="E163" s="415"/>
      <c r="F163" s="415"/>
      <c r="G163" s="551">
        <f t="shared" si="8"/>
        <v>0</v>
      </c>
      <c r="H163" s="417" t="e">
        <f t="shared" si="9"/>
        <v>#DIV/0!</v>
      </c>
    </row>
    <row r="164" spans="1:8" ht="13.5" customHeight="1">
      <c r="A164" s="843"/>
      <c r="B164" s="912" t="s">
        <v>907</v>
      </c>
      <c r="C164" s="913"/>
      <c r="D164" s="913"/>
      <c r="E164" s="913"/>
      <c r="F164" s="913"/>
      <c r="G164" s="914">
        <f t="shared" si="8"/>
        <v>0</v>
      </c>
      <c r="H164" s="915" t="e">
        <f t="shared" si="9"/>
        <v>#DIV/0!</v>
      </c>
    </row>
    <row r="165" spans="1:8" ht="18" customHeight="1">
      <c r="A165" s="917" t="s">
        <v>576</v>
      </c>
      <c r="B165" s="546" t="s">
        <v>577</v>
      </c>
      <c r="C165" s="418">
        <f>C156-C163</f>
        <v>0</v>
      </c>
      <c r="D165" s="418">
        <f>D156-D163</f>
        <v>0</v>
      </c>
      <c r="E165" s="418">
        <f>E156-E163</f>
        <v>0</v>
      </c>
      <c r="F165" s="418">
        <f>F156-F163</f>
        <v>0</v>
      </c>
      <c r="G165" s="563">
        <f t="shared" si="8"/>
        <v>0</v>
      </c>
      <c r="H165" s="418" t="e">
        <f t="shared" si="9"/>
        <v>#DIV/0!</v>
      </c>
    </row>
    <row r="166" spans="1:8" ht="31.5" customHeight="1">
      <c r="A166" s="549" t="s">
        <v>578</v>
      </c>
      <c r="B166" s="550" t="s">
        <v>579</v>
      </c>
      <c r="C166" s="418" t="s">
        <v>580</v>
      </c>
      <c r="D166" s="418" t="s">
        <v>580</v>
      </c>
      <c r="E166" s="418" t="s">
        <v>580</v>
      </c>
      <c r="F166" s="551" t="s">
        <v>580</v>
      </c>
      <c r="G166" s="551" t="s">
        <v>580</v>
      </c>
      <c r="H166" s="418" t="s">
        <v>580</v>
      </c>
    </row>
    <row r="167" spans="1:8" ht="15.75" customHeight="1">
      <c r="A167" s="552" t="s">
        <v>1</v>
      </c>
      <c r="B167" s="550" t="s">
        <v>581</v>
      </c>
      <c r="C167" s="418" t="s">
        <v>580</v>
      </c>
      <c r="D167" s="418" t="s">
        <v>580</v>
      </c>
      <c r="E167" s="418" t="s">
        <v>580</v>
      </c>
      <c r="F167" s="418"/>
      <c r="G167" s="551" t="s">
        <v>580</v>
      </c>
      <c r="H167" s="418" t="s">
        <v>580</v>
      </c>
    </row>
    <row r="168" spans="1:8" ht="15.75" customHeight="1">
      <c r="A168" s="549"/>
      <c r="B168" s="553" t="s">
        <v>582</v>
      </c>
      <c r="C168" s="418" t="s">
        <v>580</v>
      </c>
      <c r="D168" s="418" t="s">
        <v>580</v>
      </c>
      <c r="E168" s="418" t="s">
        <v>580</v>
      </c>
      <c r="F168" s="554">
        <f>F157-F167</f>
        <v>0</v>
      </c>
      <c r="G168" s="551" t="s">
        <v>580</v>
      </c>
      <c r="H168" s="418" t="s">
        <v>580</v>
      </c>
    </row>
    <row r="169" spans="1:8" ht="15.75" customHeight="1">
      <c r="A169" s="552" t="s">
        <v>583</v>
      </c>
      <c r="B169" s="550" t="s">
        <v>584</v>
      </c>
      <c r="C169" s="418" t="s">
        <v>580</v>
      </c>
      <c r="D169" s="418" t="s">
        <v>580</v>
      </c>
      <c r="E169" s="418" t="s">
        <v>580</v>
      </c>
      <c r="F169" s="555"/>
      <c r="G169" s="551" t="s">
        <v>580</v>
      </c>
      <c r="H169" s="418" t="s">
        <v>580</v>
      </c>
    </row>
    <row r="170" spans="1:8" ht="15.75" customHeight="1">
      <c r="A170" s="549"/>
      <c r="B170" s="553" t="s">
        <v>585</v>
      </c>
      <c r="C170" s="418" t="s">
        <v>580</v>
      </c>
      <c r="D170" s="418" t="s">
        <v>580</v>
      </c>
      <c r="E170" s="418" t="s">
        <v>580</v>
      </c>
      <c r="F170" s="554">
        <f>(F156-F157)-F169</f>
        <v>0</v>
      </c>
      <c r="G170" s="551" t="s">
        <v>580</v>
      </c>
      <c r="H170" s="418" t="s">
        <v>580</v>
      </c>
    </row>
    <row r="171" spans="1:8" ht="3.75" customHeight="1">
      <c r="A171" s="1591"/>
      <c r="B171" s="1591"/>
      <c r="C171" s="1591"/>
      <c r="D171" s="1591"/>
      <c r="E171" s="1591"/>
      <c r="F171" s="1591"/>
      <c r="G171" s="1591"/>
      <c r="H171" s="1591"/>
    </row>
    <row r="172" spans="1:8" s="862" customFormat="1" ht="15">
      <c r="A172" s="846" t="s">
        <v>586</v>
      </c>
      <c r="B172" s="556" t="s">
        <v>587</v>
      </c>
      <c r="C172" s="845">
        <f>C174+C180</f>
        <v>0</v>
      </c>
      <c r="D172" s="845">
        <f>D174+D180</f>
        <v>0</v>
      </c>
      <c r="E172" s="845">
        <f>E174+E180</f>
        <v>0</v>
      </c>
      <c r="F172" s="845">
        <f>F174+F180</f>
        <v>0</v>
      </c>
      <c r="G172" s="551">
        <f aca="true" t="shared" si="10" ref="G172:G182">F172-C172</f>
        <v>0</v>
      </c>
      <c r="H172" s="845" t="e">
        <f aca="true" t="shared" si="11" ref="H172:H182">F172/C172%</f>
        <v>#DIV/0!</v>
      </c>
    </row>
    <row r="173" spans="1:8" ht="12.75">
      <c r="A173" s="843"/>
      <c r="B173" s="918" t="s">
        <v>567</v>
      </c>
      <c r="C173" s="913"/>
      <c r="D173" s="913"/>
      <c r="E173" s="913"/>
      <c r="F173" s="913"/>
      <c r="G173" s="914">
        <f t="shared" si="10"/>
        <v>0</v>
      </c>
      <c r="H173" s="915" t="e">
        <f t="shared" si="11"/>
        <v>#DIV/0!</v>
      </c>
    </row>
    <row r="174" spans="1:8" s="831" customFormat="1" ht="12.75">
      <c r="A174" s="848" t="s">
        <v>588</v>
      </c>
      <c r="B174" s="659" t="s">
        <v>589</v>
      </c>
      <c r="C174" s="417">
        <f>SUM(C175:C179)</f>
        <v>0</v>
      </c>
      <c r="D174" s="417">
        <f>SUM(D175:D179)</f>
        <v>0</v>
      </c>
      <c r="E174" s="417">
        <f>SUM(E175:E179)</f>
        <v>0</v>
      </c>
      <c r="F174" s="417">
        <f>SUM(F175:F179)</f>
        <v>0</v>
      </c>
      <c r="G174" s="551">
        <f t="shared" si="10"/>
        <v>0</v>
      </c>
      <c r="H174" s="417" t="e">
        <f t="shared" si="11"/>
        <v>#DIV/0!</v>
      </c>
    </row>
    <row r="175" spans="1:8" s="831" customFormat="1" ht="12.75">
      <c r="A175" s="843" t="s">
        <v>1</v>
      </c>
      <c r="B175" s="560" t="s">
        <v>590</v>
      </c>
      <c r="C175" s="852"/>
      <c r="D175" s="852"/>
      <c r="E175" s="852"/>
      <c r="F175" s="852"/>
      <c r="G175" s="916">
        <f t="shared" si="10"/>
        <v>0</v>
      </c>
      <c r="H175" s="853" t="e">
        <f t="shared" si="11"/>
        <v>#DIV/0!</v>
      </c>
    </row>
    <row r="176" spans="1:8" ht="12.75">
      <c r="A176" s="843" t="s">
        <v>2</v>
      </c>
      <c r="B176" s="560" t="s">
        <v>591</v>
      </c>
      <c r="C176" s="852"/>
      <c r="D176" s="852"/>
      <c r="E176" s="852"/>
      <c r="F176" s="852"/>
      <c r="G176" s="916">
        <f t="shared" si="10"/>
        <v>0</v>
      </c>
      <c r="H176" s="853" t="e">
        <f t="shared" si="11"/>
        <v>#DIV/0!</v>
      </c>
    </row>
    <row r="177" spans="1:8" ht="12.75">
      <c r="A177" s="843" t="s">
        <v>4</v>
      </c>
      <c r="B177" s="560" t="s">
        <v>594</v>
      </c>
      <c r="C177" s="852"/>
      <c r="D177" s="852"/>
      <c r="E177" s="852"/>
      <c r="F177" s="852"/>
      <c r="G177" s="916">
        <f t="shared" si="10"/>
        <v>0</v>
      </c>
      <c r="H177" s="853" t="e">
        <f t="shared" si="11"/>
        <v>#DIV/0!</v>
      </c>
    </row>
    <row r="178" spans="1:8" ht="12.75">
      <c r="A178" s="843" t="s">
        <v>8</v>
      </c>
      <c r="B178" s="560" t="s">
        <v>595</v>
      </c>
      <c r="C178" s="852"/>
      <c r="D178" s="852"/>
      <c r="E178" s="852"/>
      <c r="F178" s="852"/>
      <c r="G178" s="916">
        <f t="shared" si="10"/>
        <v>0</v>
      </c>
      <c r="H178" s="853" t="e">
        <f t="shared" si="11"/>
        <v>#DIV/0!</v>
      </c>
    </row>
    <row r="179" spans="1:8" ht="12.75">
      <c r="A179" s="843" t="s">
        <v>335</v>
      </c>
      <c r="B179" s="560" t="s">
        <v>402</v>
      </c>
      <c r="C179" s="852"/>
      <c r="D179" s="852"/>
      <c r="E179" s="852"/>
      <c r="F179" s="852"/>
      <c r="G179" s="916">
        <f t="shared" si="10"/>
        <v>0</v>
      </c>
      <c r="H179" s="853" t="e">
        <f t="shared" si="11"/>
        <v>#DIV/0!</v>
      </c>
    </row>
    <row r="180" spans="1:8" ht="12.75">
      <c r="A180" s="848" t="s">
        <v>596</v>
      </c>
      <c r="B180" s="904" t="s">
        <v>597</v>
      </c>
      <c r="C180" s="417">
        <f>C181+C182</f>
        <v>0</v>
      </c>
      <c r="D180" s="417">
        <f>D181+D182</f>
        <v>0</v>
      </c>
      <c r="E180" s="417">
        <f>E181+E182</f>
        <v>0</v>
      </c>
      <c r="F180" s="417">
        <f>F181+F182</f>
        <v>0</v>
      </c>
      <c r="G180" s="551">
        <f t="shared" si="10"/>
        <v>0</v>
      </c>
      <c r="H180" s="417" t="e">
        <f t="shared" si="11"/>
        <v>#DIV/0!</v>
      </c>
    </row>
    <row r="181" spans="1:8" ht="12.75">
      <c r="A181" s="843" t="s">
        <v>1</v>
      </c>
      <c r="B181" s="905" t="s">
        <v>908</v>
      </c>
      <c r="C181" s="852"/>
      <c r="D181" s="852"/>
      <c r="E181" s="852"/>
      <c r="F181" s="852"/>
      <c r="G181" s="916">
        <f t="shared" si="10"/>
        <v>0</v>
      </c>
      <c r="H181" s="853" t="e">
        <f t="shared" si="11"/>
        <v>#DIV/0!</v>
      </c>
    </row>
    <row r="182" spans="1:8" ht="12.75">
      <c r="A182" s="843" t="s">
        <v>2</v>
      </c>
      <c r="B182" s="905" t="s">
        <v>402</v>
      </c>
      <c r="C182" s="852"/>
      <c r="D182" s="852"/>
      <c r="E182" s="852"/>
      <c r="F182" s="852"/>
      <c r="G182" s="916">
        <f t="shared" si="10"/>
        <v>0</v>
      </c>
      <c r="H182" s="853" t="e">
        <f t="shared" si="11"/>
        <v>#DIV/0!</v>
      </c>
    </row>
    <row r="183" spans="1:8" ht="31.5" customHeight="1">
      <c r="A183" s="549" t="s">
        <v>600</v>
      </c>
      <c r="B183" s="550" t="s">
        <v>601</v>
      </c>
      <c r="C183" s="418" t="s">
        <v>580</v>
      </c>
      <c r="D183" s="418" t="s">
        <v>580</v>
      </c>
      <c r="E183" s="418" t="s">
        <v>580</v>
      </c>
      <c r="F183" s="551" t="s">
        <v>580</v>
      </c>
      <c r="G183" s="551" t="s">
        <v>580</v>
      </c>
      <c r="H183" s="418" t="s">
        <v>580</v>
      </c>
    </row>
    <row r="184" spans="1:8" ht="15.75" customHeight="1">
      <c r="A184" s="552" t="s">
        <v>1</v>
      </c>
      <c r="B184" s="550" t="s">
        <v>602</v>
      </c>
      <c r="C184" s="418" t="s">
        <v>580</v>
      </c>
      <c r="D184" s="418" t="s">
        <v>580</v>
      </c>
      <c r="E184" s="418" t="s">
        <v>580</v>
      </c>
      <c r="F184" s="418"/>
      <c r="G184" s="551" t="s">
        <v>580</v>
      </c>
      <c r="H184" s="418" t="s">
        <v>580</v>
      </c>
    </row>
    <row r="185" spans="1:8" ht="15.75" customHeight="1">
      <c r="A185" s="549"/>
      <c r="B185" s="553" t="s">
        <v>603</v>
      </c>
      <c r="C185" s="418" t="s">
        <v>580</v>
      </c>
      <c r="D185" s="418" t="s">
        <v>580</v>
      </c>
      <c r="E185" s="418" t="s">
        <v>580</v>
      </c>
      <c r="F185" s="554">
        <f>F173-F184</f>
        <v>0</v>
      </c>
      <c r="G185" s="551" t="s">
        <v>580</v>
      </c>
      <c r="H185" s="418" t="s">
        <v>580</v>
      </c>
    </row>
    <row r="186" spans="1:8" ht="15.75" customHeight="1">
      <c r="A186" s="552" t="s">
        <v>583</v>
      </c>
      <c r="B186" s="550" t="s">
        <v>604</v>
      </c>
      <c r="C186" s="418" t="s">
        <v>580</v>
      </c>
      <c r="D186" s="418" t="s">
        <v>580</v>
      </c>
      <c r="E186" s="418" t="s">
        <v>580</v>
      </c>
      <c r="F186" s="555"/>
      <c r="G186" s="551" t="s">
        <v>580</v>
      </c>
      <c r="H186" s="418" t="s">
        <v>580</v>
      </c>
    </row>
    <row r="187" spans="1:8" ht="15.75" customHeight="1">
      <c r="A187" s="549"/>
      <c r="B187" s="553" t="s">
        <v>909</v>
      </c>
      <c r="C187" s="418" t="s">
        <v>580</v>
      </c>
      <c r="D187" s="418" t="s">
        <v>580</v>
      </c>
      <c r="E187" s="418" t="s">
        <v>580</v>
      </c>
      <c r="F187" s="554">
        <f>(F175+F181)-F186</f>
        <v>0</v>
      </c>
      <c r="G187" s="551" t="s">
        <v>580</v>
      </c>
      <c r="H187" s="418" t="s">
        <v>580</v>
      </c>
    </row>
    <row r="188" spans="1:8" ht="6" customHeight="1">
      <c r="A188" s="1591"/>
      <c r="B188" s="1591"/>
      <c r="C188" s="1591"/>
      <c r="D188" s="1591"/>
      <c r="E188" s="1591"/>
      <c r="F188" s="1591"/>
      <c r="G188" s="1591"/>
      <c r="H188" s="1591"/>
    </row>
    <row r="189" spans="1:8" ht="15">
      <c r="A189" s="919" t="s">
        <v>196</v>
      </c>
      <c r="B189" s="565" t="s">
        <v>910</v>
      </c>
      <c r="C189" s="884"/>
      <c r="D189" s="884"/>
      <c r="E189" s="884"/>
      <c r="F189" s="884"/>
      <c r="G189" s="563">
        <f>F189-C189</f>
        <v>0</v>
      </c>
      <c r="H189" s="845" t="e">
        <f>F189/C189%</f>
        <v>#DIV/0!</v>
      </c>
    </row>
    <row r="190" spans="1:8" ht="15">
      <c r="A190" s="920" t="s">
        <v>209</v>
      </c>
      <c r="B190" s="567" t="s">
        <v>607</v>
      </c>
      <c r="C190" s="921"/>
      <c r="D190" s="921"/>
      <c r="E190" s="921"/>
      <c r="F190" s="921"/>
      <c r="G190" s="563">
        <f>F190-C190</f>
        <v>0</v>
      </c>
      <c r="H190" s="922" t="e">
        <f>F190/C190%</f>
        <v>#DIV/0!</v>
      </c>
    </row>
    <row r="191" spans="1:8" ht="31.5" customHeight="1">
      <c r="A191" s="568" t="s">
        <v>608</v>
      </c>
      <c r="B191" s="550" t="s">
        <v>579</v>
      </c>
      <c r="C191" s="418" t="s">
        <v>580</v>
      </c>
      <c r="D191" s="418" t="s">
        <v>580</v>
      </c>
      <c r="E191" s="418" t="s">
        <v>580</v>
      </c>
      <c r="F191" s="418" t="s">
        <v>580</v>
      </c>
      <c r="G191" s="551" t="s">
        <v>580</v>
      </c>
      <c r="H191" s="418" t="s">
        <v>580</v>
      </c>
    </row>
    <row r="192" spans="1:8" ht="15.75" customHeight="1">
      <c r="A192" s="923" t="s">
        <v>1</v>
      </c>
      <c r="B192" s="570" t="s">
        <v>610</v>
      </c>
      <c r="C192" s="418" t="s">
        <v>580</v>
      </c>
      <c r="D192" s="418" t="s">
        <v>580</v>
      </c>
      <c r="E192" s="418" t="s">
        <v>580</v>
      </c>
      <c r="F192" s="418"/>
      <c r="G192" s="551" t="s">
        <v>580</v>
      </c>
      <c r="H192" s="418" t="s">
        <v>580</v>
      </c>
    </row>
    <row r="193" spans="1:8" ht="15.75" customHeight="1">
      <c r="A193" s="568"/>
      <c r="B193" s="553" t="s">
        <v>611</v>
      </c>
      <c r="C193" s="418" t="s">
        <v>580</v>
      </c>
      <c r="D193" s="418" t="s">
        <v>580</v>
      </c>
      <c r="E193" s="418" t="s">
        <v>580</v>
      </c>
      <c r="F193" s="554">
        <f>(F189+F190)-F192</f>
        <v>0</v>
      </c>
      <c r="G193" s="418" t="s">
        <v>580</v>
      </c>
      <c r="H193" s="418" t="s">
        <v>580</v>
      </c>
    </row>
    <row r="194" spans="1:8" ht="6.75" customHeight="1">
      <c r="A194" s="1596"/>
      <c r="B194" s="1580"/>
      <c r="C194" s="1580"/>
      <c r="D194" s="1580"/>
      <c r="E194" s="1580"/>
      <c r="F194" s="1580"/>
      <c r="G194" s="1580"/>
      <c r="H194" s="1581"/>
    </row>
    <row r="195" spans="1:8" ht="15">
      <c r="A195" s="920" t="s">
        <v>374</v>
      </c>
      <c r="B195" s="572" t="s">
        <v>612</v>
      </c>
      <c r="C195" s="860"/>
      <c r="D195" s="860"/>
      <c r="E195" s="860"/>
      <c r="F195" s="860"/>
      <c r="G195" s="563">
        <f>F195-C195</f>
        <v>0</v>
      </c>
      <c r="H195" s="861" t="e">
        <f>F195/C195%</f>
        <v>#DIV/0!</v>
      </c>
    </row>
    <row r="196" spans="1:8" ht="15">
      <c r="A196" s="924"/>
      <c r="B196" s="1601" t="s">
        <v>613</v>
      </c>
      <c r="C196" s="1438"/>
      <c r="D196" s="1438"/>
      <c r="E196" s="1438"/>
      <c r="F196" s="1438"/>
      <c r="G196" s="1438"/>
      <c r="H196" s="1438"/>
    </row>
    <row r="197" spans="1:2" s="926" customFormat="1" ht="12.75">
      <c r="A197" s="925"/>
      <c r="B197" s="573" t="s">
        <v>614</v>
      </c>
    </row>
    <row r="198" s="926" customFormat="1" ht="12.75">
      <c r="A198" s="925"/>
    </row>
    <row r="199" spans="1:8" s="926" customFormat="1" ht="19.5" customHeight="1">
      <c r="A199" s="899"/>
      <c r="B199" s="927" t="s">
        <v>911</v>
      </c>
      <c r="C199" s="927"/>
      <c r="D199" s="928"/>
      <c r="E199" s="850"/>
      <c r="F199" s="850"/>
      <c r="G199" s="850"/>
      <c r="H199" s="850"/>
    </row>
    <row r="200" spans="1:4" s="926" customFormat="1" ht="3" customHeight="1">
      <c r="A200" s="899"/>
      <c r="B200" s="927"/>
      <c r="C200" s="928"/>
      <c r="D200" s="928"/>
    </row>
    <row r="201" spans="1:7" s="926" customFormat="1" ht="1.5" customHeight="1">
      <c r="A201" s="929"/>
      <c r="B201" s="929"/>
      <c r="C201" s="929"/>
      <c r="D201" s="929"/>
      <c r="E201" s="929"/>
      <c r="F201" s="930"/>
      <c r="G201" s="931"/>
    </row>
    <row r="202" spans="1:8" s="926" customFormat="1" ht="18.75" customHeight="1">
      <c r="A202" s="1589" t="s">
        <v>11</v>
      </c>
      <c r="B202" s="1588" t="s">
        <v>327</v>
      </c>
      <c r="C202" s="1588" t="s">
        <v>912</v>
      </c>
      <c r="D202" s="1589" t="s">
        <v>329</v>
      </c>
      <c r="E202" s="1589"/>
      <c r="F202" s="1588" t="s">
        <v>913</v>
      </c>
      <c r="G202" s="1606" t="s">
        <v>618</v>
      </c>
      <c r="H202" s="1470" t="s">
        <v>550</v>
      </c>
    </row>
    <row r="203" spans="1:8" s="926" customFormat="1" ht="18.75" customHeight="1">
      <c r="A203" s="1589"/>
      <c r="B203" s="1588"/>
      <c r="C203" s="1588"/>
      <c r="D203" s="840" t="s">
        <v>914</v>
      </c>
      <c r="E203" s="840" t="s">
        <v>915</v>
      </c>
      <c r="F203" s="1588"/>
      <c r="G203" s="1606"/>
      <c r="H203" s="1470"/>
    </row>
    <row r="204" spans="1:8" s="926" customFormat="1" ht="12.75">
      <c r="A204" s="903" t="s">
        <v>1</v>
      </c>
      <c r="B204" s="903" t="s">
        <v>2</v>
      </c>
      <c r="C204" s="903" t="s">
        <v>4</v>
      </c>
      <c r="D204" s="903" t="s">
        <v>8</v>
      </c>
      <c r="E204" s="903" t="s">
        <v>335</v>
      </c>
      <c r="F204" s="903" t="s">
        <v>336</v>
      </c>
      <c r="G204" s="903" t="s">
        <v>337</v>
      </c>
      <c r="H204" s="903" t="s">
        <v>338</v>
      </c>
    </row>
    <row r="205" spans="1:8" s="926" customFormat="1" ht="15">
      <c r="A205" s="846" t="s">
        <v>180</v>
      </c>
      <c r="B205" s="932" t="s">
        <v>621</v>
      </c>
      <c r="C205" s="888"/>
      <c r="D205" s="888"/>
      <c r="E205" s="888"/>
      <c r="F205" s="888"/>
      <c r="G205" s="888"/>
      <c r="H205" s="888"/>
    </row>
    <row r="206" spans="1:8" s="926" customFormat="1" ht="12.75">
      <c r="A206" s="843" t="s">
        <v>1</v>
      </c>
      <c r="B206" s="933" t="s">
        <v>622</v>
      </c>
      <c r="C206" s="934" t="e">
        <f>(C156+C189+C195+C190)/C174</f>
        <v>#DIV/0!</v>
      </c>
      <c r="D206" s="934" t="e">
        <f>(D156+D189+D195+D190)/D174</f>
        <v>#DIV/0!</v>
      </c>
      <c r="E206" s="934" t="e">
        <f>(E156+E189+E195+E190)/E174</f>
        <v>#DIV/0!</v>
      </c>
      <c r="F206" s="934" t="e">
        <f>(F156+F189+F195+F190)/F174</f>
        <v>#DIV/0!</v>
      </c>
      <c r="G206" s="586" t="s">
        <v>623</v>
      </c>
      <c r="H206" s="586" t="e">
        <f>F206-C206</f>
        <v>#DIV/0!</v>
      </c>
    </row>
    <row r="207" spans="1:8" s="926" customFormat="1" ht="12.75">
      <c r="A207" s="843" t="s">
        <v>2</v>
      </c>
      <c r="B207" s="933" t="s">
        <v>624</v>
      </c>
      <c r="C207" s="934" t="e">
        <f>C156/C174</f>
        <v>#DIV/0!</v>
      </c>
      <c r="D207" s="934" t="e">
        <f>D156/D174</f>
        <v>#DIV/0!</v>
      </c>
      <c r="E207" s="934" t="e">
        <f>E156/E174</f>
        <v>#DIV/0!</v>
      </c>
      <c r="F207" s="934" t="e">
        <f>F156/F174</f>
        <v>#DIV/0!</v>
      </c>
      <c r="G207" s="586" t="s">
        <v>625</v>
      </c>
      <c r="H207" s="586" t="e">
        <f>F207-C207</f>
        <v>#DIV/0!</v>
      </c>
    </row>
    <row r="208" spans="1:8" s="926" customFormat="1" ht="15">
      <c r="A208" s="935" t="s">
        <v>181</v>
      </c>
      <c r="B208" s="888" t="s">
        <v>626</v>
      </c>
      <c r="C208" s="888"/>
      <c r="D208" s="888"/>
      <c r="E208" s="888"/>
      <c r="F208" s="888"/>
      <c r="G208" s="888"/>
      <c r="H208" s="888"/>
    </row>
    <row r="209" spans="1:8" s="926" customFormat="1" ht="12.75">
      <c r="A209" s="843" t="s">
        <v>1</v>
      </c>
      <c r="B209" s="933" t="s">
        <v>627</v>
      </c>
      <c r="C209" s="934" t="e">
        <f>(C195*365)/(C18+C40+C41+C42)</f>
        <v>#DIV/0!</v>
      </c>
      <c r="D209" s="934" t="e">
        <f>(D195*365)/(D18+D40+D41+D42)</f>
        <v>#DIV/0!</v>
      </c>
      <c r="E209" s="934" t="e">
        <f>(E195*365)/(E18+E40+E41+E42)</f>
        <v>#DIV/0!</v>
      </c>
      <c r="F209" s="934" t="e">
        <f>(F195*365)/(F18+F40+F41+F42)</f>
        <v>#DIV/0!</v>
      </c>
      <c r="G209" s="586" t="s">
        <v>628</v>
      </c>
      <c r="H209" s="586" t="e">
        <f>F209-C209</f>
        <v>#DIV/0!</v>
      </c>
    </row>
    <row r="210" spans="1:8" s="926" customFormat="1" ht="12.75">
      <c r="A210" s="843" t="s">
        <v>2</v>
      </c>
      <c r="B210" s="933" t="s">
        <v>629</v>
      </c>
      <c r="C210" s="934" t="e">
        <f>(C156*365)/(C18+C40+C41+C42)</f>
        <v>#DIV/0!</v>
      </c>
      <c r="D210" s="934" t="e">
        <f>(D156*365)/(D18+D40+D41+D42)</f>
        <v>#DIV/0!</v>
      </c>
      <c r="E210" s="934" t="e">
        <f>(E156*365)/(E18+E40+E41+E42)</f>
        <v>#DIV/0!</v>
      </c>
      <c r="F210" s="934" t="e">
        <f>(F156*365)/(F18+F40+F41+F42)</f>
        <v>#DIV/0!</v>
      </c>
      <c r="G210" s="586" t="s">
        <v>628</v>
      </c>
      <c r="H210" s="586" t="e">
        <f>F210-C210</f>
        <v>#DIV/0!</v>
      </c>
    </row>
    <row r="211" spans="1:8" s="926" customFormat="1" ht="12.75">
      <c r="A211" s="843" t="s">
        <v>4</v>
      </c>
      <c r="B211" s="933" t="s">
        <v>630</v>
      </c>
      <c r="C211" s="934" t="e">
        <f>(C174*365)/(C18+C40+C41+C42)</f>
        <v>#DIV/0!</v>
      </c>
      <c r="D211" s="934" t="e">
        <f>(D174*365)/(D18+D40+D41+D42)</f>
        <v>#DIV/0!</v>
      </c>
      <c r="E211" s="934" t="e">
        <f>(E174*365)/(E18+E40+E41+E42)</f>
        <v>#DIV/0!</v>
      </c>
      <c r="F211" s="934" t="e">
        <f>(F174*365)/(F18+F40+F41+F42)</f>
        <v>#DIV/0!</v>
      </c>
      <c r="G211" s="586" t="s">
        <v>628</v>
      </c>
      <c r="H211" s="586" t="e">
        <f>F211-C211</f>
        <v>#DIV/0!</v>
      </c>
    </row>
    <row r="212" spans="1:8" s="926" customFormat="1" ht="15">
      <c r="A212" s="846" t="s">
        <v>196</v>
      </c>
      <c r="B212" s="1605" t="s">
        <v>631</v>
      </c>
      <c r="C212" s="1605"/>
      <c r="D212" s="1605"/>
      <c r="E212" s="1605"/>
      <c r="F212" s="1605"/>
      <c r="G212" s="1605"/>
      <c r="H212" s="1605"/>
    </row>
    <row r="213" spans="1:8" s="926" customFormat="1" ht="12.75">
      <c r="A213" s="843" t="s">
        <v>1</v>
      </c>
      <c r="B213" s="936" t="s">
        <v>916</v>
      </c>
      <c r="C213" s="853" t="e">
        <f>C56/(C18+C40+C41+C42)%</f>
        <v>#DIV/0!</v>
      </c>
      <c r="D213" s="853" t="e">
        <f>D56/(D18+D40+D41+D42)%</f>
        <v>#DIV/0!</v>
      </c>
      <c r="E213" s="853" t="e">
        <f>E56/(E18+E40+E41+E42)%</f>
        <v>#DIV/0!</v>
      </c>
      <c r="F213" s="853" t="e">
        <f>F56/(F18+F40+F41+F42)%</f>
        <v>#DIV/0!</v>
      </c>
      <c r="G213" s="592" t="s">
        <v>633</v>
      </c>
      <c r="H213" s="592" t="e">
        <f>F213-C213</f>
        <v>#DIV/0!</v>
      </c>
    </row>
    <row r="214" spans="1:8" s="926" customFormat="1" ht="12.75">
      <c r="A214" s="843" t="s">
        <v>2</v>
      </c>
      <c r="B214" s="933" t="s">
        <v>917</v>
      </c>
      <c r="C214" s="434" t="e">
        <f>C59/(C18+C40+C41+C42)%</f>
        <v>#DIV/0!</v>
      </c>
      <c r="D214" s="434" t="e">
        <f>D59/(D18+D40+D41+D42)%</f>
        <v>#DIV/0!</v>
      </c>
      <c r="E214" s="434" t="e">
        <f>E59/(E18+E40+E41+E42)%</f>
        <v>#DIV/0!</v>
      </c>
      <c r="F214" s="434" t="e">
        <f>F59/(F18+F40+F41+F42)%</f>
        <v>#DIV/0!</v>
      </c>
      <c r="G214" s="592" t="s">
        <v>635</v>
      </c>
      <c r="H214" s="592" t="e">
        <f>F214-C214</f>
        <v>#DIV/0!</v>
      </c>
    </row>
    <row r="215" spans="1:8" s="926" customFormat="1" ht="12.75">
      <c r="A215" s="843" t="s">
        <v>4</v>
      </c>
      <c r="B215" s="933" t="s">
        <v>636</v>
      </c>
      <c r="C215" s="434" t="e">
        <f>C174/C56%</f>
        <v>#DIV/0!</v>
      </c>
      <c r="D215" s="434" t="e">
        <f>D174/D56%</f>
        <v>#DIV/0!</v>
      </c>
      <c r="E215" s="434" t="e">
        <f>E174/E56%</f>
        <v>#DIV/0!</v>
      </c>
      <c r="F215" s="434" t="e">
        <f>F174/F56%</f>
        <v>#DIV/0!</v>
      </c>
      <c r="G215" s="592" t="s">
        <v>628</v>
      </c>
      <c r="H215" s="592" t="e">
        <f>F215-C215</f>
        <v>#DIV/0!</v>
      </c>
    </row>
    <row r="216" spans="1:8" s="926" customFormat="1" ht="15">
      <c r="A216" s="846" t="s">
        <v>209</v>
      </c>
      <c r="B216" s="888" t="s">
        <v>637</v>
      </c>
      <c r="C216" s="853" t="e">
        <f>C118/C17%</f>
        <v>#DIV/0!</v>
      </c>
      <c r="D216" s="853" t="e">
        <f>D118/D17%</f>
        <v>#DIV/0!</v>
      </c>
      <c r="E216" s="853" t="e">
        <f>E118/E17%</f>
        <v>#DIV/0!</v>
      </c>
      <c r="F216" s="853" t="e">
        <f>F118/F17%</f>
        <v>#DIV/0!</v>
      </c>
      <c r="G216" s="937" t="s">
        <v>638</v>
      </c>
      <c r="H216" s="937" t="e">
        <f>F216-C216</f>
        <v>#DIV/0!</v>
      </c>
    </row>
    <row r="217" s="850" customFormat="1" ht="3.75" customHeight="1">
      <c r="A217" s="908"/>
    </row>
    <row r="218" spans="1:8" s="529" customFormat="1" ht="28.5" customHeight="1">
      <c r="A218" s="603"/>
      <c r="B218" s="1471" t="s">
        <v>234</v>
      </c>
      <c r="C218" s="1472"/>
      <c r="D218" s="1472"/>
      <c r="E218" s="1472"/>
      <c r="F218" s="1472"/>
      <c r="G218" s="1472"/>
      <c r="H218" s="603"/>
    </row>
    <row r="219" spans="1:8" s="529" customFormat="1" ht="25.5" customHeight="1">
      <c r="A219" s="604"/>
      <c r="B219" s="605" t="s">
        <v>648</v>
      </c>
      <c r="C219" s="606"/>
      <c r="D219" s="607"/>
      <c r="E219" s="1473" t="s">
        <v>10</v>
      </c>
      <c r="F219" s="1474"/>
      <c r="G219" s="1474"/>
      <c r="H219" s="608"/>
    </row>
    <row r="220" spans="1:8" s="375" customFormat="1" ht="171" customHeight="1">
      <c r="A220" s="609"/>
      <c r="B220" s="610"/>
      <c r="C220" s="611"/>
      <c r="D220" s="612"/>
      <c r="E220" s="1475"/>
      <c r="F220" s="1476"/>
      <c r="G220" s="1477"/>
      <c r="H220" s="613"/>
    </row>
    <row r="221" spans="1:8" s="529" customFormat="1" ht="18" customHeight="1">
      <c r="A221" s="614"/>
      <c r="B221" s="615" t="s">
        <v>133</v>
      </c>
      <c r="C221" s="616"/>
      <c r="D221" s="617"/>
      <c r="E221" s="1478" t="s">
        <v>133</v>
      </c>
      <c r="F221" s="1479"/>
      <c r="G221" s="1479"/>
      <c r="H221" s="618"/>
    </row>
    <row r="222" spans="1:8" s="375" customFormat="1" ht="15" customHeight="1">
      <c r="A222" s="619"/>
      <c r="B222" s="620"/>
      <c r="C222" s="612"/>
      <c r="D222" s="612"/>
      <c r="E222" s="620"/>
      <c r="F222" s="620"/>
      <c r="G222" s="620"/>
      <c r="H222" s="621"/>
    </row>
    <row r="223" spans="1:8" s="529" customFormat="1" ht="25.5" customHeight="1">
      <c r="A223" s="622"/>
      <c r="B223" s="623" t="s">
        <v>649</v>
      </c>
      <c r="C223" s="624"/>
      <c r="D223" s="624"/>
      <c r="E223" s="625"/>
      <c r="F223" s="625"/>
      <c r="G223" s="625"/>
      <c r="H223" s="618"/>
    </row>
    <row r="224" spans="1:8" s="375" customFormat="1" ht="171" customHeight="1">
      <c r="A224" s="609"/>
      <c r="B224" s="610"/>
      <c r="C224" s="611"/>
      <c r="D224" s="612"/>
      <c r="E224" s="626"/>
      <c r="F224" s="626"/>
      <c r="G224" s="626"/>
      <c r="H224" s="613"/>
    </row>
    <row r="225" spans="1:8" s="529" customFormat="1" ht="18" customHeight="1">
      <c r="A225" s="614"/>
      <c r="B225" s="615" t="s">
        <v>133</v>
      </c>
      <c r="C225" s="616"/>
      <c r="D225" s="617"/>
      <c r="E225" s="625"/>
      <c r="F225" s="625"/>
      <c r="G225" s="625"/>
      <c r="H225" s="618"/>
    </row>
    <row r="226" spans="1:8" s="938" customFormat="1" ht="30.75" customHeight="1">
      <c r="A226" s="1602" t="s">
        <v>285</v>
      </c>
      <c r="B226" s="1603"/>
      <c r="C226" s="1603"/>
      <c r="D226" s="1603"/>
      <c r="E226" s="1603"/>
      <c r="F226" s="1603"/>
      <c r="G226" s="1603"/>
      <c r="H226" s="1604"/>
    </row>
  </sheetData>
  <sheetProtection/>
  <mergeCells count="51">
    <mergeCell ref="A226:H226"/>
    <mergeCell ref="H202:H203"/>
    <mergeCell ref="B212:H212"/>
    <mergeCell ref="B218:G218"/>
    <mergeCell ref="E219:G219"/>
    <mergeCell ref="E220:G220"/>
    <mergeCell ref="E221:G221"/>
    <mergeCell ref="A202:A203"/>
    <mergeCell ref="B202:B203"/>
    <mergeCell ref="C202:C203"/>
    <mergeCell ref="D202:E202"/>
    <mergeCell ref="F202:F203"/>
    <mergeCell ref="G202:G203"/>
    <mergeCell ref="B196:H196"/>
    <mergeCell ref="B151:E151"/>
    <mergeCell ref="A153:A154"/>
    <mergeCell ref="B153:B154"/>
    <mergeCell ref="C153:C154"/>
    <mergeCell ref="D153:E153"/>
    <mergeCell ref="F153:F154"/>
    <mergeCell ref="G153:G154"/>
    <mergeCell ref="H153:H154"/>
    <mergeCell ref="A171:H171"/>
    <mergeCell ref="A188:H188"/>
    <mergeCell ref="A194:H194"/>
    <mergeCell ref="A125:H125"/>
    <mergeCell ref="A132:H132"/>
    <mergeCell ref="A142:A143"/>
    <mergeCell ref="B142:B143"/>
    <mergeCell ref="C142:C143"/>
    <mergeCell ref="D142:D143"/>
    <mergeCell ref="E142:E143"/>
    <mergeCell ref="F142:F143"/>
    <mergeCell ref="G142:G143"/>
    <mergeCell ref="H142:H143"/>
    <mergeCell ref="A115:H115"/>
    <mergeCell ref="A6:H6"/>
    <mergeCell ref="A7:H7"/>
    <mergeCell ref="B9:G9"/>
    <mergeCell ref="A10:H10"/>
    <mergeCell ref="E12:H12"/>
    <mergeCell ref="A13:A14"/>
    <mergeCell ref="B13:B14"/>
    <mergeCell ref="C13:C14"/>
    <mergeCell ref="D13:E13"/>
    <mergeCell ref="F13:F14"/>
    <mergeCell ref="G13:G14"/>
    <mergeCell ref="H13:H14"/>
    <mergeCell ref="A16:H16"/>
    <mergeCell ref="A53:H53"/>
    <mergeCell ref="B55:H55"/>
  </mergeCells>
  <printOptions horizontalCentered="1"/>
  <pageMargins left="0.4724409448818898" right="0.4724409448818898" top="0.7480314960629921" bottom="0.7480314960629921" header="0.31496062992125984" footer="0.31496062992125984"/>
  <pageSetup horizontalDpi="600" verticalDpi="600" orientation="portrait" paperSize="9" scale="66" r:id="rId1"/>
  <rowBreaks count="2" manualBreakCount="2">
    <brk id="124" max="7" man="1"/>
    <brk id="19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U63"/>
  <sheetViews>
    <sheetView view="pageBreakPreview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23.00390625" style="939" customWidth="1"/>
    <col min="2" max="2" width="11.125" style="939" customWidth="1"/>
    <col min="3" max="7" width="11.375" style="939" customWidth="1"/>
    <col min="8" max="8" width="11.375" style="940" customWidth="1"/>
    <col min="9" max="15" width="11.375" style="939" customWidth="1"/>
    <col min="16" max="16384" width="9.125" style="939" customWidth="1"/>
  </cols>
  <sheetData>
    <row r="1" spans="10:15" ht="12.75">
      <c r="J1" s="1608"/>
      <c r="K1" s="1608"/>
      <c r="L1" s="1608"/>
      <c r="M1" s="1609" t="s">
        <v>918</v>
      </c>
      <c r="N1" s="1609"/>
      <c r="O1" s="1609"/>
    </row>
    <row r="2" spans="10:16" ht="12">
      <c r="J2" s="941"/>
      <c r="K2" s="941"/>
      <c r="L2" s="941"/>
      <c r="M2" s="832" t="s">
        <v>919</v>
      </c>
      <c r="N2" s="832"/>
      <c r="O2" s="832"/>
      <c r="P2" s="832"/>
    </row>
    <row r="3" spans="10:16" ht="12">
      <c r="J3" s="941"/>
      <c r="K3" s="941"/>
      <c r="L3" s="941"/>
      <c r="M3" s="833" t="s">
        <v>13</v>
      </c>
      <c r="N3" s="833"/>
      <c r="O3" s="833"/>
      <c r="P3" s="833"/>
    </row>
    <row r="4" spans="10:16" ht="12">
      <c r="J4" s="941"/>
      <c r="K4" s="941"/>
      <c r="L4" s="941"/>
      <c r="M4" s="833" t="s">
        <v>324</v>
      </c>
      <c r="N4" s="833"/>
      <c r="O4" s="832"/>
      <c r="P4" s="832"/>
    </row>
    <row r="5" spans="1:16" ht="18" customHeight="1">
      <c r="A5" s="1610" t="s">
        <v>920</v>
      </c>
      <c r="B5" s="1610"/>
      <c r="C5" s="1610"/>
      <c r="D5" s="1610"/>
      <c r="E5" s="1610"/>
      <c r="F5" s="1610"/>
      <c r="G5" s="1610"/>
      <c r="H5" s="1610"/>
      <c r="I5" s="1610"/>
      <c r="J5" s="1610"/>
      <c r="K5" s="1610"/>
      <c r="L5" s="1610"/>
      <c r="M5" s="1415"/>
      <c r="N5" s="1415"/>
      <c r="O5" s="1415"/>
      <c r="P5" s="1415"/>
    </row>
    <row r="6" spans="2:15" ht="20.25" customHeight="1">
      <c r="B6" s="1611"/>
      <c r="C6" s="1415"/>
      <c r="D6" s="1415"/>
      <c r="E6" s="1415"/>
      <c r="F6" s="1415"/>
      <c r="G6" s="1415"/>
      <c r="H6" s="1415"/>
      <c r="I6" s="1415"/>
      <c r="J6" s="1415"/>
      <c r="K6" s="1415"/>
      <c r="L6" s="1415"/>
      <c r="M6" s="1415"/>
      <c r="N6" s="1415"/>
      <c r="O6" s="1415"/>
    </row>
    <row r="7" spans="1:15" ht="12.75">
      <c r="A7" s="942"/>
      <c r="B7" s="1612" t="s">
        <v>5</v>
      </c>
      <c r="C7" s="1613"/>
      <c r="D7" s="1613"/>
      <c r="E7" s="1613"/>
      <c r="F7" s="1613"/>
      <c r="G7" s="1613"/>
      <c r="H7" s="1613"/>
      <c r="I7" s="1613"/>
      <c r="J7" s="1613"/>
      <c r="K7" s="1613"/>
      <c r="L7" s="1613"/>
      <c r="M7" s="1613"/>
      <c r="N7" s="1613"/>
      <c r="O7" s="1613"/>
    </row>
    <row r="8" ht="9.75" customHeight="1">
      <c r="L8" s="941" t="s">
        <v>921</v>
      </c>
    </row>
    <row r="9" spans="1:12" s="945" customFormat="1" ht="45">
      <c r="A9" s="943" t="s">
        <v>922</v>
      </c>
      <c r="B9" s="943" t="s">
        <v>923</v>
      </c>
      <c r="C9" s="943" t="s">
        <v>924</v>
      </c>
      <c r="D9" s="943" t="s">
        <v>925</v>
      </c>
      <c r="E9" s="943" t="s">
        <v>926</v>
      </c>
      <c r="F9" s="943" t="s">
        <v>927</v>
      </c>
      <c r="G9" s="943" t="s">
        <v>928</v>
      </c>
      <c r="H9" s="944" t="s">
        <v>929</v>
      </c>
      <c r="I9" s="943" t="s">
        <v>930</v>
      </c>
      <c r="J9" s="943" t="s">
        <v>931</v>
      </c>
      <c r="K9" s="943" t="s">
        <v>932</v>
      </c>
      <c r="L9" s="943" t="s">
        <v>933</v>
      </c>
    </row>
    <row r="10" spans="1:12" s="947" customFormat="1" ht="9" customHeight="1">
      <c r="A10" s="946">
        <v>1</v>
      </c>
      <c r="B10" s="946">
        <v>2</v>
      </c>
      <c r="C10" s="946">
        <v>3</v>
      </c>
      <c r="D10" s="946">
        <v>4</v>
      </c>
      <c r="E10" s="946">
        <v>5</v>
      </c>
      <c r="F10" s="946">
        <v>6</v>
      </c>
      <c r="G10" s="946">
        <v>7</v>
      </c>
      <c r="H10" s="946">
        <v>8</v>
      </c>
      <c r="I10" s="946">
        <v>9</v>
      </c>
      <c r="J10" s="946">
        <v>10</v>
      </c>
      <c r="K10" s="946">
        <v>11</v>
      </c>
      <c r="L10" s="946">
        <v>12</v>
      </c>
    </row>
    <row r="11" spans="1:12" s="940" customFormat="1" ht="24" customHeight="1">
      <c r="A11" s="948" t="s">
        <v>934</v>
      </c>
      <c r="B11" s="949">
        <f aca="true" t="shared" si="0" ref="B11:I11">SUM(B12:B17)</f>
        <v>0</v>
      </c>
      <c r="C11" s="949">
        <f t="shared" si="0"/>
        <v>0</v>
      </c>
      <c r="D11" s="949">
        <f t="shared" si="0"/>
        <v>0</v>
      </c>
      <c r="E11" s="949">
        <f t="shared" si="0"/>
        <v>0</v>
      </c>
      <c r="F11" s="949">
        <f t="shared" si="0"/>
        <v>0</v>
      </c>
      <c r="G11" s="949">
        <f t="shared" si="0"/>
        <v>0</v>
      </c>
      <c r="H11" s="949">
        <f t="shared" si="0"/>
        <v>0</v>
      </c>
      <c r="I11" s="949">
        <f t="shared" si="0"/>
        <v>0</v>
      </c>
      <c r="J11" s="950"/>
      <c r="K11" s="949">
        <f>SUM(K12:K17)</f>
        <v>0</v>
      </c>
      <c r="L11" s="950"/>
    </row>
    <row r="12" spans="1:12" ht="12" customHeight="1">
      <c r="A12" s="951" t="s">
        <v>935</v>
      </c>
      <c r="B12" s="952"/>
      <c r="C12" s="952"/>
      <c r="D12" s="952"/>
      <c r="E12" s="952"/>
      <c r="F12" s="952"/>
      <c r="G12" s="952"/>
      <c r="H12" s="949">
        <f aca="true" t="shared" si="1" ref="H12:H17">SUM(C12:G12)</f>
        <v>0</v>
      </c>
      <c r="I12" s="952"/>
      <c r="J12" s="953" t="s">
        <v>936</v>
      </c>
      <c r="K12" s="952"/>
      <c r="L12" s="953" t="s">
        <v>936</v>
      </c>
    </row>
    <row r="13" spans="1:12" ht="12" customHeight="1">
      <c r="A13" s="954" t="s">
        <v>937</v>
      </c>
      <c r="B13" s="952"/>
      <c r="C13" s="952"/>
      <c r="D13" s="952"/>
      <c r="E13" s="952"/>
      <c r="F13" s="952"/>
      <c r="G13" s="952"/>
      <c r="H13" s="949">
        <f t="shared" si="1"/>
        <v>0</v>
      </c>
      <c r="I13" s="952"/>
      <c r="J13" s="953" t="s">
        <v>936</v>
      </c>
      <c r="K13" s="952"/>
      <c r="L13" s="953" t="s">
        <v>936</v>
      </c>
    </row>
    <row r="14" spans="1:12" ht="12" customHeight="1">
      <c r="A14" s="951" t="s">
        <v>938</v>
      </c>
      <c r="B14" s="952"/>
      <c r="C14" s="952"/>
      <c r="D14" s="952"/>
      <c r="E14" s="952"/>
      <c r="F14" s="952"/>
      <c r="G14" s="952"/>
      <c r="H14" s="949">
        <f t="shared" si="1"/>
        <v>0</v>
      </c>
      <c r="I14" s="952"/>
      <c r="J14" s="953" t="s">
        <v>936</v>
      </c>
      <c r="K14" s="952"/>
      <c r="L14" s="953" t="s">
        <v>936</v>
      </c>
    </row>
    <row r="15" spans="1:12" ht="12" customHeight="1">
      <c r="A15" s="951" t="s">
        <v>939</v>
      </c>
      <c r="B15" s="952"/>
      <c r="C15" s="952"/>
      <c r="D15" s="952"/>
      <c r="E15" s="952"/>
      <c r="F15" s="952"/>
      <c r="G15" s="952"/>
      <c r="H15" s="949">
        <f t="shared" si="1"/>
        <v>0</v>
      </c>
      <c r="I15" s="952"/>
      <c r="J15" s="953" t="s">
        <v>936</v>
      </c>
      <c r="K15" s="952"/>
      <c r="L15" s="953" t="s">
        <v>936</v>
      </c>
    </row>
    <row r="16" spans="1:12" ht="12" customHeight="1">
      <c r="A16" s="951" t="s">
        <v>940</v>
      </c>
      <c r="B16" s="952"/>
      <c r="C16" s="952"/>
      <c r="D16" s="952"/>
      <c r="E16" s="952"/>
      <c r="F16" s="952"/>
      <c r="G16" s="952"/>
      <c r="H16" s="949">
        <f t="shared" si="1"/>
        <v>0</v>
      </c>
      <c r="I16" s="952"/>
      <c r="J16" s="953" t="s">
        <v>936</v>
      </c>
      <c r="K16" s="952"/>
      <c r="L16" s="953" t="s">
        <v>936</v>
      </c>
    </row>
    <row r="17" spans="1:12" ht="12" customHeight="1">
      <c r="A17" s="951" t="s">
        <v>941</v>
      </c>
      <c r="B17" s="952"/>
      <c r="C17" s="952"/>
      <c r="D17" s="952"/>
      <c r="E17" s="952"/>
      <c r="F17" s="952"/>
      <c r="G17" s="952"/>
      <c r="H17" s="949">
        <f t="shared" si="1"/>
        <v>0</v>
      </c>
      <c r="I17" s="952"/>
      <c r="J17" s="953" t="s">
        <v>936</v>
      </c>
      <c r="K17" s="952"/>
      <c r="L17" s="953" t="s">
        <v>936</v>
      </c>
    </row>
    <row r="18" spans="1:12" ht="12" customHeight="1">
      <c r="A18" s="1607" t="s">
        <v>942</v>
      </c>
      <c r="B18" s="1607"/>
      <c r="C18" s="1607"/>
      <c r="D18" s="1607"/>
      <c r="E18" s="1607"/>
      <c r="F18" s="1607"/>
      <c r="G18" s="1607"/>
      <c r="H18" s="950"/>
      <c r="I18" s="1614"/>
      <c r="J18" s="1580"/>
      <c r="K18" s="1580"/>
      <c r="L18" s="1581"/>
    </row>
    <row r="19" spans="1:12" s="959" customFormat="1" ht="9.75" customHeight="1">
      <c r="A19" s="955"/>
      <c r="B19" s="955"/>
      <c r="C19" s="955"/>
      <c r="D19" s="955"/>
      <c r="E19" s="955"/>
      <c r="F19" s="955"/>
      <c r="G19" s="955"/>
      <c r="H19" s="956"/>
      <c r="I19" s="957"/>
      <c r="J19" s="958"/>
      <c r="K19" s="957"/>
      <c r="L19" s="955"/>
    </row>
    <row r="20" spans="1:12" s="963" customFormat="1" ht="24" customHeight="1">
      <c r="A20" s="960" t="s">
        <v>943</v>
      </c>
      <c r="B20" s="961">
        <f aca="true" t="shared" si="2" ref="B20:G20">SUM(B21:B26)</f>
        <v>0</v>
      </c>
      <c r="C20" s="961">
        <f t="shared" si="2"/>
        <v>0</v>
      </c>
      <c r="D20" s="961">
        <f t="shared" si="2"/>
        <v>0</v>
      </c>
      <c r="E20" s="961">
        <f t="shared" si="2"/>
        <v>0</v>
      </c>
      <c r="F20" s="961">
        <f t="shared" si="2"/>
        <v>0</v>
      </c>
      <c r="G20" s="961">
        <f t="shared" si="2"/>
        <v>0</v>
      </c>
      <c r="H20" s="961">
        <f>SUM(H21:H26)</f>
        <v>0</v>
      </c>
      <c r="I20" s="961">
        <f>SUM(I21:I26)</f>
        <v>0</v>
      </c>
      <c r="J20" s="962"/>
      <c r="K20" s="961">
        <f>SUM(K21:K26)</f>
        <v>0</v>
      </c>
      <c r="L20" s="962"/>
    </row>
    <row r="21" spans="1:12" ht="12" customHeight="1">
      <c r="A21" s="951" t="s">
        <v>935</v>
      </c>
      <c r="B21" s="952"/>
      <c r="C21" s="952"/>
      <c r="D21" s="952"/>
      <c r="E21" s="952"/>
      <c r="F21" s="952"/>
      <c r="G21" s="952"/>
      <c r="H21" s="949">
        <f aca="true" t="shared" si="3" ref="H21:H26">SUM(C21:G21)</f>
        <v>0</v>
      </c>
      <c r="I21" s="952"/>
      <c r="J21" s="953" t="s">
        <v>936</v>
      </c>
      <c r="K21" s="952"/>
      <c r="L21" s="953" t="s">
        <v>936</v>
      </c>
    </row>
    <row r="22" spans="1:12" ht="12" customHeight="1">
      <c r="A22" s="951" t="s">
        <v>937</v>
      </c>
      <c r="B22" s="952"/>
      <c r="C22" s="952"/>
      <c r="D22" s="952"/>
      <c r="E22" s="952"/>
      <c r="F22" s="952"/>
      <c r="G22" s="952"/>
      <c r="H22" s="949">
        <f t="shared" si="3"/>
        <v>0</v>
      </c>
      <c r="I22" s="952"/>
      <c r="J22" s="953" t="s">
        <v>936</v>
      </c>
      <c r="K22" s="952"/>
      <c r="L22" s="953" t="s">
        <v>936</v>
      </c>
    </row>
    <row r="23" spans="1:12" ht="12" customHeight="1">
      <c r="A23" s="951" t="s">
        <v>938</v>
      </c>
      <c r="B23" s="952"/>
      <c r="C23" s="952"/>
      <c r="D23" s="952"/>
      <c r="E23" s="952"/>
      <c r="F23" s="952"/>
      <c r="G23" s="952"/>
      <c r="H23" s="949">
        <f t="shared" si="3"/>
        <v>0</v>
      </c>
      <c r="I23" s="952"/>
      <c r="J23" s="953" t="s">
        <v>936</v>
      </c>
      <c r="K23" s="952"/>
      <c r="L23" s="953" t="s">
        <v>936</v>
      </c>
    </row>
    <row r="24" spans="1:12" ht="12" customHeight="1">
      <c r="A24" s="951" t="s">
        <v>939</v>
      </c>
      <c r="B24" s="952"/>
      <c r="C24" s="952"/>
      <c r="D24" s="952"/>
      <c r="E24" s="952"/>
      <c r="F24" s="952"/>
      <c r="G24" s="952"/>
      <c r="H24" s="949">
        <f t="shared" si="3"/>
        <v>0</v>
      </c>
      <c r="I24" s="952"/>
      <c r="J24" s="953" t="s">
        <v>936</v>
      </c>
      <c r="K24" s="952"/>
      <c r="L24" s="953" t="s">
        <v>936</v>
      </c>
    </row>
    <row r="25" spans="1:12" ht="12" customHeight="1">
      <c r="A25" s="951" t="s">
        <v>940</v>
      </c>
      <c r="B25" s="952"/>
      <c r="C25" s="952"/>
      <c r="D25" s="952"/>
      <c r="E25" s="952"/>
      <c r="F25" s="952"/>
      <c r="G25" s="952"/>
      <c r="H25" s="949">
        <f t="shared" si="3"/>
        <v>0</v>
      </c>
      <c r="I25" s="952"/>
      <c r="J25" s="953" t="s">
        <v>936</v>
      </c>
      <c r="K25" s="952"/>
      <c r="L25" s="953" t="s">
        <v>936</v>
      </c>
    </row>
    <row r="26" spans="1:12" ht="12" customHeight="1">
      <c r="A26" s="951" t="s">
        <v>941</v>
      </c>
      <c r="B26" s="952"/>
      <c r="C26" s="952"/>
      <c r="D26" s="952"/>
      <c r="E26" s="952"/>
      <c r="F26" s="952"/>
      <c r="G26" s="952"/>
      <c r="H26" s="949">
        <f t="shared" si="3"/>
        <v>0</v>
      </c>
      <c r="I26" s="952"/>
      <c r="J26" s="953" t="s">
        <v>936</v>
      </c>
      <c r="K26" s="952"/>
      <c r="L26" s="953" t="s">
        <v>936</v>
      </c>
    </row>
    <row r="27" spans="1:12" ht="12" customHeight="1">
      <c r="A27" s="1607" t="s">
        <v>942</v>
      </c>
      <c r="B27" s="1607"/>
      <c r="C27" s="1607"/>
      <c r="D27" s="1607"/>
      <c r="E27" s="1607"/>
      <c r="F27" s="1607"/>
      <c r="G27" s="1607"/>
      <c r="H27" s="950"/>
      <c r="I27" s="1614"/>
      <c r="J27" s="1580"/>
      <c r="K27" s="1580"/>
      <c r="L27" s="1581"/>
    </row>
    <row r="28" spans="1:12" s="381" customFormat="1" ht="9.75" customHeight="1">
      <c r="A28" s="964"/>
      <c r="L28" s="941"/>
    </row>
    <row r="29" spans="1:12" s="940" customFormat="1" ht="24" customHeight="1">
      <c r="A29" s="948" t="s">
        <v>944</v>
      </c>
      <c r="B29" s="949">
        <f aca="true" t="shared" si="4" ref="B29:I29">SUM(B30:B35)</f>
        <v>0</v>
      </c>
      <c r="C29" s="949">
        <f t="shared" si="4"/>
        <v>0</v>
      </c>
      <c r="D29" s="949">
        <f t="shared" si="4"/>
        <v>0</v>
      </c>
      <c r="E29" s="949">
        <f t="shared" si="4"/>
        <v>0</v>
      </c>
      <c r="F29" s="949">
        <f t="shared" si="4"/>
        <v>0</v>
      </c>
      <c r="G29" s="949">
        <f t="shared" si="4"/>
        <v>0</v>
      </c>
      <c r="H29" s="949">
        <f t="shared" si="4"/>
        <v>0</v>
      </c>
      <c r="I29" s="949">
        <f t="shared" si="4"/>
        <v>0</v>
      </c>
      <c r="J29" s="950"/>
      <c r="K29" s="949">
        <f>SUM(K30:K35)</f>
        <v>0</v>
      </c>
      <c r="L29" s="950"/>
    </row>
    <row r="30" spans="1:12" ht="12" customHeight="1">
      <c r="A30" s="951" t="s">
        <v>935</v>
      </c>
      <c r="B30" s="952"/>
      <c r="C30" s="952"/>
      <c r="D30" s="952"/>
      <c r="E30" s="952"/>
      <c r="F30" s="952"/>
      <c r="G30" s="952"/>
      <c r="H30" s="949">
        <f aca="true" t="shared" si="5" ref="H30:H35">SUM(C30:G30)</f>
        <v>0</v>
      </c>
      <c r="I30" s="952"/>
      <c r="J30" s="953" t="s">
        <v>936</v>
      </c>
      <c r="K30" s="952"/>
      <c r="L30" s="953" t="s">
        <v>936</v>
      </c>
    </row>
    <row r="31" spans="1:12" ht="12" customHeight="1">
      <c r="A31" s="954" t="s">
        <v>937</v>
      </c>
      <c r="B31" s="952"/>
      <c r="C31" s="952"/>
      <c r="D31" s="952"/>
      <c r="E31" s="952"/>
      <c r="F31" s="952"/>
      <c r="G31" s="952"/>
      <c r="H31" s="949">
        <f t="shared" si="5"/>
        <v>0</v>
      </c>
      <c r="I31" s="952"/>
      <c r="J31" s="953" t="s">
        <v>936</v>
      </c>
      <c r="K31" s="952"/>
      <c r="L31" s="953" t="s">
        <v>936</v>
      </c>
    </row>
    <row r="32" spans="1:12" ht="12" customHeight="1">
      <c r="A32" s="951" t="s">
        <v>938</v>
      </c>
      <c r="B32" s="952"/>
      <c r="C32" s="952"/>
      <c r="D32" s="952"/>
      <c r="E32" s="952"/>
      <c r="F32" s="952"/>
      <c r="G32" s="952"/>
      <c r="H32" s="949">
        <f t="shared" si="5"/>
        <v>0</v>
      </c>
      <c r="I32" s="952"/>
      <c r="J32" s="953" t="s">
        <v>936</v>
      </c>
      <c r="K32" s="952"/>
      <c r="L32" s="953" t="s">
        <v>936</v>
      </c>
    </row>
    <row r="33" spans="1:12" ht="12" customHeight="1">
      <c r="A33" s="951" t="s">
        <v>939</v>
      </c>
      <c r="B33" s="952"/>
      <c r="C33" s="952"/>
      <c r="D33" s="952"/>
      <c r="E33" s="952"/>
      <c r="F33" s="952"/>
      <c r="G33" s="952"/>
      <c r="H33" s="949">
        <f t="shared" si="5"/>
        <v>0</v>
      </c>
      <c r="I33" s="952"/>
      <c r="J33" s="953" t="s">
        <v>936</v>
      </c>
      <c r="K33" s="952"/>
      <c r="L33" s="953" t="s">
        <v>936</v>
      </c>
    </row>
    <row r="34" spans="1:12" ht="12" customHeight="1">
      <c r="A34" s="951" t="s">
        <v>940</v>
      </c>
      <c r="B34" s="952"/>
      <c r="C34" s="952"/>
      <c r="D34" s="952"/>
      <c r="E34" s="952"/>
      <c r="F34" s="952"/>
      <c r="G34" s="952"/>
      <c r="H34" s="949">
        <f t="shared" si="5"/>
        <v>0</v>
      </c>
      <c r="I34" s="952"/>
      <c r="J34" s="953" t="s">
        <v>936</v>
      </c>
      <c r="K34" s="952"/>
      <c r="L34" s="953" t="s">
        <v>936</v>
      </c>
    </row>
    <row r="35" spans="1:12" ht="12" customHeight="1">
      <c r="A35" s="951" t="s">
        <v>941</v>
      </c>
      <c r="B35" s="952"/>
      <c r="C35" s="952"/>
      <c r="D35" s="952"/>
      <c r="E35" s="952"/>
      <c r="F35" s="952"/>
      <c r="G35" s="952"/>
      <c r="H35" s="949">
        <f t="shared" si="5"/>
        <v>0</v>
      </c>
      <c r="I35" s="952"/>
      <c r="J35" s="953" t="s">
        <v>936</v>
      </c>
      <c r="K35" s="952"/>
      <c r="L35" s="953" t="s">
        <v>936</v>
      </c>
    </row>
    <row r="36" spans="1:12" ht="12" customHeight="1">
      <c r="A36" s="1607" t="s">
        <v>942</v>
      </c>
      <c r="B36" s="1607"/>
      <c r="C36" s="1607"/>
      <c r="D36" s="1607"/>
      <c r="E36" s="1607"/>
      <c r="F36" s="1607"/>
      <c r="G36" s="1607"/>
      <c r="H36" s="950"/>
      <c r="I36" s="1614"/>
      <c r="J36" s="1580"/>
      <c r="K36" s="1580"/>
      <c r="L36" s="1581"/>
    </row>
    <row r="37" s="381" customFormat="1" ht="7.5" customHeight="1">
      <c r="A37" s="964"/>
    </row>
    <row r="38" spans="1:8" ht="33.75" customHeight="1">
      <c r="A38" s="965" t="s">
        <v>945</v>
      </c>
      <c r="B38" s="966"/>
      <c r="C38" s="966"/>
      <c r="D38" s="966"/>
      <c r="E38" s="967"/>
      <c r="F38" s="944" t="s">
        <v>946</v>
      </c>
      <c r="G38" s="944" t="s">
        <v>947</v>
      </c>
      <c r="H38" s="944" t="s">
        <v>948</v>
      </c>
    </row>
    <row r="39" spans="1:9" ht="12.75" customHeight="1">
      <c r="A39" s="1607" t="s">
        <v>949</v>
      </c>
      <c r="B39" s="1607"/>
      <c r="C39" s="1607"/>
      <c r="D39" s="1607"/>
      <c r="E39" s="1607"/>
      <c r="F39" s="953"/>
      <c r="G39" s="953"/>
      <c r="H39" s="968"/>
      <c r="I39" s="940"/>
    </row>
    <row r="40" spans="1:9" ht="13.5" customHeight="1">
      <c r="A40" s="1607" t="s">
        <v>950</v>
      </c>
      <c r="B40" s="1607"/>
      <c r="C40" s="1607"/>
      <c r="D40" s="1607"/>
      <c r="E40" s="1607"/>
      <c r="F40" s="953"/>
      <c r="G40" s="953"/>
      <c r="H40" s="968"/>
      <c r="I40" s="940"/>
    </row>
    <row r="41" spans="1:9" ht="8.25" customHeight="1">
      <c r="A41" s="969"/>
      <c r="B41" s="969"/>
      <c r="C41" s="969"/>
      <c r="D41" s="969"/>
      <c r="E41" s="969"/>
      <c r="F41" s="958"/>
      <c r="G41" s="970"/>
      <c r="H41" s="971"/>
      <c r="I41" s="940"/>
    </row>
    <row r="42" spans="1:14" ht="15.75" customHeight="1">
      <c r="A42" s="1615" t="s">
        <v>951</v>
      </c>
      <c r="B42" s="1615" t="s">
        <v>0</v>
      </c>
      <c r="C42" s="1618"/>
      <c r="D42" s="1619"/>
      <c r="E42" s="1622" t="s">
        <v>946</v>
      </c>
      <c r="F42" s="1622"/>
      <c r="G42" s="1622" t="s">
        <v>952</v>
      </c>
      <c r="H42" s="1622"/>
      <c r="I42" s="1622" t="s">
        <v>948</v>
      </c>
      <c r="J42" s="1622"/>
      <c r="K42" s="1625" t="s">
        <v>953</v>
      </c>
      <c r="L42" s="1626"/>
      <c r="M42" s="1625" t="s">
        <v>954</v>
      </c>
      <c r="N42" s="1626"/>
    </row>
    <row r="43" spans="1:14" ht="33.75">
      <c r="A43" s="1616"/>
      <c r="B43" s="1617"/>
      <c r="C43" s="1620"/>
      <c r="D43" s="1621"/>
      <c r="E43" s="972" t="s">
        <v>955</v>
      </c>
      <c r="F43" s="943" t="s">
        <v>956</v>
      </c>
      <c r="G43" s="972" t="s">
        <v>955</v>
      </c>
      <c r="H43" s="943" t="s">
        <v>956</v>
      </c>
      <c r="I43" s="972" t="s">
        <v>955</v>
      </c>
      <c r="J43" s="943" t="s">
        <v>956</v>
      </c>
      <c r="K43" s="972" t="s">
        <v>955</v>
      </c>
      <c r="L43" s="943" t="s">
        <v>956</v>
      </c>
      <c r="M43" s="972" t="s">
        <v>955</v>
      </c>
      <c r="N43" s="943" t="s">
        <v>956</v>
      </c>
    </row>
    <row r="44" spans="1:14" ht="11.25">
      <c r="A44" s="1616"/>
      <c r="B44" s="1623" t="s">
        <v>935</v>
      </c>
      <c r="C44" s="1623"/>
      <c r="D44" s="1623"/>
      <c r="E44" s="973" t="e">
        <f aca="true" t="shared" si="6" ref="E44:E49">SUM(C12:D12,G12)/B12/12</f>
        <v>#DIV/0!</v>
      </c>
      <c r="F44" s="974" t="e">
        <f aca="true" t="shared" si="7" ref="F44:F49">SUM(C12:D12,G12,I12,K12)/B12/12</f>
        <v>#DIV/0!</v>
      </c>
      <c r="G44" s="973" t="e">
        <f aca="true" t="shared" si="8" ref="G44:G49">SUM(C21:D21,G21)/B21/12</f>
        <v>#DIV/0!</v>
      </c>
      <c r="H44" s="974" t="e">
        <f aca="true" t="shared" si="9" ref="H44:H49">SUM(C21:D21,G21,I21,K21)/B21/12</f>
        <v>#DIV/0!</v>
      </c>
      <c r="I44" s="973" t="e">
        <f aca="true" t="shared" si="10" ref="I44:I49">SUM(C30:D30,G30)/B30/12</f>
        <v>#DIV/0!</v>
      </c>
      <c r="J44" s="974" t="e">
        <f aca="true" t="shared" si="11" ref="J44:J49">SUM(C30:D30,G30,I30,K30)/B30/12</f>
        <v>#DIV/0!</v>
      </c>
      <c r="K44" s="975" t="e">
        <f>I44/G44%</f>
        <v>#DIV/0!</v>
      </c>
      <c r="L44" s="952" t="e">
        <f>J44/H44%</f>
        <v>#DIV/0!</v>
      </c>
      <c r="M44" s="952" t="e">
        <f>I44/E44%</f>
        <v>#DIV/0!</v>
      </c>
      <c r="N44" s="952" t="e">
        <f>J44/F44%</f>
        <v>#DIV/0!</v>
      </c>
    </row>
    <row r="45" spans="1:14" ht="11.25">
      <c r="A45" s="1616"/>
      <c r="B45" s="1627" t="s">
        <v>937</v>
      </c>
      <c r="C45" s="1628"/>
      <c r="D45" s="1629"/>
      <c r="E45" s="973" t="e">
        <f t="shared" si="6"/>
        <v>#DIV/0!</v>
      </c>
      <c r="F45" s="974" t="e">
        <f t="shared" si="7"/>
        <v>#DIV/0!</v>
      </c>
      <c r="G45" s="973" t="e">
        <f t="shared" si="8"/>
        <v>#DIV/0!</v>
      </c>
      <c r="H45" s="974" t="e">
        <f t="shared" si="9"/>
        <v>#DIV/0!</v>
      </c>
      <c r="I45" s="973" t="e">
        <f t="shared" si="10"/>
        <v>#DIV/0!</v>
      </c>
      <c r="J45" s="974" t="e">
        <f t="shared" si="11"/>
        <v>#DIV/0!</v>
      </c>
      <c r="K45" s="975" t="e">
        <f aca="true" t="shared" si="12" ref="K45:L50">I45/G45%</f>
        <v>#DIV/0!</v>
      </c>
      <c r="L45" s="952" t="e">
        <f t="shared" si="12"/>
        <v>#DIV/0!</v>
      </c>
      <c r="M45" s="952" t="e">
        <f aca="true" t="shared" si="13" ref="M45:N50">I45/E45%</f>
        <v>#DIV/0!</v>
      </c>
      <c r="N45" s="952" t="e">
        <f t="shared" si="13"/>
        <v>#DIV/0!</v>
      </c>
    </row>
    <row r="46" spans="1:14" ht="11.25">
      <c r="A46" s="1616"/>
      <c r="B46" s="1623" t="s">
        <v>938</v>
      </c>
      <c r="C46" s="1623"/>
      <c r="D46" s="1623"/>
      <c r="E46" s="973" t="e">
        <f t="shared" si="6"/>
        <v>#DIV/0!</v>
      </c>
      <c r="F46" s="974" t="e">
        <f t="shared" si="7"/>
        <v>#DIV/0!</v>
      </c>
      <c r="G46" s="973" t="e">
        <f t="shared" si="8"/>
        <v>#DIV/0!</v>
      </c>
      <c r="H46" s="974" t="e">
        <f t="shared" si="9"/>
        <v>#DIV/0!</v>
      </c>
      <c r="I46" s="973" t="e">
        <f t="shared" si="10"/>
        <v>#DIV/0!</v>
      </c>
      <c r="J46" s="974" t="e">
        <f t="shared" si="11"/>
        <v>#DIV/0!</v>
      </c>
      <c r="K46" s="975" t="e">
        <f t="shared" si="12"/>
        <v>#DIV/0!</v>
      </c>
      <c r="L46" s="952" t="e">
        <f t="shared" si="12"/>
        <v>#DIV/0!</v>
      </c>
      <c r="M46" s="952" t="e">
        <f t="shared" si="13"/>
        <v>#DIV/0!</v>
      </c>
      <c r="N46" s="952" t="e">
        <f t="shared" si="13"/>
        <v>#DIV/0!</v>
      </c>
    </row>
    <row r="47" spans="1:14" ht="11.25">
      <c r="A47" s="1616"/>
      <c r="B47" s="1623" t="s">
        <v>939</v>
      </c>
      <c r="C47" s="1623"/>
      <c r="D47" s="1623"/>
      <c r="E47" s="973" t="e">
        <f t="shared" si="6"/>
        <v>#DIV/0!</v>
      </c>
      <c r="F47" s="974" t="e">
        <f t="shared" si="7"/>
        <v>#DIV/0!</v>
      </c>
      <c r="G47" s="973" t="e">
        <f t="shared" si="8"/>
        <v>#DIV/0!</v>
      </c>
      <c r="H47" s="974" t="e">
        <f t="shared" si="9"/>
        <v>#DIV/0!</v>
      </c>
      <c r="I47" s="973" t="e">
        <f t="shared" si="10"/>
        <v>#DIV/0!</v>
      </c>
      <c r="J47" s="974" t="e">
        <f t="shared" si="11"/>
        <v>#DIV/0!</v>
      </c>
      <c r="K47" s="975" t="e">
        <f t="shared" si="12"/>
        <v>#DIV/0!</v>
      </c>
      <c r="L47" s="952" t="e">
        <f t="shared" si="12"/>
        <v>#DIV/0!</v>
      </c>
      <c r="M47" s="952" t="e">
        <f t="shared" si="13"/>
        <v>#DIV/0!</v>
      </c>
      <c r="N47" s="952" t="e">
        <f t="shared" si="13"/>
        <v>#DIV/0!</v>
      </c>
    </row>
    <row r="48" spans="1:14" ht="11.25">
      <c r="A48" s="1616"/>
      <c r="B48" s="1623" t="s">
        <v>940</v>
      </c>
      <c r="C48" s="1623"/>
      <c r="D48" s="1623"/>
      <c r="E48" s="973" t="e">
        <f t="shared" si="6"/>
        <v>#DIV/0!</v>
      </c>
      <c r="F48" s="974" t="e">
        <f t="shared" si="7"/>
        <v>#DIV/0!</v>
      </c>
      <c r="G48" s="973" t="e">
        <f t="shared" si="8"/>
        <v>#DIV/0!</v>
      </c>
      <c r="H48" s="974" t="e">
        <f t="shared" si="9"/>
        <v>#DIV/0!</v>
      </c>
      <c r="I48" s="973" t="e">
        <f t="shared" si="10"/>
        <v>#DIV/0!</v>
      </c>
      <c r="J48" s="974" t="e">
        <f t="shared" si="11"/>
        <v>#DIV/0!</v>
      </c>
      <c r="K48" s="975" t="e">
        <f t="shared" si="12"/>
        <v>#DIV/0!</v>
      </c>
      <c r="L48" s="952" t="e">
        <f t="shared" si="12"/>
        <v>#DIV/0!</v>
      </c>
      <c r="M48" s="952" t="e">
        <f t="shared" si="13"/>
        <v>#DIV/0!</v>
      </c>
      <c r="N48" s="952" t="e">
        <f t="shared" si="13"/>
        <v>#DIV/0!</v>
      </c>
    </row>
    <row r="49" spans="1:14" ht="11.25">
      <c r="A49" s="1616"/>
      <c r="B49" s="1623" t="s">
        <v>941</v>
      </c>
      <c r="C49" s="1623"/>
      <c r="D49" s="1623"/>
      <c r="E49" s="973" t="e">
        <f t="shared" si="6"/>
        <v>#DIV/0!</v>
      </c>
      <c r="F49" s="974" t="e">
        <f t="shared" si="7"/>
        <v>#DIV/0!</v>
      </c>
      <c r="G49" s="973" t="e">
        <f t="shared" si="8"/>
        <v>#DIV/0!</v>
      </c>
      <c r="H49" s="974" t="e">
        <f t="shared" si="9"/>
        <v>#DIV/0!</v>
      </c>
      <c r="I49" s="973" t="e">
        <f t="shared" si="10"/>
        <v>#DIV/0!</v>
      </c>
      <c r="J49" s="974" t="e">
        <f t="shared" si="11"/>
        <v>#DIV/0!</v>
      </c>
      <c r="K49" s="975" t="e">
        <f t="shared" si="12"/>
        <v>#DIV/0!</v>
      </c>
      <c r="L49" s="952" t="e">
        <f t="shared" si="12"/>
        <v>#DIV/0!</v>
      </c>
      <c r="M49" s="952" t="e">
        <f t="shared" si="13"/>
        <v>#DIV/0!</v>
      </c>
      <c r="N49" s="952" t="e">
        <f t="shared" si="13"/>
        <v>#DIV/0!</v>
      </c>
    </row>
    <row r="50" spans="1:14" ht="11.25">
      <c r="A50" s="1617"/>
      <c r="B50" s="1624" t="s">
        <v>957</v>
      </c>
      <c r="C50" s="1624"/>
      <c r="D50" s="1624"/>
      <c r="E50" s="976" t="e">
        <f>SUM((C11-C12)+(D11-D12)+(G11-G12))/((B11-B12))/12</f>
        <v>#DIV/0!</v>
      </c>
      <c r="F50" s="976" t="e">
        <f>SUM((C11-C12)+(D11-D12)+(G11-G12)+(I11-I12)+(K11-K12))/((B11-B12))/12</f>
        <v>#DIV/0!</v>
      </c>
      <c r="G50" s="976" t="e">
        <f>SUM((C20-C21)+(D20-D21)+(G20-G21))/((B20-B21))/12</f>
        <v>#DIV/0!</v>
      </c>
      <c r="H50" s="977" t="e">
        <f>SUM((C20-C21)+(D20-D21)+(G20-G21)+(I20-I21)+(K20-K21))/(B20-B21)/12</f>
        <v>#DIV/0!</v>
      </c>
      <c r="I50" s="976" t="e">
        <f>SUM((C29-C30)+(D29-D30)+(G29-G30))/((B29-B30))/12</f>
        <v>#DIV/0!</v>
      </c>
      <c r="J50" s="977" t="e">
        <f>SUM((D29-D30)+(C29-C30)+(G29-G30)+(I29-I30)+(K29-K30))/((B29-B30))/12</f>
        <v>#DIV/0!</v>
      </c>
      <c r="K50" s="978" t="e">
        <f t="shared" si="12"/>
        <v>#DIV/0!</v>
      </c>
      <c r="L50" s="950" t="e">
        <f t="shared" si="12"/>
        <v>#DIV/0!</v>
      </c>
      <c r="M50" s="950" t="e">
        <f t="shared" si="13"/>
        <v>#DIV/0!</v>
      </c>
      <c r="N50" s="950" t="e">
        <f t="shared" si="13"/>
        <v>#DIV/0!</v>
      </c>
    </row>
    <row r="51" spans="1:12" ht="13.5" customHeight="1">
      <c r="A51" s="979" t="s">
        <v>958</v>
      </c>
      <c r="B51" s="979"/>
      <c r="C51" s="979"/>
      <c r="D51" s="980"/>
      <c r="E51" s="981"/>
      <c r="F51" s="981"/>
      <c r="G51" s="981"/>
      <c r="H51" s="964"/>
      <c r="I51" s="1630"/>
      <c r="J51" s="1630"/>
      <c r="K51" s="1630"/>
      <c r="L51" s="1630"/>
    </row>
    <row r="52" spans="1:12" ht="13.5" customHeight="1">
      <c r="A52" s="982" t="s">
        <v>959</v>
      </c>
      <c r="B52" s="982"/>
      <c r="C52" s="982"/>
      <c r="D52" s="980"/>
      <c r="E52" s="981"/>
      <c r="F52" s="981"/>
      <c r="G52" s="981"/>
      <c r="H52" s="964"/>
      <c r="I52" s="1630"/>
      <c r="J52" s="1630"/>
      <c r="K52" s="1630"/>
      <c r="L52" s="1630"/>
    </row>
    <row r="53" spans="4:14" s="964" customFormat="1" ht="11.25">
      <c r="D53" s="983"/>
      <c r="E53" s="983"/>
      <c r="G53" s="983"/>
      <c r="H53" s="983"/>
      <c r="J53" s="983"/>
      <c r="K53" s="983"/>
      <c r="M53" s="983"/>
      <c r="N53" s="983"/>
    </row>
    <row r="54" spans="2:14" s="964" customFormat="1" ht="11.25">
      <c r="B54" s="983"/>
      <c r="C54" s="983"/>
      <c r="D54" s="983"/>
      <c r="E54" s="983"/>
      <c r="G54" s="983"/>
      <c r="H54" s="983"/>
      <c r="J54" s="983"/>
      <c r="K54" s="983"/>
      <c r="M54" s="983"/>
      <c r="N54" s="983"/>
    </row>
    <row r="55" spans="1:21" s="814" customFormat="1" ht="27.75" customHeight="1">
      <c r="A55" s="1571" t="s">
        <v>234</v>
      </c>
      <c r="B55" s="1572"/>
      <c r="C55" s="1572"/>
      <c r="D55" s="1572"/>
      <c r="E55" s="1572"/>
      <c r="F55" s="1572"/>
      <c r="G55" s="1572"/>
      <c r="H55" s="1572"/>
      <c r="I55" s="1572"/>
      <c r="J55" s="1572"/>
      <c r="K55" s="1572"/>
      <c r="L55" s="1572"/>
      <c r="M55" s="1572"/>
      <c r="N55" s="1572"/>
      <c r="O55" s="1572"/>
      <c r="P55" s="1572"/>
      <c r="Q55" s="383"/>
      <c r="R55" s="383"/>
      <c r="S55" s="383"/>
      <c r="T55" s="383"/>
      <c r="U55" s="383"/>
    </row>
    <row r="56" spans="1:21" s="736" customFormat="1" ht="41.25" customHeight="1">
      <c r="A56" s="815"/>
      <c r="B56" s="816"/>
      <c r="C56" s="816"/>
      <c r="D56" s="816"/>
      <c r="E56" s="817"/>
      <c r="F56" s="817"/>
      <c r="G56" s="817"/>
      <c r="H56" s="817"/>
      <c r="I56" s="817"/>
      <c r="J56" s="818"/>
      <c r="K56" s="818"/>
      <c r="L56" s="818"/>
      <c r="M56" s="818"/>
      <c r="N56" s="818"/>
      <c r="O56" s="818"/>
      <c r="P56" s="984"/>
      <c r="Q56" s="747"/>
      <c r="R56" s="747"/>
      <c r="S56" s="985"/>
      <c r="T56" s="985"/>
      <c r="U56" s="985"/>
    </row>
    <row r="57" spans="1:21" s="814" customFormat="1" ht="24.75" customHeight="1">
      <c r="A57" s="821"/>
      <c r="B57" s="1575" t="s">
        <v>648</v>
      </c>
      <c r="C57" s="1572"/>
      <c r="D57" s="1572"/>
      <c r="E57" s="1572"/>
      <c r="F57" s="822"/>
      <c r="G57" s="1571" t="s">
        <v>10</v>
      </c>
      <c r="H57" s="1572"/>
      <c r="I57" s="1572"/>
      <c r="J57" s="1572"/>
      <c r="K57" s="986"/>
      <c r="L57" s="1571" t="s">
        <v>100</v>
      </c>
      <c r="M57" s="1572"/>
      <c r="N57" s="1572"/>
      <c r="O57" s="1572"/>
      <c r="P57" s="987"/>
      <c r="Q57" s="986"/>
      <c r="R57" s="986"/>
      <c r="S57" s="986"/>
      <c r="T57" s="986"/>
      <c r="U57" s="823"/>
    </row>
    <row r="58" spans="1:21" s="736" customFormat="1" ht="171" customHeight="1">
      <c r="A58" s="825"/>
      <c r="B58" s="1576"/>
      <c r="C58" s="1577"/>
      <c r="D58" s="1577"/>
      <c r="E58" s="1578"/>
      <c r="F58" s="826"/>
      <c r="G58" s="1576"/>
      <c r="H58" s="1577"/>
      <c r="I58" s="1577"/>
      <c r="J58" s="1578"/>
      <c r="K58" s="988"/>
      <c r="L58" s="1631"/>
      <c r="M58" s="1476"/>
      <c r="N58" s="1476"/>
      <c r="O58" s="1477"/>
      <c r="P58" s="828"/>
      <c r="Q58" s="989"/>
      <c r="R58" s="989"/>
      <c r="S58" s="989"/>
      <c r="T58" s="989"/>
      <c r="U58" s="826"/>
    </row>
    <row r="59" spans="1:21" s="991" customFormat="1" ht="24.75" customHeight="1">
      <c r="A59" s="821"/>
      <c r="B59" s="1632" t="s">
        <v>133</v>
      </c>
      <c r="C59" s="1633"/>
      <c r="D59" s="1633"/>
      <c r="E59" s="1633"/>
      <c r="F59" s="823"/>
      <c r="G59" s="1634" t="s">
        <v>133</v>
      </c>
      <c r="H59" s="1635"/>
      <c r="I59" s="1635"/>
      <c r="J59" s="1635"/>
      <c r="K59" s="990"/>
      <c r="L59" s="1636" t="s">
        <v>133</v>
      </c>
      <c r="M59" s="1636"/>
      <c r="N59" s="1636"/>
      <c r="O59" s="1636"/>
      <c r="P59" s="824"/>
      <c r="Q59" s="990"/>
      <c r="R59" s="990"/>
      <c r="S59" s="990"/>
      <c r="T59" s="990"/>
      <c r="U59" s="823"/>
    </row>
    <row r="60" spans="1:21" s="736" customFormat="1" ht="30.75" customHeight="1">
      <c r="A60" s="1573" t="s">
        <v>285</v>
      </c>
      <c r="B60" s="1514"/>
      <c r="C60" s="1514"/>
      <c r="D60" s="1514"/>
      <c r="E60" s="1514"/>
      <c r="F60" s="1514"/>
      <c r="G60" s="1514"/>
      <c r="H60" s="1514"/>
      <c r="I60" s="1514"/>
      <c r="J60" s="1514"/>
      <c r="K60" s="1514"/>
      <c r="L60" s="1514"/>
      <c r="M60" s="1514"/>
      <c r="N60" s="1514"/>
      <c r="O60" s="1514"/>
      <c r="P60" s="1515"/>
      <c r="Q60" s="992"/>
      <c r="R60" s="747"/>
      <c r="S60" s="993"/>
      <c r="T60" s="747"/>
      <c r="U60" s="747"/>
    </row>
    <row r="61" s="736" customFormat="1" ht="15"/>
    <row r="62" spans="5:11" ht="11.25">
      <c r="E62" s="994"/>
      <c r="F62" s="995"/>
      <c r="H62" s="964"/>
      <c r="I62" s="964"/>
      <c r="J62" s="964"/>
      <c r="K62" s="964"/>
    </row>
    <row r="63" spans="6:11" ht="11.25">
      <c r="F63" s="995"/>
      <c r="H63" s="964"/>
      <c r="I63" s="964"/>
      <c r="J63" s="964"/>
      <c r="K63" s="964"/>
    </row>
  </sheetData>
  <sheetProtection/>
  <mergeCells count="42">
    <mergeCell ref="A60:P60"/>
    <mergeCell ref="B58:E58"/>
    <mergeCell ref="G58:J58"/>
    <mergeCell ref="L58:O58"/>
    <mergeCell ref="B59:E59"/>
    <mergeCell ref="G59:J59"/>
    <mergeCell ref="L59:O59"/>
    <mergeCell ref="B57:E57"/>
    <mergeCell ref="G57:J57"/>
    <mergeCell ref="L57:O57"/>
    <mergeCell ref="M42:N42"/>
    <mergeCell ref="B44:D44"/>
    <mergeCell ref="B45:D45"/>
    <mergeCell ref="B46:D46"/>
    <mergeCell ref="B47:D47"/>
    <mergeCell ref="B48:D48"/>
    <mergeCell ref="K42:L42"/>
    <mergeCell ref="I51:J51"/>
    <mergeCell ref="K51:L51"/>
    <mergeCell ref="I52:J52"/>
    <mergeCell ref="K52:L52"/>
    <mergeCell ref="A55:P55"/>
    <mergeCell ref="A42:A50"/>
    <mergeCell ref="B42:D43"/>
    <mergeCell ref="E42:F42"/>
    <mergeCell ref="G42:H42"/>
    <mergeCell ref="I42:J42"/>
    <mergeCell ref="B49:D49"/>
    <mergeCell ref="B50:D50"/>
    <mergeCell ref="A40:E40"/>
    <mergeCell ref="J1:L1"/>
    <mergeCell ref="M1:O1"/>
    <mergeCell ref="A5:P5"/>
    <mergeCell ref="B6:O6"/>
    <mergeCell ref="B7:O7"/>
    <mergeCell ref="A18:G18"/>
    <mergeCell ref="I18:L18"/>
    <mergeCell ref="A27:G27"/>
    <mergeCell ref="I27:L27"/>
    <mergeCell ref="A36:G36"/>
    <mergeCell ref="I36:L36"/>
    <mergeCell ref="A39:E39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5" r:id="rId1"/>
  <rowBreaks count="1" manualBreakCount="1">
    <brk id="5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O151"/>
  <sheetViews>
    <sheetView view="pageBreakPreview" zoomScaleSheetLayoutView="100" zoomScalePageLayoutView="0" workbookViewId="0" topLeftCell="A1">
      <selection activeCell="B7" sqref="B7:J7"/>
    </sheetView>
  </sheetViews>
  <sheetFormatPr defaultColWidth="7.25390625" defaultRowHeight="12.75"/>
  <cols>
    <col min="1" max="1" width="7.25390625" style="636" customWidth="1"/>
    <col min="2" max="2" width="61.125" style="636" customWidth="1"/>
    <col min="3" max="3" width="0.37109375" style="636" hidden="1" customWidth="1"/>
    <col min="4" max="4" width="6.125" style="636" hidden="1" customWidth="1"/>
    <col min="5" max="5" width="6.375" style="636" hidden="1" customWidth="1"/>
    <col min="6" max="6" width="1.00390625" style="636" hidden="1" customWidth="1"/>
    <col min="7" max="7" width="15.125" style="636" customWidth="1"/>
    <col min="8" max="8" width="1.12109375" style="636" hidden="1" customWidth="1"/>
    <col min="9" max="9" width="14.875" style="636" customWidth="1"/>
    <col min="10" max="10" width="13.375" style="636" customWidth="1"/>
    <col min="11" max="11" width="11.375" style="636" customWidth="1"/>
    <col min="12" max="255" width="9.125" style="636" customWidth="1"/>
    <col min="256" max="16384" width="7.25390625" style="636" customWidth="1"/>
  </cols>
  <sheetData>
    <row r="1" spans="9:10" ht="15">
      <c r="I1" s="1638" t="s">
        <v>960</v>
      </c>
      <c r="J1" s="1638"/>
    </row>
    <row r="2" spans="9:11" ht="15">
      <c r="I2" s="996" t="s">
        <v>961</v>
      </c>
      <c r="J2" s="996"/>
      <c r="K2" s="996"/>
    </row>
    <row r="3" spans="9:11" ht="15">
      <c r="I3" s="1488" t="s">
        <v>13</v>
      </c>
      <c r="J3" s="1488"/>
      <c r="K3" s="1488"/>
    </row>
    <row r="4" spans="1:11" ht="15">
      <c r="A4" s="640"/>
      <c r="B4" s="640"/>
      <c r="C4" s="641"/>
      <c r="D4" s="641"/>
      <c r="E4" s="641"/>
      <c r="F4" s="641"/>
      <c r="G4" s="641"/>
      <c r="H4" s="641"/>
      <c r="I4" s="1488" t="s">
        <v>324</v>
      </c>
      <c r="J4" s="1488"/>
      <c r="K4" s="996"/>
    </row>
    <row r="5" spans="1:11" ht="18.75">
      <c r="A5" s="1490" t="s">
        <v>962</v>
      </c>
      <c r="B5" s="1490"/>
      <c r="C5" s="1490"/>
      <c r="D5" s="1490"/>
      <c r="E5" s="1490"/>
      <c r="F5" s="1490"/>
      <c r="G5" s="1490"/>
      <c r="H5" s="1490"/>
      <c r="I5" s="1490"/>
      <c r="J5" s="1490"/>
      <c r="K5" s="1490"/>
    </row>
    <row r="6" spans="1:11" ht="18.75">
      <c r="A6" s="1490" t="s">
        <v>299</v>
      </c>
      <c r="B6" s="1490"/>
      <c r="C6" s="1490"/>
      <c r="D6" s="1490"/>
      <c r="E6" s="1490"/>
      <c r="F6" s="1490"/>
      <c r="G6" s="1490"/>
      <c r="H6" s="1490"/>
      <c r="I6" s="1490"/>
      <c r="J6" s="1490"/>
      <c r="K6" s="1490"/>
    </row>
    <row r="7" spans="2:10" ht="34.5" customHeight="1">
      <c r="B7" s="1637"/>
      <c r="C7" s="1637"/>
      <c r="D7" s="1637"/>
      <c r="E7" s="1637"/>
      <c r="F7" s="1637"/>
      <c r="G7" s="1637"/>
      <c r="H7" s="1637"/>
      <c r="I7" s="1637"/>
      <c r="J7" s="1637"/>
    </row>
    <row r="8" spans="2:10" ht="15">
      <c r="B8" s="1487" t="s">
        <v>963</v>
      </c>
      <c r="C8" s="1487"/>
      <c r="D8" s="1487"/>
      <c r="E8" s="1487"/>
      <c r="F8" s="1487"/>
      <c r="G8" s="1487"/>
      <c r="H8" s="1487"/>
      <c r="I8" s="1487"/>
      <c r="J8" s="1487"/>
    </row>
    <row r="9" spans="2:10" ht="3.75" customHeight="1">
      <c r="B9" s="997"/>
      <c r="C9" s="997"/>
      <c r="D9" s="997"/>
      <c r="E9" s="997"/>
      <c r="F9" s="997"/>
      <c r="G9" s="997"/>
      <c r="H9" s="997"/>
      <c r="I9" s="997"/>
      <c r="J9" s="997"/>
    </row>
    <row r="10" spans="1:10" ht="12.75" customHeight="1">
      <c r="A10" s="998" t="s">
        <v>6</v>
      </c>
      <c r="B10" s="1639" t="s">
        <v>964</v>
      </c>
      <c r="C10" s="1639"/>
      <c r="D10" s="1639"/>
      <c r="E10" s="1639"/>
      <c r="F10" s="1639"/>
      <c r="G10" s="1639"/>
      <c r="H10" s="1639"/>
      <c r="I10" s="1639"/>
      <c r="J10" s="1639"/>
    </row>
    <row r="11" spans="1:11" ht="12" customHeight="1">
      <c r="A11" s="642"/>
      <c r="B11" s="643"/>
      <c r="C11" s="643"/>
      <c r="D11" s="643"/>
      <c r="E11" s="643"/>
      <c r="F11" s="643"/>
      <c r="G11" s="999"/>
      <c r="H11" s="999"/>
      <c r="I11" s="1640" t="s">
        <v>660</v>
      </c>
      <c r="J11" s="1640"/>
      <c r="K11" s="1640"/>
    </row>
    <row r="12" spans="1:11" ht="30" customHeight="1">
      <c r="A12" s="644" t="s">
        <v>11</v>
      </c>
      <c r="B12" s="645" t="s">
        <v>327</v>
      </c>
      <c r="C12" s="678"/>
      <c r="D12" s="678"/>
      <c r="E12" s="678"/>
      <c r="F12" s="678"/>
      <c r="G12" s="648" t="s">
        <v>662</v>
      </c>
      <c r="H12" s="648"/>
      <c r="I12" s="648" t="s">
        <v>663</v>
      </c>
      <c r="J12" s="648" t="s">
        <v>664</v>
      </c>
      <c r="K12" s="649" t="s">
        <v>665</v>
      </c>
    </row>
    <row r="13" spans="1:11" ht="12" customHeight="1">
      <c r="A13" s="1000" t="s">
        <v>1</v>
      </c>
      <c r="B13" s="1001" t="s">
        <v>2</v>
      </c>
      <c r="C13" s="1002"/>
      <c r="D13" s="1002"/>
      <c r="E13" s="1002"/>
      <c r="F13" s="1002"/>
      <c r="G13" s="1001" t="s">
        <v>4</v>
      </c>
      <c r="H13" s="1003"/>
      <c r="I13" s="1001" t="s">
        <v>8</v>
      </c>
      <c r="J13" s="1001" t="s">
        <v>335</v>
      </c>
      <c r="K13" s="1004" t="s">
        <v>336</v>
      </c>
    </row>
    <row r="14" spans="1:11" ht="14.25" customHeight="1">
      <c r="A14" s="1641"/>
      <c r="B14" s="1642" t="s">
        <v>965</v>
      </c>
      <c r="C14" s="1642"/>
      <c r="D14" s="1642"/>
      <c r="E14" s="1642"/>
      <c r="F14" s="1642"/>
      <c r="G14" s="1642"/>
      <c r="H14" s="1642"/>
      <c r="I14" s="1642"/>
      <c r="J14" s="1642"/>
      <c r="K14" s="1642"/>
    </row>
    <row r="15" spans="1:11" ht="17.25" customHeight="1">
      <c r="A15" s="1641"/>
      <c r="B15" s="1642"/>
      <c r="C15" s="1642"/>
      <c r="D15" s="1642"/>
      <c r="E15" s="1642"/>
      <c r="F15" s="1642"/>
      <c r="G15" s="1642"/>
      <c r="H15" s="1642"/>
      <c r="I15" s="1642"/>
      <c r="J15" s="1642"/>
      <c r="K15" s="1642"/>
    </row>
    <row r="16" spans="1:11" ht="51" customHeight="1">
      <c r="A16" s="1641"/>
      <c r="B16" s="1643" t="s">
        <v>966</v>
      </c>
      <c r="C16" s="1643"/>
      <c r="D16" s="1643"/>
      <c r="E16" s="1643"/>
      <c r="F16" s="1643"/>
      <c r="G16" s="1643"/>
      <c r="H16" s="1643"/>
      <c r="I16" s="1643"/>
      <c r="J16" s="1643"/>
      <c r="K16" s="1643"/>
    </row>
    <row r="17" spans="1:11" ht="0.75" customHeight="1" hidden="1">
      <c r="A17" s="1641"/>
      <c r="B17" s="1643"/>
      <c r="C17" s="1643"/>
      <c r="D17" s="1643"/>
      <c r="E17" s="1643"/>
      <c r="F17" s="1643"/>
      <c r="G17" s="1643"/>
      <c r="H17" s="1643"/>
      <c r="I17" s="1643"/>
      <c r="J17" s="1643"/>
      <c r="K17" s="1643"/>
    </row>
    <row r="18" spans="1:11" ht="4.5" customHeight="1" hidden="1">
      <c r="A18" s="1641"/>
      <c r="B18" s="1643"/>
      <c r="C18" s="1643"/>
      <c r="D18" s="1643"/>
      <c r="E18" s="1643"/>
      <c r="F18" s="1643"/>
      <c r="G18" s="1643"/>
      <c r="H18" s="1643"/>
      <c r="I18" s="1643"/>
      <c r="J18" s="1643"/>
      <c r="K18" s="1643"/>
    </row>
    <row r="19" spans="1:11" ht="40.5" customHeight="1">
      <c r="A19" s="1641"/>
      <c r="B19" s="1642" t="s">
        <v>967</v>
      </c>
      <c r="C19" s="1642"/>
      <c r="D19" s="1642"/>
      <c r="E19" s="1642"/>
      <c r="F19" s="1642"/>
      <c r="G19" s="1642"/>
      <c r="H19" s="1642"/>
      <c r="I19" s="1642"/>
      <c r="J19" s="1642"/>
      <c r="K19" s="1642"/>
    </row>
    <row r="20" spans="1:11" ht="21" customHeight="1">
      <c r="A20" s="651" t="s">
        <v>968</v>
      </c>
      <c r="B20" s="1645" t="s">
        <v>969</v>
      </c>
      <c r="C20" s="1645"/>
      <c r="D20" s="1645"/>
      <c r="E20" s="1645"/>
      <c r="F20" s="1645"/>
      <c r="G20" s="1645"/>
      <c r="H20" s="1645"/>
      <c r="I20" s="1645"/>
      <c r="J20" s="1645"/>
      <c r="K20" s="1645"/>
    </row>
    <row r="21" spans="1:13" ht="21" customHeight="1">
      <c r="A21" s="1005"/>
      <c r="B21" s="654" t="s">
        <v>970</v>
      </c>
      <c r="C21" s="671">
        <v>0</v>
      </c>
      <c r="D21" s="671">
        <v>0</v>
      </c>
      <c r="E21" s="671">
        <v>0</v>
      </c>
      <c r="F21" s="671"/>
      <c r="G21" s="665">
        <f>G47</f>
        <v>0</v>
      </c>
      <c r="H21" s="665" t="e">
        <f>H47</f>
        <v>#REF!</v>
      </c>
      <c r="I21" s="665">
        <f>I47</f>
        <v>0</v>
      </c>
      <c r="J21" s="665">
        <f>G21-I21</f>
        <v>0</v>
      </c>
      <c r="K21" s="665" t="e">
        <f>J21/G21*100</f>
        <v>#DIV/0!</v>
      </c>
      <c r="M21" s="1006"/>
    </row>
    <row r="22" spans="1:11" ht="21" customHeight="1">
      <c r="A22" s="1007"/>
      <c r="B22" s="654" t="s">
        <v>971</v>
      </c>
      <c r="C22" s="671">
        <v>0</v>
      </c>
      <c r="D22" s="671">
        <v>0</v>
      </c>
      <c r="E22" s="671">
        <v>0</v>
      </c>
      <c r="F22" s="671"/>
      <c r="G22" s="665">
        <f>G61</f>
        <v>0</v>
      </c>
      <c r="H22" s="665">
        <f>H61</f>
        <v>0</v>
      </c>
      <c r="I22" s="665">
        <f>I61</f>
        <v>0</v>
      </c>
      <c r="J22" s="665">
        <f aca="true" t="shared" si="0" ref="J22:J31">G22-I22</f>
        <v>0</v>
      </c>
      <c r="K22" s="665" t="e">
        <f>J22/G22*100</f>
        <v>#DIV/0!</v>
      </c>
    </row>
    <row r="23" spans="1:11" ht="21" customHeight="1">
      <c r="A23" s="1007"/>
      <c r="B23" s="654" t="s">
        <v>972</v>
      </c>
      <c r="C23" s="671"/>
      <c r="D23" s="671"/>
      <c r="E23" s="671"/>
      <c r="F23" s="671"/>
      <c r="G23" s="665">
        <f>G75</f>
        <v>0</v>
      </c>
      <c r="H23" s="665">
        <f>H75</f>
        <v>0</v>
      </c>
      <c r="I23" s="665">
        <f>I75</f>
        <v>0</v>
      </c>
      <c r="J23" s="665">
        <f t="shared" si="0"/>
        <v>0</v>
      </c>
      <c r="K23" s="665" t="e">
        <f>J23/G23*100</f>
        <v>#DIV/0!</v>
      </c>
    </row>
    <row r="24" spans="1:11" ht="21" customHeight="1">
      <c r="A24" s="1007"/>
      <c r="B24" s="654" t="s">
        <v>973</v>
      </c>
      <c r="C24" s="670"/>
      <c r="D24" s="670"/>
      <c r="E24" s="670"/>
      <c r="F24" s="670"/>
      <c r="G24" s="687">
        <f>G89+G98</f>
        <v>0</v>
      </c>
      <c r="H24" s="687">
        <f>H89+H98</f>
        <v>0</v>
      </c>
      <c r="I24" s="687">
        <f>I89+I98</f>
        <v>0</v>
      </c>
      <c r="J24" s="665">
        <f t="shared" si="0"/>
        <v>0</v>
      </c>
      <c r="K24" s="665" t="e">
        <f>J24/G24*100</f>
        <v>#DIV/0!</v>
      </c>
    </row>
    <row r="25" spans="1:11" ht="21" customHeight="1">
      <c r="A25" s="1007"/>
      <c r="B25" s="656" t="s">
        <v>974</v>
      </c>
      <c r="C25" s="678"/>
      <c r="D25" s="678"/>
      <c r="E25" s="678"/>
      <c r="F25" s="678"/>
      <c r="G25" s="665">
        <f>G21+G22+G23+G24</f>
        <v>0</v>
      </c>
      <c r="H25" s="665" t="e">
        <f>H21+H22+H23+H24</f>
        <v>#REF!</v>
      </c>
      <c r="I25" s="665">
        <f>I21+I22+I23+I24</f>
        <v>0</v>
      </c>
      <c r="J25" s="665">
        <f t="shared" si="0"/>
        <v>0</v>
      </c>
      <c r="K25" s="665" t="e">
        <f aca="true" t="shared" si="1" ref="K25:K33">J25/G25*100</f>
        <v>#DIV/0!</v>
      </c>
    </row>
    <row r="26" spans="1:11" ht="21" customHeight="1">
      <c r="A26" s="1008"/>
      <c r="B26" s="659" t="s">
        <v>975</v>
      </c>
      <c r="C26" s="678">
        <v>0</v>
      </c>
      <c r="D26" s="678">
        <v>0</v>
      </c>
      <c r="E26" s="678">
        <v>0</v>
      </c>
      <c r="F26" s="678"/>
      <c r="G26" s="665">
        <f>G109</f>
        <v>0</v>
      </c>
      <c r="H26" s="665">
        <f>H109</f>
        <v>0</v>
      </c>
      <c r="I26" s="665">
        <f>I109</f>
        <v>0</v>
      </c>
      <c r="J26" s="665">
        <f t="shared" si="0"/>
        <v>0</v>
      </c>
      <c r="K26" s="665" t="e">
        <f t="shared" si="1"/>
        <v>#DIV/0!</v>
      </c>
    </row>
    <row r="27" spans="1:11" ht="21" customHeight="1">
      <c r="A27" s="1008"/>
      <c r="B27" s="656" t="s">
        <v>976</v>
      </c>
      <c r="C27" s="1009"/>
      <c r="D27" s="1009"/>
      <c r="E27" s="1009"/>
      <c r="F27" s="678"/>
      <c r="G27" s="699">
        <f aca="true" t="shared" si="2" ref="G27:I30">G115</f>
        <v>0</v>
      </c>
      <c r="H27" s="699">
        <f t="shared" si="2"/>
        <v>0</v>
      </c>
      <c r="I27" s="699">
        <f t="shared" si="2"/>
        <v>0</v>
      </c>
      <c r="J27" s="665">
        <f t="shared" si="0"/>
        <v>0</v>
      </c>
      <c r="K27" s="665" t="e">
        <f t="shared" si="1"/>
        <v>#DIV/0!</v>
      </c>
    </row>
    <row r="28" spans="1:11" ht="21" customHeight="1">
      <c r="A28" s="1008"/>
      <c r="B28" s="659" t="s">
        <v>977</v>
      </c>
      <c r="C28" s="1009"/>
      <c r="D28" s="1009"/>
      <c r="E28" s="1009"/>
      <c r="F28" s="678"/>
      <c r="G28" s="699">
        <f t="shared" si="2"/>
        <v>0</v>
      </c>
      <c r="H28" s="699">
        <f t="shared" si="2"/>
        <v>0</v>
      </c>
      <c r="I28" s="699">
        <f t="shared" si="2"/>
        <v>0</v>
      </c>
      <c r="J28" s="665">
        <f t="shared" si="0"/>
        <v>0</v>
      </c>
      <c r="K28" s="665" t="e">
        <f t="shared" si="1"/>
        <v>#DIV/0!</v>
      </c>
    </row>
    <row r="29" spans="1:13" ht="21" customHeight="1">
      <c r="A29" s="1008"/>
      <c r="B29" s="659" t="s">
        <v>978</v>
      </c>
      <c r="C29" s="1009"/>
      <c r="D29" s="1009"/>
      <c r="E29" s="1009"/>
      <c r="F29" s="678"/>
      <c r="G29" s="699">
        <f t="shared" si="2"/>
        <v>0</v>
      </c>
      <c r="H29" s="699">
        <f t="shared" si="2"/>
        <v>0</v>
      </c>
      <c r="I29" s="699">
        <f t="shared" si="2"/>
        <v>0</v>
      </c>
      <c r="J29" s="665">
        <f t="shared" si="0"/>
        <v>0</v>
      </c>
      <c r="K29" s="665" t="e">
        <f t="shared" si="1"/>
        <v>#DIV/0!</v>
      </c>
      <c r="M29" s="659"/>
    </row>
    <row r="30" spans="1:11" ht="21" customHeight="1">
      <c r="A30" s="1010"/>
      <c r="B30" s="659" t="s">
        <v>979</v>
      </c>
      <c r="C30" s="1011">
        <v>0</v>
      </c>
      <c r="D30" s="1011">
        <v>0</v>
      </c>
      <c r="E30" s="1011">
        <v>0</v>
      </c>
      <c r="F30" s="1011"/>
      <c r="G30" s="1012">
        <f t="shared" si="2"/>
        <v>0</v>
      </c>
      <c r="H30" s="1012">
        <f t="shared" si="2"/>
        <v>0</v>
      </c>
      <c r="I30" s="1012">
        <f t="shared" si="2"/>
        <v>0</v>
      </c>
      <c r="J30" s="665">
        <f t="shared" si="0"/>
        <v>0</v>
      </c>
      <c r="K30" s="665" t="e">
        <f t="shared" si="1"/>
        <v>#DIV/0!</v>
      </c>
    </row>
    <row r="31" spans="1:11" ht="20.25" customHeight="1">
      <c r="A31" s="651" t="s">
        <v>980</v>
      </c>
      <c r="B31" s="656" t="s">
        <v>981</v>
      </c>
      <c r="C31" s="678"/>
      <c r="D31" s="678"/>
      <c r="E31" s="678"/>
      <c r="F31" s="678"/>
      <c r="G31" s="655">
        <f>G124</f>
        <v>0</v>
      </c>
      <c r="H31" s="655">
        <f>H124</f>
        <v>0</v>
      </c>
      <c r="I31" s="655">
        <f>I124</f>
        <v>0</v>
      </c>
      <c r="J31" s="655">
        <f t="shared" si="0"/>
        <v>0</v>
      </c>
      <c r="K31" s="655" t="e">
        <f t="shared" si="1"/>
        <v>#DIV/0!</v>
      </c>
    </row>
    <row r="32" spans="1:11" ht="21" customHeight="1">
      <c r="A32" s="651" t="s">
        <v>982</v>
      </c>
      <c r="B32" s="656" t="s">
        <v>983</v>
      </c>
      <c r="C32" s="671"/>
      <c r="D32" s="671"/>
      <c r="E32" s="671"/>
      <c r="F32" s="671"/>
      <c r="G32" s="655"/>
      <c r="H32" s="655" t="e">
        <f>#REF!+H31</f>
        <v>#REF!</v>
      </c>
      <c r="I32" s="655"/>
      <c r="J32" s="655"/>
      <c r="K32" s="655"/>
    </row>
    <row r="33" spans="1:11" ht="17.25" customHeight="1">
      <c r="A33" s="659"/>
      <c r="B33" s="659" t="s">
        <v>683</v>
      </c>
      <c r="C33" s="678">
        <v>0</v>
      </c>
      <c r="D33" s="678">
        <v>0</v>
      </c>
      <c r="E33" s="678">
        <v>0</v>
      </c>
      <c r="F33" s="678"/>
      <c r="G33" s="655">
        <f>G25+G26+G27+G28+G30+G31+G32+G29</f>
        <v>0</v>
      </c>
      <c r="H33" s="655" t="e">
        <f>H25+H26+H27+H28+H30+H31+H32+H29</f>
        <v>#REF!</v>
      </c>
      <c r="I33" s="655">
        <f>I25+I26+I27+I28+I30+I31+I32+I29</f>
        <v>0</v>
      </c>
      <c r="J33" s="655">
        <f>G33-I33</f>
        <v>0</v>
      </c>
      <c r="K33" s="655" t="e">
        <f t="shared" si="1"/>
        <v>#DIV/0!</v>
      </c>
    </row>
    <row r="34" spans="1:11" ht="18.75" customHeight="1">
      <c r="A34" s="651" t="s">
        <v>684</v>
      </c>
      <c r="B34" s="1646" t="s">
        <v>984</v>
      </c>
      <c r="C34" s="1646"/>
      <c r="D34" s="1646"/>
      <c r="E34" s="1646"/>
      <c r="F34" s="1646"/>
      <c r="G34" s="1646"/>
      <c r="H34" s="1646"/>
      <c r="I34" s="1646"/>
      <c r="J34" s="1646"/>
      <c r="K34" s="1646"/>
    </row>
    <row r="35" spans="1:11" ht="17.25" customHeight="1">
      <c r="A35" s="1013"/>
      <c r="B35" s="560" t="s">
        <v>985</v>
      </c>
      <c r="C35" s="671"/>
      <c r="D35" s="671" t="e">
        <f>#REF!+#REF!+#REF!+#REF!+#REF!</f>
        <v>#REF!</v>
      </c>
      <c r="E35" s="671"/>
      <c r="F35" s="671"/>
      <c r="G35" s="665"/>
      <c r="H35" s="665" t="e">
        <f>#REF!+#REF!</f>
        <v>#REF!</v>
      </c>
      <c r="I35" s="665"/>
      <c r="J35" s="665">
        <f>G35-I35</f>
        <v>0</v>
      </c>
      <c r="K35" s="665" t="e">
        <f>J35/G35*100</f>
        <v>#DIV/0!</v>
      </c>
    </row>
    <row r="36" spans="1:11" ht="17.25" customHeight="1">
      <c r="A36" s="1014"/>
      <c r="B36" s="560" t="s">
        <v>985</v>
      </c>
      <c r="C36" s="671"/>
      <c r="D36" s="671"/>
      <c r="E36" s="671"/>
      <c r="F36" s="671"/>
      <c r="G36" s="665"/>
      <c r="H36" s="665"/>
      <c r="I36" s="665"/>
      <c r="J36" s="665">
        <f>G36-I36</f>
        <v>0</v>
      </c>
      <c r="K36" s="665" t="e">
        <f aca="true" t="shared" si="3" ref="K36:K46">J36/G36*100</f>
        <v>#DIV/0!</v>
      </c>
    </row>
    <row r="37" spans="1:11" ht="17.25" customHeight="1">
      <c r="A37" s="1014"/>
      <c r="B37" s="560" t="s">
        <v>985</v>
      </c>
      <c r="C37" s="671"/>
      <c r="D37" s="671"/>
      <c r="E37" s="671"/>
      <c r="F37" s="671"/>
      <c r="G37" s="665"/>
      <c r="H37" s="665"/>
      <c r="I37" s="665"/>
      <c r="J37" s="665">
        <f aca="true" t="shared" si="4" ref="J37:J60">G37-I37</f>
        <v>0</v>
      </c>
      <c r="K37" s="665" t="e">
        <f t="shared" si="3"/>
        <v>#DIV/0!</v>
      </c>
    </row>
    <row r="38" spans="1:11" ht="17.25" customHeight="1">
      <c r="A38" s="1014"/>
      <c r="B38" s="560" t="s">
        <v>985</v>
      </c>
      <c r="C38" s="671"/>
      <c r="D38" s="671"/>
      <c r="E38" s="671"/>
      <c r="F38" s="671"/>
      <c r="G38" s="665"/>
      <c r="H38" s="665"/>
      <c r="I38" s="665"/>
      <c r="J38" s="665">
        <f t="shared" si="4"/>
        <v>0</v>
      </c>
      <c r="K38" s="665" t="e">
        <f t="shared" si="3"/>
        <v>#DIV/0!</v>
      </c>
    </row>
    <row r="39" spans="1:11" ht="17.25" customHeight="1">
      <c r="A39" s="1015"/>
      <c r="B39" s="560" t="s">
        <v>985</v>
      </c>
      <c r="C39" s="671"/>
      <c r="D39" s="671"/>
      <c r="E39" s="671"/>
      <c r="F39" s="671"/>
      <c r="G39" s="665"/>
      <c r="H39" s="665"/>
      <c r="I39" s="665"/>
      <c r="J39" s="665">
        <f t="shared" si="4"/>
        <v>0</v>
      </c>
      <c r="K39" s="665" t="e">
        <f t="shared" si="3"/>
        <v>#DIV/0!</v>
      </c>
    </row>
    <row r="40" spans="1:11" ht="17.25" customHeight="1">
      <c r="A40" s="1014"/>
      <c r="B40" s="560" t="s">
        <v>985</v>
      </c>
      <c r="C40" s="671"/>
      <c r="D40" s="671"/>
      <c r="E40" s="671"/>
      <c r="F40" s="671"/>
      <c r="G40" s="665"/>
      <c r="H40" s="665"/>
      <c r="I40" s="665"/>
      <c r="J40" s="665">
        <f t="shared" si="4"/>
        <v>0</v>
      </c>
      <c r="K40" s="665" t="e">
        <f t="shared" si="3"/>
        <v>#DIV/0!</v>
      </c>
    </row>
    <row r="41" spans="1:11" ht="17.25" customHeight="1">
      <c r="A41" s="1014"/>
      <c r="B41" s="560" t="s">
        <v>985</v>
      </c>
      <c r="C41" s="671"/>
      <c r="D41" s="671"/>
      <c r="E41" s="671"/>
      <c r="F41" s="671"/>
      <c r="G41" s="665"/>
      <c r="H41" s="665"/>
      <c r="I41" s="665"/>
      <c r="J41" s="665">
        <f t="shared" si="4"/>
        <v>0</v>
      </c>
      <c r="K41" s="665" t="e">
        <f t="shared" si="3"/>
        <v>#DIV/0!</v>
      </c>
    </row>
    <row r="42" spans="1:11" ht="17.25" customHeight="1">
      <c r="A42" s="1015"/>
      <c r="B42" s="560" t="s">
        <v>985</v>
      </c>
      <c r="C42" s="671"/>
      <c r="D42" s="671"/>
      <c r="E42" s="671"/>
      <c r="F42" s="671"/>
      <c r="G42" s="665"/>
      <c r="H42" s="665"/>
      <c r="I42" s="665"/>
      <c r="J42" s="665">
        <f t="shared" si="4"/>
        <v>0</v>
      </c>
      <c r="K42" s="665" t="e">
        <f t="shared" si="3"/>
        <v>#DIV/0!</v>
      </c>
    </row>
    <row r="43" spans="1:11" ht="17.25" customHeight="1">
      <c r="A43" s="1014"/>
      <c r="B43" s="560" t="s">
        <v>985</v>
      </c>
      <c r="C43" s="671"/>
      <c r="D43" s="671"/>
      <c r="E43" s="671"/>
      <c r="F43" s="671"/>
      <c r="G43" s="665"/>
      <c r="H43" s="665"/>
      <c r="I43" s="665"/>
      <c r="J43" s="665">
        <f t="shared" si="4"/>
        <v>0</v>
      </c>
      <c r="K43" s="665" t="e">
        <f t="shared" si="3"/>
        <v>#DIV/0!</v>
      </c>
    </row>
    <row r="44" spans="1:11" ht="17.25" customHeight="1">
      <c r="A44" s="1014"/>
      <c r="B44" s="560" t="s">
        <v>985</v>
      </c>
      <c r="C44" s="671"/>
      <c r="D44" s="671"/>
      <c r="E44" s="671"/>
      <c r="F44" s="671"/>
      <c r="G44" s="665"/>
      <c r="H44" s="665"/>
      <c r="I44" s="665"/>
      <c r="J44" s="665">
        <f t="shared" si="4"/>
        <v>0</v>
      </c>
      <c r="K44" s="665" t="e">
        <f t="shared" si="3"/>
        <v>#DIV/0!</v>
      </c>
    </row>
    <row r="45" spans="1:11" ht="17.25" customHeight="1">
      <c r="A45" s="1015"/>
      <c r="B45" s="560" t="s">
        <v>985</v>
      </c>
      <c r="C45" s="671"/>
      <c r="D45" s="671"/>
      <c r="E45" s="671"/>
      <c r="F45" s="671"/>
      <c r="G45" s="665"/>
      <c r="H45" s="665"/>
      <c r="I45" s="665"/>
      <c r="J45" s="665">
        <f t="shared" si="4"/>
        <v>0</v>
      </c>
      <c r="K45" s="665" t="e">
        <f t="shared" si="3"/>
        <v>#DIV/0!</v>
      </c>
    </row>
    <row r="46" spans="1:11" ht="17.25" customHeight="1">
      <c r="A46" s="1016"/>
      <c r="B46" s="560" t="s">
        <v>985</v>
      </c>
      <c r="C46" s="671"/>
      <c r="D46" s="671"/>
      <c r="E46" s="671"/>
      <c r="F46" s="671"/>
      <c r="G46" s="665"/>
      <c r="H46" s="665"/>
      <c r="I46" s="665"/>
      <c r="J46" s="665">
        <f t="shared" si="4"/>
        <v>0</v>
      </c>
      <c r="K46" s="665" t="e">
        <f t="shared" si="3"/>
        <v>#DIV/0!</v>
      </c>
    </row>
    <row r="47" spans="1:11" ht="18.75" customHeight="1">
      <c r="A47" s="659"/>
      <c r="B47" s="669" t="s">
        <v>29</v>
      </c>
      <c r="C47" s="678"/>
      <c r="D47" s="678"/>
      <c r="E47" s="678"/>
      <c r="F47" s="678"/>
      <c r="G47" s="678">
        <f>SUM(G35:G46)</f>
        <v>0</v>
      </c>
      <c r="H47" s="678" t="e">
        <f>SUM(H35:H46)</f>
        <v>#REF!</v>
      </c>
      <c r="I47" s="678">
        <f>SUM(I35:I46)</f>
        <v>0</v>
      </c>
      <c r="J47" s="678">
        <f t="shared" si="4"/>
        <v>0</v>
      </c>
      <c r="K47" s="678" t="e">
        <f>J47/G47*100</f>
        <v>#DIV/0!</v>
      </c>
    </row>
    <row r="48" spans="1:11" ht="19.5" customHeight="1">
      <c r="A48" s="651" t="s">
        <v>986</v>
      </c>
      <c r="B48" s="1646" t="s">
        <v>987</v>
      </c>
      <c r="C48" s="1646"/>
      <c r="D48" s="1646"/>
      <c r="E48" s="1646"/>
      <c r="F48" s="1646"/>
      <c r="G48" s="1646"/>
      <c r="H48" s="1646"/>
      <c r="I48" s="1646"/>
      <c r="J48" s="1646"/>
      <c r="K48" s="1646"/>
    </row>
    <row r="49" spans="1:11" ht="15.75" customHeight="1">
      <c r="A49" s="1017"/>
      <c r="B49" s="560" t="s">
        <v>988</v>
      </c>
      <c r="C49" s="1018"/>
      <c r="D49" s="1018"/>
      <c r="E49" s="1018"/>
      <c r="F49" s="1018"/>
      <c r="G49" s="665"/>
      <c r="H49" s="665"/>
      <c r="I49" s="675"/>
      <c r="J49" s="665">
        <f t="shared" si="4"/>
        <v>0</v>
      </c>
      <c r="K49" s="675" t="e">
        <f>J49/G49*100</f>
        <v>#DIV/0!</v>
      </c>
    </row>
    <row r="50" spans="1:11" ht="15.75" customHeight="1">
      <c r="A50" s="1019"/>
      <c r="B50" s="560" t="s">
        <v>988</v>
      </c>
      <c r="C50" s="1018"/>
      <c r="D50" s="1018"/>
      <c r="E50" s="1018"/>
      <c r="F50" s="1018"/>
      <c r="G50" s="675"/>
      <c r="H50" s="675"/>
      <c r="I50" s="665"/>
      <c r="J50" s="665">
        <f t="shared" si="4"/>
        <v>0</v>
      </c>
      <c r="K50" s="675" t="e">
        <f>J50/G50*100</f>
        <v>#DIV/0!</v>
      </c>
    </row>
    <row r="51" spans="1:11" ht="15.75" customHeight="1">
      <c r="A51" s="1019"/>
      <c r="B51" s="560" t="s">
        <v>988</v>
      </c>
      <c r="C51" s="1018"/>
      <c r="D51" s="1018"/>
      <c r="E51" s="1018"/>
      <c r="F51" s="1018"/>
      <c r="G51" s="675"/>
      <c r="H51" s="675"/>
      <c r="I51" s="665"/>
      <c r="J51" s="665">
        <f t="shared" si="4"/>
        <v>0</v>
      </c>
      <c r="K51" s="675" t="e">
        <f>J51/G51*100</f>
        <v>#DIV/0!</v>
      </c>
    </row>
    <row r="52" spans="1:11" ht="15.75" customHeight="1">
      <c r="A52" s="1019"/>
      <c r="B52" s="560" t="s">
        <v>988</v>
      </c>
      <c r="C52" s="1018"/>
      <c r="D52" s="1018"/>
      <c r="E52" s="1018"/>
      <c r="F52" s="1018"/>
      <c r="G52" s="665"/>
      <c r="H52" s="675"/>
      <c r="I52" s="675"/>
      <c r="J52" s="665">
        <f t="shared" si="4"/>
        <v>0</v>
      </c>
      <c r="K52" s="675" t="e">
        <f>J52/G52*100</f>
        <v>#DIV/0!</v>
      </c>
    </row>
    <row r="53" spans="1:11" ht="15.75" customHeight="1">
      <c r="A53" s="1019"/>
      <c r="B53" s="560" t="s">
        <v>988</v>
      </c>
      <c r="C53" s="1018"/>
      <c r="D53" s="1018"/>
      <c r="E53" s="1018"/>
      <c r="F53" s="1018"/>
      <c r="G53" s="675"/>
      <c r="H53" s="675"/>
      <c r="I53" s="665"/>
      <c r="J53" s="665">
        <f t="shared" si="4"/>
        <v>0</v>
      </c>
      <c r="K53" s="675" t="e">
        <f aca="true" t="shared" si="5" ref="K53:K60">J53/G53*100</f>
        <v>#DIV/0!</v>
      </c>
    </row>
    <row r="54" spans="1:11" ht="15.75" customHeight="1">
      <c r="A54" s="1019"/>
      <c r="B54" s="560" t="s">
        <v>988</v>
      </c>
      <c r="C54" s="1018"/>
      <c r="D54" s="1018"/>
      <c r="E54" s="1018"/>
      <c r="F54" s="1018"/>
      <c r="G54" s="675"/>
      <c r="H54" s="675"/>
      <c r="I54" s="665"/>
      <c r="J54" s="665">
        <f t="shared" si="4"/>
        <v>0</v>
      </c>
      <c r="K54" s="675" t="e">
        <f t="shared" si="5"/>
        <v>#DIV/0!</v>
      </c>
    </row>
    <row r="55" spans="1:11" ht="15.75" customHeight="1">
      <c r="A55" s="1020"/>
      <c r="B55" s="560" t="s">
        <v>988</v>
      </c>
      <c r="C55" s="1018"/>
      <c r="D55" s="1018"/>
      <c r="E55" s="1018"/>
      <c r="F55" s="1018"/>
      <c r="G55" s="665"/>
      <c r="H55" s="675"/>
      <c r="I55" s="675"/>
      <c r="J55" s="665">
        <f t="shared" si="4"/>
        <v>0</v>
      </c>
      <c r="K55" s="675" t="e">
        <f t="shared" si="5"/>
        <v>#DIV/0!</v>
      </c>
    </row>
    <row r="56" spans="1:11" ht="15.75" customHeight="1">
      <c r="A56" s="1019"/>
      <c r="B56" s="560" t="s">
        <v>988</v>
      </c>
      <c r="C56" s="1018"/>
      <c r="D56" s="1018"/>
      <c r="E56" s="1018"/>
      <c r="F56" s="1018"/>
      <c r="G56" s="675"/>
      <c r="H56" s="675"/>
      <c r="I56" s="665"/>
      <c r="J56" s="665">
        <f t="shared" si="4"/>
        <v>0</v>
      </c>
      <c r="K56" s="675" t="e">
        <f t="shared" si="5"/>
        <v>#DIV/0!</v>
      </c>
    </row>
    <row r="57" spans="1:11" ht="15.75" customHeight="1">
      <c r="A57" s="1019"/>
      <c r="B57" s="560" t="s">
        <v>988</v>
      </c>
      <c r="C57" s="1018"/>
      <c r="D57" s="1018"/>
      <c r="E57" s="1018"/>
      <c r="F57" s="1018"/>
      <c r="G57" s="675"/>
      <c r="H57" s="675"/>
      <c r="I57" s="665"/>
      <c r="J57" s="665">
        <f t="shared" si="4"/>
        <v>0</v>
      </c>
      <c r="K57" s="675" t="e">
        <f t="shared" si="5"/>
        <v>#DIV/0!</v>
      </c>
    </row>
    <row r="58" spans="1:11" ht="15.75" customHeight="1">
      <c r="A58" s="1019"/>
      <c r="B58" s="560" t="s">
        <v>988</v>
      </c>
      <c r="C58" s="1018"/>
      <c r="D58" s="1018"/>
      <c r="E58" s="1018"/>
      <c r="F58" s="1018"/>
      <c r="G58" s="665"/>
      <c r="H58" s="675"/>
      <c r="I58" s="675"/>
      <c r="J58" s="665">
        <f t="shared" si="4"/>
        <v>0</v>
      </c>
      <c r="K58" s="675" t="e">
        <f t="shared" si="5"/>
        <v>#DIV/0!</v>
      </c>
    </row>
    <row r="59" spans="1:11" ht="15.75" customHeight="1">
      <c r="A59" s="1019"/>
      <c r="B59" s="560" t="s">
        <v>988</v>
      </c>
      <c r="C59" s="1018"/>
      <c r="D59" s="1018"/>
      <c r="E59" s="1018"/>
      <c r="F59" s="1018"/>
      <c r="G59" s="675"/>
      <c r="H59" s="675"/>
      <c r="I59" s="665"/>
      <c r="J59" s="665">
        <f t="shared" si="4"/>
        <v>0</v>
      </c>
      <c r="K59" s="675" t="e">
        <f t="shared" si="5"/>
        <v>#DIV/0!</v>
      </c>
    </row>
    <row r="60" spans="1:11" ht="15.75" customHeight="1">
      <c r="A60" s="1020"/>
      <c r="B60" s="560" t="s">
        <v>988</v>
      </c>
      <c r="C60" s="1018"/>
      <c r="D60" s="1018"/>
      <c r="E60" s="1018"/>
      <c r="F60" s="1018"/>
      <c r="G60" s="675"/>
      <c r="H60" s="675"/>
      <c r="I60" s="665"/>
      <c r="J60" s="665">
        <f t="shared" si="4"/>
        <v>0</v>
      </c>
      <c r="K60" s="675" t="e">
        <f t="shared" si="5"/>
        <v>#DIV/0!</v>
      </c>
    </row>
    <row r="61" spans="1:11" ht="15.75" customHeight="1">
      <c r="A61" s="659"/>
      <c r="B61" s="669" t="s">
        <v>29</v>
      </c>
      <c r="C61" s="678">
        <v>0</v>
      </c>
      <c r="D61" s="678">
        <v>0</v>
      </c>
      <c r="E61" s="678">
        <v>0</v>
      </c>
      <c r="F61" s="678"/>
      <c r="G61" s="655">
        <f>SUM(G49:G60)</f>
        <v>0</v>
      </c>
      <c r="H61" s="655">
        <f>SUM(H49:H60)</f>
        <v>0</v>
      </c>
      <c r="I61" s="655">
        <f>SUM(I49:I60)</f>
        <v>0</v>
      </c>
      <c r="J61" s="655">
        <f>SUM(J49:J60)</f>
        <v>0</v>
      </c>
      <c r="K61" s="655" t="e">
        <f>J61/G61*100</f>
        <v>#DIV/0!</v>
      </c>
    </row>
    <row r="62" spans="1:11" ht="17.25" customHeight="1">
      <c r="A62" s="677" t="s">
        <v>694</v>
      </c>
      <c r="B62" s="1647" t="s">
        <v>989</v>
      </c>
      <c r="C62" s="1647"/>
      <c r="D62" s="1647"/>
      <c r="E62" s="1647"/>
      <c r="F62" s="1647"/>
      <c r="G62" s="1647"/>
      <c r="H62" s="1647"/>
      <c r="I62" s="1647"/>
      <c r="J62" s="1647"/>
      <c r="K62" s="1647"/>
    </row>
    <row r="63" spans="1:11" ht="15">
      <c r="A63" s="1013"/>
      <c r="B63" s="560" t="s">
        <v>990</v>
      </c>
      <c r="C63" s="671"/>
      <c r="D63" s="671"/>
      <c r="E63" s="671"/>
      <c r="F63" s="671"/>
      <c r="G63" s="665"/>
      <c r="H63" s="665"/>
      <c r="I63" s="665"/>
      <c r="J63" s="665">
        <f>G63-I63</f>
        <v>0</v>
      </c>
      <c r="K63" s="665" t="e">
        <f>J63/G63*100</f>
        <v>#DIV/0!</v>
      </c>
    </row>
    <row r="64" spans="1:11" ht="15">
      <c r="A64" s="1015"/>
      <c r="B64" s="560" t="s">
        <v>990</v>
      </c>
      <c r="C64" s="671"/>
      <c r="D64" s="671"/>
      <c r="E64" s="671"/>
      <c r="F64" s="671"/>
      <c r="G64" s="665"/>
      <c r="H64" s="665"/>
      <c r="I64" s="665"/>
      <c r="J64" s="665">
        <f aca="true" t="shared" si="6" ref="J64:J75">G64-I64</f>
        <v>0</v>
      </c>
      <c r="K64" s="665" t="e">
        <f aca="true" t="shared" si="7" ref="K64:K74">J64/G64*100</f>
        <v>#DIV/0!</v>
      </c>
    </row>
    <row r="65" spans="1:11" ht="15">
      <c r="A65" s="1015"/>
      <c r="B65" s="560" t="s">
        <v>990</v>
      </c>
      <c r="C65" s="671"/>
      <c r="D65" s="671"/>
      <c r="E65" s="671"/>
      <c r="F65" s="671"/>
      <c r="G65" s="665"/>
      <c r="H65" s="665"/>
      <c r="I65" s="665"/>
      <c r="J65" s="665">
        <f t="shared" si="6"/>
        <v>0</v>
      </c>
      <c r="K65" s="665" t="e">
        <f t="shared" si="7"/>
        <v>#DIV/0!</v>
      </c>
    </row>
    <row r="66" spans="1:11" ht="15">
      <c r="A66" s="1015"/>
      <c r="B66" s="560" t="s">
        <v>990</v>
      </c>
      <c r="C66" s="671"/>
      <c r="D66" s="671"/>
      <c r="E66" s="671"/>
      <c r="F66" s="671"/>
      <c r="G66" s="665"/>
      <c r="H66" s="665"/>
      <c r="I66" s="665"/>
      <c r="J66" s="665">
        <f t="shared" si="6"/>
        <v>0</v>
      </c>
      <c r="K66" s="665" t="e">
        <f t="shared" si="7"/>
        <v>#DIV/0!</v>
      </c>
    </row>
    <row r="67" spans="1:11" ht="15">
      <c r="A67" s="1015"/>
      <c r="B67" s="560" t="s">
        <v>990</v>
      </c>
      <c r="C67" s="671"/>
      <c r="D67" s="671"/>
      <c r="E67" s="671"/>
      <c r="F67" s="671"/>
      <c r="G67" s="665"/>
      <c r="H67" s="665"/>
      <c r="I67" s="665"/>
      <c r="J67" s="665">
        <f t="shared" si="6"/>
        <v>0</v>
      </c>
      <c r="K67" s="665" t="e">
        <f t="shared" si="7"/>
        <v>#DIV/0!</v>
      </c>
    </row>
    <row r="68" spans="1:11" ht="15">
      <c r="A68" s="1015"/>
      <c r="B68" s="560" t="s">
        <v>990</v>
      </c>
      <c r="C68" s="671"/>
      <c r="D68" s="671"/>
      <c r="E68" s="671"/>
      <c r="F68" s="671"/>
      <c r="G68" s="665"/>
      <c r="H68" s="665"/>
      <c r="I68" s="665"/>
      <c r="J68" s="665">
        <f t="shared" si="6"/>
        <v>0</v>
      </c>
      <c r="K68" s="665" t="e">
        <f t="shared" si="7"/>
        <v>#DIV/0!</v>
      </c>
    </row>
    <row r="69" spans="1:11" ht="15">
      <c r="A69" s="1015"/>
      <c r="B69" s="560" t="s">
        <v>990</v>
      </c>
      <c r="C69" s="671"/>
      <c r="D69" s="671"/>
      <c r="E69" s="671"/>
      <c r="F69" s="671"/>
      <c r="G69" s="665"/>
      <c r="H69" s="665"/>
      <c r="I69" s="665"/>
      <c r="J69" s="665">
        <f t="shared" si="6"/>
        <v>0</v>
      </c>
      <c r="K69" s="665" t="e">
        <f t="shared" si="7"/>
        <v>#DIV/0!</v>
      </c>
    </row>
    <row r="70" spans="1:11" ht="15">
      <c r="A70" s="1015"/>
      <c r="B70" s="560" t="s">
        <v>990</v>
      </c>
      <c r="C70" s="671"/>
      <c r="D70" s="671"/>
      <c r="E70" s="671"/>
      <c r="F70" s="671"/>
      <c r="G70" s="665"/>
      <c r="H70" s="665"/>
      <c r="I70" s="665"/>
      <c r="J70" s="665">
        <f t="shared" si="6"/>
        <v>0</v>
      </c>
      <c r="K70" s="665" t="e">
        <f t="shared" si="7"/>
        <v>#DIV/0!</v>
      </c>
    </row>
    <row r="71" spans="1:11" ht="15">
      <c r="A71" s="1015"/>
      <c r="B71" s="560" t="s">
        <v>990</v>
      </c>
      <c r="C71" s="671"/>
      <c r="D71" s="671"/>
      <c r="E71" s="671"/>
      <c r="F71" s="671"/>
      <c r="G71" s="665"/>
      <c r="H71" s="665"/>
      <c r="I71" s="665"/>
      <c r="J71" s="665">
        <f t="shared" si="6"/>
        <v>0</v>
      </c>
      <c r="K71" s="665" t="e">
        <f t="shared" si="7"/>
        <v>#DIV/0!</v>
      </c>
    </row>
    <row r="72" spans="1:11" ht="15">
      <c r="A72" s="1015"/>
      <c r="B72" s="560" t="s">
        <v>990</v>
      </c>
      <c r="C72" s="671"/>
      <c r="D72" s="671"/>
      <c r="E72" s="671"/>
      <c r="F72" s="671"/>
      <c r="G72" s="665"/>
      <c r="H72" s="665"/>
      <c r="I72" s="665"/>
      <c r="J72" s="665">
        <f t="shared" si="6"/>
        <v>0</v>
      </c>
      <c r="K72" s="665" t="e">
        <f t="shared" si="7"/>
        <v>#DIV/0!</v>
      </c>
    </row>
    <row r="73" spans="1:11" ht="15">
      <c r="A73" s="1015"/>
      <c r="B73" s="560" t="s">
        <v>990</v>
      </c>
      <c r="C73" s="671"/>
      <c r="D73" s="671"/>
      <c r="E73" s="671"/>
      <c r="F73" s="671"/>
      <c r="G73" s="665"/>
      <c r="H73" s="665"/>
      <c r="I73" s="665"/>
      <c r="J73" s="665">
        <f t="shared" si="6"/>
        <v>0</v>
      </c>
      <c r="K73" s="665" t="e">
        <f t="shared" si="7"/>
        <v>#DIV/0!</v>
      </c>
    </row>
    <row r="74" spans="1:11" ht="15" customHeight="1">
      <c r="A74" s="1021"/>
      <c r="B74" s="560" t="s">
        <v>990</v>
      </c>
      <c r="C74" s="671"/>
      <c r="D74" s="671"/>
      <c r="E74" s="671"/>
      <c r="F74" s="671"/>
      <c r="G74" s="665"/>
      <c r="H74" s="665"/>
      <c r="I74" s="665"/>
      <c r="J74" s="665">
        <f t="shared" si="6"/>
        <v>0</v>
      </c>
      <c r="K74" s="665" t="e">
        <f t="shared" si="7"/>
        <v>#DIV/0!</v>
      </c>
    </row>
    <row r="75" spans="1:11" ht="15">
      <c r="A75" s="659"/>
      <c r="B75" s="669" t="s">
        <v>783</v>
      </c>
      <c r="C75" s="678">
        <v>0</v>
      </c>
      <c r="D75" s="678">
        <v>0</v>
      </c>
      <c r="E75" s="678">
        <v>0</v>
      </c>
      <c r="F75" s="678"/>
      <c r="G75" s="655">
        <f>SUM(G63:G74)</f>
        <v>0</v>
      </c>
      <c r="H75" s="655">
        <f>SUM(H63:H74)</f>
        <v>0</v>
      </c>
      <c r="I75" s="655">
        <f>SUM(I63:I74)</f>
        <v>0</v>
      </c>
      <c r="J75" s="655">
        <f t="shared" si="6"/>
        <v>0</v>
      </c>
      <c r="K75" s="655" t="e">
        <f>J75/G75*100</f>
        <v>#DIV/0!</v>
      </c>
    </row>
    <row r="76" spans="1:11" ht="15.75" customHeight="1">
      <c r="A76" s="677" t="s">
        <v>697</v>
      </c>
      <c r="B76" s="1646" t="s">
        <v>991</v>
      </c>
      <c r="C76" s="1646"/>
      <c r="D76" s="1646"/>
      <c r="E76" s="1646"/>
      <c r="F76" s="1646"/>
      <c r="G76" s="1646"/>
      <c r="H76" s="1646"/>
      <c r="I76" s="1646"/>
      <c r="J76" s="1646"/>
      <c r="K76" s="1646"/>
    </row>
    <row r="77" spans="1:11" ht="16.5" customHeight="1">
      <c r="A77" s="1013"/>
      <c r="B77" s="560" t="s">
        <v>992</v>
      </c>
      <c r="C77" s="671"/>
      <c r="D77" s="671"/>
      <c r="E77" s="671"/>
      <c r="F77" s="671"/>
      <c r="G77" s="665"/>
      <c r="H77" s="665"/>
      <c r="I77" s="665"/>
      <c r="J77" s="665">
        <f>G77-I77</f>
        <v>0</v>
      </c>
      <c r="K77" s="665" t="e">
        <f>J77/G77*100</f>
        <v>#DIV/0!</v>
      </c>
    </row>
    <row r="78" spans="1:11" ht="16.5" customHeight="1">
      <c r="A78" s="1015"/>
      <c r="B78" s="560" t="s">
        <v>992</v>
      </c>
      <c r="C78" s="671"/>
      <c r="D78" s="671"/>
      <c r="E78" s="671"/>
      <c r="F78" s="671"/>
      <c r="G78" s="665"/>
      <c r="H78" s="665"/>
      <c r="I78" s="665"/>
      <c r="J78" s="665">
        <f aca="true" t="shared" si="8" ref="J78:J97">G78-I78</f>
        <v>0</v>
      </c>
      <c r="K78" s="665" t="e">
        <f aca="true" t="shared" si="9" ref="K78:K88">J78/G78*100</f>
        <v>#DIV/0!</v>
      </c>
    </row>
    <row r="79" spans="1:11" ht="16.5" customHeight="1">
      <c r="A79" s="1015"/>
      <c r="B79" s="560" t="s">
        <v>992</v>
      </c>
      <c r="C79" s="671"/>
      <c r="D79" s="671"/>
      <c r="E79" s="671"/>
      <c r="F79" s="671"/>
      <c r="G79" s="665"/>
      <c r="H79" s="665"/>
      <c r="I79" s="665"/>
      <c r="J79" s="665">
        <f t="shared" si="8"/>
        <v>0</v>
      </c>
      <c r="K79" s="665" t="e">
        <f t="shared" si="9"/>
        <v>#DIV/0!</v>
      </c>
    </row>
    <row r="80" spans="1:11" ht="16.5" customHeight="1">
      <c r="A80" s="1022"/>
      <c r="B80" s="560" t="s">
        <v>992</v>
      </c>
      <c r="C80" s="671"/>
      <c r="D80" s="671"/>
      <c r="E80" s="671"/>
      <c r="F80" s="671"/>
      <c r="G80" s="665"/>
      <c r="H80" s="665"/>
      <c r="I80" s="665"/>
      <c r="J80" s="665">
        <f t="shared" si="8"/>
        <v>0</v>
      </c>
      <c r="K80" s="665" t="e">
        <f t="shared" si="9"/>
        <v>#DIV/0!</v>
      </c>
    </row>
    <row r="81" spans="1:11" ht="16.5" customHeight="1">
      <c r="A81" s="1022"/>
      <c r="B81" s="560" t="s">
        <v>992</v>
      </c>
      <c r="C81" s="671"/>
      <c r="D81" s="671"/>
      <c r="E81" s="671"/>
      <c r="F81" s="671"/>
      <c r="G81" s="665"/>
      <c r="H81" s="665"/>
      <c r="I81" s="665"/>
      <c r="J81" s="665">
        <f t="shared" si="8"/>
        <v>0</v>
      </c>
      <c r="K81" s="665" t="e">
        <f t="shared" si="9"/>
        <v>#DIV/0!</v>
      </c>
    </row>
    <row r="82" spans="1:11" ht="16.5" customHeight="1">
      <c r="A82" s="1022"/>
      <c r="B82" s="560" t="s">
        <v>992</v>
      </c>
      <c r="C82" s="671"/>
      <c r="D82" s="671"/>
      <c r="E82" s="671"/>
      <c r="F82" s="671"/>
      <c r="G82" s="665"/>
      <c r="H82" s="665"/>
      <c r="I82" s="665"/>
      <c r="J82" s="665">
        <f t="shared" si="8"/>
        <v>0</v>
      </c>
      <c r="K82" s="665" t="e">
        <f t="shared" si="9"/>
        <v>#DIV/0!</v>
      </c>
    </row>
    <row r="83" spans="1:11" ht="16.5" customHeight="1">
      <c r="A83" s="1023"/>
      <c r="B83" s="560" t="s">
        <v>992</v>
      </c>
      <c r="C83" s="671"/>
      <c r="D83" s="671"/>
      <c r="E83" s="671"/>
      <c r="F83" s="671"/>
      <c r="G83" s="665"/>
      <c r="H83" s="665"/>
      <c r="I83" s="665"/>
      <c r="J83" s="665">
        <f t="shared" si="8"/>
        <v>0</v>
      </c>
      <c r="K83" s="665" t="e">
        <f t="shared" si="9"/>
        <v>#DIV/0!</v>
      </c>
    </row>
    <row r="84" spans="1:11" ht="16.5" customHeight="1">
      <c r="A84" s="1023"/>
      <c r="B84" s="560" t="s">
        <v>992</v>
      </c>
      <c r="C84" s="671"/>
      <c r="D84" s="671"/>
      <c r="E84" s="671"/>
      <c r="F84" s="671"/>
      <c r="G84" s="665"/>
      <c r="H84" s="665"/>
      <c r="I84" s="665"/>
      <c r="J84" s="665">
        <f t="shared" si="8"/>
        <v>0</v>
      </c>
      <c r="K84" s="665" t="e">
        <f t="shared" si="9"/>
        <v>#DIV/0!</v>
      </c>
    </row>
    <row r="85" spans="1:11" ht="16.5" customHeight="1">
      <c r="A85" s="1023"/>
      <c r="B85" s="560" t="s">
        <v>992</v>
      </c>
      <c r="C85" s="671"/>
      <c r="D85" s="671"/>
      <c r="E85" s="671"/>
      <c r="F85" s="671"/>
      <c r="G85" s="665"/>
      <c r="H85" s="665"/>
      <c r="I85" s="665"/>
      <c r="J85" s="665">
        <f t="shared" si="8"/>
        <v>0</v>
      </c>
      <c r="K85" s="665" t="e">
        <f t="shared" si="9"/>
        <v>#DIV/0!</v>
      </c>
    </row>
    <row r="86" spans="1:11" ht="16.5" customHeight="1">
      <c r="A86" s="1024"/>
      <c r="B86" s="560" t="s">
        <v>992</v>
      </c>
      <c r="C86" s="671"/>
      <c r="D86" s="671"/>
      <c r="E86" s="671"/>
      <c r="F86" s="671"/>
      <c r="G86" s="665"/>
      <c r="H86" s="665"/>
      <c r="I86" s="665"/>
      <c r="J86" s="665">
        <f t="shared" si="8"/>
        <v>0</v>
      </c>
      <c r="K86" s="665" t="e">
        <f t="shared" si="9"/>
        <v>#DIV/0!</v>
      </c>
    </row>
    <row r="87" spans="1:11" ht="16.5" customHeight="1">
      <c r="A87" s="1024"/>
      <c r="B87" s="560" t="s">
        <v>992</v>
      </c>
      <c r="C87" s="671"/>
      <c r="D87" s="671"/>
      <c r="E87" s="671"/>
      <c r="F87" s="671"/>
      <c r="G87" s="665"/>
      <c r="H87" s="665"/>
      <c r="I87" s="665"/>
      <c r="J87" s="665">
        <f t="shared" si="8"/>
        <v>0</v>
      </c>
      <c r="K87" s="665" t="e">
        <f t="shared" si="9"/>
        <v>#DIV/0!</v>
      </c>
    </row>
    <row r="88" spans="1:11" ht="16.5" customHeight="1">
      <c r="A88" s="1025"/>
      <c r="B88" s="560" t="s">
        <v>992</v>
      </c>
      <c r="C88" s="671"/>
      <c r="D88" s="671"/>
      <c r="E88" s="671"/>
      <c r="F88" s="671"/>
      <c r="G88" s="665"/>
      <c r="H88" s="665"/>
      <c r="I88" s="665"/>
      <c r="J88" s="665">
        <f t="shared" si="8"/>
        <v>0</v>
      </c>
      <c r="K88" s="665" t="e">
        <f t="shared" si="9"/>
        <v>#DIV/0!</v>
      </c>
    </row>
    <row r="89" spans="1:11" ht="16.5" customHeight="1">
      <c r="A89" s="659"/>
      <c r="B89" s="669" t="s">
        <v>783</v>
      </c>
      <c r="C89" s="678">
        <v>0</v>
      </c>
      <c r="D89" s="678">
        <v>0</v>
      </c>
      <c r="E89" s="678">
        <v>0</v>
      </c>
      <c r="F89" s="678"/>
      <c r="G89" s="655">
        <f>SUM(G77:G88)</f>
        <v>0</v>
      </c>
      <c r="H89" s="655">
        <f>SUM(H77:H88)</f>
        <v>0</v>
      </c>
      <c r="I89" s="655">
        <f>SUM(I77:I88)</f>
        <v>0</v>
      </c>
      <c r="J89" s="655">
        <f t="shared" si="8"/>
        <v>0</v>
      </c>
      <c r="K89" s="655" t="e">
        <f>J89/G89*100</f>
        <v>#DIV/0!</v>
      </c>
    </row>
    <row r="90" spans="1:11" ht="18" customHeight="1">
      <c r="A90" s="677" t="s">
        <v>700</v>
      </c>
      <c r="B90" s="1646" t="s">
        <v>993</v>
      </c>
      <c r="C90" s="1646"/>
      <c r="D90" s="1646"/>
      <c r="E90" s="1646"/>
      <c r="F90" s="1646"/>
      <c r="G90" s="1646"/>
      <c r="H90" s="1646"/>
      <c r="I90" s="1646"/>
      <c r="J90" s="1646"/>
      <c r="K90" s="1646"/>
    </row>
    <row r="91" spans="1:11" ht="17.25" customHeight="1">
      <c r="A91" s="1026"/>
      <c r="B91" s="560" t="s">
        <v>994</v>
      </c>
      <c r="C91" s="678"/>
      <c r="D91" s="678"/>
      <c r="E91" s="678"/>
      <c r="F91" s="678"/>
      <c r="G91" s="665"/>
      <c r="H91" s="665"/>
      <c r="I91" s="665"/>
      <c r="J91" s="665">
        <f t="shared" si="8"/>
        <v>0</v>
      </c>
      <c r="K91" s="665" t="e">
        <f>J91/G91*100</f>
        <v>#DIV/0!</v>
      </c>
    </row>
    <row r="92" spans="1:11" ht="17.25" customHeight="1">
      <c r="A92" s="1024"/>
      <c r="B92" s="560" t="s">
        <v>994</v>
      </c>
      <c r="C92" s="678"/>
      <c r="D92" s="678"/>
      <c r="E92" s="678"/>
      <c r="F92" s="678"/>
      <c r="G92" s="665"/>
      <c r="H92" s="665"/>
      <c r="I92" s="665"/>
      <c r="J92" s="665">
        <f t="shared" si="8"/>
        <v>0</v>
      </c>
      <c r="K92" s="665" t="e">
        <f aca="true" t="shared" si="10" ref="K92:K97">J92/G92*100</f>
        <v>#DIV/0!</v>
      </c>
    </row>
    <row r="93" spans="1:11" ht="17.25" customHeight="1">
      <c r="A93" s="1024"/>
      <c r="B93" s="560" t="s">
        <v>994</v>
      </c>
      <c r="C93" s="678"/>
      <c r="D93" s="678"/>
      <c r="E93" s="678"/>
      <c r="F93" s="678"/>
      <c r="G93" s="665"/>
      <c r="H93" s="665"/>
      <c r="I93" s="665"/>
      <c r="J93" s="665">
        <f t="shared" si="8"/>
        <v>0</v>
      </c>
      <c r="K93" s="665" t="e">
        <f t="shared" si="10"/>
        <v>#DIV/0!</v>
      </c>
    </row>
    <row r="94" spans="1:11" ht="17.25" customHeight="1">
      <c r="A94" s="1024"/>
      <c r="B94" s="560" t="s">
        <v>994</v>
      </c>
      <c r="C94" s="678"/>
      <c r="D94" s="678"/>
      <c r="E94" s="678"/>
      <c r="F94" s="678"/>
      <c r="G94" s="665"/>
      <c r="H94" s="665"/>
      <c r="I94" s="665"/>
      <c r="J94" s="665">
        <f t="shared" si="8"/>
        <v>0</v>
      </c>
      <c r="K94" s="665" t="e">
        <f t="shared" si="10"/>
        <v>#DIV/0!</v>
      </c>
    </row>
    <row r="95" spans="1:11" ht="17.25" customHeight="1">
      <c r="A95" s="1024"/>
      <c r="B95" s="560" t="s">
        <v>994</v>
      </c>
      <c r="C95" s="678"/>
      <c r="D95" s="678"/>
      <c r="E95" s="678"/>
      <c r="F95" s="678"/>
      <c r="G95" s="665"/>
      <c r="H95" s="665"/>
      <c r="I95" s="665"/>
      <c r="J95" s="665">
        <f t="shared" si="8"/>
        <v>0</v>
      </c>
      <c r="K95" s="665" t="e">
        <f t="shared" si="10"/>
        <v>#DIV/0!</v>
      </c>
    </row>
    <row r="96" spans="1:11" ht="17.25" customHeight="1">
      <c r="A96" s="1024"/>
      <c r="B96" s="560" t="s">
        <v>994</v>
      </c>
      <c r="C96" s="678"/>
      <c r="D96" s="678"/>
      <c r="E96" s="678"/>
      <c r="F96" s="678"/>
      <c r="G96" s="665"/>
      <c r="H96" s="665"/>
      <c r="I96" s="665"/>
      <c r="J96" s="665">
        <f t="shared" si="8"/>
        <v>0</v>
      </c>
      <c r="K96" s="665" t="e">
        <f t="shared" si="10"/>
        <v>#DIV/0!</v>
      </c>
    </row>
    <row r="97" spans="1:11" ht="17.25" customHeight="1">
      <c r="A97" s="1025"/>
      <c r="B97" s="560" t="s">
        <v>994</v>
      </c>
      <c r="C97" s="678"/>
      <c r="D97" s="678"/>
      <c r="E97" s="678"/>
      <c r="F97" s="678"/>
      <c r="G97" s="665"/>
      <c r="H97" s="665"/>
      <c r="I97" s="665"/>
      <c r="J97" s="665">
        <f t="shared" si="8"/>
        <v>0</v>
      </c>
      <c r="K97" s="665" t="e">
        <f t="shared" si="10"/>
        <v>#DIV/0!</v>
      </c>
    </row>
    <row r="98" spans="1:11" ht="18" customHeight="1">
      <c r="A98" s="659"/>
      <c r="B98" s="669" t="s">
        <v>29</v>
      </c>
      <c r="C98" s="678"/>
      <c r="D98" s="678"/>
      <c r="E98" s="678"/>
      <c r="F98" s="678"/>
      <c r="G98" s="655">
        <f>SUM(G91:G97)</f>
        <v>0</v>
      </c>
      <c r="H98" s="655">
        <f>SUM(H91:H97)</f>
        <v>0</v>
      </c>
      <c r="I98" s="655">
        <f>SUM(I91:I97)</f>
        <v>0</v>
      </c>
      <c r="J98" s="655">
        <f>G98-I98</f>
        <v>0</v>
      </c>
      <c r="K98" s="655" t="e">
        <f>J98/G98*100</f>
        <v>#DIV/0!</v>
      </c>
    </row>
    <row r="99" spans="1:11" ht="17.25" customHeight="1">
      <c r="A99" s="677" t="s">
        <v>995</v>
      </c>
      <c r="B99" s="1646" t="s">
        <v>996</v>
      </c>
      <c r="C99" s="1646"/>
      <c r="D99" s="1646"/>
      <c r="E99" s="1646"/>
      <c r="F99" s="1646"/>
      <c r="G99" s="1646"/>
      <c r="H99" s="1646"/>
      <c r="I99" s="1646"/>
      <c r="J99" s="1646"/>
      <c r="K99" s="1646"/>
    </row>
    <row r="100" spans="1:11" ht="15">
      <c r="A100" s="1013"/>
      <c r="B100" s="671" t="s">
        <v>997</v>
      </c>
      <c r="C100" s="671"/>
      <c r="D100" s="671"/>
      <c r="E100" s="671"/>
      <c r="F100" s="671"/>
      <c r="G100" s="665"/>
      <c r="H100" s="665"/>
      <c r="I100" s="665"/>
      <c r="J100" s="665">
        <f aca="true" t="shared" si="11" ref="J100:J108">G100-I100</f>
        <v>0</v>
      </c>
      <c r="K100" s="665" t="e">
        <f aca="true" t="shared" si="12" ref="K100:K108">J100/G100*100</f>
        <v>#DIV/0!</v>
      </c>
    </row>
    <row r="101" spans="1:11" ht="15">
      <c r="A101" s="1015"/>
      <c r="B101" s="671" t="s">
        <v>998</v>
      </c>
      <c r="C101" s="671"/>
      <c r="D101" s="671"/>
      <c r="E101" s="671"/>
      <c r="F101" s="671"/>
      <c r="G101" s="665"/>
      <c r="H101" s="665"/>
      <c r="I101" s="665"/>
      <c r="J101" s="665">
        <f t="shared" si="11"/>
        <v>0</v>
      </c>
      <c r="K101" s="665" t="e">
        <f t="shared" si="12"/>
        <v>#DIV/0!</v>
      </c>
    </row>
    <row r="102" spans="1:11" ht="15">
      <c r="A102" s="1015"/>
      <c r="B102" s="671" t="s">
        <v>999</v>
      </c>
      <c r="C102" s="671"/>
      <c r="D102" s="671"/>
      <c r="E102" s="671"/>
      <c r="F102" s="671"/>
      <c r="G102" s="665"/>
      <c r="H102" s="665"/>
      <c r="I102" s="665"/>
      <c r="J102" s="665">
        <f t="shared" si="11"/>
        <v>0</v>
      </c>
      <c r="K102" s="665" t="e">
        <f t="shared" si="12"/>
        <v>#DIV/0!</v>
      </c>
    </row>
    <row r="103" spans="1:11" ht="15">
      <c r="A103" s="1015"/>
      <c r="B103" s="671" t="s">
        <v>1000</v>
      </c>
      <c r="C103" s="671"/>
      <c r="D103" s="671"/>
      <c r="E103" s="671"/>
      <c r="F103" s="671"/>
      <c r="G103" s="665"/>
      <c r="H103" s="665"/>
      <c r="I103" s="665"/>
      <c r="J103" s="665">
        <f t="shared" si="11"/>
        <v>0</v>
      </c>
      <c r="K103" s="665" t="e">
        <f t="shared" si="12"/>
        <v>#DIV/0!</v>
      </c>
    </row>
    <row r="104" spans="1:11" ht="15">
      <c r="A104" s="1015"/>
      <c r="B104" s="1027" t="s">
        <v>1001</v>
      </c>
      <c r="C104" s="671"/>
      <c r="D104" s="671"/>
      <c r="E104" s="671"/>
      <c r="F104" s="671"/>
      <c r="G104" s="665"/>
      <c r="H104" s="665"/>
      <c r="I104" s="665"/>
      <c r="J104" s="665">
        <f t="shared" si="11"/>
        <v>0</v>
      </c>
      <c r="K104" s="665" t="e">
        <f t="shared" si="12"/>
        <v>#DIV/0!</v>
      </c>
    </row>
    <row r="105" spans="1:11" ht="15">
      <c r="A105" s="1015"/>
      <c r="B105" s="671" t="s">
        <v>1002</v>
      </c>
      <c r="C105" s="671"/>
      <c r="D105" s="671"/>
      <c r="E105" s="671"/>
      <c r="F105" s="671"/>
      <c r="G105" s="665"/>
      <c r="H105" s="665"/>
      <c r="I105" s="665"/>
      <c r="J105" s="665">
        <f t="shared" si="11"/>
        <v>0</v>
      </c>
      <c r="K105" s="665" t="e">
        <f t="shared" si="12"/>
        <v>#DIV/0!</v>
      </c>
    </row>
    <row r="106" spans="1:11" ht="15">
      <c r="A106" s="1015"/>
      <c r="B106" s="671" t="s">
        <v>1003</v>
      </c>
      <c r="C106" s="671"/>
      <c r="D106" s="671"/>
      <c r="E106" s="671"/>
      <c r="F106" s="671"/>
      <c r="G106" s="665"/>
      <c r="H106" s="665"/>
      <c r="I106" s="665"/>
      <c r="J106" s="665">
        <f t="shared" si="11"/>
        <v>0</v>
      </c>
      <c r="K106" s="665" t="e">
        <f t="shared" si="12"/>
        <v>#DIV/0!</v>
      </c>
    </row>
    <row r="107" spans="1:11" ht="15">
      <c r="A107" s="1015"/>
      <c r="B107" s="671" t="s">
        <v>994</v>
      </c>
      <c r="C107" s="671"/>
      <c r="D107" s="671"/>
      <c r="E107" s="671"/>
      <c r="F107" s="671"/>
      <c r="G107" s="665"/>
      <c r="H107" s="665"/>
      <c r="I107" s="665"/>
      <c r="J107" s="665">
        <f t="shared" si="11"/>
        <v>0</v>
      </c>
      <c r="K107" s="665" t="e">
        <f t="shared" si="12"/>
        <v>#DIV/0!</v>
      </c>
    </row>
    <row r="108" spans="1:11" ht="15">
      <c r="A108" s="1021"/>
      <c r="B108" s="670" t="s">
        <v>994</v>
      </c>
      <c r="C108" s="678"/>
      <c r="D108" s="678"/>
      <c r="E108" s="678"/>
      <c r="F108" s="678"/>
      <c r="G108" s="687"/>
      <c r="H108" s="665"/>
      <c r="I108" s="665"/>
      <c r="J108" s="665">
        <f t="shared" si="11"/>
        <v>0</v>
      </c>
      <c r="K108" s="665" t="e">
        <f t="shared" si="12"/>
        <v>#DIV/0!</v>
      </c>
    </row>
    <row r="109" spans="1:11" ht="15.75" customHeight="1">
      <c r="A109" s="659"/>
      <c r="B109" s="669" t="s">
        <v>29</v>
      </c>
      <c r="C109" s="678"/>
      <c r="D109" s="678"/>
      <c r="E109" s="678"/>
      <c r="F109" s="678"/>
      <c r="G109" s="655">
        <f>SUM(G100:G108)</f>
        <v>0</v>
      </c>
      <c r="H109" s="655">
        <f>SUM(H100:H108)</f>
        <v>0</v>
      </c>
      <c r="I109" s="655">
        <f>SUM(I100:I108)</f>
        <v>0</v>
      </c>
      <c r="J109" s="655">
        <f>G109-I109</f>
        <v>0</v>
      </c>
      <c r="K109" s="655" t="e">
        <f>J109/G109*100</f>
        <v>#DIV/0!</v>
      </c>
    </row>
    <row r="110" spans="1:11" ht="18" customHeight="1">
      <c r="A110" s="677" t="s">
        <v>1004</v>
      </c>
      <c r="B110" s="1646" t="s">
        <v>1005</v>
      </c>
      <c r="C110" s="1646"/>
      <c r="D110" s="1646"/>
      <c r="E110" s="1646"/>
      <c r="F110" s="1646"/>
      <c r="G110" s="1646"/>
      <c r="H110" s="1646"/>
      <c r="I110" s="1646"/>
      <c r="J110" s="1646"/>
      <c r="K110" s="1646"/>
    </row>
    <row r="111" spans="1:11" ht="15">
      <c r="A111" s="1013"/>
      <c r="B111" s="1028" t="s">
        <v>1006</v>
      </c>
      <c r="C111" s="678"/>
      <c r="D111" s="678"/>
      <c r="E111" s="678"/>
      <c r="F111" s="678"/>
      <c r="G111" s="665"/>
      <c r="H111" s="665"/>
      <c r="I111" s="665"/>
      <c r="J111" s="665">
        <f aca="true" t="shared" si="13" ref="J111:J118">G111-I111</f>
        <v>0</v>
      </c>
      <c r="K111" s="665" t="e">
        <f aca="true" t="shared" si="14" ref="K111:K118">J111/G111*100</f>
        <v>#DIV/0!</v>
      </c>
    </row>
    <row r="112" spans="1:11" ht="15">
      <c r="A112" s="1015"/>
      <c r="B112" s="1028" t="s">
        <v>1006</v>
      </c>
      <c r="C112" s="678"/>
      <c r="D112" s="678"/>
      <c r="E112" s="678"/>
      <c r="F112" s="678"/>
      <c r="G112" s="665"/>
      <c r="H112" s="665"/>
      <c r="I112" s="665"/>
      <c r="J112" s="665">
        <f t="shared" si="13"/>
        <v>0</v>
      </c>
      <c r="K112" s="665" t="e">
        <f t="shared" si="14"/>
        <v>#DIV/0!</v>
      </c>
    </row>
    <row r="113" spans="1:11" ht="15">
      <c r="A113" s="1015"/>
      <c r="B113" s="1028" t="s">
        <v>1006</v>
      </c>
      <c r="C113" s="678"/>
      <c r="D113" s="678"/>
      <c r="E113" s="678"/>
      <c r="F113" s="678"/>
      <c r="G113" s="665"/>
      <c r="H113" s="665"/>
      <c r="I113" s="665"/>
      <c r="J113" s="665">
        <f t="shared" si="13"/>
        <v>0</v>
      </c>
      <c r="K113" s="665" t="e">
        <f t="shared" si="14"/>
        <v>#DIV/0!</v>
      </c>
    </row>
    <row r="114" spans="1:11" ht="15">
      <c r="A114" s="1021"/>
      <c r="B114" s="1028" t="s">
        <v>1001</v>
      </c>
      <c r="C114" s="678"/>
      <c r="D114" s="678"/>
      <c r="E114" s="678"/>
      <c r="F114" s="678"/>
      <c r="G114" s="665"/>
      <c r="H114" s="665"/>
      <c r="I114" s="665"/>
      <c r="J114" s="665">
        <f t="shared" si="13"/>
        <v>0</v>
      </c>
      <c r="K114" s="665" t="e">
        <f t="shared" si="14"/>
        <v>#DIV/0!</v>
      </c>
    </row>
    <row r="115" spans="1:11" ht="16.5" customHeight="1">
      <c r="A115" s="659"/>
      <c r="B115" s="669" t="s">
        <v>29</v>
      </c>
      <c r="C115" s="678"/>
      <c r="D115" s="678"/>
      <c r="E115" s="678"/>
      <c r="F115" s="678"/>
      <c r="G115" s="655">
        <f>SUM(G111:G114)</f>
        <v>0</v>
      </c>
      <c r="H115" s="655">
        <f>SUM(H111:H114)</f>
        <v>0</v>
      </c>
      <c r="I115" s="655">
        <f>SUM(I111:I114)</f>
        <v>0</v>
      </c>
      <c r="J115" s="655">
        <f t="shared" si="13"/>
        <v>0</v>
      </c>
      <c r="K115" s="655" t="e">
        <f t="shared" si="14"/>
        <v>#DIV/0!</v>
      </c>
    </row>
    <row r="116" spans="1:11" ht="17.25" customHeight="1">
      <c r="A116" s="677" t="s">
        <v>1007</v>
      </c>
      <c r="B116" s="669" t="s">
        <v>1008</v>
      </c>
      <c r="C116" s="678"/>
      <c r="D116" s="678"/>
      <c r="E116" s="678"/>
      <c r="F116" s="678"/>
      <c r="G116" s="655"/>
      <c r="H116" s="655"/>
      <c r="I116" s="655"/>
      <c r="J116" s="655">
        <f t="shared" si="13"/>
        <v>0</v>
      </c>
      <c r="K116" s="655" t="e">
        <f t="shared" si="14"/>
        <v>#DIV/0!</v>
      </c>
    </row>
    <row r="117" spans="1:11" ht="17.25" customHeight="1">
      <c r="A117" s="677" t="s">
        <v>1009</v>
      </c>
      <c r="B117" s="669" t="s">
        <v>1010</v>
      </c>
      <c r="C117" s="678"/>
      <c r="D117" s="678"/>
      <c r="E117" s="678"/>
      <c r="F117" s="678"/>
      <c r="G117" s="665"/>
      <c r="H117" s="665"/>
      <c r="I117" s="665"/>
      <c r="J117" s="655">
        <f t="shared" si="13"/>
        <v>0</v>
      </c>
      <c r="K117" s="655" t="e">
        <f t="shared" si="14"/>
        <v>#DIV/0!</v>
      </c>
    </row>
    <row r="118" spans="1:11" ht="17.25" customHeight="1">
      <c r="A118" s="677" t="s">
        <v>1011</v>
      </c>
      <c r="B118" s="669" t="s">
        <v>1012</v>
      </c>
      <c r="C118" s="678"/>
      <c r="D118" s="678"/>
      <c r="E118" s="678"/>
      <c r="F118" s="678"/>
      <c r="G118" s="665"/>
      <c r="H118" s="665"/>
      <c r="I118" s="665"/>
      <c r="J118" s="655">
        <f t="shared" si="13"/>
        <v>0</v>
      </c>
      <c r="K118" s="655" t="e">
        <f t="shared" si="14"/>
        <v>#DIV/0!</v>
      </c>
    </row>
    <row r="119" spans="1:11" ht="17.25" customHeight="1">
      <c r="A119" s="677" t="s">
        <v>980</v>
      </c>
      <c r="B119" s="669" t="s">
        <v>1013</v>
      </c>
      <c r="C119" s="1029"/>
      <c r="D119" s="1029"/>
      <c r="E119" s="1029"/>
      <c r="F119" s="1029"/>
      <c r="G119" s="1029"/>
      <c r="H119" s="1029"/>
      <c r="I119" s="1029"/>
      <c r="J119" s="1029"/>
      <c r="K119" s="1029"/>
    </row>
    <row r="120" spans="1:11" ht="15.75" customHeight="1">
      <c r="A120" s="652" t="s">
        <v>1</v>
      </c>
      <c r="B120" s="560" t="s">
        <v>1014</v>
      </c>
      <c r="C120" s="1030"/>
      <c r="D120" s="1030"/>
      <c r="E120" s="1030"/>
      <c r="F120" s="1030"/>
      <c r="G120" s="665"/>
      <c r="H120" s="665"/>
      <c r="I120" s="665"/>
      <c r="J120" s="665">
        <f>G120-I120</f>
        <v>0</v>
      </c>
      <c r="K120" s="665" t="e">
        <f>J120/G120*100</f>
        <v>#DIV/0!</v>
      </c>
    </row>
    <row r="121" spans="1:11" ht="15.75" customHeight="1">
      <c r="A121" s="652" t="s">
        <v>2</v>
      </c>
      <c r="B121" s="560" t="s">
        <v>1015</v>
      </c>
      <c r="C121" s="1030"/>
      <c r="D121" s="1030"/>
      <c r="E121" s="1030"/>
      <c r="F121" s="1030"/>
      <c r="G121" s="665"/>
      <c r="H121" s="665"/>
      <c r="I121" s="665"/>
      <c r="J121" s="665">
        <f>G121-I121</f>
        <v>0</v>
      </c>
      <c r="K121" s="665" t="e">
        <f>J121/G121*100</f>
        <v>#DIV/0!</v>
      </c>
    </row>
    <row r="122" spans="1:11" ht="15.75" customHeight="1">
      <c r="A122" s="652" t="s">
        <v>4</v>
      </c>
      <c r="B122" s="560" t="s">
        <v>1016</v>
      </c>
      <c r="C122" s="1030"/>
      <c r="D122" s="1030"/>
      <c r="E122" s="1030"/>
      <c r="F122" s="1030"/>
      <c r="G122" s="665"/>
      <c r="H122" s="665"/>
      <c r="I122" s="665"/>
      <c r="J122" s="665">
        <f>G122-I122</f>
        <v>0</v>
      </c>
      <c r="K122" s="665" t="e">
        <f>J122/G122*100</f>
        <v>#DIV/0!</v>
      </c>
    </row>
    <row r="123" spans="1:11" ht="15.75" customHeight="1">
      <c r="A123" s="652" t="s">
        <v>8</v>
      </c>
      <c r="B123" s="560" t="s">
        <v>994</v>
      </c>
      <c r="C123" s="1030"/>
      <c r="D123" s="1030"/>
      <c r="E123" s="1030"/>
      <c r="F123" s="1030"/>
      <c r="G123" s="665"/>
      <c r="H123" s="665"/>
      <c r="I123" s="665"/>
      <c r="J123" s="665">
        <f>G123-I123</f>
        <v>0</v>
      </c>
      <c r="K123" s="665" t="e">
        <f>J123/G123*100</f>
        <v>#DIV/0!</v>
      </c>
    </row>
    <row r="124" spans="1:11" ht="18" customHeight="1">
      <c r="A124" s="659"/>
      <c r="B124" s="669" t="s">
        <v>29</v>
      </c>
      <c r="C124" s="678"/>
      <c r="D124" s="678"/>
      <c r="E124" s="678"/>
      <c r="F124" s="678"/>
      <c r="G124" s="655">
        <f>SUM(G120:G123)</f>
        <v>0</v>
      </c>
      <c r="H124" s="655">
        <f>SUM(H120:H123)</f>
        <v>0</v>
      </c>
      <c r="I124" s="655">
        <f>SUM(I120:I123)</f>
        <v>0</v>
      </c>
      <c r="J124" s="655">
        <f>G124-I124</f>
        <v>0</v>
      </c>
      <c r="K124" s="655" t="e">
        <f>J124/G124*100</f>
        <v>#DIV/0!</v>
      </c>
    </row>
    <row r="125" spans="1:11" ht="9" customHeight="1">
      <c r="A125" s="1648"/>
      <c r="B125" s="1649"/>
      <c r="C125" s="1649"/>
      <c r="D125" s="1649"/>
      <c r="E125" s="1649"/>
      <c r="F125" s="1649"/>
      <c r="G125" s="1649"/>
      <c r="H125" s="1649"/>
      <c r="I125" s="1649"/>
      <c r="J125" s="1649"/>
      <c r="K125" s="1650"/>
    </row>
    <row r="126" spans="1:11" ht="18.75" customHeight="1">
      <c r="A126" s="1651"/>
      <c r="B126" s="1653" t="s">
        <v>1017</v>
      </c>
      <c r="C126" s="1654"/>
      <c r="D126" s="1654"/>
      <c r="E126" s="1654"/>
      <c r="F126" s="1654"/>
      <c r="G126" s="1654"/>
      <c r="H126" s="1654"/>
      <c r="I126" s="1654"/>
      <c r="J126" s="1654"/>
      <c r="K126" s="1654"/>
    </row>
    <row r="127" spans="1:11" ht="29.25" customHeight="1">
      <c r="A127" s="1652"/>
      <c r="B127" s="1654"/>
      <c r="C127" s="1654"/>
      <c r="D127" s="1654"/>
      <c r="E127" s="1654"/>
      <c r="F127" s="1654"/>
      <c r="G127" s="1654"/>
      <c r="H127" s="1654"/>
      <c r="I127" s="1654"/>
      <c r="J127" s="1654"/>
      <c r="K127" s="1654"/>
    </row>
    <row r="128" spans="1:12" ht="26.25" customHeight="1">
      <c r="A128" s="658" t="s">
        <v>709</v>
      </c>
      <c r="B128" s="1031" t="s">
        <v>710</v>
      </c>
      <c r="C128" s="1031"/>
      <c r="D128" s="1031"/>
      <c r="E128" s="1031"/>
      <c r="F128" s="1031"/>
      <c r="G128" s="648" t="s">
        <v>662</v>
      </c>
      <c r="H128" s="648"/>
      <c r="I128" s="648" t="s">
        <v>663</v>
      </c>
      <c r="J128" s="648" t="s">
        <v>664</v>
      </c>
      <c r="K128" s="649" t="s">
        <v>665</v>
      </c>
      <c r="L128" s="638"/>
    </row>
    <row r="129" spans="1:11" ht="21" customHeight="1">
      <c r="A129" s="674" t="s">
        <v>1</v>
      </c>
      <c r="B129" s="698" t="s">
        <v>1018</v>
      </c>
      <c r="C129" s="670"/>
      <c r="D129" s="670"/>
      <c r="E129" s="1009"/>
      <c r="F129" s="671">
        <v>0</v>
      </c>
      <c r="G129" s="655">
        <f>G33</f>
        <v>0</v>
      </c>
      <c r="H129" s="655" t="e">
        <f>H33</f>
        <v>#REF!</v>
      </c>
      <c r="I129" s="655">
        <f>I33</f>
        <v>0</v>
      </c>
      <c r="J129" s="655">
        <f aca="true" t="shared" si="15" ref="J129:J140">G129-I129</f>
        <v>0</v>
      </c>
      <c r="K129" s="655" t="e">
        <f aca="true" t="shared" si="16" ref="K129:K138">J129/G129*100</f>
        <v>#DIV/0!</v>
      </c>
    </row>
    <row r="130" spans="1:11" ht="21" customHeight="1">
      <c r="A130" s="674" t="s">
        <v>2</v>
      </c>
      <c r="B130" s="698" t="s">
        <v>712</v>
      </c>
      <c r="C130" s="670"/>
      <c r="D130" s="670"/>
      <c r="E130" s="1009"/>
      <c r="F130" s="1009">
        <v>855099.86</v>
      </c>
      <c r="G130" s="699"/>
      <c r="H130" s="665"/>
      <c r="I130" s="687"/>
      <c r="J130" s="665">
        <f t="shared" si="15"/>
        <v>0</v>
      </c>
      <c r="K130" s="665" t="e">
        <f>J130/G130*100</f>
        <v>#DIV/0!</v>
      </c>
    </row>
    <row r="131" spans="1:11" ht="21" customHeight="1">
      <c r="A131" s="674"/>
      <c r="B131" s="659" t="s">
        <v>683</v>
      </c>
      <c r="C131" s="670"/>
      <c r="D131" s="670"/>
      <c r="E131" s="678">
        <f>SUM(E129:E130)</f>
        <v>0</v>
      </c>
      <c r="F131" s="678">
        <f>SUM(F129:F130)</f>
        <v>855099.86</v>
      </c>
      <c r="G131" s="655">
        <f>SUM(G129:G130)</f>
        <v>0</v>
      </c>
      <c r="H131" s="655"/>
      <c r="I131" s="655">
        <f>SUM(I129:I130)</f>
        <v>0</v>
      </c>
      <c r="J131" s="655">
        <f t="shared" si="15"/>
        <v>0</v>
      </c>
      <c r="K131" s="655" t="e">
        <f t="shared" si="16"/>
        <v>#DIV/0!</v>
      </c>
    </row>
    <row r="132" spans="1:15" ht="21" customHeight="1">
      <c r="A132" s="674" t="s">
        <v>4</v>
      </c>
      <c r="B132" s="560" t="s">
        <v>713</v>
      </c>
      <c r="C132" s="670"/>
      <c r="D132" s="670"/>
      <c r="E132" s="1009"/>
      <c r="F132" s="671">
        <v>0</v>
      </c>
      <c r="G132" s="665"/>
      <c r="H132" s="665"/>
      <c r="I132" s="665"/>
      <c r="J132" s="665">
        <f t="shared" si="15"/>
        <v>0</v>
      </c>
      <c r="K132" s="665" t="e">
        <f t="shared" si="16"/>
        <v>#DIV/0!</v>
      </c>
      <c r="O132" s="1032"/>
    </row>
    <row r="133" spans="1:11" ht="21" customHeight="1">
      <c r="A133" s="674"/>
      <c r="B133" s="659" t="s">
        <v>714</v>
      </c>
      <c r="C133" s="670"/>
      <c r="D133" s="670"/>
      <c r="E133" s="678" t="e">
        <f>E131-#REF!</f>
        <v>#REF!</v>
      </c>
      <c r="F133" s="678" t="e">
        <f>F131-#REF!</f>
        <v>#REF!</v>
      </c>
      <c r="G133" s="655">
        <f>SUM(G131:G132)</f>
        <v>0</v>
      </c>
      <c r="H133" s="655">
        <f>SUM(H131:H132)</f>
        <v>0</v>
      </c>
      <c r="I133" s="655">
        <f>SUM(I131:I132)</f>
        <v>0</v>
      </c>
      <c r="J133" s="655">
        <f t="shared" si="15"/>
        <v>0</v>
      </c>
      <c r="K133" s="655" t="e">
        <f t="shared" si="16"/>
        <v>#DIV/0!</v>
      </c>
    </row>
    <row r="134" spans="1:11" ht="21" customHeight="1">
      <c r="A134" s="674" t="s">
        <v>8</v>
      </c>
      <c r="B134" s="698" t="s">
        <v>715</v>
      </c>
      <c r="C134" s="670"/>
      <c r="D134" s="670"/>
      <c r="E134" s="1009"/>
      <c r="F134" s="1009">
        <v>721127.94</v>
      </c>
      <c r="G134" s="699"/>
      <c r="H134" s="665"/>
      <c r="I134" s="699"/>
      <c r="J134" s="665">
        <f t="shared" si="15"/>
        <v>0</v>
      </c>
      <c r="K134" s="665" t="e">
        <f t="shared" si="16"/>
        <v>#DIV/0!</v>
      </c>
    </row>
    <row r="135" spans="1:11" ht="21" customHeight="1">
      <c r="A135" s="674" t="s">
        <v>335</v>
      </c>
      <c r="B135" s="560" t="s">
        <v>1019</v>
      </c>
      <c r="C135" s="670"/>
      <c r="D135" s="670"/>
      <c r="E135" s="1009"/>
      <c r="F135" s="1009"/>
      <c r="G135" s="699"/>
      <c r="H135" s="665"/>
      <c r="I135" s="699" t="s">
        <v>580</v>
      </c>
      <c r="J135" s="665">
        <f>G135</f>
        <v>0</v>
      </c>
      <c r="K135" s="665" t="s">
        <v>580</v>
      </c>
    </row>
    <row r="136" spans="1:11" ht="21" customHeight="1">
      <c r="A136" s="674"/>
      <c r="B136" s="659" t="s">
        <v>719</v>
      </c>
      <c r="C136" s="670"/>
      <c r="D136" s="670"/>
      <c r="E136" s="678" t="e">
        <f>E133+E134-#REF!</f>
        <v>#REF!</v>
      </c>
      <c r="F136" s="678" t="e">
        <f>F133+F134-#REF!</f>
        <v>#REF!</v>
      </c>
      <c r="G136" s="655">
        <f>SUM(G133:G135)</f>
        <v>0</v>
      </c>
      <c r="H136" s="655">
        <f>SUM(H133:H135)</f>
        <v>0</v>
      </c>
      <c r="I136" s="655">
        <f>SUM(I133:I135)</f>
        <v>0</v>
      </c>
      <c r="J136" s="655">
        <f t="shared" si="15"/>
        <v>0</v>
      </c>
      <c r="K136" s="655" t="e">
        <f t="shared" si="16"/>
        <v>#DIV/0!</v>
      </c>
    </row>
    <row r="137" spans="1:11" ht="21" customHeight="1">
      <c r="A137" s="674" t="s">
        <v>336</v>
      </c>
      <c r="B137" s="698" t="s">
        <v>720</v>
      </c>
      <c r="C137" s="670"/>
      <c r="D137" s="670"/>
      <c r="E137" s="1009"/>
      <c r="F137" s="1009">
        <v>21237.23</v>
      </c>
      <c r="G137" s="665"/>
      <c r="H137" s="665"/>
      <c r="I137" s="665"/>
      <c r="J137" s="665">
        <f t="shared" si="15"/>
        <v>0</v>
      </c>
      <c r="K137" s="665" t="e">
        <f t="shared" si="16"/>
        <v>#DIV/0!</v>
      </c>
    </row>
    <row r="138" spans="1:11" ht="21" customHeight="1">
      <c r="A138" s="658"/>
      <c r="B138" s="659" t="s">
        <v>721</v>
      </c>
      <c r="C138" s="670"/>
      <c r="D138" s="670"/>
      <c r="E138" s="678" t="e">
        <f>#REF!+#REF!-#REF!</f>
        <v>#REF!</v>
      </c>
      <c r="F138" s="678" t="e">
        <f>#REF!+#REF!-#REF!</f>
        <v>#REF!</v>
      </c>
      <c r="G138" s="655">
        <f>G136+G137</f>
        <v>0</v>
      </c>
      <c r="H138" s="655"/>
      <c r="I138" s="655">
        <f>I136+I137</f>
        <v>0</v>
      </c>
      <c r="J138" s="655">
        <f t="shared" si="15"/>
        <v>0</v>
      </c>
      <c r="K138" s="655" t="e">
        <f t="shared" si="16"/>
        <v>#DIV/0!</v>
      </c>
    </row>
    <row r="139" spans="1:11" ht="21" customHeight="1">
      <c r="A139" s="674" t="s">
        <v>337</v>
      </c>
      <c r="B139" s="698" t="s">
        <v>722</v>
      </c>
      <c r="C139" s="670"/>
      <c r="D139" s="670"/>
      <c r="E139" s="1009"/>
      <c r="F139" s="1009">
        <v>31717</v>
      </c>
      <c r="G139" s="699" t="s">
        <v>580</v>
      </c>
      <c r="H139" s="665"/>
      <c r="I139" s="699"/>
      <c r="J139" s="665">
        <f>-I139</f>
        <v>0</v>
      </c>
      <c r="K139" s="665" t="s">
        <v>580</v>
      </c>
    </row>
    <row r="140" spans="1:11" ht="19.5" customHeight="1">
      <c r="A140" s="674"/>
      <c r="B140" s="659" t="s">
        <v>723</v>
      </c>
      <c r="C140" s="670"/>
      <c r="D140" s="670"/>
      <c r="E140" s="678" t="e">
        <f>E138-E139</f>
        <v>#REF!</v>
      </c>
      <c r="F140" s="678" t="e">
        <f>F138-F139</f>
        <v>#REF!</v>
      </c>
      <c r="G140" s="655">
        <f>G138</f>
        <v>0</v>
      </c>
      <c r="H140" s="655"/>
      <c r="I140" s="655">
        <f>I138+I139</f>
        <v>0</v>
      </c>
      <c r="J140" s="655">
        <f t="shared" si="15"/>
        <v>0</v>
      </c>
      <c r="K140" s="655" t="e">
        <f>J140/G140*100</f>
        <v>#DIV/0!</v>
      </c>
    </row>
    <row r="142" spans="1:11" ht="15.75">
      <c r="A142" s="1644" t="s">
        <v>234</v>
      </c>
      <c r="B142" s="1644"/>
      <c r="C142" s="1644"/>
      <c r="D142" s="1644"/>
      <c r="E142" s="1644"/>
      <c r="F142" s="1644"/>
      <c r="G142" s="1644"/>
      <c r="H142" s="1644"/>
      <c r="I142" s="1644"/>
      <c r="J142" s="1644"/>
      <c r="K142" s="1644"/>
    </row>
    <row r="143" spans="1:11" ht="15.75">
      <c r="A143" s="1033"/>
      <c r="B143" s="1034"/>
      <c r="C143" s="1034"/>
      <c r="D143" s="1034"/>
      <c r="E143" s="1034"/>
      <c r="F143" s="1034"/>
      <c r="G143" s="1034"/>
      <c r="H143" s="1035"/>
      <c r="I143" s="1035"/>
      <c r="J143" s="1035"/>
      <c r="K143" s="1036"/>
    </row>
    <row r="144" spans="1:11" s="680" customFormat="1" ht="18.75" customHeight="1">
      <c r="A144" s="1037"/>
      <c r="B144" s="1038" t="s">
        <v>648</v>
      </c>
      <c r="C144" s="1039"/>
      <c r="D144" s="1655" t="s">
        <v>10</v>
      </c>
      <c r="E144" s="1655"/>
      <c r="F144" s="1039"/>
      <c r="G144" s="1655" t="s">
        <v>10</v>
      </c>
      <c r="H144" s="1572"/>
      <c r="I144" s="1572"/>
      <c r="J144" s="1572"/>
      <c r="K144" s="1656"/>
    </row>
    <row r="145" spans="1:11" ht="171" customHeight="1">
      <c r="A145" s="711"/>
      <c r="B145" s="1040"/>
      <c r="C145" s="1041"/>
      <c r="D145" s="1041"/>
      <c r="E145" s="1042"/>
      <c r="F145" s="1041"/>
      <c r="G145" s="1657"/>
      <c r="H145" s="1658"/>
      <c r="I145" s="1658"/>
      <c r="J145" s="1658"/>
      <c r="K145" s="1659"/>
    </row>
    <row r="146" spans="1:11" s="680" customFormat="1" ht="18" customHeight="1">
      <c r="A146" s="722"/>
      <c r="B146" s="1043" t="s">
        <v>133</v>
      </c>
      <c r="C146" s="1044"/>
      <c r="D146" s="1039"/>
      <c r="E146" s="1039"/>
      <c r="F146" s="1043"/>
      <c r="G146" s="1660" t="s">
        <v>133</v>
      </c>
      <c r="H146" s="1661"/>
      <c r="I146" s="1661"/>
      <c r="J146" s="1661"/>
      <c r="K146" s="1662"/>
    </row>
    <row r="147" spans="1:11" s="680" customFormat="1" ht="18" customHeight="1">
      <c r="A147" s="722"/>
      <c r="B147" s="1043"/>
      <c r="C147" s="1044"/>
      <c r="D147" s="1039"/>
      <c r="E147" s="1039"/>
      <c r="F147" s="1043"/>
      <c r="G147" s="1043"/>
      <c r="H147" s="990"/>
      <c r="I147" s="990"/>
      <c r="J147" s="990"/>
      <c r="K147" s="1045"/>
    </row>
    <row r="148" spans="1:11" ht="18.75" customHeight="1">
      <c r="A148" s="1046"/>
      <c r="B148" s="1047" t="s">
        <v>1020</v>
      </c>
      <c r="C148" s="1048"/>
      <c r="D148" s="1049"/>
      <c r="E148" s="1050"/>
      <c r="F148" s="1050"/>
      <c r="G148" s="1050"/>
      <c r="H148" s="1051"/>
      <c r="I148" s="1051"/>
      <c r="J148" s="1051"/>
      <c r="K148" s="1052"/>
    </row>
    <row r="149" spans="1:11" ht="171" customHeight="1">
      <c r="A149" s="711"/>
      <c r="B149" s="1053"/>
      <c r="C149" s="1054"/>
      <c r="D149" s="1050"/>
      <c r="E149" s="1050" t="s">
        <v>1021</v>
      </c>
      <c r="F149" s="1050"/>
      <c r="G149" s="1050"/>
      <c r="H149" s="1051"/>
      <c r="I149" s="1051"/>
      <c r="J149" s="1051"/>
      <c r="K149" s="1052"/>
    </row>
    <row r="150" spans="1:11" ht="18.75" customHeight="1">
      <c r="A150" s="1055"/>
      <c r="B150" s="1043" t="s">
        <v>133</v>
      </c>
      <c r="C150" s="1056"/>
      <c r="D150" s="1057"/>
      <c r="E150" s="1058" t="s">
        <v>1022</v>
      </c>
      <c r="F150" s="1057"/>
      <c r="G150" s="1057"/>
      <c r="H150" s="1051"/>
      <c r="I150" s="1051"/>
      <c r="J150" s="1051"/>
      <c r="K150" s="1052"/>
    </row>
    <row r="151" spans="1:11" ht="30.75" customHeight="1">
      <c r="A151" s="1513" t="s">
        <v>285</v>
      </c>
      <c r="B151" s="1514"/>
      <c r="C151" s="1514"/>
      <c r="D151" s="1514"/>
      <c r="E151" s="1514"/>
      <c r="F151" s="1514"/>
      <c r="G151" s="1514"/>
      <c r="H151" s="1514"/>
      <c r="I151" s="1514"/>
      <c r="J151" s="1514"/>
      <c r="K151" s="1515"/>
    </row>
  </sheetData>
  <sheetProtection/>
  <mergeCells count="30">
    <mergeCell ref="D144:E144"/>
    <mergeCell ref="G144:K144"/>
    <mergeCell ref="G145:K145"/>
    <mergeCell ref="G146:K146"/>
    <mergeCell ref="A151:K151"/>
    <mergeCell ref="A142:K142"/>
    <mergeCell ref="B20:K20"/>
    <mergeCell ref="B34:K34"/>
    <mergeCell ref="B48:K48"/>
    <mergeCell ref="B62:K62"/>
    <mergeCell ref="B76:K76"/>
    <mergeCell ref="B90:K90"/>
    <mergeCell ref="B99:K99"/>
    <mergeCell ref="B110:K110"/>
    <mergeCell ref="A125:K125"/>
    <mergeCell ref="A126:A127"/>
    <mergeCell ref="B126:K127"/>
    <mergeCell ref="B8:J8"/>
    <mergeCell ref="B10:J10"/>
    <mergeCell ref="I11:K11"/>
    <mergeCell ref="A14:A19"/>
    <mergeCell ref="B14:K15"/>
    <mergeCell ref="B16:K18"/>
    <mergeCell ref="B19:K19"/>
    <mergeCell ref="B7:J7"/>
    <mergeCell ref="I1:J1"/>
    <mergeCell ref="I3:K3"/>
    <mergeCell ref="I4:J4"/>
    <mergeCell ref="A5:K5"/>
    <mergeCell ref="A6:K6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75" r:id="rId1"/>
  <rowBreaks count="1" manualBreakCount="1">
    <brk id="14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T105"/>
  <sheetViews>
    <sheetView view="pageBreakPreview" zoomScaleSheetLayoutView="100" zoomScalePageLayoutView="0" workbookViewId="0" topLeftCell="A1">
      <selection activeCell="E4" sqref="E4"/>
    </sheetView>
  </sheetViews>
  <sheetFormatPr defaultColWidth="10.25390625" defaultRowHeight="12.75"/>
  <cols>
    <col min="1" max="1" width="4.25390625" style="1062" customWidth="1"/>
    <col min="2" max="2" width="35.375" style="1062" customWidth="1"/>
    <col min="3" max="3" width="11.125" style="1062" customWidth="1"/>
    <col min="4" max="4" width="11.625" style="1062" customWidth="1"/>
    <col min="5" max="5" width="10.375" style="1062" customWidth="1"/>
    <col min="6" max="6" width="11.00390625" style="1062" customWidth="1"/>
    <col min="7" max="7" width="12.375" style="1062" customWidth="1"/>
    <col min="8" max="8" width="10.75390625" style="1062" customWidth="1"/>
    <col min="9" max="10" width="10.25390625" style="1062" customWidth="1"/>
    <col min="11" max="11" width="4.375" style="1062" customWidth="1"/>
    <col min="12" max="12" width="3.375" style="1062" customWidth="1"/>
    <col min="13" max="13" width="3.75390625" style="1062" customWidth="1"/>
    <col min="14" max="16384" width="10.25390625" style="1062" customWidth="1"/>
  </cols>
  <sheetData>
    <row r="1" spans="1:8" ht="15">
      <c r="A1" s="1059"/>
      <c r="B1" s="1059"/>
      <c r="C1" s="1060"/>
      <c r="D1" s="1060"/>
      <c r="E1" s="1060"/>
      <c r="F1" s="1060"/>
      <c r="G1" s="1061" t="s">
        <v>1023</v>
      </c>
      <c r="H1" s="1061"/>
    </row>
    <row r="2" spans="1:10" ht="15">
      <c r="A2" s="1059"/>
      <c r="B2" s="1059"/>
      <c r="C2" s="1060"/>
      <c r="D2" s="1060"/>
      <c r="E2" s="1060"/>
      <c r="F2" s="1060"/>
      <c r="G2" s="832" t="s">
        <v>1024</v>
      </c>
      <c r="H2" s="832"/>
      <c r="I2" s="832"/>
      <c r="J2" s="832"/>
    </row>
    <row r="3" spans="1:10" ht="15">
      <c r="A3" s="1059"/>
      <c r="B3" s="1059"/>
      <c r="C3" s="1060"/>
      <c r="D3" s="1060"/>
      <c r="E3" s="1060"/>
      <c r="F3" s="1060"/>
      <c r="G3" s="833" t="s">
        <v>13</v>
      </c>
      <c r="H3" s="833"/>
      <c r="I3" s="833"/>
      <c r="J3" s="833"/>
    </row>
    <row r="4" spans="1:10" ht="15">
      <c r="A4" s="1059"/>
      <c r="B4" s="1059"/>
      <c r="C4" s="1060"/>
      <c r="D4" s="1060"/>
      <c r="E4" s="1060"/>
      <c r="F4" s="1060"/>
      <c r="G4" s="833" t="s">
        <v>324</v>
      </c>
      <c r="H4" s="833"/>
      <c r="I4" s="832"/>
      <c r="J4" s="832"/>
    </row>
    <row r="5" spans="1:10" ht="18.75">
      <c r="A5" s="1490" t="s">
        <v>1025</v>
      </c>
      <c r="B5" s="1490"/>
      <c r="C5" s="1490"/>
      <c r="D5" s="1490"/>
      <c r="E5" s="1490"/>
      <c r="F5" s="1490"/>
      <c r="G5" s="1490"/>
      <c r="H5" s="1490"/>
      <c r="I5" s="1490"/>
      <c r="J5" s="1490"/>
    </row>
    <row r="6" spans="1:10" ht="18.75">
      <c r="A6" s="1664" t="s">
        <v>299</v>
      </c>
      <c r="B6" s="1664"/>
      <c r="C6" s="1664"/>
      <c r="D6" s="1664"/>
      <c r="E6" s="1664"/>
      <c r="F6" s="1664"/>
      <c r="G6" s="1664"/>
      <c r="H6" s="1664"/>
      <c r="I6" s="1664"/>
      <c r="J6" s="1664"/>
    </row>
    <row r="7" spans="1:10" ht="27" customHeight="1">
      <c r="A7" s="1063"/>
      <c r="B7" s="1665"/>
      <c r="C7" s="1665"/>
      <c r="D7" s="1665"/>
      <c r="E7" s="1665"/>
      <c r="F7" s="1665"/>
      <c r="G7" s="1665"/>
      <c r="H7" s="1665"/>
      <c r="I7" s="1665"/>
      <c r="J7" s="1064"/>
    </row>
    <row r="8" spans="1:10" ht="15">
      <c r="A8" s="1063"/>
      <c r="B8" s="1666" t="s">
        <v>5</v>
      </c>
      <c r="C8" s="1666"/>
      <c r="D8" s="1666"/>
      <c r="E8" s="1666"/>
      <c r="F8" s="1666"/>
      <c r="G8" s="1666"/>
      <c r="H8" s="1666"/>
      <c r="I8" s="1666"/>
      <c r="J8" s="1666"/>
    </row>
    <row r="9" spans="1:10" ht="15">
      <c r="A9" s="1065" t="s">
        <v>181</v>
      </c>
      <c r="B9" s="1667" t="s">
        <v>1026</v>
      </c>
      <c r="C9" s="1667"/>
      <c r="D9" s="1667"/>
      <c r="E9" s="1667"/>
      <c r="F9" s="1667"/>
      <c r="G9" s="1667"/>
      <c r="H9" s="1667"/>
      <c r="I9" s="1667"/>
      <c r="J9" s="1667"/>
    </row>
    <row r="10" spans="1:10" ht="15">
      <c r="A10" s="1663" t="s">
        <v>11</v>
      </c>
      <c r="B10" s="1663" t="s">
        <v>1027</v>
      </c>
      <c r="C10" s="1663" t="s">
        <v>288</v>
      </c>
      <c r="D10" s="1663"/>
      <c r="E10" s="1663"/>
      <c r="F10" s="1663"/>
      <c r="G10" s="1663"/>
      <c r="H10" s="1663"/>
      <c r="I10" s="1663"/>
      <c r="J10" s="1663"/>
    </row>
    <row r="11" spans="1:10" ht="9.75" customHeight="1">
      <c r="A11" s="1663"/>
      <c r="B11" s="1663"/>
      <c r="C11" s="1663"/>
      <c r="D11" s="1663"/>
      <c r="E11" s="1663"/>
      <c r="F11" s="1663"/>
      <c r="G11" s="1663"/>
      <c r="H11" s="1663"/>
      <c r="I11" s="1663"/>
      <c r="J11" s="1663"/>
    </row>
    <row r="12" spans="1:10" ht="12.75" customHeight="1">
      <c r="A12" s="1066" t="s">
        <v>1</v>
      </c>
      <c r="B12" s="1066" t="s">
        <v>2</v>
      </c>
      <c r="C12" s="1066" t="s">
        <v>4</v>
      </c>
      <c r="D12" s="1066" t="s">
        <v>8</v>
      </c>
      <c r="E12" s="1066" t="s">
        <v>335</v>
      </c>
      <c r="F12" s="1066" t="s">
        <v>336</v>
      </c>
      <c r="G12" s="1066" t="s">
        <v>337</v>
      </c>
      <c r="H12" s="1066" t="s">
        <v>338</v>
      </c>
      <c r="I12" s="1066" t="s">
        <v>463</v>
      </c>
      <c r="J12" s="1066" t="s">
        <v>469</v>
      </c>
    </row>
    <row r="13" spans="1:20" ht="51.75" customHeight="1">
      <c r="A13" s="1067" t="s">
        <v>183</v>
      </c>
      <c r="B13" s="1068" t="s">
        <v>1028</v>
      </c>
      <c r="C13" s="1069" t="s">
        <v>1029</v>
      </c>
      <c r="D13" s="1069" t="s">
        <v>1030</v>
      </c>
      <c r="E13" s="1069" t="s">
        <v>1031</v>
      </c>
      <c r="F13" s="1069" t="s">
        <v>1032</v>
      </c>
      <c r="G13" s="1069" t="s">
        <v>1033</v>
      </c>
      <c r="H13" s="1070" t="s">
        <v>1034</v>
      </c>
      <c r="I13" s="1070" t="s">
        <v>1035</v>
      </c>
      <c r="J13" s="1070" t="s">
        <v>1036</v>
      </c>
      <c r="K13" s="1071"/>
      <c r="L13" s="1071"/>
      <c r="M13" s="1071"/>
      <c r="N13" s="1071"/>
      <c r="O13" s="1071"/>
      <c r="P13" s="1071"/>
      <c r="S13" s="1072"/>
      <c r="T13" s="1071"/>
    </row>
    <row r="14" spans="1:16" ht="16.5" customHeight="1">
      <c r="A14" s="1067" t="s">
        <v>1</v>
      </c>
      <c r="B14" s="1073" t="s">
        <v>1037</v>
      </c>
      <c r="C14" s="1074"/>
      <c r="D14" s="1074"/>
      <c r="E14" s="1074"/>
      <c r="F14" s="1074"/>
      <c r="G14" s="1074"/>
      <c r="H14" s="1074"/>
      <c r="I14" s="1075" t="e">
        <f aca="true" t="shared" si="0" ref="I14:I20">(F14-G14)/(C14-D14+E14)</f>
        <v>#DIV/0!</v>
      </c>
      <c r="J14" s="1075" t="e">
        <f aca="true" t="shared" si="1" ref="J14:J20">I14/H14%</f>
        <v>#DIV/0!</v>
      </c>
      <c r="K14" s="1072"/>
      <c r="L14" s="1072"/>
      <c r="M14" s="1072"/>
      <c r="N14" s="1072"/>
      <c r="O14" s="1072"/>
      <c r="P14" s="1072"/>
    </row>
    <row r="15" spans="1:16" ht="16.5" customHeight="1">
      <c r="A15" s="1067" t="s">
        <v>2</v>
      </c>
      <c r="B15" s="1073" t="s">
        <v>1038</v>
      </c>
      <c r="C15" s="1074"/>
      <c r="D15" s="1074"/>
      <c r="E15" s="1074"/>
      <c r="F15" s="1074"/>
      <c r="G15" s="1074"/>
      <c r="H15" s="1074"/>
      <c r="I15" s="1075" t="e">
        <f t="shared" si="0"/>
        <v>#DIV/0!</v>
      </c>
      <c r="J15" s="1075" t="e">
        <f t="shared" si="1"/>
        <v>#DIV/0!</v>
      </c>
      <c r="K15" s="1072"/>
      <c r="L15" s="1072"/>
      <c r="M15" s="1072"/>
      <c r="N15" s="1072"/>
      <c r="O15" s="1072"/>
      <c r="P15" s="1072"/>
    </row>
    <row r="16" spans="1:16" ht="16.5" customHeight="1">
      <c r="A16" s="1067" t="s">
        <v>4</v>
      </c>
      <c r="B16" s="1073" t="s">
        <v>1039</v>
      </c>
      <c r="C16" s="1074"/>
      <c r="D16" s="1074"/>
      <c r="E16" s="1074"/>
      <c r="F16" s="1074"/>
      <c r="G16" s="1074"/>
      <c r="H16" s="1074"/>
      <c r="I16" s="1075" t="e">
        <f t="shared" si="0"/>
        <v>#DIV/0!</v>
      </c>
      <c r="J16" s="1075" t="e">
        <f t="shared" si="1"/>
        <v>#DIV/0!</v>
      </c>
      <c r="K16" s="1072"/>
      <c r="L16" s="1072"/>
      <c r="M16" s="1072"/>
      <c r="N16" s="1071"/>
      <c r="O16" s="1072"/>
      <c r="P16" s="1072"/>
    </row>
    <row r="17" spans="1:10" ht="16.5" customHeight="1">
      <c r="A17" s="1067" t="s">
        <v>8</v>
      </c>
      <c r="B17" s="1073" t="s">
        <v>1040</v>
      </c>
      <c r="C17" s="1074"/>
      <c r="D17" s="1074"/>
      <c r="E17" s="1074"/>
      <c r="F17" s="1074"/>
      <c r="G17" s="1074"/>
      <c r="H17" s="1074"/>
      <c r="I17" s="1075" t="e">
        <f t="shared" si="0"/>
        <v>#DIV/0!</v>
      </c>
      <c r="J17" s="1075" t="e">
        <f t="shared" si="1"/>
        <v>#DIV/0!</v>
      </c>
    </row>
    <row r="18" spans="1:10" ht="16.5" customHeight="1">
      <c r="A18" s="1067" t="s">
        <v>335</v>
      </c>
      <c r="B18" s="1073" t="s">
        <v>1041</v>
      </c>
      <c r="C18" s="1074"/>
      <c r="D18" s="1074"/>
      <c r="E18" s="1074"/>
      <c r="F18" s="1074"/>
      <c r="G18" s="1074"/>
      <c r="H18" s="1074"/>
      <c r="I18" s="1075" t="e">
        <f t="shared" si="0"/>
        <v>#DIV/0!</v>
      </c>
      <c r="J18" s="1075" t="e">
        <f t="shared" si="1"/>
        <v>#DIV/0!</v>
      </c>
    </row>
    <row r="19" spans="1:10" ht="16.5" customHeight="1">
      <c r="A19" s="1067" t="s">
        <v>336</v>
      </c>
      <c r="B19" s="1073" t="s">
        <v>1042</v>
      </c>
      <c r="C19" s="1074"/>
      <c r="D19" s="1074"/>
      <c r="E19" s="1074"/>
      <c r="F19" s="1074"/>
      <c r="G19" s="1074"/>
      <c r="H19" s="1074"/>
      <c r="I19" s="1075" t="e">
        <f t="shared" si="0"/>
        <v>#DIV/0!</v>
      </c>
      <c r="J19" s="1075" t="e">
        <f t="shared" si="1"/>
        <v>#DIV/0!</v>
      </c>
    </row>
    <row r="20" spans="1:10" ht="15">
      <c r="A20" s="1076"/>
      <c r="B20" s="1077" t="s">
        <v>29</v>
      </c>
      <c r="C20" s="1074">
        <f aca="true" t="shared" si="2" ref="C20:H20">SUM(C14:C19)</f>
        <v>0</v>
      </c>
      <c r="D20" s="1074">
        <f t="shared" si="2"/>
        <v>0</v>
      </c>
      <c r="E20" s="1074">
        <f t="shared" si="2"/>
        <v>0</v>
      </c>
      <c r="F20" s="1074">
        <f t="shared" si="2"/>
        <v>0</v>
      </c>
      <c r="G20" s="1074">
        <f t="shared" si="2"/>
        <v>0</v>
      </c>
      <c r="H20" s="1074">
        <f t="shared" si="2"/>
        <v>0</v>
      </c>
      <c r="I20" s="1075" t="e">
        <f t="shared" si="0"/>
        <v>#DIV/0!</v>
      </c>
      <c r="J20" s="1075" t="e">
        <f t="shared" si="1"/>
        <v>#DIV/0!</v>
      </c>
    </row>
    <row r="21" spans="1:10" ht="39.75" customHeight="1">
      <c r="A21" s="1078" t="s">
        <v>190</v>
      </c>
      <c r="B21" s="1068" t="s">
        <v>1043</v>
      </c>
      <c r="C21" s="1079" t="s">
        <v>1044</v>
      </c>
      <c r="D21" s="1079" t="s">
        <v>1045</v>
      </c>
      <c r="E21" s="1079" t="s">
        <v>1046</v>
      </c>
      <c r="F21" s="1079" t="s">
        <v>1047</v>
      </c>
      <c r="G21" s="1079" t="s">
        <v>1048</v>
      </c>
      <c r="H21" s="1079" t="s">
        <v>1049</v>
      </c>
      <c r="I21" s="1070" t="s">
        <v>1050</v>
      </c>
      <c r="J21" s="1070" t="s">
        <v>1051</v>
      </c>
    </row>
    <row r="22" spans="1:10" ht="16.5" customHeight="1">
      <c r="A22" s="1080" t="s">
        <v>1</v>
      </c>
      <c r="B22" s="1081" t="s">
        <v>1052</v>
      </c>
      <c r="C22" s="1082"/>
      <c r="D22" s="1082"/>
      <c r="E22" s="1082"/>
      <c r="F22" s="1082"/>
      <c r="G22" s="1082"/>
      <c r="H22" s="1082"/>
      <c r="I22" s="1083" t="e">
        <f aca="true" t="shared" si="3" ref="I22:J33">F22/C22</f>
        <v>#DIV/0!</v>
      </c>
      <c r="J22" s="1083" t="e">
        <f t="shared" si="3"/>
        <v>#DIV/0!</v>
      </c>
    </row>
    <row r="23" spans="1:10" ht="16.5" customHeight="1">
      <c r="A23" s="1080" t="s">
        <v>2</v>
      </c>
      <c r="B23" s="1081" t="s">
        <v>1053</v>
      </c>
      <c r="C23" s="1082"/>
      <c r="D23" s="1082"/>
      <c r="E23" s="1082"/>
      <c r="F23" s="1082"/>
      <c r="G23" s="1082"/>
      <c r="H23" s="1082"/>
      <c r="I23" s="1083" t="e">
        <f t="shared" si="3"/>
        <v>#DIV/0!</v>
      </c>
      <c r="J23" s="1083" t="e">
        <f t="shared" si="3"/>
        <v>#DIV/0!</v>
      </c>
    </row>
    <row r="24" spans="1:10" ht="16.5" customHeight="1">
      <c r="A24" s="1080" t="s">
        <v>4</v>
      </c>
      <c r="B24" s="1081" t="s">
        <v>1054</v>
      </c>
      <c r="C24" s="1082"/>
      <c r="D24" s="1082"/>
      <c r="E24" s="1082"/>
      <c r="F24" s="1082"/>
      <c r="G24" s="1082"/>
      <c r="H24" s="1082"/>
      <c r="I24" s="1083" t="e">
        <f t="shared" si="3"/>
        <v>#DIV/0!</v>
      </c>
      <c r="J24" s="1083" t="e">
        <f t="shared" si="3"/>
        <v>#DIV/0!</v>
      </c>
    </row>
    <row r="25" spans="1:10" ht="16.5" customHeight="1">
      <c r="A25" s="1080" t="s">
        <v>8</v>
      </c>
      <c r="B25" s="1081" t="s">
        <v>1055</v>
      </c>
      <c r="C25" s="1082"/>
      <c r="D25" s="1082"/>
      <c r="E25" s="1082"/>
      <c r="F25" s="1082"/>
      <c r="G25" s="1082"/>
      <c r="H25" s="1082"/>
      <c r="I25" s="1083" t="e">
        <f t="shared" si="3"/>
        <v>#DIV/0!</v>
      </c>
      <c r="J25" s="1083" t="e">
        <f t="shared" si="3"/>
        <v>#DIV/0!</v>
      </c>
    </row>
    <row r="26" spans="1:10" ht="16.5" customHeight="1">
      <c r="A26" s="1080" t="s">
        <v>335</v>
      </c>
      <c r="B26" s="1081" t="s">
        <v>1056</v>
      </c>
      <c r="C26" s="1082"/>
      <c r="D26" s="1082"/>
      <c r="E26" s="1082"/>
      <c r="F26" s="1082"/>
      <c r="G26" s="1082"/>
      <c r="H26" s="1082"/>
      <c r="I26" s="1083" t="e">
        <f t="shared" si="3"/>
        <v>#DIV/0!</v>
      </c>
      <c r="J26" s="1083" t="e">
        <f t="shared" si="3"/>
        <v>#DIV/0!</v>
      </c>
    </row>
    <row r="27" spans="1:10" ht="16.5" customHeight="1">
      <c r="A27" s="1080" t="s">
        <v>336</v>
      </c>
      <c r="B27" s="1081" t="s">
        <v>1057</v>
      </c>
      <c r="C27" s="1082"/>
      <c r="D27" s="1082"/>
      <c r="E27" s="1082"/>
      <c r="F27" s="1082"/>
      <c r="G27" s="1082"/>
      <c r="H27" s="1082"/>
      <c r="I27" s="1083" t="e">
        <f t="shared" si="3"/>
        <v>#DIV/0!</v>
      </c>
      <c r="J27" s="1083" t="e">
        <f t="shared" si="3"/>
        <v>#DIV/0!</v>
      </c>
    </row>
    <row r="28" spans="1:10" ht="16.5" customHeight="1">
      <c r="A28" s="1080" t="s">
        <v>337</v>
      </c>
      <c r="B28" s="1081" t="s">
        <v>1058</v>
      </c>
      <c r="C28" s="1084"/>
      <c r="D28" s="1084"/>
      <c r="E28" s="1084"/>
      <c r="F28" s="1084"/>
      <c r="G28" s="1084"/>
      <c r="H28" s="1084"/>
      <c r="I28" s="1083" t="e">
        <f t="shared" si="3"/>
        <v>#DIV/0!</v>
      </c>
      <c r="J28" s="1083" t="e">
        <f t="shared" si="3"/>
        <v>#DIV/0!</v>
      </c>
    </row>
    <row r="29" spans="1:10" ht="16.5" customHeight="1">
      <c r="A29" s="1080" t="s">
        <v>338</v>
      </c>
      <c r="B29" s="1073" t="s">
        <v>1041</v>
      </c>
      <c r="C29" s="1082"/>
      <c r="D29" s="1082"/>
      <c r="E29" s="1082"/>
      <c r="F29" s="1082"/>
      <c r="G29" s="1082"/>
      <c r="H29" s="1082"/>
      <c r="I29" s="1083" t="e">
        <f t="shared" si="3"/>
        <v>#DIV/0!</v>
      </c>
      <c r="J29" s="1083" t="e">
        <f t="shared" si="3"/>
        <v>#DIV/0!</v>
      </c>
    </row>
    <row r="30" spans="1:10" ht="16.5" customHeight="1">
      <c r="A30" s="1080" t="s">
        <v>463</v>
      </c>
      <c r="B30" s="1073" t="s">
        <v>1042</v>
      </c>
      <c r="C30" s="1082"/>
      <c r="D30" s="1082"/>
      <c r="E30" s="1082"/>
      <c r="F30" s="1082"/>
      <c r="G30" s="1082"/>
      <c r="H30" s="1082"/>
      <c r="I30" s="1083" t="e">
        <f t="shared" si="3"/>
        <v>#DIV/0!</v>
      </c>
      <c r="J30" s="1083" t="e">
        <f t="shared" si="3"/>
        <v>#DIV/0!</v>
      </c>
    </row>
    <row r="31" spans="1:10" ht="16.5" customHeight="1">
      <c r="A31" s="1080" t="s">
        <v>469</v>
      </c>
      <c r="B31" s="1073" t="s">
        <v>1038</v>
      </c>
      <c r="C31" s="1082"/>
      <c r="D31" s="1082"/>
      <c r="E31" s="1082"/>
      <c r="F31" s="1082"/>
      <c r="G31" s="1082"/>
      <c r="H31" s="1082"/>
      <c r="I31" s="1083" t="e">
        <f t="shared" si="3"/>
        <v>#DIV/0!</v>
      </c>
      <c r="J31" s="1083" t="e">
        <f t="shared" si="3"/>
        <v>#DIV/0!</v>
      </c>
    </row>
    <row r="32" spans="1:10" ht="16.5" customHeight="1">
      <c r="A32" s="1080">
        <v>11</v>
      </c>
      <c r="B32" s="1073" t="s">
        <v>1059</v>
      </c>
      <c r="C32" s="1082"/>
      <c r="D32" s="1082"/>
      <c r="E32" s="1082"/>
      <c r="F32" s="1082"/>
      <c r="G32" s="1082"/>
      <c r="H32" s="1082"/>
      <c r="I32" s="1083" t="e">
        <f>F32/C32</f>
        <v>#DIV/0!</v>
      </c>
      <c r="J32" s="1083" t="e">
        <f>G32/D32</f>
        <v>#DIV/0!</v>
      </c>
    </row>
    <row r="33" spans="1:10" ht="15">
      <c r="A33" s="1080"/>
      <c r="B33" s="1077" t="s">
        <v>29</v>
      </c>
      <c r="C33" s="1084">
        <f aca="true" t="shared" si="4" ref="C33:H33">SUM(C22:C32)</f>
        <v>0</v>
      </c>
      <c r="D33" s="1084">
        <f t="shared" si="4"/>
        <v>0</v>
      </c>
      <c r="E33" s="1084">
        <f t="shared" si="4"/>
        <v>0</v>
      </c>
      <c r="F33" s="1084">
        <f t="shared" si="4"/>
        <v>0</v>
      </c>
      <c r="G33" s="1084">
        <f t="shared" si="4"/>
        <v>0</v>
      </c>
      <c r="H33" s="1084">
        <f t="shared" si="4"/>
        <v>0</v>
      </c>
      <c r="I33" s="1083" t="e">
        <f t="shared" si="3"/>
        <v>#DIV/0!</v>
      </c>
      <c r="J33" s="1083" t="e">
        <f t="shared" si="3"/>
        <v>#DIV/0!</v>
      </c>
    </row>
    <row r="34" spans="1:10" ht="18.75" customHeight="1">
      <c r="A34" s="1669" t="s">
        <v>778</v>
      </c>
      <c r="B34" s="1674" t="s">
        <v>1008</v>
      </c>
      <c r="C34" s="1675" t="s">
        <v>1060</v>
      </c>
      <c r="D34" s="1675"/>
      <c r="E34" s="1676" t="s">
        <v>1061</v>
      </c>
      <c r="F34" s="1676" t="s">
        <v>1062</v>
      </c>
      <c r="G34" s="1676"/>
      <c r="H34" s="1676"/>
      <c r="I34" s="1668" t="s">
        <v>1063</v>
      </c>
      <c r="J34" s="1668"/>
    </row>
    <row r="35" spans="1:10" ht="18.75" customHeight="1">
      <c r="A35" s="1669"/>
      <c r="B35" s="1674"/>
      <c r="C35" s="1079" t="s">
        <v>1064</v>
      </c>
      <c r="D35" s="1085" t="s">
        <v>1065</v>
      </c>
      <c r="E35" s="1676"/>
      <c r="F35" s="1079" t="s">
        <v>1064</v>
      </c>
      <c r="G35" s="1086" t="s">
        <v>1065</v>
      </c>
      <c r="H35" s="1087" t="s">
        <v>1066</v>
      </c>
      <c r="I35" s="1668"/>
      <c r="J35" s="1668"/>
    </row>
    <row r="36" spans="1:10" ht="16.5" customHeight="1">
      <c r="A36" s="1088" t="s">
        <v>1</v>
      </c>
      <c r="B36" s="1089" t="s">
        <v>1067</v>
      </c>
      <c r="C36" s="1090"/>
      <c r="D36" s="1090"/>
      <c r="E36" s="1090"/>
      <c r="F36" s="1090"/>
      <c r="G36" s="1090"/>
      <c r="H36" s="1090"/>
      <c r="I36" s="1090"/>
      <c r="J36" s="1091"/>
    </row>
    <row r="37" spans="1:10" ht="15.75" customHeight="1">
      <c r="A37" s="1088" t="s">
        <v>2</v>
      </c>
      <c r="B37" s="1089" t="s">
        <v>1068</v>
      </c>
      <c r="C37" s="1090"/>
      <c r="D37" s="1090"/>
      <c r="E37" s="1090"/>
      <c r="F37" s="1090"/>
      <c r="G37" s="1090"/>
      <c r="H37" s="1090"/>
      <c r="I37" s="1090"/>
      <c r="J37" s="1091"/>
    </row>
    <row r="38" spans="1:10" ht="15">
      <c r="A38" s="1077"/>
      <c r="B38" s="1077" t="s">
        <v>29</v>
      </c>
      <c r="C38" s="1074">
        <f aca="true" t="shared" si="5" ref="C38:I38">C36+C37</f>
        <v>0</v>
      </c>
      <c r="D38" s="1074">
        <f t="shared" si="5"/>
        <v>0</v>
      </c>
      <c r="E38" s="1074">
        <f t="shared" si="5"/>
        <v>0</v>
      </c>
      <c r="F38" s="1074">
        <f t="shared" si="5"/>
        <v>0</v>
      </c>
      <c r="G38" s="1074">
        <f t="shared" si="5"/>
        <v>0</v>
      </c>
      <c r="H38" s="1074">
        <f t="shared" si="5"/>
        <v>0</v>
      </c>
      <c r="I38" s="1074">
        <f t="shared" si="5"/>
        <v>0</v>
      </c>
      <c r="J38" s="1084"/>
    </row>
    <row r="39" spans="1:10" ht="15.75" customHeight="1">
      <c r="A39" s="1669" t="s">
        <v>784</v>
      </c>
      <c r="B39" s="1670" t="s">
        <v>1069</v>
      </c>
      <c r="C39" s="1671" t="s">
        <v>1070</v>
      </c>
      <c r="D39" s="1671"/>
      <c r="E39" s="1671"/>
      <c r="F39" s="1672" t="s">
        <v>1071</v>
      </c>
      <c r="G39" s="1672"/>
      <c r="H39" s="1672"/>
      <c r="I39" s="1673"/>
      <c r="J39" s="1673"/>
    </row>
    <row r="40" spans="1:10" ht="25.5" customHeight="1">
      <c r="A40" s="1669"/>
      <c r="B40" s="1670"/>
      <c r="C40" s="1092" t="s">
        <v>1072</v>
      </c>
      <c r="D40" s="1093" t="s">
        <v>1073</v>
      </c>
      <c r="E40" s="1093" t="s">
        <v>1074</v>
      </c>
      <c r="F40" s="1092" t="s">
        <v>1072</v>
      </c>
      <c r="G40" s="1093" t="s">
        <v>1073</v>
      </c>
      <c r="H40" s="1093" t="s">
        <v>1074</v>
      </c>
      <c r="I40" s="1673"/>
      <c r="J40" s="1673"/>
    </row>
    <row r="41" spans="1:10" ht="15" customHeight="1">
      <c r="A41" s="1094" t="s">
        <v>1</v>
      </c>
      <c r="B41" s="1073" t="s">
        <v>1037</v>
      </c>
      <c r="C41" s="1095"/>
      <c r="D41" s="1095"/>
      <c r="E41" s="1095"/>
      <c r="F41" s="1095"/>
      <c r="G41" s="1095"/>
      <c r="H41" s="1095"/>
      <c r="I41" s="1082"/>
      <c r="J41" s="1082"/>
    </row>
    <row r="42" spans="1:10" ht="15" customHeight="1">
      <c r="A42" s="1094" t="s">
        <v>2</v>
      </c>
      <c r="B42" s="1073" t="s">
        <v>1039</v>
      </c>
      <c r="C42" s="1095"/>
      <c r="D42" s="1095"/>
      <c r="E42" s="1095"/>
      <c r="F42" s="1095"/>
      <c r="G42" s="1095"/>
      <c r="H42" s="1095"/>
      <c r="I42" s="1082"/>
      <c r="J42" s="1082"/>
    </row>
    <row r="43" spans="1:10" ht="15" customHeight="1">
      <c r="A43" s="1096" t="s">
        <v>4</v>
      </c>
      <c r="B43" s="1089" t="s">
        <v>1040</v>
      </c>
      <c r="C43" s="1095"/>
      <c r="D43" s="1095"/>
      <c r="E43" s="1095"/>
      <c r="F43" s="1095"/>
      <c r="G43" s="1095"/>
      <c r="H43" s="1095"/>
      <c r="I43" s="1082"/>
      <c r="J43" s="1082"/>
    </row>
    <row r="44" spans="1:10" ht="15" customHeight="1">
      <c r="A44" s="1096" t="s">
        <v>8</v>
      </c>
      <c r="B44" s="1089" t="s">
        <v>1067</v>
      </c>
      <c r="C44" s="1095"/>
      <c r="D44" s="1095"/>
      <c r="E44" s="1095"/>
      <c r="F44" s="1095"/>
      <c r="G44" s="1095"/>
      <c r="H44" s="1095"/>
      <c r="I44" s="1082"/>
      <c r="J44" s="1082"/>
    </row>
    <row r="45" spans="1:10" ht="15" customHeight="1">
      <c r="A45" s="1096" t="s">
        <v>335</v>
      </c>
      <c r="B45" s="1089" t="s">
        <v>1068</v>
      </c>
      <c r="C45" s="1095"/>
      <c r="D45" s="1095"/>
      <c r="E45" s="1095"/>
      <c r="F45" s="1095"/>
      <c r="G45" s="1095"/>
      <c r="H45" s="1095"/>
      <c r="I45" s="1082"/>
      <c r="J45" s="1082"/>
    </row>
    <row r="46" spans="1:10" ht="15" customHeight="1">
      <c r="A46" s="1096" t="s">
        <v>336</v>
      </c>
      <c r="B46" s="1089" t="s">
        <v>1052</v>
      </c>
      <c r="C46" s="1095"/>
      <c r="D46" s="1095"/>
      <c r="E46" s="1095"/>
      <c r="F46" s="1095"/>
      <c r="G46" s="1095"/>
      <c r="H46" s="1095"/>
      <c r="I46" s="1082"/>
      <c r="J46" s="1082"/>
    </row>
    <row r="47" spans="1:10" ht="15" customHeight="1">
      <c r="A47" s="1097" t="s">
        <v>337</v>
      </c>
      <c r="B47" s="1081" t="s">
        <v>1053</v>
      </c>
      <c r="C47" s="1095"/>
      <c r="D47" s="1095"/>
      <c r="E47" s="1095"/>
      <c r="F47" s="1095"/>
      <c r="G47" s="1095"/>
      <c r="H47" s="1095"/>
      <c r="I47" s="1082"/>
      <c r="J47" s="1082"/>
    </row>
    <row r="48" spans="1:10" ht="15" customHeight="1">
      <c r="A48" s="1098" t="s">
        <v>338</v>
      </c>
      <c r="B48" s="1081" t="s">
        <v>1054</v>
      </c>
      <c r="C48" s="1095"/>
      <c r="D48" s="1095"/>
      <c r="E48" s="1095"/>
      <c r="F48" s="1095"/>
      <c r="G48" s="1095"/>
      <c r="H48" s="1095"/>
      <c r="I48" s="1082"/>
      <c r="J48" s="1082"/>
    </row>
    <row r="49" spans="1:10" ht="15" customHeight="1">
      <c r="A49" s="1098" t="s">
        <v>463</v>
      </c>
      <c r="B49" s="1081" t="s">
        <v>1055</v>
      </c>
      <c r="C49" s="1095"/>
      <c r="D49" s="1095"/>
      <c r="E49" s="1095"/>
      <c r="F49" s="1095"/>
      <c r="G49" s="1095"/>
      <c r="H49" s="1095"/>
      <c r="I49" s="1082"/>
      <c r="J49" s="1082"/>
    </row>
    <row r="50" spans="1:10" ht="15" customHeight="1">
      <c r="A50" s="1098" t="s">
        <v>469</v>
      </c>
      <c r="B50" s="1081" t="s">
        <v>1056</v>
      </c>
      <c r="C50" s="1095"/>
      <c r="D50" s="1095"/>
      <c r="E50" s="1095"/>
      <c r="F50" s="1095"/>
      <c r="G50" s="1095"/>
      <c r="H50" s="1095"/>
      <c r="I50" s="1082"/>
      <c r="J50" s="1082"/>
    </row>
    <row r="51" spans="1:10" ht="15" customHeight="1">
      <c r="A51" s="1098" t="s">
        <v>477</v>
      </c>
      <c r="B51" s="1081" t="s">
        <v>1057</v>
      </c>
      <c r="C51" s="1095"/>
      <c r="D51" s="1095"/>
      <c r="E51" s="1095"/>
      <c r="F51" s="1095"/>
      <c r="G51" s="1095"/>
      <c r="H51" s="1095"/>
      <c r="I51" s="1082"/>
      <c r="J51" s="1082"/>
    </row>
    <row r="52" spans="1:10" ht="15" customHeight="1">
      <c r="A52" s="1094" t="s">
        <v>754</v>
      </c>
      <c r="B52" s="1081" t="s">
        <v>1058</v>
      </c>
      <c r="C52" s="1095"/>
      <c r="D52" s="1095"/>
      <c r="E52" s="1095"/>
      <c r="F52" s="1095"/>
      <c r="G52" s="1095"/>
      <c r="H52" s="1095"/>
      <c r="I52" s="1082"/>
      <c r="J52" s="1082"/>
    </row>
    <row r="53" spans="1:10" ht="15" customHeight="1">
      <c r="A53" s="1094" t="s">
        <v>755</v>
      </c>
      <c r="B53" s="1073" t="s">
        <v>1041</v>
      </c>
      <c r="C53" s="1095"/>
      <c r="D53" s="1095"/>
      <c r="E53" s="1095"/>
      <c r="F53" s="1095"/>
      <c r="G53" s="1095"/>
      <c r="H53" s="1095"/>
      <c r="I53" s="1082"/>
      <c r="J53" s="1082"/>
    </row>
    <row r="54" spans="1:10" ht="15" customHeight="1">
      <c r="A54" s="1094" t="s">
        <v>756</v>
      </c>
      <c r="B54" s="1073" t="s">
        <v>1042</v>
      </c>
      <c r="C54" s="1095"/>
      <c r="D54" s="1095"/>
      <c r="E54" s="1095"/>
      <c r="F54" s="1095"/>
      <c r="G54" s="1095"/>
      <c r="H54" s="1095"/>
      <c r="I54" s="1082"/>
      <c r="J54" s="1082"/>
    </row>
    <row r="55" spans="1:10" ht="15" customHeight="1">
      <c r="A55" s="1094" t="s">
        <v>757</v>
      </c>
      <c r="B55" s="1073" t="s">
        <v>1038</v>
      </c>
      <c r="C55" s="1095"/>
      <c r="D55" s="1095"/>
      <c r="E55" s="1095"/>
      <c r="F55" s="1095"/>
      <c r="G55" s="1095"/>
      <c r="H55" s="1095"/>
      <c r="I55" s="1082"/>
      <c r="J55" s="1082"/>
    </row>
    <row r="56" spans="1:10" ht="15" customHeight="1">
      <c r="A56" s="1080" t="s">
        <v>758</v>
      </c>
      <c r="B56" s="1073" t="s">
        <v>1059</v>
      </c>
      <c r="C56" s="1095"/>
      <c r="D56" s="1095"/>
      <c r="E56" s="1095"/>
      <c r="F56" s="1095"/>
      <c r="G56" s="1095"/>
      <c r="H56" s="1095"/>
      <c r="I56" s="1082"/>
      <c r="J56" s="1082"/>
    </row>
    <row r="57" spans="1:10" ht="17.25" customHeight="1">
      <c r="A57" s="1077"/>
      <c r="B57" s="1077" t="s">
        <v>29</v>
      </c>
      <c r="C57" s="1074">
        <f aca="true" t="shared" si="6" ref="C57:H57">SUM(C41:C56)</f>
        <v>0</v>
      </c>
      <c r="D57" s="1074">
        <f t="shared" si="6"/>
        <v>0</v>
      </c>
      <c r="E57" s="1074">
        <f t="shared" si="6"/>
        <v>0</v>
      </c>
      <c r="F57" s="1074">
        <f t="shared" si="6"/>
        <v>0</v>
      </c>
      <c r="G57" s="1074">
        <f t="shared" si="6"/>
        <v>0</v>
      </c>
      <c r="H57" s="1074">
        <f t="shared" si="6"/>
        <v>0</v>
      </c>
      <c r="I57" s="1074"/>
      <c r="J57" s="1074"/>
    </row>
    <row r="58" spans="1:14" ht="42" customHeight="1">
      <c r="A58" s="1078" t="s">
        <v>790</v>
      </c>
      <c r="B58" s="1068" t="s">
        <v>1075</v>
      </c>
      <c r="C58" s="1096" t="s">
        <v>1076</v>
      </c>
      <c r="D58" s="1079" t="s">
        <v>1077</v>
      </c>
      <c r="E58" s="1099" t="s">
        <v>1002</v>
      </c>
      <c r="F58" s="1069" t="s">
        <v>1078</v>
      </c>
      <c r="G58" s="1096" t="s">
        <v>1079</v>
      </c>
      <c r="H58" s="1069" t="s">
        <v>1080</v>
      </c>
      <c r="I58" s="1070" t="s">
        <v>1081</v>
      </c>
      <c r="J58" s="1096" t="s">
        <v>1082</v>
      </c>
      <c r="N58" s="1100"/>
    </row>
    <row r="59" spans="1:10" ht="17.25" customHeight="1">
      <c r="A59" s="1088" t="s">
        <v>1</v>
      </c>
      <c r="B59" s="1089" t="s">
        <v>1067</v>
      </c>
      <c r="C59" s="1090"/>
      <c r="D59" s="1090"/>
      <c r="E59" s="1090"/>
      <c r="F59" s="1090"/>
      <c r="G59" s="1090"/>
      <c r="H59" s="1090"/>
      <c r="I59" s="1101" t="e">
        <f aca="true" t="shared" si="7" ref="I59:I71">D59/C59</f>
        <v>#DIV/0!</v>
      </c>
      <c r="J59" s="1101" t="e">
        <f aca="true" t="shared" si="8" ref="J59:J71">(H59+F59)/(E59+G59)</f>
        <v>#DIV/0!</v>
      </c>
    </row>
    <row r="60" spans="1:10" ht="17.25" customHeight="1">
      <c r="A60" s="1088" t="s">
        <v>2</v>
      </c>
      <c r="B60" s="1089" t="s">
        <v>1068</v>
      </c>
      <c r="C60" s="1090"/>
      <c r="D60" s="1090"/>
      <c r="E60" s="1090"/>
      <c r="F60" s="1090"/>
      <c r="G60" s="1090"/>
      <c r="H60" s="1090"/>
      <c r="I60" s="1101" t="e">
        <f t="shared" si="7"/>
        <v>#DIV/0!</v>
      </c>
      <c r="J60" s="1101" t="e">
        <f t="shared" si="8"/>
        <v>#DIV/0!</v>
      </c>
    </row>
    <row r="61" spans="1:10" ht="17.25" customHeight="1">
      <c r="A61" s="1088" t="s">
        <v>4</v>
      </c>
      <c r="B61" s="1089" t="s">
        <v>1052</v>
      </c>
      <c r="C61" s="1090"/>
      <c r="D61" s="1090"/>
      <c r="E61" s="1090"/>
      <c r="F61" s="1090"/>
      <c r="G61" s="1090"/>
      <c r="H61" s="1090"/>
      <c r="I61" s="1101" t="e">
        <f t="shared" si="7"/>
        <v>#DIV/0!</v>
      </c>
      <c r="J61" s="1101" t="e">
        <f t="shared" si="8"/>
        <v>#DIV/0!</v>
      </c>
    </row>
    <row r="62" spans="1:10" ht="17.25" customHeight="1">
      <c r="A62" s="1088" t="s">
        <v>8</v>
      </c>
      <c r="B62" s="1081" t="s">
        <v>1053</v>
      </c>
      <c r="C62" s="1090"/>
      <c r="D62" s="1090"/>
      <c r="E62" s="1090"/>
      <c r="F62" s="1090"/>
      <c r="G62" s="1090"/>
      <c r="H62" s="1090"/>
      <c r="I62" s="1101" t="e">
        <f t="shared" si="7"/>
        <v>#DIV/0!</v>
      </c>
      <c r="J62" s="1101" t="e">
        <f t="shared" si="8"/>
        <v>#DIV/0!</v>
      </c>
    </row>
    <row r="63" spans="1:10" ht="16.5" customHeight="1">
      <c r="A63" s="1088" t="s">
        <v>335</v>
      </c>
      <c r="B63" s="1081" t="s">
        <v>1054</v>
      </c>
      <c r="C63" s="1090"/>
      <c r="D63" s="1090"/>
      <c r="E63" s="1090"/>
      <c r="F63" s="1090"/>
      <c r="G63" s="1090"/>
      <c r="H63" s="1090"/>
      <c r="I63" s="1101" t="e">
        <f t="shared" si="7"/>
        <v>#DIV/0!</v>
      </c>
      <c r="J63" s="1101" t="e">
        <f t="shared" si="8"/>
        <v>#DIV/0!</v>
      </c>
    </row>
    <row r="64" spans="1:10" ht="16.5" customHeight="1">
      <c r="A64" s="1088" t="s">
        <v>336</v>
      </c>
      <c r="B64" s="1081" t="s">
        <v>1055</v>
      </c>
      <c r="C64" s="1090"/>
      <c r="D64" s="1090"/>
      <c r="E64" s="1090"/>
      <c r="F64" s="1090"/>
      <c r="G64" s="1090"/>
      <c r="H64" s="1090"/>
      <c r="I64" s="1101" t="e">
        <f t="shared" si="7"/>
        <v>#DIV/0!</v>
      </c>
      <c r="J64" s="1101" t="e">
        <f t="shared" si="8"/>
        <v>#DIV/0!</v>
      </c>
    </row>
    <row r="65" spans="1:10" ht="16.5" customHeight="1">
      <c r="A65" s="1088" t="s">
        <v>337</v>
      </c>
      <c r="B65" s="1081" t="s">
        <v>1056</v>
      </c>
      <c r="C65" s="1090"/>
      <c r="D65" s="1090"/>
      <c r="E65" s="1090"/>
      <c r="F65" s="1090"/>
      <c r="G65" s="1090"/>
      <c r="H65" s="1090"/>
      <c r="I65" s="1101" t="e">
        <f t="shared" si="7"/>
        <v>#DIV/0!</v>
      </c>
      <c r="J65" s="1101" t="e">
        <f t="shared" si="8"/>
        <v>#DIV/0!</v>
      </c>
    </row>
    <row r="66" spans="1:10" ht="16.5" customHeight="1">
      <c r="A66" s="1098" t="s">
        <v>338</v>
      </c>
      <c r="B66" s="1081" t="s">
        <v>1057</v>
      </c>
      <c r="C66" s="1102"/>
      <c r="D66" s="1102"/>
      <c r="E66" s="1102"/>
      <c r="F66" s="1102"/>
      <c r="G66" s="1102"/>
      <c r="H66" s="1102"/>
      <c r="I66" s="1103" t="e">
        <f t="shared" si="7"/>
        <v>#DIV/0!</v>
      </c>
      <c r="J66" s="1103" t="e">
        <f t="shared" si="8"/>
        <v>#DIV/0!</v>
      </c>
    </row>
    <row r="67" spans="1:10" ht="16.5" customHeight="1">
      <c r="A67" s="1094" t="s">
        <v>463</v>
      </c>
      <c r="B67" s="1081" t="s">
        <v>1058</v>
      </c>
      <c r="C67" s="1104"/>
      <c r="D67" s="1104"/>
      <c r="E67" s="1104"/>
      <c r="F67" s="1104"/>
      <c r="G67" s="1104"/>
      <c r="H67" s="1104"/>
      <c r="I67" s="1105" t="e">
        <f t="shared" si="7"/>
        <v>#DIV/0!</v>
      </c>
      <c r="J67" s="1105" t="e">
        <f t="shared" si="8"/>
        <v>#DIV/0!</v>
      </c>
    </row>
    <row r="68" spans="1:10" ht="16.5" customHeight="1">
      <c r="A68" s="1098" t="s">
        <v>469</v>
      </c>
      <c r="B68" s="1073" t="s">
        <v>1041</v>
      </c>
      <c r="C68" s="1102"/>
      <c r="D68" s="1102"/>
      <c r="E68" s="1102"/>
      <c r="F68" s="1102"/>
      <c r="G68" s="1102"/>
      <c r="H68" s="1102"/>
      <c r="I68" s="1103" t="e">
        <f t="shared" si="7"/>
        <v>#DIV/0!</v>
      </c>
      <c r="J68" s="1103" t="e">
        <f t="shared" si="8"/>
        <v>#DIV/0!</v>
      </c>
    </row>
    <row r="69" spans="1:10" ht="16.5" customHeight="1">
      <c r="A69" s="1098" t="s">
        <v>477</v>
      </c>
      <c r="B69" s="1073" t="s">
        <v>1042</v>
      </c>
      <c r="C69" s="1102"/>
      <c r="D69" s="1102"/>
      <c r="E69" s="1102"/>
      <c r="F69" s="1102"/>
      <c r="G69" s="1102"/>
      <c r="H69" s="1102"/>
      <c r="I69" s="1103" t="e">
        <f t="shared" si="7"/>
        <v>#DIV/0!</v>
      </c>
      <c r="J69" s="1103" t="e">
        <f t="shared" si="8"/>
        <v>#DIV/0!</v>
      </c>
    </row>
    <row r="70" spans="1:10" ht="16.5" customHeight="1">
      <c r="A70" s="1098" t="s">
        <v>754</v>
      </c>
      <c r="B70" s="1073" t="s">
        <v>1038</v>
      </c>
      <c r="C70" s="1102"/>
      <c r="D70" s="1102"/>
      <c r="E70" s="1102"/>
      <c r="F70" s="1102"/>
      <c r="G70" s="1102"/>
      <c r="H70" s="1102"/>
      <c r="I70" s="1103" t="e">
        <f t="shared" si="7"/>
        <v>#DIV/0!</v>
      </c>
      <c r="J70" s="1103" t="e">
        <f t="shared" si="8"/>
        <v>#DIV/0!</v>
      </c>
    </row>
    <row r="71" spans="1:10" ht="16.5" customHeight="1">
      <c r="A71" s="1106"/>
      <c r="B71" s="1077" t="s">
        <v>29</v>
      </c>
      <c r="C71" s="1107">
        <f aca="true" t="shared" si="9" ref="C71:H71">SUM(C59:C70)</f>
        <v>0</v>
      </c>
      <c r="D71" s="1107">
        <f t="shared" si="9"/>
        <v>0</v>
      </c>
      <c r="E71" s="1107">
        <f t="shared" si="9"/>
        <v>0</v>
      </c>
      <c r="F71" s="1107">
        <f t="shared" si="9"/>
        <v>0</v>
      </c>
      <c r="G71" s="1107">
        <f t="shared" si="9"/>
        <v>0</v>
      </c>
      <c r="H71" s="1107">
        <f t="shared" si="9"/>
        <v>0</v>
      </c>
      <c r="I71" s="1083" t="e">
        <f t="shared" si="7"/>
        <v>#DIV/0!</v>
      </c>
      <c r="J71" s="1083" t="e">
        <f t="shared" si="8"/>
        <v>#DIV/0!</v>
      </c>
    </row>
    <row r="72" spans="1:10" ht="15" customHeight="1">
      <c r="A72" s="1669" t="s">
        <v>794</v>
      </c>
      <c r="B72" s="1680" t="s">
        <v>1083</v>
      </c>
      <c r="C72" s="1677" t="s">
        <v>1084</v>
      </c>
      <c r="D72" s="1677" t="s">
        <v>1085</v>
      </c>
      <c r="E72" s="1677" t="s">
        <v>1086</v>
      </c>
      <c r="F72" s="1677"/>
      <c r="G72" s="1677"/>
      <c r="H72" s="1678"/>
      <c r="I72" s="1679" t="s">
        <v>1087</v>
      </c>
      <c r="J72" s="1678" t="s">
        <v>1088</v>
      </c>
    </row>
    <row r="73" spans="1:10" ht="15">
      <c r="A73" s="1669"/>
      <c r="B73" s="1680"/>
      <c r="C73" s="1677"/>
      <c r="D73" s="1677"/>
      <c r="E73" s="1677"/>
      <c r="F73" s="1677"/>
      <c r="G73" s="1677"/>
      <c r="H73" s="1678"/>
      <c r="I73" s="1679"/>
      <c r="J73" s="1678"/>
    </row>
    <row r="74" spans="1:14" ht="22.5" customHeight="1">
      <c r="A74" s="1669"/>
      <c r="B74" s="1680"/>
      <c r="C74" s="1677"/>
      <c r="D74" s="1677"/>
      <c r="E74" s="1677"/>
      <c r="F74" s="1677"/>
      <c r="G74" s="1677"/>
      <c r="H74" s="1678"/>
      <c r="I74" s="1679"/>
      <c r="J74" s="1678"/>
      <c r="N74" s="1100"/>
    </row>
    <row r="75" spans="1:10" ht="15">
      <c r="A75" s="1108" t="s">
        <v>1</v>
      </c>
      <c r="B75" s="1073" t="s">
        <v>1041</v>
      </c>
      <c r="C75" s="1084"/>
      <c r="D75" s="1084"/>
      <c r="E75" s="1084"/>
      <c r="F75" s="1109"/>
      <c r="G75" s="1109"/>
      <c r="H75" s="1106"/>
      <c r="I75" s="1083" t="e">
        <f>E75/(C75*365)%</f>
        <v>#DIV/0!</v>
      </c>
      <c r="J75" s="1083" t="e">
        <f>E75/D75</f>
        <v>#DIV/0!</v>
      </c>
    </row>
    <row r="76" spans="1:10" ht="15">
      <c r="A76" s="1108" t="s">
        <v>2</v>
      </c>
      <c r="B76" s="1073" t="s">
        <v>1042</v>
      </c>
      <c r="C76" s="1084"/>
      <c r="D76" s="1084"/>
      <c r="E76" s="1084"/>
      <c r="F76" s="1109"/>
      <c r="G76" s="1109"/>
      <c r="H76" s="1106"/>
      <c r="I76" s="1083" t="e">
        <f>E76/(C76*365)%</f>
        <v>#DIV/0!</v>
      </c>
      <c r="J76" s="1083" t="e">
        <f>E76/D76</f>
        <v>#DIV/0!</v>
      </c>
    </row>
    <row r="77" spans="1:10" ht="18.75" customHeight="1">
      <c r="A77" s="1106"/>
      <c r="B77" s="1077" t="s">
        <v>29</v>
      </c>
      <c r="C77" s="1084">
        <f>C75+C76</f>
        <v>0</v>
      </c>
      <c r="D77" s="1084">
        <f>D75+D76</f>
        <v>0</v>
      </c>
      <c r="E77" s="1084">
        <f>E75+E76</f>
        <v>0</v>
      </c>
      <c r="F77" s="1109"/>
      <c r="G77" s="1109"/>
      <c r="H77" s="1109"/>
      <c r="I77" s="1083" t="e">
        <f>E77/(C77*365)%</f>
        <v>#DIV/0!</v>
      </c>
      <c r="J77" s="1083" t="e">
        <f>E77/D77</f>
        <v>#DIV/0!</v>
      </c>
    </row>
    <row r="78" spans="1:10" ht="15" customHeight="1">
      <c r="A78" s="1669" t="s">
        <v>800</v>
      </c>
      <c r="B78" s="1680" t="s">
        <v>1089</v>
      </c>
      <c r="C78" s="1677" t="s">
        <v>1090</v>
      </c>
      <c r="D78" s="1677" t="s">
        <v>1091</v>
      </c>
      <c r="E78" s="1677" t="s">
        <v>1092</v>
      </c>
      <c r="F78" s="1677" t="s">
        <v>1093</v>
      </c>
      <c r="G78" s="1677"/>
      <c r="H78" s="1677"/>
      <c r="I78" s="1677" t="s">
        <v>1094</v>
      </c>
      <c r="J78" s="1677" t="s">
        <v>1095</v>
      </c>
    </row>
    <row r="79" spans="1:10" ht="15">
      <c r="A79" s="1669"/>
      <c r="B79" s="1680"/>
      <c r="C79" s="1677"/>
      <c r="D79" s="1677"/>
      <c r="E79" s="1677"/>
      <c r="F79" s="1677"/>
      <c r="G79" s="1677"/>
      <c r="H79" s="1677"/>
      <c r="I79" s="1677"/>
      <c r="J79" s="1677"/>
    </row>
    <row r="80" spans="1:10" ht="20.25" customHeight="1">
      <c r="A80" s="1669"/>
      <c r="B80" s="1680"/>
      <c r="C80" s="1677"/>
      <c r="D80" s="1677"/>
      <c r="E80" s="1677"/>
      <c r="F80" s="1677"/>
      <c r="G80" s="1677"/>
      <c r="H80" s="1677"/>
      <c r="I80" s="1677"/>
      <c r="J80" s="1677"/>
    </row>
    <row r="81" spans="1:10" ht="15.75" customHeight="1">
      <c r="A81" s="1108" t="s">
        <v>1</v>
      </c>
      <c r="B81" s="1073" t="s">
        <v>1041</v>
      </c>
      <c r="C81" s="1084"/>
      <c r="D81" s="1084"/>
      <c r="E81" s="1084"/>
      <c r="F81" s="1084"/>
      <c r="G81" s="1109"/>
      <c r="H81" s="1109"/>
      <c r="I81" s="1075" t="e">
        <f>D81/(C81*365)%</f>
        <v>#DIV/0!</v>
      </c>
      <c r="J81" s="1075" t="e">
        <f>(D81+F81)/(C81*365)%</f>
        <v>#DIV/0!</v>
      </c>
    </row>
    <row r="82" spans="1:10" ht="15.75" customHeight="1">
      <c r="A82" s="1108" t="s">
        <v>2</v>
      </c>
      <c r="B82" s="1073" t="s">
        <v>1042</v>
      </c>
      <c r="C82" s="1084"/>
      <c r="D82" s="1084"/>
      <c r="E82" s="1084"/>
      <c r="F82" s="1084"/>
      <c r="G82" s="1109"/>
      <c r="H82" s="1109"/>
      <c r="I82" s="1075" t="e">
        <f>D82/(C82*365)%</f>
        <v>#DIV/0!</v>
      </c>
      <c r="J82" s="1075" t="e">
        <f>(D82+F82)/(C82*365)%</f>
        <v>#DIV/0!</v>
      </c>
    </row>
    <row r="83" spans="1:10" ht="17.25" customHeight="1">
      <c r="A83" s="1106"/>
      <c r="B83" s="1077" t="s">
        <v>29</v>
      </c>
      <c r="C83" s="1084">
        <f>C81+C82</f>
        <v>0</v>
      </c>
      <c r="D83" s="1084">
        <f>D81+D82</f>
        <v>0</v>
      </c>
      <c r="E83" s="1084">
        <f>E81+E82</f>
        <v>0</v>
      </c>
      <c r="F83" s="1084">
        <f>F81+F82</f>
        <v>0</v>
      </c>
      <c r="G83" s="1084"/>
      <c r="H83" s="1084"/>
      <c r="I83" s="1075" t="e">
        <f>D83/(C83*365)%</f>
        <v>#DIV/0!</v>
      </c>
      <c r="J83" s="1075" t="e">
        <f>(D83+F83)/(C83*365)%</f>
        <v>#DIV/0!</v>
      </c>
    </row>
    <row r="84" spans="1:10" ht="6.75" customHeight="1">
      <c r="A84" s="1072"/>
      <c r="C84" s="1110"/>
      <c r="D84" s="1110"/>
      <c r="E84" s="1110"/>
      <c r="F84" s="1110"/>
      <c r="G84" s="1110"/>
      <c r="H84" s="1072"/>
      <c r="I84" s="1072"/>
      <c r="J84" s="1072"/>
    </row>
    <row r="85" spans="1:10" ht="18" customHeight="1">
      <c r="A85" s="1065" t="s">
        <v>196</v>
      </c>
      <c r="B85" s="1667" t="s">
        <v>802</v>
      </c>
      <c r="C85" s="1667"/>
      <c r="D85" s="1667"/>
      <c r="E85" s="1667"/>
      <c r="F85" s="1667"/>
      <c r="G85" s="1667"/>
      <c r="H85" s="1667"/>
      <c r="I85" s="1667"/>
      <c r="J85" s="1667"/>
    </row>
    <row r="86" spans="1:10" ht="9" customHeight="1">
      <c r="A86" s="1111"/>
      <c r="B86" s="1112"/>
      <c r="C86" s="1112"/>
      <c r="D86" s="1112"/>
      <c r="E86" s="1112"/>
      <c r="F86" s="1112"/>
      <c r="G86" s="1112"/>
      <c r="H86" s="1112"/>
      <c r="I86" s="1112"/>
      <c r="J86" s="1112"/>
    </row>
    <row r="87" spans="1:10" ht="18.75" customHeight="1">
      <c r="A87" s="1689" t="s">
        <v>11</v>
      </c>
      <c r="B87" s="1674" t="s">
        <v>327</v>
      </c>
      <c r="C87" s="1674" t="s">
        <v>1096</v>
      </c>
      <c r="D87" s="1674"/>
      <c r="E87" s="1674" t="s">
        <v>1097</v>
      </c>
      <c r="F87" s="1674"/>
      <c r="G87" s="1674" t="s">
        <v>1098</v>
      </c>
      <c r="H87" s="1674"/>
      <c r="I87" s="1674" t="s">
        <v>1099</v>
      </c>
      <c r="J87" s="1674"/>
    </row>
    <row r="88" spans="1:10" ht="19.5" customHeight="1">
      <c r="A88" s="1689"/>
      <c r="B88" s="1674"/>
      <c r="C88" s="1113" t="s">
        <v>815</v>
      </c>
      <c r="D88" s="1113" t="s">
        <v>816</v>
      </c>
      <c r="E88" s="1113" t="s">
        <v>817</v>
      </c>
      <c r="F88" s="1113" t="s">
        <v>818</v>
      </c>
      <c r="G88" s="1113" t="s">
        <v>817</v>
      </c>
      <c r="H88" s="1113" t="s">
        <v>818</v>
      </c>
      <c r="I88" s="1113" t="s">
        <v>817</v>
      </c>
      <c r="J88" s="1113" t="s">
        <v>818</v>
      </c>
    </row>
    <row r="89" spans="1:10" ht="12" customHeight="1">
      <c r="A89" s="1066" t="s">
        <v>1</v>
      </c>
      <c r="B89" s="1066" t="s">
        <v>2</v>
      </c>
      <c r="C89" s="1066" t="s">
        <v>4</v>
      </c>
      <c r="D89" s="1066" t="s">
        <v>8</v>
      </c>
      <c r="E89" s="1066" t="s">
        <v>335</v>
      </c>
      <c r="F89" s="1066" t="s">
        <v>336</v>
      </c>
      <c r="G89" s="1066" t="s">
        <v>337</v>
      </c>
      <c r="H89" s="1066" t="s">
        <v>338</v>
      </c>
      <c r="I89" s="1066" t="s">
        <v>463</v>
      </c>
      <c r="J89" s="1066" t="s">
        <v>469</v>
      </c>
    </row>
    <row r="90" spans="1:10" ht="17.25" customHeight="1">
      <c r="A90" s="1108" t="s">
        <v>1</v>
      </c>
      <c r="B90" s="1114" t="s">
        <v>1100</v>
      </c>
      <c r="C90" s="881"/>
      <c r="D90" s="881"/>
      <c r="E90" s="881"/>
      <c r="F90" s="881"/>
      <c r="G90" s="881"/>
      <c r="H90" s="881"/>
      <c r="I90" s="881" t="e">
        <f aca="true" t="shared" si="10" ref="I90:J94">G90/E90/12</f>
        <v>#DIV/0!</v>
      </c>
      <c r="J90" s="881" t="e">
        <f t="shared" si="10"/>
        <v>#DIV/0!</v>
      </c>
    </row>
    <row r="91" spans="1:10" ht="17.25" customHeight="1">
      <c r="A91" s="1108" t="s">
        <v>2</v>
      </c>
      <c r="B91" s="1114" t="s">
        <v>1101</v>
      </c>
      <c r="C91" s="881"/>
      <c r="D91" s="881"/>
      <c r="E91" s="881"/>
      <c r="F91" s="881"/>
      <c r="G91" s="881"/>
      <c r="H91" s="881"/>
      <c r="I91" s="881" t="e">
        <f t="shared" si="10"/>
        <v>#DIV/0!</v>
      </c>
      <c r="J91" s="881" t="e">
        <f t="shared" si="10"/>
        <v>#DIV/0!</v>
      </c>
    </row>
    <row r="92" spans="1:10" ht="17.25" customHeight="1">
      <c r="A92" s="1108" t="s">
        <v>4</v>
      </c>
      <c r="B92" s="1114" t="s">
        <v>1102</v>
      </c>
      <c r="C92" s="881"/>
      <c r="D92" s="881"/>
      <c r="E92" s="881"/>
      <c r="F92" s="881"/>
      <c r="G92" s="881"/>
      <c r="H92" s="881"/>
      <c r="I92" s="881" t="e">
        <f t="shared" si="10"/>
        <v>#DIV/0!</v>
      </c>
      <c r="J92" s="881" t="e">
        <f t="shared" si="10"/>
        <v>#DIV/0!</v>
      </c>
    </row>
    <row r="93" spans="1:10" ht="17.25" customHeight="1">
      <c r="A93" s="1108" t="s">
        <v>8</v>
      </c>
      <c r="B93" s="1114" t="s">
        <v>1103</v>
      </c>
      <c r="C93" s="1115"/>
      <c r="D93" s="1115"/>
      <c r="E93" s="1115"/>
      <c r="F93" s="1115"/>
      <c r="G93" s="1115"/>
      <c r="H93" s="1115"/>
      <c r="I93" s="1115" t="e">
        <f t="shared" si="10"/>
        <v>#DIV/0!</v>
      </c>
      <c r="J93" s="1115" t="e">
        <f t="shared" si="10"/>
        <v>#DIV/0!</v>
      </c>
    </row>
    <row r="94" spans="1:10" ht="17.25" customHeight="1">
      <c r="A94" s="1106"/>
      <c r="B94" s="1077" t="s">
        <v>29</v>
      </c>
      <c r="C94" s="1083">
        <f aca="true" t="shared" si="11" ref="C94:H94">SUM(C90:C93)</f>
        <v>0</v>
      </c>
      <c r="D94" s="1083">
        <f t="shared" si="11"/>
        <v>0</v>
      </c>
      <c r="E94" s="1083">
        <f t="shared" si="11"/>
        <v>0</v>
      </c>
      <c r="F94" s="1083">
        <f t="shared" si="11"/>
        <v>0</v>
      </c>
      <c r="G94" s="1083">
        <f t="shared" si="11"/>
        <v>0</v>
      </c>
      <c r="H94" s="1083">
        <f t="shared" si="11"/>
        <v>0</v>
      </c>
      <c r="I94" s="1083" t="e">
        <f t="shared" si="10"/>
        <v>#DIV/0!</v>
      </c>
      <c r="J94" s="1083" t="e">
        <f t="shared" si="10"/>
        <v>#DIV/0!</v>
      </c>
    </row>
    <row r="95" spans="1:10" ht="15">
      <c r="A95" s="1072"/>
      <c r="B95" s="1682" t="s">
        <v>1104</v>
      </c>
      <c r="C95" s="1682"/>
      <c r="D95" s="1682"/>
      <c r="E95" s="1682"/>
      <c r="F95" s="1682"/>
      <c r="G95" s="1116"/>
      <c r="H95" s="1117"/>
      <c r="I95" s="1117"/>
      <c r="J95" s="1117"/>
    </row>
    <row r="96" spans="4:5" ht="15">
      <c r="D96" s="1118"/>
      <c r="E96" s="1118"/>
    </row>
    <row r="97" spans="1:10" s="636" customFormat="1" ht="22.5" customHeight="1">
      <c r="A97" s="1535" t="s">
        <v>234</v>
      </c>
      <c r="B97" s="1415"/>
      <c r="C97" s="1415"/>
      <c r="D97" s="1415"/>
      <c r="E97" s="1415"/>
      <c r="F97" s="1415"/>
      <c r="G97" s="1415"/>
      <c r="H97" s="1415"/>
      <c r="I97" s="1415"/>
      <c r="J97" s="1415"/>
    </row>
    <row r="98" spans="1:10" s="680" customFormat="1" ht="23.25" customHeight="1">
      <c r="A98" s="706"/>
      <c r="B98" s="1683" t="s">
        <v>648</v>
      </c>
      <c r="C98" s="1684"/>
      <c r="D98" s="1119"/>
      <c r="E98" s="1120"/>
      <c r="F98" s="1685" t="s">
        <v>10</v>
      </c>
      <c r="G98" s="1686"/>
      <c r="H98" s="1686"/>
      <c r="I98" s="1686"/>
      <c r="J98" s="1121"/>
    </row>
    <row r="99" spans="1:10" s="636" customFormat="1" ht="171" customHeight="1">
      <c r="A99" s="711"/>
      <c r="B99" s="1687"/>
      <c r="C99" s="1477"/>
      <c r="D99" s="1122"/>
      <c r="E99" s="989"/>
      <c r="F99" s="1688"/>
      <c r="G99" s="1476"/>
      <c r="H99" s="1476"/>
      <c r="I99" s="1477"/>
      <c r="J99" s="1052"/>
    </row>
    <row r="100" spans="1:10" s="719" customFormat="1" ht="18" customHeight="1">
      <c r="A100" s="715"/>
      <c r="B100" s="1690" t="s">
        <v>133</v>
      </c>
      <c r="C100" s="1418"/>
      <c r="D100" s="720"/>
      <c r="E100" s="721"/>
      <c r="F100" s="1690" t="s">
        <v>133</v>
      </c>
      <c r="G100" s="1418"/>
      <c r="H100" s="1418"/>
      <c r="I100" s="1418"/>
      <c r="J100" s="735"/>
    </row>
    <row r="101" spans="1:10" s="719" customFormat="1" ht="12.75" customHeight="1">
      <c r="A101" s="715"/>
      <c r="B101" s="716"/>
      <c r="C101" s="717"/>
      <c r="D101" s="720"/>
      <c r="E101" s="721"/>
      <c r="F101" s="721"/>
      <c r="G101" s="716"/>
      <c r="H101" s="734"/>
      <c r="I101" s="734"/>
      <c r="J101" s="735"/>
    </row>
    <row r="102" spans="1:10" s="680" customFormat="1" ht="23.25" customHeight="1">
      <c r="A102" s="722"/>
      <c r="B102" s="1691" t="s">
        <v>724</v>
      </c>
      <c r="C102" s="1692"/>
      <c r="D102" s="725"/>
      <c r="E102" s="726"/>
      <c r="F102" s="726"/>
      <c r="G102" s="726"/>
      <c r="H102" s="1123"/>
      <c r="I102" s="1123"/>
      <c r="J102" s="1124"/>
    </row>
    <row r="103" spans="1:10" s="636" customFormat="1" ht="171" customHeight="1">
      <c r="A103" s="711"/>
      <c r="B103" s="1687"/>
      <c r="C103" s="1477"/>
      <c r="D103" s="729"/>
      <c r="E103" s="730"/>
      <c r="F103" s="730"/>
      <c r="G103" s="730"/>
      <c r="H103" s="1051"/>
      <c r="I103" s="1051"/>
      <c r="J103" s="1052"/>
    </row>
    <row r="104" spans="1:10" s="719" customFormat="1" ht="20.25" customHeight="1">
      <c r="A104" s="732"/>
      <c r="B104" s="1690" t="s">
        <v>133</v>
      </c>
      <c r="C104" s="1418"/>
      <c r="D104" s="720"/>
      <c r="E104" s="734"/>
      <c r="F104" s="734"/>
      <c r="G104" s="734"/>
      <c r="H104" s="734"/>
      <c r="I104" s="734"/>
      <c r="J104" s="735"/>
    </row>
    <row r="105" spans="1:10" ht="30.75" customHeight="1">
      <c r="A105" s="1681" t="s">
        <v>285</v>
      </c>
      <c r="B105" s="1514"/>
      <c r="C105" s="1514"/>
      <c r="D105" s="1514"/>
      <c r="E105" s="1514"/>
      <c r="F105" s="1514"/>
      <c r="G105" s="1514"/>
      <c r="H105" s="1514"/>
      <c r="I105" s="1514"/>
      <c r="J105" s="1515"/>
    </row>
  </sheetData>
  <sheetProtection/>
  <mergeCells count="60">
    <mergeCell ref="B103:C103"/>
    <mergeCell ref="B104:C104"/>
    <mergeCell ref="A105:J105"/>
    <mergeCell ref="I87:J87"/>
    <mergeCell ref="B95:F95"/>
    <mergeCell ref="A97:J97"/>
    <mergeCell ref="B98:C98"/>
    <mergeCell ref="F98:I98"/>
    <mergeCell ref="B99:C99"/>
    <mergeCell ref="F99:I99"/>
    <mergeCell ref="A87:A88"/>
    <mergeCell ref="B87:B88"/>
    <mergeCell ref="C87:D87"/>
    <mergeCell ref="E87:F87"/>
    <mergeCell ref="G87:H87"/>
    <mergeCell ref="B100:C100"/>
    <mergeCell ref="F100:I100"/>
    <mergeCell ref="B102:C102"/>
    <mergeCell ref="G78:G80"/>
    <mergeCell ref="H78:H80"/>
    <mergeCell ref="I78:I80"/>
    <mergeCell ref="J78:J80"/>
    <mergeCell ref="B85:J85"/>
    <mergeCell ref="G72:G74"/>
    <mergeCell ref="H72:H74"/>
    <mergeCell ref="I72:I74"/>
    <mergeCell ref="J72:J74"/>
    <mergeCell ref="A78:A80"/>
    <mergeCell ref="B78:B80"/>
    <mergeCell ref="C78:C80"/>
    <mergeCell ref="D78:D80"/>
    <mergeCell ref="E78:E80"/>
    <mergeCell ref="F78:F80"/>
    <mergeCell ref="A72:A74"/>
    <mergeCell ref="B72:B74"/>
    <mergeCell ref="C72:C74"/>
    <mergeCell ref="D72:D74"/>
    <mergeCell ref="E72:E74"/>
    <mergeCell ref="F72:F74"/>
    <mergeCell ref="J34:J35"/>
    <mergeCell ref="A39:A40"/>
    <mergeCell ref="B39:B40"/>
    <mergeCell ref="C39:E39"/>
    <mergeCell ref="F39:H39"/>
    <mergeCell ref="I39:I40"/>
    <mergeCell ref="J39:J40"/>
    <mergeCell ref="A34:A35"/>
    <mergeCell ref="B34:B35"/>
    <mergeCell ref="C34:D34"/>
    <mergeCell ref="E34:E35"/>
    <mergeCell ref="F34:H34"/>
    <mergeCell ref="I34:I35"/>
    <mergeCell ref="A10:A11"/>
    <mergeCell ref="B10:B11"/>
    <mergeCell ref="C10:J11"/>
    <mergeCell ref="A5:J5"/>
    <mergeCell ref="A6:J6"/>
    <mergeCell ref="B7:I7"/>
    <mergeCell ref="B8:J8"/>
    <mergeCell ref="B9:J9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portrait" paperSize="9" scale="70" r:id="rId1"/>
  <rowBreaks count="1" manualBreakCount="1">
    <brk id="6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view="pageBreakPreview" zoomScaleSheetLayoutView="100" zoomScalePageLayoutView="0" workbookViewId="0" topLeftCell="A16">
      <selection activeCell="E2" sqref="E2:F2"/>
    </sheetView>
  </sheetViews>
  <sheetFormatPr defaultColWidth="9.00390625" defaultRowHeight="12.75"/>
  <cols>
    <col min="1" max="1" width="4.75390625" style="38" customWidth="1"/>
    <col min="2" max="2" width="9.00390625" style="39" customWidth="1"/>
    <col min="3" max="3" width="63.75390625" style="39" customWidth="1"/>
    <col min="4" max="4" width="11.875" style="39" customWidth="1"/>
    <col min="5" max="5" width="14.125" style="39" customWidth="1"/>
    <col min="6" max="6" width="15.75390625" style="39" customWidth="1"/>
    <col min="7" max="16384" width="9.125" style="39" customWidth="1"/>
  </cols>
  <sheetData>
    <row r="1" spans="3:5" ht="12" customHeight="1">
      <c r="C1" s="39" t="s">
        <v>30</v>
      </c>
      <c r="E1" s="40" t="s">
        <v>52</v>
      </c>
    </row>
    <row r="2" spans="3:6" ht="41.25" customHeight="1">
      <c r="C2" s="41" t="s">
        <v>53</v>
      </c>
      <c r="D2" s="66"/>
      <c r="E2" s="1301" t="s">
        <v>309</v>
      </c>
      <c r="F2" s="1313"/>
    </row>
    <row r="3" spans="1:6" ht="30" customHeight="1">
      <c r="A3" s="1302" t="s">
        <v>289</v>
      </c>
      <c r="B3" s="1302"/>
      <c r="C3" s="1303"/>
      <c r="D3" s="1303"/>
      <c r="E3" s="1303"/>
      <c r="F3" s="1303"/>
    </row>
    <row r="4" spans="1:6" s="44" customFormat="1" ht="19.5" customHeight="1">
      <c r="A4" s="1314"/>
      <c r="B4" s="1314"/>
      <c r="C4" s="1314"/>
      <c r="D4" s="1314"/>
      <c r="E4" s="1314"/>
      <c r="F4" s="1314"/>
    </row>
    <row r="5" spans="1:6" s="46" customFormat="1" ht="33.75" customHeight="1">
      <c r="A5" s="45" t="s">
        <v>11</v>
      </c>
      <c r="B5" s="45" t="s">
        <v>34</v>
      </c>
      <c r="C5" s="45" t="s">
        <v>0</v>
      </c>
      <c r="D5" s="45" t="s">
        <v>290</v>
      </c>
      <c r="E5" s="45" t="s">
        <v>291</v>
      </c>
      <c r="F5" s="45" t="s">
        <v>292</v>
      </c>
    </row>
    <row r="6" spans="1:6" s="52" customFormat="1" ht="21.75" customHeight="1">
      <c r="A6" s="47" t="s">
        <v>1</v>
      </c>
      <c r="B6" s="56"/>
      <c r="C6" s="67" t="s">
        <v>294</v>
      </c>
      <c r="D6" s="50"/>
      <c r="E6" s="50"/>
      <c r="F6" s="51"/>
    </row>
    <row r="7" spans="1:6" s="52" customFormat="1" ht="23.25" customHeight="1">
      <c r="A7" s="47" t="s">
        <v>2</v>
      </c>
      <c r="B7" s="48"/>
      <c r="C7" s="49" t="s">
        <v>54</v>
      </c>
      <c r="D7" s="50"/>
      <c r="E7" s="50"/>
      <c r="F7" s="51"/>
    </row>
    <row r="8" spans="1:6" s="53" customFormat="1" ht="40.5" customHeight="1">
      <c r="A8" s="1307" t="s">
        <v>35</v>
      </c>
      <c r="B8" s="1315" t="s">
        <v>131</v>
      </c>
      <c r="C8" s="1316"/>
      <c r="D8" s="1316"/>
      <c r="E8" s="1316"/>
      <c r="F8" s="1317"/>
    </row>
    <row r="9" spans="1:6" s="54" customFormat="1" ht="29.25" customHeight="1">
      <c r="A9" s="1308"/>
      <c r="B9" s="1292"/>
      <c r="C9" s="1293"/>
      <c r="D9" s="1293"/>
      <c r="E9" s="1294"/>
      <c r="F9" s="144"/>
    </row>
    <row r="10" spans="1:6" s="54" customFormat="1" ht="29.25" customHeight="1">
      <c r="A10" s="1308"/>
      <c r="B10" s="1292"/>
      <c r="C10" s="1293"/>
      <c r="D10" s="1293"/>
      <c r="E10" s="1294"/>
      <c r="F10" s="144"/>
    </row>
    <row r="11" spans="1:6" s="54" customFormat="1" ht="29.25" customHeight="1">
      <c r="A11" s="1309"/>
      <c r="B11" s="1292"/>
      <c r="C11" s="1293"/>
      <c r="D11" s="1293"/>
      <c r="E11" s="1294"/>
      <c r="F11" s="144"/>
    </row>
    <row r="12" spans="1:6" s="53" customFormat="1" ht="48" customHeight="1">
      <c r="A12" s="55" t="s">
        <v>36</v>
      </c>
      <c r="B12" s="1292" t="s">
        <v>50</v>
      </c>
      <c r="C12" s="1293"/>
      <c r="D12" s="1293"/>
      <c r="E12" s="1293"/>
      <c r="F12" s="1294"/>
    </row>
    <row r="13" spans="1:6" s="53" customFormat="1" ht="49.5" customHeight="1">
      <c r="A13" s="55" t="s">
        <v>37</v>
      </c>
      <c r="B13" s="1295" t="s">
        <v>38</v>
      </c>
      <c r="C13" s="1296"/>
      <c r="D13" s="1296"/>
      <c r="E13" s="1296"/>
      <c r="F13" s="1297"/>
    </row>
    <row r="14" spans="1:6" s="52" customFormat="1" ht="24" customHeight="1">
      <c r="A14" s="47" t="s">
        <v>4</v>
      </c>
      <c r="B14" s="56"/>
      <c r="C14" s="56" t="s">
        <v>55</v>
      </c>
      <c r="D14" s="50"/>
      <c r="E14" s="50"/>
      <c r="F14" s="51"/>
    </row>
    <row r="15" spans="1:6" s="54" customFormat="1" ht="120" customHeight="1">
      <c r="A15" s="57" t="s">
        <v>35</v>
      </c>
      <c r="B15" s="1292" t="s">
        <v>56</v>
      </c>
      <c r="C15" s="1293"/>
      <c r="D15" s="1293"/>
      <c r="E15" s="1293"/>
      <c r="F15" s="1294"/>
    </row>
    <row r="16" spans="1:6" s="54" customFormat="1" ht="20.25" customHeight="1">
      <c r="A16" s="57" t="s">
        <v>36</v>
      </c>
      <c r="B16" s="1292" t="s">
        <v>129</v>
      </c>
      <c r="C16" s="1293"/>
      <c r="D16" s="1293"/>
      <c r="E16" s="1293"/>
      <c r="F16" s="68"/>
    </row>
    <row r="17" spans="1:6" s="54" customFormat="1" ht="56.25" customHeight="1">
      <c r="A17" s="57" t="s">
        <v>37</v>
      </c>
      <c r="B17" s="1292" t="s">
        <v>50</v>
      </c>
      <c r="C17" s="1293"/>
      <c r="D17" s="1293"/>
      <c r="E17" s="1293"/>
      <c r="F17" s="1294"/>
    </row>
    <row r="18" spans="1:6" s="54" customFormat="1" ht="57" customHeight="1">
      <c r="A18" s="57" t="s">
        <v>39</v>
      </c>
      <c r="B18" s="1295" t="s">
        <v>40</v>
      </c>
      <c r="C18" s="1296"/>
      <c r="D18" s="1296"/>
      <c r="E18" s="1296"/>
      <c r="F18" s="1297"/>
    </row>
    <row r="19" spans="1:6" s="52" customFormat="1" ht="27" customHeight="1">
      <c r="A19" s="47" t="s">
        <v>8</v>
      </c>
      <c r="B19" s="56"/>
      <c r="C19" s="67" t="s">
        <v>293</v>
      </c>
      <c r="D19" s="50"/>
      <c r="E19" s="50"/>
      <c r="F19" s="51"/>
    </row>
    <row r="20" spans="1:6" s="52" customFormat="1" ht="18" customHeight="1">
      <c r="A20" s="69"/>
      <c r="B20" s="70"/>
      <c r="C20" s="71"/>
      <c r="D20" s="72"/>
      <c r="E20" s="72"/>
      <c r="F20" s="73"/>
    </row>
    <row r="21" spans="1:6" s="54" customFormat="1" ht="5.25" customHeight="1">
      <c r="A21" s="60"/>
      <c r="B21" s="61"/>
      <c r="C21" s="61"/>
      <c r="D21" s="61"/>
      <c r="E21" s="61"/>
      <c r="F21" s="61"/>
    </row>
    <row r="22" spans="2:6" ht="15">
      <c r="B22" s="62" t="s">
        <v>41</v>
      </c>
      <c r="E22" s="1291" t="s">
        <v>42</v>
      </c>
      <c r="F22" s="1291"/>
    </row>
    <row r="23" ht="15">
      <c r="B23" s="62" t="s">
        <v>43</v>
      </c>
    </row>
    <row r="24" spans="5:6" ht="10.5" customHeight="1">
      <c r="E24" s="1291" t="s">
        <v>44</v>
      </c>
      <c r="F24" s="1291"/>
    </row>
    <row r="25" spans="5:6" ht="15">
      <c r="E25" s="62" t="s">
        <v>45</v>
      </c>
      <c r="F25" s="74" t="s">
        <v>46</v>
      </c>
    </row>
    <row r="26" ht="4.5" customHeight="1"/>
    <row r="27" spans="2:6" ht="15">
      <c r="B27" s="62"/>
      <c r="E27" s="1291" t="s">
        <v>47</v>
      </c>
      <c r="F27" s="1291"/>
    </row>
    <row r="29" spans="2:6" ht="9.75" customHeight="1">
      <c r="B29" s="62"/>
      <c r="E29" s="1291" t="s">
        <v>44</v>
      </c>
      <c r="F29" s="1291"/>
    </row>
    <row r="30" spans="2:6" ht="12.75" customHeight="1">
      <c r="B30" s="62"/>
      <c r="E30" s="62" t="s">
        <v>45</v>
      </c>
      <c r="F30" s="74" t="s">
        <v>46</v>
      </c>
    </row>
    <row r="32" spans="1:6" ht="15">
      <c r="A32" s="64" t="s">
        <v>48</v>
      </c>
      <c r="B32" s="65"/>
      <c r="C32" s="65"/>
      <c r="D32" s="65"/>
      <c r="E32" s="65"/>
      <c r="F32" s="65"/>
    </row>
  </sheetData>
  <sheetProtection/>
  <mergeCells count="18">
    <mergeCell ref="B12:F12"/>
    <mergeCell ref="E29:F29"/>
    <mergeCell ref="B16:E16"/>
    <mergeCell ref="B17:F17"/>
    <mergeCell ref="B18:F18"/>
    <mergeCell ref="E22:F22"/>
    <mergeCell ref="E24:F24"/>
    <mergeCell ref="E27:F27"/>
    <mergeCell ref="B13:F13"/>
    <mergeCell ref="B15:F15"/>
    <mergeCell ref="E2:F2"/>
    <mergeCell ref="A3:F3"/>
    <mergeCell ref="A4:F4"/>
    <mergeCell ref="A8:A11"/>
    <mergeCell ref="B8:F8"/>
    <mergeCell ref="B9:E9"/>
    <mergeCell ref="B10:E10"/>
    <mergeCell ref="B11:E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24"/>
  <sheetViews>
    <sheetView view="pageBreakPreview" zoomScaleSheetLayoutView="100" zoomScalePageLayoutView="0" workbookViewId="0" topLeftCell="A1">
      <selection activeCell="E4" sqref="E4"/>
    </sheetView>
  </sheetViews>
  <sheetFormatPr defaultColWidth="10.25390625" defaultRowHeight="12.75"/>
  <cols>
    <col min="1" max="1" width="6.625" style="1125" customWidth="1"/>
    <col min="2" max="2" width="51.00390625" style="1126" customWidth="1"/>
    <col min="3" max="3" width="14.875" style="1126" customWidth="1"/>
    <col min="4" max="4" width="14.625" style="1126" customWidth="1"/>
    <col min="5" max="7" width="14.75390625" style="1126" customWidth="1"/>
    <col min="8" max="8" width="10.625" style="1126" customWidth="1"/>
    <col min="9" max="16384" width="10.25390625" style="1126" customWidth="1"/>
  </cols>
  <sheetData>
    <row r="1" spans="5:6" ht="12.75">
      <c r="E1" s="1127"/>
      <c r="F1" s="1127" t="s">
        <v>1105</v>
      </c>
    </row>
    <row r="2" spans="5:7" ht="12.75">
      <c r="E2" s="1128"/>
      <c r="F2" s="1128" t="s">
        <v>1106</v>
      </c>
      <c r="G2" s="1128"/>
    </row>
    <row r="3" spans="5:7" ht="12.75">
      <c r="E3" s="1129"/>
      <c r="F3" s="1129" t="s">
        <v>13</v>
      </c>
      <c r="G3" s="1129"/>
    </row>
    <row r="4" spans="5:7" ht="12.75">
      <c r="E4" s="1129"/>
      <c r="F4" s="1129" t="s">
        <v>324</v>
      </c>
      <c r="G4" s="1128"/>
    </row>
    <row r="6" spans="1:8" ht="19.5" customHeight="1">
      <c r="A6" s="1694" t="s">
        <v>1107</v>
      </c>
      <c r="B6" s="1694"/>
      <c r="C6" s="1694"/>
      <c r="D6" s="1694"/>
      <c r="E6" s="1694"/>
      <c r="F6" s="1694"/>
      <c r="G6" s="1694"/>
      <c r="H6" s="1415"/>
    </row>
    <row r="7" spans="1:8" ht="26.25" customHeight="1">
      <c r="A7" s="1694" t="s">
        <v>299</v>
      </c>
      <c r="B7" s="1694"/>
      <c r="C7" s="1694"/>
      <c r="D7" s="1694"/>
      <c r="E7" s="1694"/>
      <c r="F7" s="1694"/>
      <c r="G7" s="1694"/>
      <c r="H7" s="1415"/>
    </row>
    <row r="8" spans="1:7" ht="8.25" customHeight="1" hidden="1">
      <c r="A8" s="1130"/>
      <c r="B8" s="1130"/>
      <c r="C8" s="1130"/>
      <c r="D8" s="1130"/>
      <c r="E8" s="1130"/>
      <c r="F8" s="1130"/>
      <c r="G8" s="1130"/>
    </row>
    <row r="9" spans="1:8" s="1133" customFormat="1" ht="33.75" customHeight="1">
      <c r="A9" s="1131"/>
      <c r="B9" s="1695"/>
      <c r="C9" s="1695"/>
      <c r="D9" s="1695"/>
      <c r="E9" s="1695"/>
      <c r="F9" s="1695"/>
      <c r="G9" s="1695"/>
      <c r="H9" s="1132"/>
    </row>
    <row r="10" spans="1:8" s="1133" customFormat="1" ht="19.5" customHeight="1">
      <c r="A10" s="1696" t="s">
        <v>5</v>
      </c>
      <c r="B10" s="1696"/>
      <c r="C10" s="1696"/>
      <c r="D10" s="1696"/>
      <c r="E10" s="1696"/>
      <c r="F10" s="1696"/>
      <c r="G10" s="1696"/>
      <c r="H10" s="1134"/>
    </row>
    <row r="11" spans="5:8" ht="13.5" customHeight="1">
      <c r="E11" s="1697" t="s">
        <v>660</v>
      </c>
      <c r="F11" s="1697"/>
      <c r="G11" s="1697"/>
      <c r="H11" s="1697"/>
    </row>
    <row r="12" spans="1:8" ht="16.5" customHeight="1">
      <c r="A12" s="1698" t="s">
        <v>11</v>
      </c>
      <c r="B12" s="1698" t="s">
        <v>327</v>
      </c>
      <c r="C12" s="1699" t="s">
        <v>1108</v>
      </c>
      <c r="D12" s="1698" t="s">
        <v>329</v>
      </c>
      <c r="E12" s="1698"/>
      <c r="F12" s="1699" t="s">
        <v>1109</v>
      </c>
      <c r="G12" s="1700" t="s">
        <v>1110</v>
      </c>
      <c r="H12" s="1699" t="s">
        <v>332</v>
      </c>
    </row>
    <row r="13" spans="1:8" ht="39.75" customHeight="1">
      <c r="A13" s="1698"/>
      <c r="B13" s="1698"/>
      <c r="C13" s="1699"/>
      <c r="D13" s="1135" t="s">
        <v>1111</v>
      </c>
      <c r="E13" s="1135" t="s">
        <v>334</v>
      </c>
      <c r="F13" s="1699"/>
      <c r="G13" s="1700"/>
      <c r="H13" s="1699"/>
    </row>
    <row r="14" spans="1:8" s="1137" customFormat="1" ht="12.75">
      <c r="A14" s="1136" t="s">
        <v>1</v>
      </c>
      <c r="B14" s="1136" t="s">
        <v>2</v>
      </c>
      <c r="C14" s="1136" t="s">
        <v>4</v>
      </c>
      <c r="D14" s="1136" t="s">
        <v>8</v>
      </c>
      <c r="E14" s="1136" t="s">
        <v>335</v>
      </c>
      <c r="F14" s="1136" t="s">
        <v>336</v>
      </c>
      <c r="G14" s="1136" t="s">
        <v>337</v>
      </c>
      <c r="H14" s="1136" t="s">
        <v>338</v>
      </c>
    </row>
    <row r="15" spans="1:8" s="1137" customFormat="1" ht="12.75" customHeight="1">
      <c r="A15" s="1701"/>
      <c r="B15" s="1701"/>
      <c r="C15" s="1701"/>
      <c r="D15" s="1701"/>
      <c r="E15" s="1701"/>
      <c r="F15" s="1701"/>
      <c r="G15" s="1701"/>
      <c r="H15" s="1701"/>
    </row>
    <row r="16" spans="1:8" s="1137" customFormat="1" ht="20.25" customHeight="1">
      <c r="A16" s="1138"/>
      <c r="B16" s="1139" t="s">
        <v>339</v>
      </c>
      <c r="C16" s="870">
        <f>C17+C23+C27+C35+C24+C25+C26</f>
        <v>0</v>
      </c>
      <c r="D16" s="870">
        <f>D17+D23+D27+D35+D24+D25+D26</f>
        <v>0</v>
      </c>
      <c r="E16" s="870">
        <f>E17+E23+E27+E35+E24+E25+E26</f>
        <v>0</v>
      </c>
      <c r="F16" s="870">
        <f>F17+F23+F27+F35+F24+F25+F26</f>
        <v>0</v>
      </c>
      <c r="G16" s="870" t="e">
        <f aca="true" t="shared" si="0" ref="G16:G38">F16/E16%</f>
        <v>#DIV/0!</v>
      </c>
      <c r="H16" s="1140" t="e">
        <f aca="true" t="shared" si="1" ref="H16:H38">F16/C16%</f>
        <v>#DIV/0!</v>
      </c>
    </row>
    <row r="17" spans="1:8" ht="22.5" customHeight="1">
      <c r="A17" s="1141" t="s">
        <v>180</v>
      </c>
      <c r="B17" s="1142" t="s">
        <v>1112</v>
      </c>
      <c r="C17" s="870">
        <f>C18+C19+C20+C21+C22</f>
        <v>0</v>
      </c>
      <c r="D17" s="870">
        <f>D18+D19+D20+D21+D22</f>
        <v>0</v>
      </c>
      <c r="E17" s="870">
        <f>E18+E19+E20+E21+E22</f>
        <v>0</v>
      </c>
      <c r="F17" s="870">
        <f>F18+F19+F20+F21+F22</f>
        <v>0</v>
      </c>
      <c r="G17" s="870" t="e">
        <f t="shared" si="0"/>
        <v>#DIV/0!</v>
      </c>
      <c r="H17" s="1140" t="e">
        <f t="shared" si="1"/>
        <v>#DIV/0!</v>
      </c>
    </row>
    <row r="18" spans="1:8" ht="19.5" customHeight="1">
      <c r="A18" s="1143" t="s">
        <v>1</v>
      </c>
      <c r="B18" s="1144" t="s">
        <v>1113</v>
      </c>
      <c r="C18" s="880"/>
      <c r="D18" s="880"/>
      <c r="E18" s="880"/>
      <c r="F18" s="880"/>
      <c r="G18" s="881" t="e">
        <f t="shared" si="0"/>
        <v>#DIV/0!</v>
      </c>
      <c r="H18" s="881" t="e">
        <f t="shared" si="1"/>
        <v>#DIV/0!</v>
      </c>
    </row>
    <row r="19" spans="1:8" ht="19.5" customHeight="1">
      <c r="A19" s="1143" t="s">
        <v>2</v>
      </c>
      <c r="B19" s="1144" t="s">
        <v>1114</v>
      </c>
      <c r="C19" s="880"/>
      <c r="D19" s="880"/>
      <c r="E19" s="880"/>
      <c r="F19" s="880"/>
      <c r="G19" s="881" t="e">
        <f t="shared" si="0"/>
        <v>#DIV/0!</v>
      </c>
      <c r="H19" s="881" t="e">
        <f t="shared" si="1"/>
        <v>#DIV/0!</v>
      </c>
    </row>
    <row r="20" spans="1:8" ht="19.5" customHeight="1">
      <c r="A20" s="1143" t="s">
        <v>4</v>
      </c>
      <c r="B20" s="1144" t="s">
        <v>1115</v>
      </c>
      <c r="C20" s="880"/>
      <c r="D20" s="880"/>
      <c r="E20" s="880"/>
      <c r="F20" s="880"/>
      <c r="G20" s="881" t="e">
        <f t="shared" si="0"/>
        <v>#DIV/0!</v>
      </c>
      <c r="H20" s="881" t="e">
        <f t="shared" si="1"/>
        <v>#DIV/0!</v>
      </c>
    </row>
    <row r="21" spans="1:8" ht="19.5" customHeight="1">
      <c r="A21" s="1143" t="s">
        <v>8</v>
      </c>
      <c r="B21" s="1144" t="s">
        <v>1116</v>
      </c>
      <c r="C21" s="880"/>
      <c r="D21" s="880"/>
      <c r="E21" s="880"/>
      <c r="F21" s="880"/>
      <c r="G21" s="881" t="e">
        <f t="shared" si="0"/>
        <v>#DIV/0!</v>
      </c>
      <c r="H21" s="881" t="e">
        <f t="shared" si="1"/>
        <v>#DIV/0!</v>
      </c>
    </row>
    <row r="22" spans="1:8" ht="19.5" customHeight="1">
      <c r="A22" s="1143" t="s">
        <v>335</v>
      </c>
      <c r="B22" s="1144" t="s">
        <v>368</v>
      </c>
      <c r="C22" s="880"/>
      <c r="D22" s="880"/>
      <c r="E22" s="880"/>
      <c r="F22" s="880"/>
      <c r="G22" s="881" t="e">
        <f t="shared" si="0"/>
        <v>#DIV/0!</v>
      </c>
      <c r="H22" s="881" t="e">
        <f t="shared" si="1"/>
        <v>#DIV/0!</v>
      </c>
    </row>
    <row r="23" spans="1:8" ht="19.5" customHeight="1">
      <c r="A23" s="1145" t="s">
        <v>181</v>
      </c>
      <c r="B23" s="869" t="s">
        <v>369</v>
      </c>
      <c r="C23" s="1146"/>
      <c r="D23" s="1146"/>
      <c r="E23" s="1146"/>
      <c r="F23" s="1146"/>
      <c r="G23" s="870" t="e">
        <f t="shared" si="0"/>
        <v>#DIV/0!</v>
      </c>
      <c r="H23" s="1140" t="e">
        <f t="shared" si="1"/>
        <v>#DIV/0!</v>
      </c>
    </row>
    <row r="24" spans="1:8" ht="19.5" customHeight="1">
      <c r="A24" s="868" t="s">
        <v>196</v>
      </c>
      <c r="B24" s="864" t="s">
        <v>370</v>
      </c>
      <c r="C24" s="1146"/>
      <c r="D24" s="1146"/>
      <c r="E24" s="1146"/>
      <c r="F24" s="1146"/>
      <c r="G24" s="870" t="e">
        <f t="shared" si="0"/>
        <v>#DIV/0!</v>
      </c>
      <c r="H24" s="1140" t="e">
        <f t="shared" si="1"/>
        <v>#DIV/0!</v>
      </c>
    </row>
    <row r="25" spans="1:8" ht="21.75" customHeight="1">
      <c r="A25" s="1147" t="s">
        <v>209</v>
      </c>
      <c r="B25" s="864" t="s">
        <v>371</v>
      </c>
      <c r="C25" s="1146"/>
      <c r="D25" s="1146"/>
      <c r="E25" s="1146"/>
      <c r="F25" s="1146"/>
      <c r="G25" s="870" t="e">
        <f t="shared" si="0"/>
        <v>#DIV/0!</v>
      </c>
      <c r="H25" s="1140" t="e">
        <f t="shared" si="1"/>
        <v>#DIV/0!</v>
      </c>
    </row>
    <row r="26" spans="1:8" ht="21.75" customHeight="1">
      <c r="A26" s="1147" t="s">
        <v>372</v>
      </c>
      <c r="B26" s="864" t="s">
        <v>373</v>
      </c>
      <c r="C26" s="1146"/>
      <c r="D26" s="1146"/>
      <c r="E26" s="1146"/>
      <c r="F26" s="1146"/>
      <c r="G26" s="870" t="e">
        <f t="shared" si="0"/>
        <v>#DIV/0!</v>
      </c>
      <c r="H26" s="1140" t="e">
        <f t="shared" si="1"/>
        <v>#DIV/0!</v>
      </c>
    </row>
    <row r="27" spans="1:8" ht="21.75" customHeight="1">
      <c r="A27" s="1147" t="s">
        <v>374</v>
      </c>
      <c r="B27" s="1148" t="s">
        <v>375</v>
      </c>
      <c r="C27" s="870">
        <f>C28+C34+C29</f>
        <v>0</v>
      </c>
      <c r="D27" s="870">
        <f>D28+D34+D29</f>
        <v>0</v>
      </c>
      <c r="E27" s="870">
        <f>E28+E34+E29</f>
        <v>0</v>
      </c>
      <c r="F27" s="870">
        <f>F28+F34+F29</f>
        <v>0</v>
      </c>
      <c r="G27" s="870" t="e">
        <f t="shared" si="0"/>
        <v>#DIV/0!</v>
      </c>
      <c r="H27" s="1140" t="e">
        <f t="shared" si="1"/>
        <v>#DIV/0!</v>
      </c>
    </row>
    <row r="28" spans="1:8" ht="19.5" customHeight="1">
      <c r="A28" s="1143" t="s">
        <v>1</v>
      </c>
      <c r="B28" s="1149" t="s">
        <v>859</v>
      </c>
      <c r="C28" s="880"/>
      <c r="D28" s="880"/>
      <c r="E28" s="880"/>
      <c r="F28" s="880"/>
      <c r="G28" s="881" t="e">
        <f t="shared" si="0"/>
        <v>#DIV/0!</v>
      </c>
      <c r="H28" s="881" t="e">
        <f t="shared" si="1"/>
        <v>#DIV/0!</v>
      </c>
    </row>
    <row r="29" spans="1:8" ht="19.5" customHeight="1">
      <c r="A29" s="1143" t="s">
        <v>2</v>
      </c>
      <c r="B29" s="867" t="s">
        <v>1117</v>
      </c>
      <c r="C29" s="881">
        <f>SUM(C30:C33)</f>
        <v>0</v>
      </c>
      <c r="D29" s="881">
        <f>SUM(D30:D33)</f>
        <v>0</v>
      </c>
      <c r="E29" s="881">
        <f>SUM(E30:E33)</f>
        <v>0</v>
      </c>
      <c r="F29" s="881">
        <f>SUM(F30:F33)</f>
        <v>0</v>
      </c>
      <c r="G29" s="881" t="e">
        <f t="shared" si="0"/>
        <v>#DIV/0!</v>
      </c>
      <c r="H29" s="881" t="e">
        <f t="shared" si="1"/>
        <v>#DIV/0!</v>
      </c>
    </row>
    <row r="30" spans="1:8" ht="19.5" customHeight="1">
      <c r="A30" s="865" t="s">
        <v>378</v>
      </c>
      <c r="B30" s="895" t="s">
        <v>361</v>
      </c>
      <c r="C30" s="880"/>
      <c r="D30" s="880"/>
      <c r="E30" s="880"/>
      <c r="F30" s="880"/>
      <c r="G30" s="881" t="e">
        <f t="shared" si="0"/>
        <v>#DIV/0!</v>
      </c>
      <c r="H30" s="881" t="e">
        <f t="shared" si="1"/>
        <v>#DIV/0!</v>
      </c>
    </row>
    <row r="31" spans="1:8" ht="19.5" customHeight="1">
      <c r="A31" s="865" t="s">
        <v>379</v>
      </c>
      <c r="B31" s="895" t="s">
        <v>1118</v>
      </c>
      <c r="C31" s="880"/>
      <c r="D31" s="880"/>
      <c r="E31" s="880"/>
      <c r="F31" s="880"/>
      <c r="G31" s="881" t="e">
        <f t="shared" si="0"/>
        <v>#DIV/0!</v>
      </c>
      <c r="H31" s="881" t="e">
        <f t="shared" si="1"/>
        <v>#DIV/0!</v>
      </c>
    </row>
    <row r="32" spans="1:8" ht="19.5" customHeight="1">
      <c r="A32" s="865" t="s">
        <v>380</v>
      </c>
      <c r="B32" s="895" t="s">
        <v>363</v>
      </c>
      <c r="C32" s="880"/>
      <c r="D32" s="880"/>
      <c r="E32" s="880"/>
      <c r="F32" s="880"/>
      <c r="G32" s="881" t="e">
        <f t="shared" si="0"/>
        <v>#DIV/0!</v>
      </c>
      <c r="H32" s="881" t="e">
        <f t="shared" si="1"/>
        <v>#DIV/0!</v>
      </c>
    </row>
    <row r="33" spans="1:8" ht="19.5" customHeight="1">
      <c r="A33" s="865" t="s">
        <v>381</v>
      </c>
      <c r="B33" s="1150" t="s">
        <v>1119</v>
      </c>
      <c r="C33" s="880"/>
      <c r="D33" s="880"/>
      <c r="E33" s="880"/>
      <c r="F33" s="880"/>
      <c r="G33" s="881" t="e">
        <f t="shared" si="0"/>
        <v>#DIV/0!</v>
      </c>
      <c r="H33" s="881" t="e">
        <f t="shared" si="1"/>
        <v>#DIV/0!</v>
      </c>
    </row>
    <row r="34" spans="1:8" ht="19.5" customHeight="1">
      <c r="A34" s="865" t="s">
        <v>4</v>
      </c>
      <c r="B34" s="866" t="s">
        <v>368</v>
      </c>
      <c r="C34" s="880"/>
      <c r="D34" s="880"/>
      <c r="E34" s="880"/>
      <c r="F34" s="880"/>
      <c r="G34" s="881" t="e">
        <f t="shared" si="0"/>
        <v>#DIV/0!</v>
      </c>
      <c r="H34" s="881" t="e">
        <f t="shared" si="1"/>
        <v>#DIV/0!</v>
      </c>
    </row>
    <row r="35" spans="1:8" ht="19.5" customHeight="1">
      <c r="A35" s="1147" t="s">
        <v>383</v>
      </c>
      <c r="B35" s="869" t="s">
        <v>384</v>
      </c>
      <c r="C35" s="845">
        <f>C36+C38+C37</f>
        <v>0</v>
      </c>
      <c r="D35" s="845">
        <f>D36+D38+D37</f>
        <v>0</v>
      </c>
      <c r="E35" s="845">
        <f>E36+E38+E37</f>
        <v>0</v>
      </c>
      <c r="F35" s="845">
        <f>F36+F38+F37</f>
        <v>0</v>
      </c>
      <c r="G35" s="845" t="e">
        <f t="shared" si="0"/>
        <v>#DIV/0!</v>
      </c>
      <c r="H35" s="417" t="e">
        <f t="shared" si="1"/>
        <v>#DIV/0!</v>
      </c>
    </row>
    <row r="36" spans="1:8" ht="19.5" customHeight="1">
      <c r="A36" s="456" t="s">
        <v>1</v>
      </c>
      <c r="B36" s="871" t="s">
        <v>1120</v>
      </c>
      <c r="C36" s="880"/>
      <c r="D36" s="880"/>
      <c r="E36" s="880"/>
      <c r="F36" s="880"/>
      <c r="G36" s="881" t="e">
        <f t="shared" si="0"/>
        <v>#DIV/0!</v>
      </c>
      <c r="H36" s="881" t="e">
        <f t="shared" si="1"/>
        <v>#DIV/0!</v>
      </c>
    </row>
    <row r="37" spans="1:8" ht="19.5" customHeight="1">
      <c r="A37" s="456" t="s">
        <v>2</v>
      </c>
      <c r="B37" s="871" t="s">
        <v>1121</v>
      </c>
      <c r="C37" s="880"/>
      <c r="D37" s="880"/>
      <c r="E37" s="880"/>
      <c r="F37" s="880"/>
      <c r="G37" s="881" t="e">
        <f t="shared" si="0"/>
        <v>#DIV/0!</v>
      </c>
      <c r="H37" s="881" t="e">
        <f t="shared" si="1"/>
        <v>#DIV/0!</v>
      </c>
    </row>
    <row r="38" spans="1:8" ht="19.5" customHeight="1">
      <c r="A38" s="456" t="s">
        <v>4</v>
      </c>
      <c r="B38" s="871" t="s">
        <v>1122</v>
      </c>
      <c r="C38" s="880"/>
      <c r="D38" s="880"/>
      <c r="E38" s="880"/>
      <c r="F38" s="880"/>
      <c r="G38" s="881" t="e">
        <f t="shared" si="0"/>
        <v>#DIV/0!</v>
      </c>
      <c r="H38" s="881" t="e">
        <f t="shared" si="1"/>
        <v>#DIV/0!</v>
      </c>
    </row>
    <row r="39" spans="1:8" s="1151" customFormat="1" ht="14.25" customHeight="1">
      <c r="A39" s="1702"/>
      <c r="B39" s="1702"/>
      <c r="C39" s="1702"/>
      <c r="D39" s="1702"/>
      <c r="E39" s="1702"/>
      <c r="F39" s="1702"/>
      <c r="G39" s="1702"/>
      <c r="H39" s="1702"/>
    </row>
    <row r="40" spans="1:8" s="1151" customFormat="1" ht="22.5" customHeight="1">
      <c r="A40" s="1145"/>
      <c r="B40" s="1152" t="s">
        <v>388</v>
      </c>
      <c r="C40" s="870">
        <f>C46+C88+C91+C95+C96+C87</f>
        <v>0</v>
      </c>
      <c r="D40" s="870">
        <f>D46+D88+D91+D95+D96+D87</f>
        <v>0</v>
      </c>
      <c r="E40" s="870">
        <f>E46+E88+E91+E95+E96+E87</f>
        <v>0</v>
      </c>
      <c r="F40" s="870">
        <f>F46+F88+F91+F95+F96+F87</f>
        <v>0</v>
      </c>
      <c r="G40" s="870" t="e">
        <f>F40/E40%</f>
        <v>#DIV/0!</v>
      </c>
      <c r="H40" s="1140" t="e">
        <f>F40/C40%</f>
        <v>#DIV/0!</v>
      </c>
    </row>
    <row r="41" spans="1:8" s="1151" customFormat="1" ht="21.75" customHeight="1">
      <c r="A41" s="1147" t="s">
        <v>389</v>
      </c>
      <c r="B41" s="1703" t="s">
        <v>390</v>
      </c>
      <c r="C41" s="1703"/>
      <c r="D41" s="1703"/>
      <c r="E41" s="1703"/>
      <c r="F41" s="1703"/>
      <c r="G41" s="1703"/>
      <c r="H41" s="1703"/>
    </row>
    <row r="42" spans="1:8" s="1151" customFormat="1" ht="21" customHeight="1">
      <c r="A42" s="451" t="s">
        <v>391</v>
      </c>
      <c r="B42" s="1153" t="s">
        <v>867</v>
      </c>
      <c r="C42" s="870">
        <f>C43+C44+C45</f>
        <v>0</v>
      </c>
      <c r="D42" s="870">
        <f>D43+D44+D45</f>
        <v>0</v>
      </c>
      <c r="E42" s="870">
        <f>E43+E44+E45</f>
        <v>0</v>
      </c>
      <c r="F42" s="870">
        <f>F43+F44+F45</f>
        <v>0</v>
      </c>
      <c r="G42" s="870" t="e">
        <f aca="true" t="shared" si="2" ref="G42:G96">F42/E42%</f>
        <v>#DIV/0!</v>
      </c>
      <c r="H42" s="1140" t="e">
        <f aca="true" t="shared" si="3" ref="H42:H96">F42/C42%</f>
        <v>#DIV/0!</v>
      </c>
    </row>
    <row r="43" spans="1:8" ht="21" customHeight="1">
      <c r="A43" s="1154" t="s">
        <v>1</v>
      </c>
      <c r="B43" s="1155" t="s">
        <v>868</v>
      </c>
      <c r="C43" s="880"/>
      <c r="D43" s="880"/>
      <c r="E43" s="880"/>
      <c r="F43" s="880"/>
      <c r="G43" s="881" t="e">
        <f t="shared" si="2"/>
        <v>#DIV/0!</v>
      </c>
      <c r="H43" s="881" t="e">
        <f t="shared" si="3"/>
        <v>#DIV/0!</v>
      </c>
    </row>
    <row r="44" spans="1:8" ht="21" customHeight="1">
      <c r="A44" s="1154" t="s">
        <v>2</v>
      </c>
      <c r="B44" s="1156" t="s">
        <v>869</v>
      </c>
      <c r="C44" s="880"/>
      <c r="D44" s="880"/>
      <c r="E44" s="880"/>
      <c r="F44" s="880"/>
      <c r="G44" s="881" t="e">
        <f t="shared" si="2"/>
        <v>#DIV/0!</v>
      </c>
      <c r="H44" s="881" t="e">
        <f t="shared" si="3"/>
        <v>#DIV/0!</v>
      </c>
    </row>
    <row r="45" spans="1:8" ht="21" customHeight="1">
      <c r="A45" s="1154" t="s">
        <v>4</v>
      </c>
      <c r="B45" s="1156" t="s">
        <v>870</v>
      </c>
      <c r="C45" s="880"/>
      <c r="D45" s="880"/>
      <c r="E45" s="880"/>
      <c r="F45" s="880"/>
      <c r="G45" s="881" t="e">
        <f t="shared" si="2"/>
        <v>#DIV/0!</v>
      </c>
      <c r="H45" s="881" t="e">
        <f t="shared" si="3"/>
        <v>#DIV/0!</v>
      </c>
    </row>
    <row r="46" spans="1:8" s="1151" customFormat="1" ht="21" customHeight="1">
      <c r="A46" s="868" t="s">
        <v>396</v>
      </c>
      <c r="B46" s="1152" t="s">
        <v>397</v>
      </c>
      <c r="C46" s="870">
        <f>C47+C52+C57+C58+C68+C75+C78+C83+C64+C72</f>
        <v>0</v>
      </c>
      <c r="D46" s="870">
        <f>D47+D52+D57+D58+D68+D75+D78+D83+D64+D72</f>
        <v>0</v>
      </c>
      <c r="E46" s="870">
        <f>E47+E52+E57+E58+E68+E75+E78+E83+E64+E72</f>
        <v>0</v>
      </c>
      <c r="F46" s="870">
        <f>F47+F52+F57+F58+F68+F75+F78+F83+F64+F72</f>
        <v>0</v>
      </c>
      <c r="G46" s="870" t="e">
        <f t="shared" si="2"/>
        <v>#DIV/0!</v>
      </c>
      <c r="H46" s="1140" t="e">
        <f t="shared" si="3"/>
        <v>#DIV/0!</v>
      </c>
    </row>
    <row r="47" spans="1:8" ht="21" customHeight="1">
      <c r="A47" s="1157" t="s">
        <v>1</v>
      </c>
      <c r="B47" s="1158" t="s">
        <v>872</v>
      </c>
      <c r="C47" s="1140">
        <f>C49+C48+C50+C51</f>
        <v>0</v>
      </c>
      <c r="D47" s="1140">
        <f>D49+D48+D50+D51</f>
        <v>0</v>
      </c>
      <c r="E47" s="1140">
        <f>E49+E48+E50+E51</f>
        <v>0</v>
      </c>
      <c r="F47" s="1140">
        <f>F49+F48+F50+F51</f>
        <v>0</v>
      </c>
      <c r="G47" s="1140" t="e">
        <f t="shared" si="2"/>
        <v>#DIV/0!</v>
      </c>
      <c r="H47" s="1140" t="e">
        <f t="shared" si="3"/>
        <v>#DIV/0!</v>
      </c>
    </row>
    <row r="48" spans="1:8" ht="21" customHeight="1">
      <c r="A48" s="1159" t="s">
        <v>342</v>
      </c>
      <c r="B48" s="1160" t="s">
        <v>1123</v>
      </c>
      <c r="C48" s="880"/>
      <c r="D48" s="880"/>
      <c r="E48" s="880"/>
      <c r="F48" s="880"/>
      <c r="G48" s="881" t="e">
        <f t="shared" si="2"/>
        <v>#DIV/0!</v>
      </c>
      <c r="H48" s="881" t="e">
        <f t="shared" si="3"/>
        <v>#DIV/0!</v>
      </c>
    </row>
    <row r="49" spans="1:8" ht="21" customHeight="1">
      <c r="A49" s="1159" t="s">
        <v>344</v>
      </c>
      <c r="B49" s="1160" t="s">
        <v>1124</v>
      </c>
      <c r="C49" s="880"/>
      <c r="D49" s="880"/>
      <c r="E49" s="880"/>
      <c r="F49" s="880"/>
      <c r="G49" s="881" t="e">
        <f t="shared" si="2"/>
        <v>#DIV/0!</v>
      </c>
      <c r="H49" s="881" t="e">
        <f t="shared" si="3"/>
        <v>#DIV/0!</v>
      </c>
    </row>
    <row r="50" spans="1:8" ht="21" customHeight="1">
      <c r="A50" s="1159" t="s">
        <v>346</v>
      </c>
      <c r="B50" s="1160" t="s">
        <v>1125</v>
      </c>
      <c r="C50" s="880"/>
      <c r="D50" s="880"/>
      <c r="E50" s="880"/>
      <c r="F50" s="880"/>
      <c r="G50" s="881" t="e">
        <f t="shared" si="2"/>
        <v>#DIV/0!</v>
      </c>
      <c r="H50" s="881" t="e">
        <f t="shared" si="3"/>
        <v>#DIV/0!</v>
      </c>
    </row>
    <row r="51" spans="1:8" ht="21" customHeight="1">
      <c r="A51" s="1159" t="s">
        <v>348</v>
      </c>
      <c r="B51" s="1160" t="s">
        <v>478</v>
      </c>
      <c r="C51" s="880"/>
      <c r="D51" s="880"/>
      <c r="E51" s="880"/>
      <c r="F51" s="880"/>
      <c r="G51" s="881" t="e">
        <f t="shared" si="2"/>
        <v>#DIV/0!</v>
      </c>
      <c r="H51" s="881" t="e">
        <f t="shared" si="3"/>
        <v>#DIV/0!</v>
      </c>
    </row>
    <row r="52" spans="1:8" ht="21" customHeight="1">
      <c r="A52" s="1157" t="s">
        <v>2</v>
      </c>
      <c r="B52" s="1158" t="s">
        <v>404</v>
      </c>
      <c r="C52" s="1140">
        <f>C53+C54+C55+C56</f>
        <v>0</v>
      </c>
      <c r="D52" s="1140">
        <f>D53+D54+D55+D56</f>
        <v>0</v>
      </c>
      <c r="E52" s="1140">
        <f>E53+E54+E55+E56</f>
        <v>0</v>
      </c>
      <c r="F52" s="1140">
        <f>F53+F54+F55+F56</f>
        <v>0</v>
      </c>
      <c r="G52" s="1140" t="e">
        <f t="shared" si="2"/>
        <v>#DIV/0!</v>
      </c>
      <c r="H52" s="1140" t="e">
        <f t="shared" si="3"/>
        <v>#DIV/0!</v>
      </c>
    </row>
    <row r="53" spans="1:8" ht="21" customHeight="1">
      <c r="A53" s="1159" t="s">
        <v>378</v>
      </c>
      <c r="B53" s="1160" t="s">
        <v>1126</v>
      </c>
      <c r="C53" s="880"/>
      <c r="D53" s="880"/>
      <c r="E53" s="880"/>
      <c r="F53" s="880"/>
      <c r="G53" s="881" t="e">
        <f t="shared" si="2"/>
        <v>#DIV/0!</v>
      </c>
      <c r="H53" s="881" t="e">
        <f t="shared" si="3"/>
        <v>#DIV/0!</v>
      </c>
    </row>
    <row r="54" spans="1:8" ht="21" customHeight="1">
      <c r="A54" s="1159" t="s">
        <v>379</v>
      </c>
      <c r="B54" s="1160" t="s">
        <v>1127</v>
      </c>
      <c r="C54" s="880"/>
      <c r="D54" s="880"/>
      <c r="E54" s="880"/>
      <c r="F54" s="880"/>
      <c r="G54" s="881" t="e">
        <f t="shared" si="2"/>
        <v>#DIV/0!</v>
      </c>
      <c r="H54" s="881" t="e">
        <f t="shared" si="3"/>
        <v>#DIV/0!</v>
      </c>
    </row>
    <row r="55" spans="1:8" ht="21" customHeight="1">
      <c r="A55" s="1159" t="s">
        <v>380</v>
      </c>
      <c r="B55" s="1160" t="s">
        <v>1128</v>
      </c>
      <c r="C55" s="880"/>
      <c r="D55" s="880"/>
      <c r="E55" s="880"/>
      <c r="F55" s="880"/>
      <c r="G55" s="881" t="e">
        <f t="shared" si="2"/>
        <v>#DIV/0!</v>
      </c>
      <c r="H55" s="881" t="e">
        <f t="shared" si="3"/>
        <v>#DIV/0!</v>
      </c>
    </row>
    <row r="56" spans="1:8" ht="21" customHeight="1">
      <c r="A56" s="1159" t="s">
        <v>381</v>
      </c>
      <c r="B56" s="1160" t="s">
        <v>1129</v>
      </c>
      <c r="C56" s="880"/>
      <c r="D56" s="880"/>
      <c r="E56" s="880"/>
      <c r="F56" s="880"/>
      <c r="G56" s="881" t="e">
        <f t="shared" si="2"/>
        <v>#DIV/0!</v>
      </c>
      <c r="H56" s="881" t="e">
        <f t="shared" si="3"/>
        <v>#DIV/0!</v>
      </c>
    </row>
    <row r="57" spans="1:8" ht="21" customHeight="1">
      <c r="A57" s="1157" t="s">
        <v>4</v>
      </c>
      <c r="B57" s="1158" t="s">
        <v>424</v>
      </c>
      <c r="C57" s="1161"/>
      <c r="D57" s="1161"/>
      <c r="E57" s="1161"/>
      <c r="F57" s="1161"/>
      <c r="G57" s="1140" t="e">
        <f t="shared" si="2"/>
        <v>#DIV/0!</v>
      </c>
      <c r="H57" s="1140" t="e">
        <f t="shared" si="3"/>
        <v>#DIV/0!</v>
      </c>
    </row>
    <row r="58" spans="1:8" ht="21" customHeight="1">
      <c r="A58" s="1157" t="s">
        <v>8</v>
      </c>
      <c r="B58" s="1158" t="s">
        <v>1130</v>
      </c>
      <c r="C58" s="1140">
        <f>C62+C63+C59+C60+C61</f>
        <v>0</v>
      </c>
      <c r="D58" s="1140">
        <f>D62+D63+D59+D60+D61</f>
        <v>0</v>
      </c>
      <c r="E58" s="1140">
        <f>E62+E63+E59+E60+E61</f>
        <v>0</v>
      </c>
      <c r="F58" s="1140">
        <f>F62+F63+F59+F60+F61</f>
        <v>0</v>
      </c>
      <c r="G58" s="1140" t="e">
        <f t="shared" si="2"/>
        <v>#DIV/0!</v>
      </c>
      <c r="H58" s="1140" t="e">
        <f t="shared" si="3"/>
        <v>#DIV/0!</v>
      </c>
    </row>
    <row r="59" spans="1:8" ht="21" customHeight="1">
      <c r="A59" s="1159" t="s">
        <v>1131</v>
      </c>
      <c r="B59" s="1160" t="s">
        <v>880</v>
      </c>
      <c r="C59" s="880"/>
      <c r="D59" s="880"/>
      <c r="E59" s="880"/>
      <c r="F59" s="880"/>
      <c r="G59" s="881" t="e">
        <f t="shared" si="2"/>
        <v>#DIV/0!</v>
      </c>
      <c r="H59" s="881" t="e">
        <f t="shared" si="3"/>
        <v>#DIV/0!</v>
      </c>
    </row>
    <row r="60" spans="1:8" ht="21" customHeight="1">
      <c r="A60" s="1159" t="s">
        <v>1132</v>
      </c>
      <c r="B60" s="1160" t="s">
        <v>1133</v>
      </c>
      <c r="C60" s="880"/>
      <c r="D60" s="880"/>
      <c r="E60" s="880"/>
      <c r="F60" s="880"/>
      <c r="G60" s="881" t="e">
        <f t="shared" si="2"/>
        <v>#DIV/0!</v>
      </c>
      <c r="H60" s="881" t="e">
        <f t="shared" si="3"/>
        <v>#DIV/0!</v>
      </c>
    </row>
    <row r="61" spans="1:8" ht="21" customHeight="1">
      <c r="A61" s="1159" t="s">
        <v>1134</v>
      </c>
      <c r="B61" s="1160" t="s">
        <v>1135</v>
      </c>
      <c r="C61" s="880"/>
      <c r="D61" s="880"/>
      <c r="E61" s="880"/>
      <c r="F61" s="880"/>
      <c r="G61" s="881" t="e">
        <f t="shared" si="2"/>
        <v>#DIV/0!</v>
      </c>
      <c r="H61" s="881" t="e">
        <f t="shared" si="3"/>
        <v>#DIV/0!</v>
      </c>
    </row>
    <row r="62" spans="1:8" ht="21" customHeight="1">
      <c r="A62" s="1159" t="s">
        <v>1136</v>
      </c>
      <c r="B62" s="867" t="s">
        <v>440</v>
      </c>
      <c r="C62" s="880"/>
      <c r="D62" s="880"/>
      <c r="E62" s="880"/>
      <c r="F62" s="880"/>
      <c r="G62" s="881" t="e">
        <f t="shared" si="2"/>
        <v>#DIV/0!</v>
      </c>
      <c r="H62" s="881" t="e">
        <f t="shared" si="3"/>
        <v>#DIV/0!</v>
      </c>
    </row>
    <row r="63" spans="1:8" ht="21" customHeight="1">
      <c r="A63" s="1159" t="s">
        <v>1137</v>
      </c>
      <c r="B63" s="867" t="s">
        <v>442</v>
      </c>
      <c r="C63" s="880"/>
      <c r="D63" s="880"/>
      <c r="E63" s="880"/>
      <c r="F63" s="880"/>
      <c r="G63" s="881" t="e">
        <f t="shared" si="2"/>
        <v>#DIV/0!</v>
      </c>
      <c r="H63" s="881" t="e">
        <f t="shared" si="3"/>
        <v>#DIV/0!</v>
      </c>
    </row>
    <row r="64" spans="1:8" ht="30.75" customHeight="1">
      <c r="A64" s="1157" t="s">
        <v>335</v>
      </c>
      <c r="B64" s="877" t="s">
        <v>443</v>
      </c>
      <c r="C64" s="1140">
        <f>C65+C66+C67</f>
        <v>0</v>
      </c>
      <c r="D64" s="1140">
        <f>D65+D66+D67</f>
        <v>0</v>
      </c>
      <c r="E64" s="1140">
        <f>E65+E66+E67</f>
        <v>0</v>
      </c>
      <c r="F64" s="1140">
        <f>F65+F66+F67</f>
        <v>0</v>
      </c>
      <c r="G64" s="1140" t="e">
        <f>F64/E64%</f>
        <v>#DIV/0!</v>
      </c>
      <c r="H64" s="1140" t="e">
        <f>F64/C64%</f>
        <v>#DIV/0!</v>
      </c>
    </row>
    <row r="65" spans="1:8" ht="21" customHeight="1">
      <c r="A65" s="1159" t="s">
        <v>427</v>
      </c>
      <c r="B65" s="1160" t="s">
        <v>445</v>
      </c>
      <c r="C65" s="880"/>
      <c r="D65" s="880"/>
      <c r="E65" s="880"/>
      <c r="F65" s="880"/>
      <c r="G65" s="881" t="e">
        <f>F65/E65%</f>
        <v>#DIV/0!</v>
      </c>
      <c r="H65" s="881" t="e">
        <f>F65/C65%</f>
        <v>#DIV/0!</v>
      </c>
    </row>
    <row r="66" spans="1:8" ht="21" customHeight="1">
      <c r="A66" s="1159" t="s">
        <v>429</v>
      </c>
      <c r="B66" s="1160" t="s">
        <v>447</v>
      </c>
      <c r="C66" s="880"/>
      <c r="D66" s="880"/>
      <c r="E66" s="880"/>
      <c r="F66" s="880"/>
      <c r="G66" s="881" t="e">
        <f>F66/E66%</f>
        <v>#DIV/0!</v>
      </c>
      <c r="H66" s="881" t="e">
        <f>F66/C66%</f>
        <v>#DIV/0!</v>
      </c>
    </row>
    <row r="67" spans="1:8" ht="21" customHeight="1">
      <c r="A67" s="1159" t="s">
        <v>431</v>
      </c>
      <c r="B67" s="1160" t="s">
        <v>449</v>
      </c>
      <c r="C67" s="880"/>
      <c r="D67" s="880"/>
      <c r="E67" s="880"/>
      <c r="F67" s="880"/>
      <c r="G67" s="881" t="e">
        <f>F67/E67%</f>
        <v>#DIV/0!</v>
      </c>
      <c r="H67" s="881" t="e">
        <f>F67/C67%</f>
        <v>#DIV/0!</v>
      </c>
    </row>
    <row r="68" spans="1:8" ht="21" customHeight="1">
      <c r="A68" s="1157" t="s">
        <v>336</v>
      </c>
      <c r="B68" s="1158" t="s">
        <v>450</v>
      </c>
      <c r="C68" s="1140">
        <f>C69+C70+C71</f>
        <v>0</v>
      </c>
      <c r="D68" s="1140">
        <f>D69+D70+D71</f>
        <v>0</v>
      </c>
      <c r="E68" s="1140">
        <f>E69+E70+E71</f>
        <v>0</v>
      </c>
      <c r="F68" s="1140">
        <f>F69+F70+F71</f>
        <v>0</v>
      </c>
      <c r="G68" s="1140" t="e">
        <f t="shared" si="2"/>
        <v>#DIV/0!</v>
      </c>
      <c r="H68" s="1140" t="e">
        <f t="shared" si="3"/>
        <v>#DIV/0!</v>
      </c>
    </row>
    <row r="69" spans="1:8" ht="21" customHeight="1">
      <c r="A69" s="1159" t="s">
        <v>444</v>
      </c>
      <c r="B69" s="1160" t="s">
        <v>453</v>
      </c>
      <c r="C69" s="880"/>
      <c r="D69" s="880"/>
      <c r="E69" s="880"/>
      <c r="F69" s="880"/>
      <c r="G69" s="881" t="e">
        <f t="shared" si="2"/>
        <v>#DIV/0!</v>
      </c>
      <c r="H69" s="881" t="e">
        <f t="shared" si="3"/>
        <v>#DIV/0!</v>
      </c>
    </row>
    <row r="70" spans="1:8" ht="21" customHeight="1">
      <c r="A70" s="1159" t="s">
        <v>446</v>
      </c>
      <c r="B70" s="1160" t="s">
        <v>455</v>
      </c>
      <c r="C70" s="880"/>
      <c r="D70" s="880"/>
      <c r="E70" s="880"/>
      <c r="F70" s="880"/>
      <c r="G70" s="881" t="e">
        <f t="shared" si="2"/>
        <v>#DIV/0!</v>
      </c>
      <c r="H70" s="881" t="e">
        <f t="shared" si="3"/>
        <v>#DIV/0!</v>
      </c>
    </row>
    <row r="71" spans="1:8" ht="21" customHeight="1">
      <c r="A71" s="1159" t="s">
        <v>448</v>
      </c>
      <c r="B71" s="1160" t="s">
        <v>885</v>
      </c>
      <c r="C71" s="880"/>
      <c r="D71" s="880"/>
      <c r="E71" s="880"/>
      <c r="F71" s="880"/>
      <c r="G71" s="881" t="e">
        <f t="shared" si="2"/>
        <v>#DIV/0!</v>
      </c>
      <c r="H71" s="881" t="e">
        <f t="shared" si="3"/>
        <v>#DIV/0!</v>
      </c>
    </row>
    <row r="72" spans="1:8" ht="21" customHeight="1">
      <c r="A72" s="1162" t="s">
        <v>337</v>
      </c>
      <c r="B72" s="1158" t="s">
        <v>458</v>
      </c>
      <c r="C72" s="1140">
        <f>C73+C74</f>
        <v>0</v>
      </c>
      <c r="D72" s="1140">
        <f>D73+D74</f>
        <v>0</v>
      </c>
      <c r="E72" s="1140">
        <f>E73+E74</f>
        <v>0</v>
      </c>
      <c r="F72" s="1140">
        <f>F73+F74</f>
        <v>0</v>
      </c>
      <c r="G72" s="1140" t="e">
        <f>F72/E72%</f>
        <v>#DIV/0!</v>
      </c>
      <c r="H72" s="1140" t="e">
        <f>F72/C72%</f>
        <v>#DIV/0!</v>
      </c>
    </row>
    <row r="73" spans="1:8" ht="21" customHeight="1">
      <c r="A73" s="1159" t="s">
        <v>452</v>
      </c>
      <c r="B73" s="1160" t="s">
        <v>460</v>
      </c>
      <c r="C73" s="880"/>
      <c r="D73" s="880"/>
      <c r="E73" s="880"/>
      <c r="F73" s="880"/>
      <c r="G73" s="881" t="e">
        <f>F73/E73%</f>
        <v>#DIV/0!</v>
      </c>
      <c r="H73" s="881" t="e">
        <f>F73/C73%</f>
        <v>#DIV/0!</v>
      </c>
    </row>
    <row r="74" spans="1:8" ht="21" customHeight="1">
      <c r="A74" s="1159" t="s">
        <v>454</v>
      </c>
      <c r="B74" s="1160" t="s">
        <v>462</v>
      </c>
      <c r="C74" s="880"/>
      <c r="D74" s="880"/>
      <c r="E74" s="880"/>
      <c r="F74" s="880"/>
      <c r="G74" s="881" t="e">
        <f>F74/E74%</f>
        <v>#DIV/0!</v>
      </c>
      <c r="H74" s="881" t="e">
        <f>F74/C74%</f>
        <v>#DIV/0!</v>
      </c>
    </row>
    <row r="75" spans="1:8" ht="21" customHeight="1">
      <c r="A75" s="1162" t="s">
        <v>338</v>
      </c>
      <c r="B75" s="1158" t="s">
        <v>464</v>
      </c>
      <c r="C75" s="1140">
        <f>C76+C77</f>
        <v>0</v>
      </c>
      <c r="D75" s="1140">
        <f>D76+D77</f>
        <v>0</v>
      </c>
      <c r="E75" s="1140">
        <f>E76+E77</f>
        <v>0</v>
      </c>
      <c r="F75" s="1140">
        <f>F76+F77</f>
        <v>0</v>
      </c>
      <c r="G75" s="1140" t="e">
        <f t="shared" si="2"/>
        <v>#DIV/0!</v>
      </c>
      <c r="H75" s="1140" t="e">
        <f t="shared" si="3"/>
        <v>#DIV/0!</v>
      </c>
    </row>
    <row r="76" spans="1:8" ht="21" customHeight="1">
      <c r="A76" s="1159" t="s">
        <v>459</v>
      </c>
      <c r="B76" s="1160" t="s">
        <v>467</v>
      </c>
      <c r="C76" s="880"/>
      <c r="D76" s="880"/>
      <c r="E76" s="880"/>
      <c r="F76" s="880"/>
      <c r="G76" s="881" t="e">
        <f t="shared" si="2"/>
        <v>#DIV/0!</v>
      </c>
      <c r="H76" s="881" t="e">
        <f t="shared" si="3"/>
        <v>#DIV/0!</v>
      </c>
    </row>
    <row r="77" spans="1:8" s="1163" customFormat="1" ht="21" customHeight="1">
      <c r="A77" s="1159" t="s">
        <v>461</v>
      </c>
      <c r="B77" s="1160" t="s">
        <v>402</v>
      </c>
      <c r="C77" s="880"/>
      <c r="D77" s="880"/>
      <c r="E77" s="880"/>
      <c r="F77" s="880"/>
      <c r="G77" s="881" t="e">
        <f t="shared" si="2"/>
        <v>#DIV/0!</v>
      </c>
      <c r="H77" s="881" t="e">
        <f t="shared" si="3"/>
        <v>#DIV/0!</v>
      </c>
    </row>
    <row r="78" spans="1:8" s="1163" customFormat="1" ht="21" customHeight="1">
      <c r="A78" s="1162" t="s">
        <v>463</v>
      </c>
      <c r="B78" s="1164" t="s">
        <v>470</v>
      </c>
      <c r="C78" s="418">
        <f>C79+C80+C82+C81</f>
        <v>0</v>
      </c>
      <c r="D78" s="418">
        <f>D79+D80+D82+D81</f>
        <v>0</v>
      </c>
      <c r="E78" s="418">
        <f>E79+E80+E82+E81</f>
        <v>0</v>
      </c>
      <c r="F78" s="418">
        <f>F79+F80+F82+F81</f>
        <v>0</v>
      </c>
      <c r="G78" s="418" t="e">
        <f t="shared" si="2"/>
        <v>#DIV/0!</v>
      </c>
      <c r="H78" s="418" t="e">
        <f t="shared" si="3"/>
        <v>#DIV/0!</v>
      </c>
    </row>
    <row r="79" spans="1:8" s="1163" customFormat="1" ht="21" customHeight="1">
      <c r="A79" s="1159" t="s">
        <v>466</v>
      </c>
      <c r="B79" s="871" t="s">
        <v>886</v>
      </c>
      <c r="C79" s="880"/>
      <c r="D79" s="880"/>
      <c r="E79" s="880"/>
      <c r="F79" s="880"/>
      <c r="G79" s="881" t="e">
        <f t="shared" si="2"/>
        <v>#DIV/0!</v>
      </c>
      <c r="H79" s="881" t="e">
        <f t="shared" si="3"/>
        <v>#DIV/0!</v>
      </c>
    </row>
    <row r="80" spans="1:8" s="1163" customFormat="1" ht="21" customHeight="1">
      <c r="A80" s="1159" t="s">
        <v>468</v>
      </c>
      <c r="B80" s="871" t="s">
        <v>1120</v>
      </c>
      <c r="C80" s="880"/>
      <c r="D80" s="880"/>
      <c r="E80" s="880"/>
      <c r="F80" s="880"/>
      <c r="G80" s="881" t="e">
        <f t="shared" si="2"/>
        <v>#DIV/0!</v>
      </c>
      <c r="H80" s="881" t="e">
        <f t="shared" si="3"/>
        <v>#DIV/0!</v>
      </c>
    </row>
    <row r="81" spans="1:8" s="1163" customFormat="1" ht="21" customHeight="1">
      <c r="A81" s="1159" t="s">
        <v>1138</v>
      </c>
      <c r="B81" s="867" t="s">
        <v>1139</v>
      </c>
      <c r="C81" s="880"/>
      <c r="D81" s="880"/>
      <c r="E81" s="880"/>
      <c r="F81" s="880"/>
      <c r="G81" s="881" t="e">
        <f t="shared" si="2"/>
        <v>#DIV/0!</v>
      </c>
      <c r="H81" s="881" t="e">
        <f t="shared" si="3"/>
        <v>#DIV/0!</v>
      </c>
    </row>
    <row r="82" spans="1:8" s="1163" customFormat="1" ht="21" customHeight="1">
      <c r="A82" s="1159" t="s">
        <v>1140</v>
      </c>
      <c r="B82" s="871" t="s">
        <v>1141</v>
      </c>
      <c r="C82" s="880"/>
      <c r="D82" s="880"/>
      <c r="E82" s="880"/>
      <c r="F82" s="880"/>
      <c r="G82" s="881" t="e">
        <f t="shared" si="2"/>
        <v>#DIV/0!</v>
      </c>
      <c r="H82" s="881" t="e">
        <f t="shared" si="3"/>
        <v>#DIV/0!</v>
      </c>
    </row>
    <row r="83" spans="1:8" s="1163" customFormat="1" ht="21" customHeight="1">
      <c r="A83" s="1162" t="s">
        <v>469</v>
      </c>
      <c r="B83" s="1158" t="s">
        <v>478</v>
      </c>
      <c r="C83" s="1140">
        <f>C84+C85+C86</f>
        <v>0</v>
      </c>
      <c r="D83" s="1140">
        <f>D84+D85+D86</f>
        <v>0</v>
      </c>
      <c r="E83" s="1140">
        <f>E84+E85+E86</f>
        <v>0</v>
      </c>
      <c r="F83" s="1140">
        <f>F84+F85+F86</f>
        <v>0</v>
      </c>
      <c r="G83" s="1140" t="e">
        <f t="shared" si="2"/>
        <v>#DIV/0!</v>
      </c>
      <c r="H83" s="1140" t="e">
        <f t="shared" si="3"/>
        <v>#DIV/0!</v>
      </c>
    </row>
    <row r="84" spans="1:8" s="1163" customFormat="1" ht="21" customHeight="1">
      <c r="A84" s="1159" t="s">
        <v>471</v>
      </c>
      <c r="B84" s="895" t="s">
        <v>482</v>
      </c>
      <c r="C84" s="880"/>
      <c r="D84" s="880"/>
      <c r="E84" s="880"/>
      <c r="F84" s="880"/>
      <c r="G84" s="881" t="e">
        <f t="shared" si="2"/>
        <v>#DIV/0!</v>
      </c>
      <c r="H84" s="881" t="e">
        <f t="shared" si="3"/>
        <v>#DIV/0!</v>
      </c>
    </row>
    <row r="85" spans="1:8" s="1163" customFormat="1" ht="21" customHeight="1">
      <c r="A85" s="1159" t="s">
        <v>473</v>
      </c>
      <c r="B85" s="1160" t="s">
        <v>480</v>
      </c>
      <c r="C85" s="880"/>
      <c r="D85" s="880"/>
      <c r="E85" s="880"/>
      <c r="F85" s="880"/>
      <c r="G85" s="881" t="e">
        <f t="shared" si="2"/>
        <v>#DIV/0!</v>
      </c>
      <c r="H85" s="881" t="e">
        <f t="shared" si="3"/>
        <v>#DIV/0!</v>
      </c>
    </row>
    <row r="86" spans="1:8" s="1163" customFormat="1" ht="21" customHeight="1">
      <c r="A86" s="1159" t="s">
        <v>474</v>
      </c>
      <c r="B86" s="1160" t="s">
        <v>402</v>
      </c>
      <c r="C86" s="880"/>
      <c r="D86" s="880"/>
      <c r="E86" s="880"/>
      <c r="F86" s="880"/>
      <c r="G86" s="881" t="e">
        <f t="shared" si="2"/>
        <v>#DIV/0!</v>
      </c>
      <c r="H86" s="881" t="e">
        <f t="shared" si="3"/>
        <v>#DIV/0!</v>
      </c>
    </row>
    <row r="87" spans="1:8" s="1163" customFormat="1" ht="21" customHeight="1">
      <c r="A87" s="868" t="s">
        <v>484</v>
      </c>
      <c r="B87" s="883" t="s">
        <v>485</v>
      </c>
      <c r="C87" s="1146"/>
      <c r="D87" s="1146"/>
      <c r="E87" s="1146"/>
      <c r="F87" s="1146"/>
      <c r="G87" s="870" t="e">
        <f t="shared" si="2"/>
        <v>#DIV/0!</v>
      </c>
      <c r="H87" s="1140" t="e">
        <f t="shared" si="3"/>
        <v>#DIV/0!</v>
      </c>
    </row>
    <row r="88" spans="1:8" s="1163" customFormat="1" ht="21" customHeight="1">
      <c r="A88" s="868" t="s">
        <v>486</v>
      </c>
      <c r="B88" s="1152" t="s">
        <v>487</v>
      </c>
      <c r="C88" s="870">
        <f>C89+C90</f>
        <v>0</v>
      </c>
      <c r="D88" s="870">
        <f>D89+D90</f>
        <v>0</v>
      </c>
      <c r="E88" s="870">
        <f>E89+E90</f>
        <v>0</v>
      </c>
      <c r="F88" s="870">
        <f>F89+F90</f>
        <v>0</v>
      </c>
      <c r="G88" s="870" t="e">
        <f t="shared" si="2"/>
        <v>#DIV/0!</v>
      </c>
      <c r="H88" s="1140" t="e">
        <f t="shared" si="3"/>
        <v>#DIV/0!</v>
      </c>
    </row>
    <row r="89" spans="1:8" s="1163" customFormat="1" ht="21" customHeight="1">
      <c r="A89" s="456" t="s">
        <v>1</v>
      </c>
      <c r="B89" s="1160" t="s">
        <v>488</v>
      </c>
      <c r="C89" s="880"/>
      <c r="D89" s="880"/>
      <c r="E89" s="880"/>
      <c r="F89" s="880"/>
      <c r="G89" s="881" t="e">
        <f t="shared" si="2"/>
        <v>#DIV/0!</v>
      </c>
      <c r="H89" s="881" t="e">
        <f t="shared" si="3"/>
        <v>#DIV/0!</v>
      </c>
    </row>
    <row r="90" spans="1:8" s="1163" customFormat="1" ht="21" customHeight="1">
      <c r="A90" s="456" t="s">
        <v>2</v>
      </c>
      <c r="B90" s="1160" t="s">
        <v>402</v>
      </c>
      <c r="C90" s="880"/>
      <c r="D90" s="880"/>
      <c r="E90" s="880"/>
      <c r="F90" s="880"/>
      <c r="G90" s="881" t="e">
        <f t="shared" si="2"/>
        <v>#DIV/0!</v>
      </c>
      <c r="H90" s="881" t="e">
        <f t="shared" si="3"/>
        <v>#DIV/0!</v>
      </c>
    </row>
    <row r="91" spans="1:8" s="1163" customFormat="1" ht="21" customHeight="1">
      <c r="A91" s="868" t="s">
        <v>489</v>
      </c>
      <c r="B91" s="1152" t="s">
        <v>490</v>
      </c>
      <c r="C91" s="870">
        <f>C92+C94+C93</f>
        <v>0</v>
      </c>
      <c r="D91" s="870">
        <f>D92+D94+D93</f>
        <v>0</v>
      </c>
      <c r="E91" s="870">
        <f>E92+E94+E93</f>
        <v>0</v>
      </c>
      <c r="F91" s="870">
        <f>F92+F94+F93</f>
        <v>0</v>
      </c>
      <c r="G91" s="870" t="e">
        <f t="shared" si="2"/>
        <v>#DIV/0!</v>
      </c>
      <c r="H91" s="1140" t="e">
        <f t="shared" si="3"/>
        <v>#DIV/0!</v>
      </c>
    </row>
    <row r="92" spans="1:8" s="1163" customFormat="1" ht="21" customHeight="1">
      <c r="A92" s="456" t="s">
        <v>1</v>
      </c>
      <c r="B92" s="887" t="s">
        <v>491</v>
      </c>
      <c r="C92" s="880"/>
      <c r="D92" s="880"/>
      <c r="E92" s="880"/>
      <c r="F92" s="880"/>
      <c r="G92" s="881" t="e">
        <f t="shared" si="2"/>
        <v>#DIV/0!</v>
      </c>
      <c r="H92" s="881" t="e">
        <f t="shared" si="3"/>
        <v>#DIV/0!</v>
      </c>
    </row>
    <row r="93" spans="1:8" s="1163" customFormat="1" ht="21" customHeight="1">
      <c r="A93" s="456" t="s">
        <v>2</v>
      </c>
      <c r="B93" s="866" t="s">
        <v>492</v>
      </c>
      <c r="C93" s="880"/>
      <c r="D93" s="880"/>
      <c r="E93" s="880"/>
      <c r="F93" s="880"/>
      <c r="G93" s="881" t="e">
        <f t="shared" si="2"/>
        <v>#DIV/0!</v>
      </c>
      <c r="H93" s="881" t="e">
        <f t="shared" si="3"/>
        <v>#DIV/0!</v>
      </c>
    </row>
    <row r="94" spans="1:8" s="1163" customFormat="1" ht="21" customHeight="1">
      <c r="A94" s="456" t="s">
        <v>4</v>
      </c>
      <c r="B94" s="866" t="s">
        <v>478</v>
      </c>
      <c r="C94" s="880"/>
      <c r="D94" s="880"/>
      <c r="E94" s="880"/>
      <c r="F94" s="880"/>
      <c r="G94" s="881" t="e">
        <f t="shared" si="2"/>
        <v>#DIV/0!</v>
      </c>
      <c r="H94" s="881" t="e">
        <f t="shared" si="3"/>
        <v>#DIV/0!</v>
      </c>
    </row>
    <row r="95" spans="1:8" s="1163" customFormat="1" ht="21" customHeight="1">
      <c r="A95" s="868" t="s">
        <v>493</v>
      </c>
      <c r="B95" s="1153" t="s">
        <v>1142</v>
      </c>
      <c r="C95" s="1146"/>
      <c r="D95" s="1146"/>
      <c r="E95" s="1146"/>
      <c r="F95" s="1146"/>
      <c r="G95" s="870" t="e">
        <f t="shared" si="2"/>
        <v>#DIV/0!</v>
      </c>
      <c r="H95" s="1140" t="e">
        <f t="shared" si="3"/>
        <v>#DIV/0!</v>
      </c>
    </row>
    <row r="96" spans="1:8" s="1163" customFormat="1" ht="21" customHeight="1">
      <c r="A96" s="868" t="s">
        <v>495</v>
      </c>
      <c r="B96" s="1165" t="s">
        <v>494</v>
      </c>
      <c r="C96" s="1146"/>
      <c r="D96" s="1146"/>
      <c r="E96" s="1146"/>
      <c r="F96" s="1146"/>
      <c r="G96" s="870" t="e">
        <f t="shared" si="2"/>
        <v>#DIV/0!</v>
      </c>
      <c r="H96" s="1140" t="e">
        <f t="shared" si="3"/>
        <v>#DIV/0!</v>
      </c>
    </row>
    <row r="97" spans="1:8" s="1163" customFormat="1" ht="12" customHeight="1">
      <c r="A97" s="1693"/>
      <c r="B97" s="1693"/>
      <c r="C97" s="1693"/>
      <c r="D97" s="1693"/>
      <c r="E97" s="1693"/>
      <c r="F97" s="1693"/>
      <c r="G97" s="1693"/>
      <c r="H97" s="1693"/>
    </row>
    <row r="98" spans="1:8" s="1163" customFormat="1" ht="24.75" customHeight="1">
      <c r="A98" s="451" t="s">
        <v>497</v>
      </c>
      <c r="B98" s="1166" t="s">
        <v>496</v>
      </c>
      <c r="C98" s="870">
        <f>C16-C40</f>
        <v>0</v>
      </c>
      <c r="D98" s="870">
        <f>D16-D40</f>
        <v>0</v>
      </c>
      <c r="E98" s="870">
        <f>E16-E40</f>
        <v>0</v>
      </c>
      <c r="F98" s="870">
        <f>F16-F40</f>
        <v>0</v>
      </c>
      <c r="G98" s="870" t="e">
        <f>F98/E98%</f>
        <v>#DIV/0!</v>
      </c>
      <c r="H98" s="1140" t="e">
        <f>F98/C98%</f>
        <v>#DIV/0!</v>
      </c>
    </row>
    <row r="99" spans="1:8" s="1163" customFormat="1" ht="24" customHeight="1">
      <c r="A99" s="451" t="s">
        <v>499</v>
      </c>
      <c r="B99" s="1166" t="s">
        <v>498</v>
      </c>
      <c r="C99" s="1146"/>
      <c r="D99" s="1146"/>
      <c r="E99" s="1146"/>
      <c r="F99" s="1146"/>
      <c r="G99" s="870" t="e">
        <f>F99/E99%</f>
        <v>#DIV/0!</v>
      </c>
      <c r="H99" s="1140" t="e">
        <f>F99/C99%</f>
        <v>#DIV/0!</v>
      </c>
    </row>
    <row r="100" spans="1:8" s="1163" customFormat="1" ht="21.75" customHeight="1">
      <c r="A100" s="451" t="s">
        <v>505</v>
      </c>
      <c r="B100" s="1166" t="s">
        <v>895</v>
      </c>
      <c r="C100" s="870">
        <f>C98-C99</f>
        <v>0</v>
      </c>
      <c r="D100" s="870">
        <f>D98-D99</f>
        <v>0</v>
      </c>
      <c r="E100" s="870">
        <f>E98-E99</f>
        <v>0</v>
      </c>
      <c r="F100" s="870">
        <f>F98-F99</f>
        <v>0</v>
      </c>
      <c r="G100" s="870" t="e">
        <f>F100/E100%</f>
        <v>#DIV/0!</v>
      </c>
      <c r="H100" s="1140" t="e">
        <f>F100/C100%</f>
        <v>#DIV/0!</v>
      </c>
    </row>
    <row r="101" spans="1:8" s="1167" customFormat="1" ht="6" customHeight="1">
      <c r="A101" s="1704"/>
      <c r="B101" s="1705"/>
      <c r="C101" s="1705"/>
      <c r="D101" s="1705"/>
      <c r="E101" s="1705"/>
      <c r="F101" s="1705"/>
      <c r="G101" s="1705"/>
      <c r="H101" s="1706"/>
    </row>
    <row r="102" spans="1:8" s="1163" customFormat="1" ht="23.25" customHeight="1">
      <c r="A102" s="1147" t="s">
        <v>512</v>
      </c>
      <c r="B102" s="1152" t="s">
        <v>506</v>
      </c>
      <c r="C102" s="1168">
        <f>C103+C104+C105+C106</f>
        <v>0</v>
      </c>
      <c r="D102" s="1168">
        <f>D103+D104+D105+D106</f>
        <v>0</v>
      </c>
      <c r="E102" s="1168">
        <f>E103+E104+E105+E106</f>
        <v>0</v>
      </c>
      <c r="F102" s="1168">
        <f>F103+F104+F105+F106</f>
        <v>0</v>
      </c>
      <c r="G102" s="1168" t="e">
        <f>F102/E102%</f>
        <v>#DIV/0!</v>
      </c>
      <c r="H102" s="1169" t="e">
        <f>F102/C102%</f>
        <v>#DIV/0!</v>
      </c>
    </row>
    <row r="103" spans="1:8" ht="21.75" customHeight="1">
      <c r="A103" s="1143" t="s">
        <v>1</v>
      </c>
      <c r="B103" s="895" t="s">
        <v>507</v>
      </c>
      <c r="C103" s="428"/>
      <c r="D103" s="428"/>
      <c r="E103" s="428"/>
      <c r="F103" s="428"/>
      <c r="G103" s="434" t="e">
        <f>F103/E103%</f>
        <v>#DIV/0!</v>
      </c>
      <c r="H103" s="434" t="e">
        <f>F103/C103%</f>
        <v>#DIV/0!</v>
      </c>
    </row>
    <row r="104" spans="1:8" ht="21.75" customHeight="1">
      <c r="A104" s="1143" t="s">
        <v>2</v>
      </c>
      <c r="B104" s="895" t="s">
        <v>508</v>
      </c>
      <c r="C104" s="428"/>
      <c r="D104" s="428"/>
      <c r="E104" s="428"/>
      <c r="F104" s="428"/>
      <c r="G104" s="434" t="e">
        <f>F104/E104%</f>
        <v>#DIV/0!</v>
      </c>
      <c r="H104" s="434" t="e">
        <f>F104/C104%</f>
        <v>#DIV/0!</v>
      </c>
    </row>
    <row r="105" spans="1:8" ht="21.75" customHeight="1">
      <c r="A105" s="1143" t="s">
        <v>4</v>
      </c>
      <c r="B105" s="895" t="s">
        <v>509</v>
      </c>
      <c r="C105" s="428"/>
      <c r="D105" s="428"/>
      <c r="E105" s="428"/>
      <c r="F105" s="428"/>
      <c r="G105" s="434" t="e">
        <f>F105/E105%</f>
        <v>#DIV/0!</v>
      </c>
      <c r="H105" s="434" t="e">
        <f>F105/C105%</f>
        <v>#DIV/0!</v>
      </c>
    </row>
    <row r="106" spans="1:8" ht="24" customHeight="1">
      <c r="A106" s="1143" t="s">
        <v>8</v>
      </c>
      <c r="B106" s="895" t="s">
        <v>510</v>
      </c>
      <c r="C106" s="428"/>
      <c r="D106" s="428"/>
      <c r="E106" s="428"/>
      <c r="F106" s="428"/>
      <c r="G106" s="434" t="e">
        <f>F106/E106%</f>
        <v>#DIV/0!</v>
      </c>
      <c r="H106" s="434" t="e">
        <f>F106/C106%</f>
        <v>#DIV/0!</v>
      </c>
    </row>
    <row r="107" spans="1:8" ht="11.25" customHeight="1">
      <c r="A107" s="1707"/>
      <c r="B107" s="1707"/>
      <c r="C107" s="1707"/>
      <c r="D107" s="1707"/>
      <c r="E107" s="1707"/>
      <c r="F107" s="1707"/>
      <c r="G107" s="1707"/>
      <c r="H107" s="1707"/>
    </row>
    <row r="108" spans="1:8" s="1163" customFormat="1" ht="22.5" customHeight="1">
      <c r="A108" s="1147" t="s">
        <v>896</v>
      </c>
      <c r="B108" s="1152" t="s">
        <v>513</v>
      </c>
      <c r="C108" s="1168">
        <f>C109+C110+C111+C113+C112</f>
        <v>0</v>
      </c>
      <c r="D108" s="1168">
        <f>D109+D110+D111+D113+D112</f>
        <v>0</v>
      </c>
      <c r="E108" s="1168">
        <f>E109+E110+E111+E113+E112</f>
        <v>0</v>
      </c>
      <c r="F108" s="1168">
        <f>F109+F110+F111+F113+F112</f>
        <v>0</v>
      </c>
      <c r="G108" s="1168" t="e">
        <f aca="true" t="shared" si="4" ref="G108:G113">F108/E108%</f>
        <v>#DIV/0!</v>
      </c>
      <c r="H108" s="1169" t="e">
        <f aca="true" t="shared" si="5" ref="H108:H113">F108/C108%</f>
        <v>#DIV/0!</v>
      </c>
    </row>
    <row r="109" spans="1:8" ht="18.75" customHeight="1">
      <c r="A109" s="1143" t="s">
        <v>1</v>
      </c>
      <c r="B109" s="895" t="s">
        <v>507</v>
      </c>
      <c r="C109" s="428"/>
      <c r="D109" s="428"/>
      <c r="E109" s="428"/>
      <c r="F109" s="428"/>
      <c r="G109" s="434" t="e">
        <f t="shared" si="4"/>
        <v>#DIV/0!</v>
      </c>
      <c r="H109" s="434" t="e">
        <f t="shared" si="5"/>
        <v>#DIV/0!</v>
      </c>
    </row>
    <row r="110" spans="1:8" ht="21" customHeight="1">
      <c r="A110" s="1143" t="s">
        <v>2</v>
      </c>
      <c r="B110" s="895" t="s">
        <v>508</v>
      </c>
      <c r="C110" s="428"/>
      <c r="D110" s="428"/>
      <c r="E110" s="428"/>
      <c r="F110" s="428"/>
      <c r="G110" s="434" t="e">
        <f t="shared" si="4"/>
        <v>#DIV/0!</v>
      </c>
      <c r="H110" s="434" t="e">
        <f t="shared" si="5"/>
        <v>#DIV/0!</v>
      </c>
    </row>
    <row r="111" spans="1:8" ht="21.75" customHeight="1">
      <c r="A111" s="1143" t="s">
        <v>4</v>
      </c>
      <c r="B111" s="895" t="s">
        <v>509</v>
      </c>
      <c r="C111" s="428"/>
      <c r="D111" s="428"/>
      <c r="E111" s="428"/>
      <c r="F111" s="428"/>
      <c r="G111" s="434" t="e">
        <f t="shared" si="4"/>
        <v>#DIV/0!</v>
      </c>
      <c r="H111" s="434" t="e">
        <f t="shared" si="5"/>
        <v>#DIV/0!</v>
      </c>
    </row>
    <row r="112" spans="1:8" ht="21" customHeight="1">
      <c r="A112" s="1143" t="s">
        <v>8</v>
      </c>
      <c r="B112" s="895" t="s">
        <v>510</v>
      </c>
      <c r="C112" s="428"/>
      <c r="D112" s="428"/>
      <c r="E112" s="428"/>
      <c r="F112" s="428"/>
      <c r="G112" s="434" t="e">
        <f t="shared" si="4"/>
        <v>#DIV/0!</v>
      </c>
      <c r="H112" s="434" t="e">
        <f t="shared" si="5"/>
        <v>#DIV/0!</v>
      </c>
    </row>
    <row r="113" spans="1:8" ht="21" customHeight="1">
      <c r="A113" s="1143" t="s">
        <v>335</v>
      </c>
      <c r="B113" s="895" t="s">
        <v>514</v>
      </c>
      <c r="C113" s="428"/>
      <c r="D113" s="428"/>
      <c r="E113" s="428"/>
      <c r="F113" s="428"/>
      <c r="G113" s="434" t="e">
        <f t="shared" si="4"/>
        <v>#DIV/0!</v>
      </c>
      <c r="H113" s="434" t="e">
        <f t="shared" si="5"/>
        <v>#DIV/0!</v>
      </c>
    </row>
    <row r="114" spans="1:7" ht="9" customHeight="1">
      <c r="A114" s="1126"/>
      <c r="B114" s="1170"/>
      <c r="C114" s="1170"/>
      <c r="D114" s="1171"/>
      <c r="E114" s="1171"/>
      <c r="F114" s="1171"/>
      <c r="G114" s="1171"/>
    </row>
    <row r="115" spans="1:7" ht="13.5" customHeight="1">
      <c r="A115" s="1172"/>
      <c r="B115" s="900" t="s">
        <v>544</v>
      </c>
      <c r="C115" s="900"/>
      <c r="D115" s="1172"/>
      <c r="E115" s="1167"/>
      <c r="F115" s="1167"/>
      <c r="G115" s="1167"/>
    </row>
    <row r="116" spans="1:7" ht="6.75" customHeight="1">
      <c r="A116" s="1172"/>
      <c r="B116" s="1173"/>
      <c r="C116" s="1173"/>
      <c r="D116" s="1167"/>
      <c r="E116" s="1167"/>
      <c r="F116" s="1167"/>
      <c r="G116" s="1167"/>
    </row>
    <row r="117" spans="1:8" ht="15.75" customHeight="1">
      <c r="A117" s="1698" t="s">
        <v>11</v>
      </c>
      <c r="B117" s="1698" t="s">
        <v>327</v>
      </c>
      <c r="C117" s="1599" t="s">
        <v>545</v>
      </c>
      <c r="D117" s="1599" t="s">
        <v>546</v>
      </c>
      <c r="E117" s="1600" t="s">
        <v>1143</v>
      </c>
      <c r="F117" s="1599" t="s">
        <v>548</v>
      </c>
      <c r="G117" s="1470" t="s">
        <v>549</v>
      </c>
      <c r="H117" s="1470" t="s">
        <v>550</v>
      </c>
    </row>
    <row r="118" spans="1:8" ht="11.25" customHeight="1">
      <c r="A118" s="1698"/>
      <c r="B118" s="1698"/>
      <c r="C118" s="1599"/>
      <c r="D118" s="1599"/>
      <c r="E118" s="1600"/>
      <c r="F118" s="1599"/>
      <c r="G118" s="1470"/>
      <c r="H118" s="1470"/>
    </row>
    <row r="119" spans="1:8" ht="15" customHeight="1">
      <c r="A119" s="1174" t="s">
        <v>1</v>
      </c>
      <c r="B119" s="1174" t="s">
        <v>2</v>
      </c>
      <c r="C119" s="1174" t="s">
        <v>4</v>
      </c>
      <c r="D119" s="1174" t="s">
        <v>8</v>
      </c>
      <c r="E119" s="1174" t="s">
        <v>335</v>
      </c>
      <c r="F119" s="1174" t="s">
        <v>336</v>
      </c>
      <c r="G119" s="1174" t="s">
        <v>337</v>
      </c>
      <c r="H119" s="1174" t="s">
        <v>338</v>
      </c>
    </row>
    <row r="120" spans="1:8" ht="16.5" customHeight="1">
      <c r="A120" s="552" t="s">
        <v>180</v>
      </c>
      <c r="B120" s="1166" t="s">
        <v>1144</v>
      </c>
      <c r="C120" s="870">
        <f>C121+C122+C123</f>
        <v>0</v>
      </c>
      <c r="D120" s="870">
        <f>D121+D122+D123</f>
        <v>0</v>
      </c>
      <c r="E120" s="870">
        <f>E121+E122+E123</f>
        <v>0</v>
      </c>
      <c r="F120" s="870">
        <f>F121+F122+F123</f>
        <v>0</v>
      </c>
      <c r="G120" s="870">
        <f>F120-E120</f>
        <v>0</v>
      </c>
      <c r="H120" s="870">
        <f>F120-C120</f>
        <v>0</v>
      </c>
    </row>
    <row r="121" spans="1:8" ht="16.5" customHeight="1">
      <c r="A121" s="1143" t="s">
        <v>1</v>
      </c>
      <c r="B121" s="1175" t="s">
        <v>552</v>
      </c>
      <c r="C121" s="1176"/>
      <c r="D121" s="1176"/>
      <c r="E121" s="1176"/>
      <c r="F121" s="1176"/>
      <c r="G121" s="1177">
        <f>F121-E121</f>
        <v>0</v>
      </c>
      <c r="H121" s="1177">
        <f>F121-C121</f>
        <v>0</v>
      </c>
    </row>
    <row r="122" spans="1:8" ht="16.5" customHeight="1">
      <c r="A122" s="1143" t="s">
        <v>2</v>
      </c>
      <c r="B122" s="1175" t="s">
        <v>899</v>
      </c>
      <c r="C122" s="1176"/>
      <c r="D122" s="1176"/>
      <c r="E122" s="1176"/>
      <c r="F122" s="1176"/>
      <c r="G122" s="1177">
        <f>F122-E122</f>
        <v>0</v>
      </c>
      <c r="H122" s="1177">
        <f>F122-C122</f>
        <v>0</v>
      </c>
    </row>
    <row r="123" spans="1:8" ht="16.5" customHeight="1">
      <c r="A123" s="1143" t="s">
        <v>4</v>
      </c>
      <c r="B123" s="1175" t="s">
        <v>1145</v>
      </c>
      <c r="C123" s="1176"/>
      <c r="D123" s="1176"/>
      <c r="E123" s="1176"/>
      <c r="F123" s="1176"/>
      <c r="G123" s="1177">
        <f>F123-E123</f>
        <v>0</v>
      </c>
      <c r="H123" s="1177">
        <f>F123-C123</f>
        <v>0</v>
      </c>
    </row>
    <row r="124" spans="1:7" ht="6" customHeight="1">
      <c r="A124" s="1178"/>
      <c r="B124" s="1179"/>
      <c r="C124" s="1179"/>
      <c r="D124" s="1180"/>
      <c r="E124" s="1180"/>
      <c r="F124" s="1180"/>
      <c r="G124" s="1180"/>
    </row>
    <row r="125" spans="2:7" ht="15">
      <c r="B125" s="1450" t="s">
        <v>561</v>
      </c>
      <c r="C125" s="1450"/>
      <c r="D125" s="1450"/>
      <c r="E125" s="1450"/>
      <c r="F125" s="494"/>
      <c r="G125" s="494"/>
    </row>
    <row r="126" spans="4:7" ht="4.5" customHeight="1">
      <c r="D126" s="494"/>
      <c r="E126" s="494"/>
      <c r="F126" s="494"/>
      <c r="G126" s="494"/>
    </row>
    <row r="127" spans="1:8" ht="18" customHeight="1">
      <c r="A127" s="1698" t="s">
        <v>11</v>
      </c>
      <c r="B127" s="1698" t="s">
        <v>327</v>
      </c>
      <c r="C127" s="1599" t="s">
        <v>546</v>
      </c>
      <c r="D127" s="1589" t="s">
        <v>562</v>
      </c>
      <c r="E127" s="1589"/>
      <c r="F127" s="1599" t="s">
        <v>548</v>
      </c>
      <c r="G127" s="1470" t="s">
        <v>550</v>
      </c>
      <c r="H127" s="1470" t="s">
        <v>332</v>
      </c>
    </row>
    <row r="128" spans="1:8" ht="25.5" customHeight="1">
      <c r="A128" s="1698"/>
      <c r="B128" s="1698"/>
      <c r="C128" s="1599"/>
      <c r="D128" s="840" t="s">
        <v>902</v>
      </c>
      <c r="E128" s="840" t="s">
        <v>903</v>
      </c>
      <c r="F128" s="1599"/>
      <c r="G128" s="1470"/>
      <c r="H128" s="1470"/>
    </row>
    <row r="129" spans="1:8" ht="14.25" customHeight="1">
      <c r="A129" s="1136" t="s">
        <v>1</v>
      </c>
      <c r="B129" s="1136" t="s">
        <v>2</v>
      </c>
      <c r="C129" s="1136" t="s">
        <v>4</v>
      </c>
      <c r="D129" s="1136" t="s">
        <v>8</v>
      </c>
      <c r="E129" s="1136" t="s">
        <v>335</v>
      </c>
      <c r="F129" s="1136" t="s">
        <v>336</v>
      </c>
      <c r="G129" s="1136" t="s">
        <v>337</v>
      </c>
      <c r="H129" s="1136" t="s">
        <v>338</v>
      </c>
    </row>
    <row r="130" spans="1:8" s="1163" customFormat="1" ht="30.75" customHeight="1">
      <c r="A130" s="1181" t="s">
        <v>565</v>
      </c>
      <c r="B130" s="533" t="s">
        <v>566</v>
      </c>
      <c r="C130" s="845">
        <f>SUM(C132:C136)</f>
        <v>0</v>
      </c>
      <c r="D130" s="845">
        <f>SUM(D132:D136)</f>
        <v>0</v>
      </c>
      <c r="E130" s="845">
        <f>SUM(E132:E136)</f>
        <v>0</v>
      </c>
      <c r="F130" s="845">
        <f>SUM(F132:F136)</f>
        <v>0</v>
      </c>
      <c r="G130" s="551">
        <f>F130-C130</f>
        <v>0</v>
      </c>
      <c r="H130" s="417" t="e">
        <f aca="true" t="shared" si="6" ref="H130:H139">F130/C130%</f>
        <v>#DIV/0!</v>
      </c>
    </row>
    <row r="131" spans="1:8" ht="12.75">
      <c r="A131" s="1143"/>
      <c r="B131" s="1182" t="s">
        <v>1146</v>
      </c>
      <c r="C131" s="1183"/>
      <c r="D131" s="1183"/>
      <c r="E131" s="1183"/>
      <c r="F131" s="1183"/>
      <c r="G131" s="551">
        <f aca="true" t="shared" si="7" ref="G131:G139">F131-C131</f>
        <v>0</v>
      </c>
      <c r="H131" s="1184" t="e">
        <f t="shared" si="6"/>
        <v>#DIV/0!</v>
      </c>
    </row>
    <row r="132" spans="1:8" ht="15.75" customHeight="1">
      <c r="A132" s="1143" t="s">
        <v>1</v>
      </c>
      <c r="B132" s="1175" t="s">
        <v>905</v>
      </c>
      <c r="C132" s="460"/>
      <c r="D132" s="460"/>
      <c r="E132" s="460"/>
      <c r="F132" s="460"/>
      <c r="G132" s="551">
        <f t="shared" si="7"/>
        <v>0</v>
      </c>
      <c r="H132" s="461" t="e">
        <f t="shared" si="6"/>
        <v>#DIV/0!</v>
      </c>
    </row>
    <row r="133" spans="1:8" ht="15.75" customHeight="1">
      <c r="A133" s="1143" t="s">
        <v>2</v>
      </c>
      <c r="B133" s="1175" t="s">
        <v>906</v>
      </c>
      <c r="C133" s="460"/>
      <c r="D133" s="460"/>
      <c r="E133" s="460"/>
      <c r="F133" s="460"/>
      <c r="G133" s="551">
        <f t="shared" si="7"/>
        <v>0</v>
      </c>
      <c r="H133" s="461" t="e">
        <f t="shared" si="6"/>
        <v>#DIV/0!</v>
      </c>
    </row>
    <row r="134" spans="1:8" ht="15.75" customHeight="1">
      <c r="A134" s="1143" t="s">
        <v>4</v>
      </c>
      <c r="B134" s="1175" t="s">
        <v>571</v>
      </c>
      <c r="C134" s="460"/>
      <c r="D134" s="460"/>
      <c r="E134" s="460"/>
      <c r="F134" s="460"/>
      <c r="G134" s="551">
        <f t="shared" si="7"/>
        <v>0</v>
      </c>
      <c r="H134" s="461" t="e">
        <f t="shared" si="6"/>
        <v>#DIV/0!</v>
      </c>
    </row>
    <row r="135" spans="1:8" ht="15.75" customHeight="1">
      <c r="A135" s="1143" t="s">
        <v>8</v>
      </c>
      <c r="B135" s="1175" t="s">
        <v>572</v>
      </c>
      <c r="C135" s="460"/>
      <c r="D135" s="460"/>
      <c r="E135" s="460"/>
      <c r="F135" s="460"/>
      <c r="G135" s="551">
        <f t="shared" si="7"/>
        <v>0</v>
      </c>
      <c r="H135" s="461" t="e">
        <f t="shared" si="6"/>
        <v>#DIV/0!</v>
      </c>
    </row>
    <row r="136" spans="1:8" ht="15.75" customHeight="1">
      <c r="A136" s="1143" t="s">
        <v>335</v>
      </c>
      <c r="B136" s="1175" t="s">
        <v>402</v>
      </c>
      <c r="C136" s="460"/>
      <c r="D136" s="460"/>
      <c r="E136" s="460"/>
      <c r="F136" s="460"/>
      <c r="G136" s="551">
        <f t="shared" si="7"/>
        <v>0</v>
      </c>
      <c r="H136" s="461" t="e">
        <f t="shared" si="6"/>
        <v>#DIV/0!</v>
      </c>
    </row>
    <row r="137" spans="1:8" ht="15.75" customHeight="1">
      <c r="A137" s="552" t="s">
        <v>573</v>
      </c>
      <c r="B137" s="550" t="s">
        <v>574</v>
      </c>
      <c r="C137" s="415"/>
      <c r="D137" s="415"/>
      <c r="E137" s="415"/>
      <c r="F137" s="415"/>
      <c r="G137" s="551">
        <f t="shared" si="7"/>
        <v>0</v>
      </c>
      <c r="H137" s="417" t="e">
        <f t="shared" si="6"/>
        <v>#DIV/0!</v>
      </c>
    </row>
    <row r="138" spans="1:8" ht="15.75" customHeight="1">
      <c r="A138" s="1143"/>
      <c r="B138" s="1182" t="s">
        <v>907</v>
      </c>
      <c r="C138" s="1185"/>
      <c r="D138" s="1185"/>
      <c r="E138" s="1185"/>
      <c r="F138" s="1185"/>
      <c r="G138" s="551">
        <f t="shared" si="7"/>
        <v>0</v>
      </c>
      <c r="H138" s="1186" t="e">
        <f t="shared" si="6"/>
        <v>#DIV/0!</v>
      </c>
    </row>
    <row r="139" spans="1:8" ht="15.75" customHeight="1">
      <c r="A139" s="549" t="s">
        <v>576</v>
      </c>
      <c r="B139" s="550" t="s">
        <v>577</v>
      </c>
      <c r="C139" s="418">
        <f>C130-C137</f>
        <v>0</v>
      </c>
      <c r="D139" s="418">
        <f>D130-D137</f>
        <v>0</v>
      </c>
      <c r="E139" s="418">
        <f>E130-E137</f>
        <v>0</v>
      </c>
      <c r="F139" s="418">
        <f>F130-F137</f>
        <v>0</v>
      </c>
      <c r="G139" s="551">
        <f t="shared" si="7"/>
        <v>0</v>
      </c>
      <c r="H139" s="418" t="e">
        <f t="shared" si="6"/>
        <v>#DIV/0!</v>
      </c>
    </row>
    <row r="140" spans="1:8" ht="31.5" customHeight="1">
      <c r="A140" s="549" t="s">
        <v>578</v>
      </c>
      <c r="B140" s="550" t="s">
        <v>579</v>
      </c>
      <c r="C140" s="418" t="s">
        <v>580</v>
      </c>
      <c r="D140" s="418" t="s">
        <v>580</v>
      </c>
      <c r="E140" s="418" t="s">
        <v>580</v>
      </c>
      <c r="F140" s="551" t="s">
        <v>580</v>
      </c>
      <c r="G140" s="551" t="s">
        <v>580</v>
      </c>
      <c r="H140" s="418" t="s">
        <v>580</v>
      </c>
    </row>
    <row r="141" spans="1:8" ht="15.75" customHeight="1">
      <c r="A141" s="552" t="s">
        <v>1</v>
      </c>
      <c r="B141" s="550" t="s">
        <v>581</v>
      </c>
      <c r="C141" s="418" t="s">
        <v>580</v>
      </c>
      <c r="D141" s="418" t="s">
        <v>580</v>
      </c>
      <c r="E141" s="418" t="s">
        <v>580</v>
      </c>
      <c r="F141" s="418"/>
      <c r="G141" s="551" t="s">
        <v>580</v>
      </c>
      <c r="H141" s="418" t="s">
        <v>580</v>
      </c>
    </row>
    <row r="142" spans="1:8" ht="15.75" customHeight="1">
      <c r="A142" s="549"/>
      <c r="B142" s="553" t="s">
        <v>582</v>
      </c>
      <c r="C142" s="418" t="s">
        <v>580</v>
      </c>
      <c r="D142" s="418" t="s">
        <v>580</v>
      </c>
      <c r="E142" s="418" t="s">
        <v>580</v>
      </c>
      <c r="F142" s="554">
        <f>F131-F141</f>
        <v>0</v>
      </c>
      <c r="G142" s="551" t="s">
        <v>580</v>
      </c>
      <c r="H142" s="418" t="s">
        <v>580</v>
      </c>
    </row>
    <row r="143" spans="1:8" ht="15.75" customHeight="1">
      <c r="A143" s="552" t="s">
        <v>2</v>
      </c>
      <c r="B143" s="550" t="s">
        <v>584</v>
      </c>
      <c r="C143" s="418" t="s">
        <v>580</v>
      </c>
      <c r="D143" s="418" t="s">
        <v>580</v>
      </c>
      <c r="E143" s="418" t="s">
        <v>580</v>
      </c>
      <c r="F143" s="555"/>
      <c r="G143" s="551" t="s">
        <v>580</v>
      </c>
      <c r="H143" s="418" t="s">
        <v>580</v>
      </c>
    </row>
    <row r="144" spans="1:8" ht="15.75" customHeight="1">
      <c r="A144" s="549"/>
      <c r="B144" s="553" t="s">
        <v>585</v>
      </c>
      <c r="C144" s="418" t="s">
        <v>580</v>
      </c>
      <c r="D144" s="418" t="s">
        <v>580</v>
      </c>
      <c r="E144" s="418" t="s">
        <v>580</v>
      </c>
      <c r="F144" s="554">
        <f>(F130-F131)-F143</f>
        <v>0</v>
      </c>
      <c r="G144" s="551" t="s">
        <v>580</v>
      </c>
      <c r="H144" s="418" t="s">
        <v>580</v>
      </c>
    </row>
    <row r="145" spans="1:8" ht="4.5" customHeight="1">
      <c r="A145" s="1707"/>
      <c r="B145" s="1707"/>
      <c r="C145" s="1707"/>
      <c r="D145" s="1707"/>
      <c r="E145" s="1707"/>
      <c r="F145" s="1707"/>
      <c r="G145" s="1707"/>
      <c r="H145" s="1707"/>
    </row>
    <row r="146" spans="1:8" s="1163" customFormat="1" ht="15">
      <c r="A146" s="1141" t="s">
        <v>586</v>
      </c>
      <c r="B146" s="556" t="s">
        <v>587</v>
      </c>
      <c r="C146" s="845">
        <f>C148+C154</f>
        <v>0</v>
      </c>
      <c r="D146" s="845">
        <f>D148+D154</f>
        <v>0</v>
      </c>
      <c r="E146" s="845">
        <f>E148+E154</f>
        <v>0</v>
      </c>
      <c r="F146" s="845">
        <f>F148+F154</f>
        <v>0</v>
      </c>
      <c r="G146" s="551">
        <f>F146-C146</f>
        <v>0</v>
      </c>
      <c r="H146" s="417" t="e">
        <f aca="true" t="shared" si="8" ref="H146:H156">F146/C146%</f>
        <v>#DIV/0!</v>
      </c>
    </row>
    <row r="147" spans="1:8" ht="12.75">
      <c r="A147" s="1187"/>
      <c r="B147" s="1188" t="s">
        <v>567</v>
      </c>
      <c r="C147" s="1183"/>
      <c r="D147" s="1183"/>
      <c r="E147" s="1183"/>
      <c r="F147" s="1183"/>
      <c r="G147" s="551">
        <f aca="true" t="shared" si="9" ref="G147:G156">F147-C147</f>
        <v>0</v>
      </c>
      <c r="H147" s="1184" t="e">
        <f t="shared" si="8"/>
        <v>#DIV/0!</v>
      </c>
    </row>
    <row r="148" spans="1:8" s="1127" customFormat="1" ht="12.75">
      <c r="A148" s="552" t="s">
        <v>588</v>
      </c>
      <c r="B148" s="1189" t="s">
        <v>589</v>
      </c>
      <c r="C148" s="417">
        <f>SUM(C149:C153)</f>
        <v>0</v>
      </c>
      <c r="D148" s="417">
        <f>SUM(D149:D153)</f>
        <v>0</v>
      </c>
      <c r="E148" s="417">
        <f>SUM(E149:E153)</f>
        <v>0</v>
      </c>
      <c r="F148" s="417">
        <f>SUM(F149:F153)</f>
        <v>0</v>
      </c>
      <c r="G148" s="551">
        <f t="shared" si="9"/>
        <v>0</v>
      </c>
      <c r="H148" s="417" t="e">
        <f t="shared" si="8"/>
        <v>#DIV/0!</v>
      </c>
    </row>
    <row r="149" spans="1:8" s="1127" customFormat="1" ht="12.75">
      <c r="A149" s="865" t="s">
        <v>1</v>
      </c>
      <c r="B149" s="560" t="s">
        <v>590</v>
      </c>
      <c r="C149" s="460"/>
      <c r="D149" s="460"/>
      <c r="E149" s="460"/>
      <c r="F149" s="460"/>
      <c r="G149" s="551">
        <f t="shared" si="9"/>
        <v>0</v>
      </c>
      <c r="H149" s="461" t="e">
        <f t="shared" si="8"/>
        <v>#DIV/0!</v>
      </c>
    </row>
    <row r="150" spans="1:8" ht="15.75" customHeight="1">
      <c r="A150" s="865" t="s">
        <v>2</v>
      </c>
      <c r="B150" s="560" t="s">
        <v>591</v>
      </c>
      <c r="C150" s="460"/>
      <c r="D150" s="460"/>
      <c r="E150" s="460"/>
      <c r="F150" s="460"/>
      <c r="G150" s="551">
        <f t="shared" si="9"/>
        <v>0</v>
      </c>
      <c r="H150" s="461" t="e">
        <f t="shared" si="8"/>
        <v>#DIV/0!</v>
      </c>
    </row>
    <row r="151" spans="1:8" ht="15.75" customHeight="1">
      <c r="A151" s="865" t="s">
        <v>4</v>
      </c>
      <c r="B151" s="560" t="s">
        <v>594</v>
      </c>
      <c r="C151" s="460"/>
      <c r="D151" s="460"/>
      <c r="E151" s="460"/>
      <c r="F151" s="460"/>
      <c r="G151" s="551">
        <f t="shared" si="9"/>
        <v>0</v>
      </c>
      <c r="H151" s="461" t="e">
        <f t="shared" si="8"/>
        <v>#DIV/0!</v>
      </c>
    </row>
    <row r="152" spans="1:8" ht="15.75" customHeight="1">
      <c r="A152" s="865" t="s">
        <v>8</v>
      </c>
      <c r="B152" s="560" t="s">
        <v>595</v>
      </c>
      <c r="C152" s="460"/>
      <c r="D152" s="460"/>
      <c r="E152" s="460"/>
      <c r="F152" s="460"/>
      <c r="G152" s="551">
        <f t="shared" si="9"/>
        <v>0</v>
      </c>
      <c r="H152" s="461" t="e">
        <f t="shared" si="8"/>
        <v>#DIV/0!</v>
      </c>
    </row>
    <row r="153" spans="1:8" ht="15.75" customHeight="1">
      <c r="A153" s="865" t="s">
        <v>335</v>
      </c>
      <c r="B153" s="560" t="s">
        <v>402</v>
      </c>
      <c r="C153" s="460"/>
      <c r="D153" s="460"/>
      <c r="E153" s="460"/>
      <c r="F153" s="460"/>
      <c r="G153" s="551">
        <f t="shared" si="9"/>
        <v>0</v>
      </c>
      <c r="H153" s="461" t="e">
        <f t="shared" si="8"/>
        <v>#DIV/0!</v>
      </c>
    </row>
    <row r="154" spans="1:8" ht="15.75" customHeight="1">
      <c r="A154" s="552" t="s">
        <v>596</v>
      </c>
      <c r="B154" s="1189" t="s">
        <v>597</v>
      </c>
      <c r="C154" s="417">
        <f>C155+C156</f>
        <v>0</v>
      </c>
      <c r="D154" s="417">
        <f>D155+D156</f>
        <v>0</v>
      </c>
      <c r="E154" s="417">
        <f>E155+E156</f>
        <v>0</v>
      </c>
      <c r="F154" s="417">
        <f>F155+F156</f>
        <v>0</v>
      </c>
      <c r="G154" s="551">
        <f t="shared" si="9"/>
        <v>0</v>
      </c>
      <c r="H154" s="417" t="e">
        <f t="shared" si="8"/>
        <v>#DIV/0!</v>
      </c>
    </row>
    <row r="155" spans="1:8" ht="15" customHeight="1">
      <c r="A155" s="1143" t="s">
        <v>1</v>
      </c>
      <c r="B155" s="560" t="s">
        <v>598</v>
      </c>
      <c r="C155" s="460"/>
      <c r="D155" s="460"/>
      <c r="E155" s="460"/>
      <c r="F155" s="460"/>
      <c r="G155" s="551">
        <f t="shared" si="9"/>
        <v>0</v>
      </c>
      <c r="H155" s="461" t="e">
        <f t="shared" si="8"/>
        <v>#DIV/0!</v>
      </c>
    </row>
    <row r="156" spans="1:8" ht="14.25" customHeight="1">
      <c r="A156" s="1143" t="s">
        <v>2</v>
      </c>
      <c r="B156" s="1190" t="s">
        <v>402</v>
      </c>
      <c r="C156" s="460"/>
      <c r="D156" s="460"/>
      <c r="E156" s="460"/>
      <c r="F156" s="460"/>
      <c r="G156" s="551">
        <f t="shared" si="9"/>
        <v>0</v>
      </c>
      <c r="H156" s="461" t="e">
        <f t="shared" si="8"/>
        <v>#DIV/0!</v>
      </c>
    </row>
    <row r="157" spans="1:8" ht="31.5" customHeight="1">
      <c r="A157" s="549" t="s">
        <v>600</v>
      </c>
      <c r="B157" s="550" t="s">
        <v>601</v>
      </c>
      <c r="C157" s="418" t="s">
        <v>580</v>
      </c>
      <c r="D157" s="418" t="s">
        <v>580</v>
      </c>
      <c r="E157" s="418" t="s">
        <v>580</v>
      </c>
      <c r="F157" s="551" t="s">
        <v>580</v>
      </c>
      <c r="G157" s="551" t="s">
        <v>580</v>
      </c>
      <c r="H157" s="418" t="s">
        <v>580</v>
      </c>
    </row>
    <row r="158" spans="1:8" ht="15.75" customHeight="1">
      <c r="A158" s="552" t="s">
        <v>1</v>
      </c>
      <c r="B158" s="550" t="s">
        <v>602</v>
      </c>
      <c r="C158" s="418" t="s">
        <v>580</v>
      </c>
      <c r="D158" s="418" t="s">
        <v>580</v>
      </c>
      <c r="E158" s="418" t="s">
        <v>580</v>
      </c>
      <c r="F158" s="418"/>
      <c r="G158" s="551" t="s">
        <v>580</v>
      </c>
      <c r="H158" s="418" t="s">
        <v>580</v>
      </c>
    </row>
    <row r="159" spans="1:8" ht="15.75" customHeight="1">
      <c r="A159" s="549"/>
      <c r="B159" s="553" t="s">
        <v>603</v>
      </c>
      <c r="C159" s="418" t="s">
        <v>580</v>
      </c>
      <c r="D159" s="418" t="s">
        <v>580</v>
      </c>
      <c r="E159" s="418" t="s">
        <v>580</v>
      </c>
      <c r="F159" s="554">
        <f>F147-F158</f>
        <v>0</v>
      </c>
      <c r="G159" s="551" t="s">
        <v>580</v>
      </c>
      <c r="H159" s="418" t="s">
        <v>580</v>
      </c>
    </row>
    <row r="160" spans="1:8" ht="15.75" customHeight="1">
      <c r="A160" s="552" t="s">
        <v>583</v>
      </c>
      <c r="B160" s="550" t="s">
        <v>604</v>
      </c>
      <c r="C160" s="418" t="s">
        <v>580</v>
      </c>
      <c r="D160" s="418" t="s">
        <v>580</v>
      </c>
      <c r="E160" s="418" t="s">
        <v>580</v>
      </c>
      <c r="F160" s="555"/>
      <c r="G160" s="551" t="s">
        <v>580</v>
      </c>
      <c r="H160" s="418" t="s">
        <v>580</v>
      </c>
    </row>
    <row r="161" spans="1:8" ht="15.75" customHeight="1">
      <c r="A161" s="549"/>
      <c r="B161" s="553" t="s">
        <v>909</v>
      </c>
      <c r="C161" s="418" t="s">
        <v>580</v>
      </c>
      <c r="D161" s="418" t="s">
        <v>580</v>
      </c>
      <c r="E161" s="418" t="s">
        <v>580</v>
      </c>
      <c r="F161" s="554">
        <f>(F149+F155)-F160</f>
        <v>0</v>
      </c>
      <c r="G161" s="551" t="s">
        <v>580</v>
      </c>
      <c r="H161" s="418" t="s">
        <v>580</v>
      </c>
    </row>
    <row r="162" spans="1:8" ht="4.5" customHeight="1">
      <c r="A162" s="1708"/>
      <c r="B162" s="1708"/>
      <c r="C162" s="1708"/>
      <c r="D162" s="1708"/>
      <c r="E162" s="1708"/>
      <c r="F162" s="1708"/>
      <c r="G162" s="1708"/>
      <c r="H162" s="1708"/>
    </row>
    <row r="163" spans="1:8" ht="15">
      <c r="A163" s="1191" t="s">
        <v>196</v>
      </c>
      <c r="B163" s="565" t="s">
        <v>606</v>
      </c>
      <c r="C163" s="921"/>
      <c r="D163" s="921"/>
      <c r="E163" s="921"/>
      <c r="F163" s="921"/>
      <c r="G163" s="563">
        <f>F163-C163</f>
        <v>0</v>
      </c>
      <c r="H163" s="418" t="e">
        <f>F163/C163%</f>
        <v>#DIV/0!</v>
      </c>
    </row>
    <row r="164" spans="1:8" ht="15">
      <c r="A164" s="569" t="s">
        <v>209</v>
      </c>
      <c r="B164" s="567" t="s">
        <v>607</v>
      </c>
      <c r="C164" s="1192"/>
      <c r="D164" s="1192"/>
      <c r="E164" s="1192"/>
      <c r="F164" s="1192"/>
      <c r="G164" s="563">
        <f>F164-C164</f>
        <v>0</v>
      </c>
      <c r="H164" s="1193" t="e">
        <f>F164/C164%</f>
        <v>#DIV/0!</v>
      </c>
    </row>
    <row r="165" spans="1:8" ht="31.5" customHeight="1">
      <c r="A165" s="568" t="s">
        <v>372</v>
      </c>
      <c r="B165" s="550" t="s">
        <v>579</v>
      </c>
      <c r="C165" s="418" t="s">
        <v>580</v>
      </c>
      <c r="D165" s="418" t="s">
        <v>580</v>
      </c>
      <c r="E165" s="418" t="s">
        <v>580</v>
      </c>
      <c r="F165" s="418" t="s">
        <v>580</v>
      </c>
      <c r="G165" s="551" t="s">
        <v>580</v>
      </c>
      <c r="H165" s="418" t="s">
        <v>580</v>
      </c>
    </row>
    <row r="166" spans="1:8" ht="15.75" customHeight="1">
      <c r="A166" s="569" t="s">
        <v>1</v>
      </c>
      <c r="B166" s="570" t="s">
        <v>610</v>
      </c>
      <c r="C166" s="418" t="s">
        <v>580</v>
      </c>
      <c r="D166" s="418" t="s">
        <v>580</v>
      </c>
      <c r="E166" s="418" t="s">
        <v>580</v>
      </c>
      <c r="F166" s="418"/>
      <c r="G166" s="551" t="s">
        <v>580</v>
      </c>
      <c r="H166" s="418" t="s">
        <v>580</v>
      </c>
    </row>
    <row r="167" spans="1:8" ht="15.75" customHeight="1">
      <c r="A167" s="568"/>
      <c r="B167" s="553" t="s">
        <v>611</v>
      </c>
      <c r="C167" s="418" t="s">
        <v>580</v>
      </c>
      <c r="D167" s="418" t="s">
        <v>580</v>
      </c>
      <c r="E167" s="418" t="s">
        <v>580</v>
      </c>
      <c r="F167" s="554">
        <f>(F163+F164)-F166</f>
        <v>0</v>
      </c>
      <c r="G167" s="418" t="s">
        <v>580</v>
      </c>
      <c r="H167" s="418" t="s">
        <v>580</v>
      </c>
    </row>
    <row r="168" spans="1:8" ht="5.25" customHeight="1">
      <c r="A168" s="1596"/>
      <c r="B168" s="1580"/>
      <c r="C168" s="1580"/>
      <c r="D168" s="1580"/>
      <c r="E168" s="1580"/>
      <c r="F168" s="1580"/>
      <c r="G168" s="1580"/>
      <c r="H168" s="1581"/>
    </row>
    <row r="169" spans="1:8" ht="15">
      <c r="A169" s="569" t="s">
        <v>374</v>
      </c>
      <c r="B169" s="572" t="s">
        <v>612</v>
      </c>
      <c r="C169" s="1192"/>
      <c r="D169" s="1192"/>
      <c r="E169" s="1192"/>
      <c r="F169" s="1192"/>
      <c r="G169" s="1194">
        <f>F169-C169</f>
        <v>0</v>
      </c>
      <c r="H169" s="1193" t="e">
        <f>F169/C169%</f>
        <v>#DIV/0!</v>
      </c>
    </row>
    <row r="170" spans="1:7" ht="12" customHeight="1">
      <c r="A170" s="1195"/>
      <c r="B170" s="577" t="s">
        <v>613</v>
      </c>
      <c r="C170" s="1196"/>
      <c r="D170" s="1172"/>
      <c r="E170" s="1167"/>
      <c r="F170" s="1167"/>
      <c r="G170" s="1167"/>
    </row>
    <row r="171" spans="1:7" ht="12" customHeight="1">
      <c r="A171" s="1195"/>
      <c r="B171" s="577" t="s">
        <v>614</v>
      </c>
      <c r="C171" s="1196"/>
      <c r="D171" s="1172"/>
      <c r="E171" s="1167"/>
      <c r="F171" s="1167"/>
      <c r="G171" s="1167"/>
    </row>
    <row r="172" spans="1:7" ht="12" customHeight="1">
      <c r="A172" s="1195"/>
      <c r="B172" s="573"/>
      <c r="C172" s="1196"/>
      <c r="D172" s="1172"/>
      <c r="E172" s="1167"/>
      <c r="F172" s="1167"/>
      <c r="G172" s="1167"/>
    </row>
    <row r="173" spans="1:7" ht="15">
      <c r="A173" s="1172"/>
      <c r="B173" s="1197" t="s">
        <v>911</v>
      </c>
      <c r="C173" s="1197"/>
      <c r="D173" s="928"/>
      <c r="E173" s="1179"/>
      <c r="F173" s="1179"/>
      <c r="G173" s="1179"/>
    </row>
    <row r="174" spans="1:7" ht="5.25" customHeight="1">
      <c r="A174" s="1198"/>
      <c r="B174" s="1198"/>
      <c r="C174" s="1198"/>
      <c r="D174" s="1198"/>
      <c r="E174" s="1199"/>
      <c r="F174" s="1199"/>
      <c r="G174" s="1179"/>
    </row>
    <row r="175" spans="1:8" ht="15" customHeight="1">
      <c r="A175" s="1713" t="s">
        <v>11</v>
      </c>
      <c r="B175" s="1714" t="s">
        <v>327</v>
      </c>
      <c r="C175" s="1588" t="s">
        <v>1147</v>
      </c>
      <c r="D175" s="1589" t="s">
        <v>329</v>
      </c>
      <c r="E175" s="1589"/>
      <c r="F175" s="1588" t="s">
        <v>913</v>
      </c>
      <c r="G175" s="1710" t="s">
        <v>618</v>
      </c>
      <c r="H175" s="1470" t="s">
        <v>550</v>
      </c>
    </row>
    <row r="176" spans="1:8" ht="25.5" customHeight="1">
      <c r="A176" s="1713"/>
      <c r="B176" s="1714"/>
      <c r="C176" s="1588"/>
      <c r="D176" s="840" t="s">
        <v>914</v>
      </c>
      <c r="E176" s="840" t="s">
        <v>915</v>
      </c>
      <c r="F176" s="1588"/>
      <c r="G176" s="1710"/>
      <c r="H176" s="1470"/>
    </row>
    <row r="177" spans="1:8" ht="13.5" customHeight="1">
      <c r="A177" s="1174" t="s">
        <v>1</v>
      </c>
      <c r="B177" s="1174" t="s">
        <v>2</v>
      </c>
      <c r="C177" s="1136" t="s">
        <v>4</v>
      </c>
      <c r="D177" s="1136" t="s">
        <v>8</v>
      </c>
      <c r="E177" s="1136" t="s">
        <v>335</v>
      </c>
      <c r="F177" s="1136" t="s">
        <v>336</v>
      </c>
      <c r="G177" s="1136" t="s">
        <v>338</v>
      </c>
      <c r="H177" s="1136" t="s">
        <v>463</v>
      </c>
    </row>
    <row r="178" spans="1:8" ht="15">
      <c r="A178" s="1147" t="s">
        <v>180</v>
      </c>
      <c r="B178" s="1711" t="s">
        <v>621</v>
      </c>
      <c r="C178" s="1711"/>
      <c r="D178" s="1711"/>
      <c r="E178" s="1711"/>
      <c r="F178" s="1711"/>
      <c r="G178" s="1711"/>
      <c r="H178" s="1711"/>
    </row>
    <row r="179" spans="1:8" ht="15" customHeight="1">
      <c r="A179" s="1200" t="s">
        <v>1</v>
      </c>
      <c r="B179" s="1144" t="s">
        <v>622</v>
      </c>
      <c r="C179" s="934" t="e">
        <f>(C130+C163+C164+C169)/C148</f>
        <v>#DIV/0!</v>
      </c>
      <c r="D179" s="934" t="e">
        <f>(D130+D163+D164+D169)/D148</f>
        <v>#DIV/0!</v>
      </c>
      <c r="E179" s="934" t="e">
        <f>(E130+E163+E164+E169)/E148</f>
        <v>#DIV/0!</v>
      </c>
      <c r="F179" s="934" t="e">
        <f>(F130+F163+F164+F169)/F148</f>
        <v>#DIV/0!</v>
      </c>
      <c r="G179" s="586" t="s">
        <v>623</v>
      </c>
      <c r="H179" s="934" t="e">
        <f>F179-C179</f>
        <v>#DIV/0!</v>
      </c>
    </row>
    <row r="180" spans="1:8" ht="15" customHeight="1">
      <c r="A180" s="1200" t="s">
        <v>2</v>
      </c>
      <c r="B180" s="1144" t="s">
        <v>624</v>
      </c>
      <c r="C180" s="934" t="e">
        <f>C130/C148</f>
        <v>#DIV/0!</v>
      </c>
      <c r="D180" s="934" t="e">
        <f>D130/D148</f>
        <v>#DIV/0!</v>
      </c>
      <c r="E180" s="934" t="e">
        <f>E130/E148</f>
        <v>#DIV/0!</v>
      </c>
      <c r="F180" s="934" t="e">
        <f>F130/F148</f>
        <v>#DIV/0!</v>
      </c>
      <c r="G180" s="586" t="s">
        <v>625</v>
      </c>
      <c r="H180" s="934" t="e">
        <f>F180-C180</f>
        <v>#DIV/0!</v>
      </c>
    </row>
    <row r="181" spans="1:8" ht="15">
      <c r="A181" s="1201" t="s">
        <v>181</v>
      </c>
      <c r="B181" s="1712" t="s">
        <v>626</v>
      </c>
      <c r="C181" s="1712"/>
      <c r="D181" s="1712"/>
      <c r="E181" s="1712"/>
      <c r="F181" s="1712"/>
      <c r="G181" s="1712"/>
      <c r="H181" s="1712"/>
    </row>
    <row r="182" spans="1:8" ht="13.5" customHeight="1">
      <c r="A182" s="1200" t="s">
        <v>1</v>
      </c>
      <c r="B182" s="1144" t="s">
        <v>627</v>
      </c>
      <c r="C182" s="934" t="e">
        <f>(C169*365)/(C17+C24+C25+C26)</f>
        <v>#DIV/0!</v>
      </c>
      <c r="D182" s="934" t="e">
        <f>(D169*365)/(D17+D24+D25+D26)</f>
        <v>#DIV/0!</v>
      </c>
      <c r="E182" s="934" t="e">
        <f>(E169*365)/(E17+E24+E25+E26)</f>
        <v>#DIV/0!</v>
      </c>
      <c r="F182" s="934" t="e">
        <f>(F169*365)/(F17+F24+F25+F26)</f>
        <v>#DIV/0!</v>
      </c>
      <c r="G182" s="586" t="s">
        <v>628</v>
      </c>
      <c r="H182" s="934" t="e">
        <f>F182-C182</f>
        <v>#DIV/0!</v>
      </c>
    </row>
    <row r="183" spans="1:8" ht="13.5" customHeight="1">
      <c r="A183" s="1200" t="s">
        <v>2</v>
      </c>
      <c r="B183" s="1144" t="s">
        <v>629</v>
      </c>
      <c r="C183" s="934" t="e">
        <f>(C130*365)/(C17+C24+C25+C26)</f>
        <v>#DIV/0!</v>
      </c>
      <c r="D183" s="934" t="e">
        <f>(D130*365)/(D17+D24+D25+D26)</f>
        <v>#DIV/0!</v>
      </c>
      <c r="E183" s="934" t="e">
        <f>(E130*365)/(E17+E24+E25+E26)</f>
        <v>#DIV/0!</v>
      </c>
      <c r="F183" s="934" t="e">
        <f>(F130*365)/(F17+F24+F25+F26)</f>
        <v>#DIV/0!</v>
      </c>
      <c r="G183" s="586" t="s">
        <v>628</v>
      </c>
      <c r="H183" s="934" t="e">
        <f>F183-C183</f>
        <v>#DIV/0!</v>
      </c>
    </row>
    <row r="184" spans="1:8" ht="13.5" customHeight="1">
      <c r="A184" s="1200" t="s">
        <v>4</v>
      </c>
      <c r="B184" s="1144" t="s">
        <v>630</v>
      </c>
      <c r="C184" s="934" t="e">
        <f>(C148*365)/(C17+C24+C25+C26)</f>
        <v>#DIV/0!</v>
      </c>
      <c r="D184" s="934" t="e">
        <f>(D148*365)/(D17+D24+D25+D26)</f>
        <v>#DIV/0!</v>
      </c>
      <c r="E184" s="934" t="e">
        <f>(E148*365)/(E17+E24+E25+E26)</f>
        <v>#DIV/0!</v>
      </c>
      <c r="F184" s="934" t="e">
        <f>(F148*365)/(F17+F24+F25+F26)</f>
        <v>#DIV/0!</v>
      </c>
      <c r="G184" s="586" t="s">
        <v>628</v>
      </c>
      <c r="H184" s="934" t="e">
        <f>F184-C184</f>
        <v>#DIV/0!</v>
      </c>
    </row>
    <row r="185" spans="1:8" ht="15">
      <c r="A185" s="1147" t="s">
        <v>196</v>
      </c>
      <c r="B185" s="1712" t="s">
        <v>1148</v>
      </c>
      <c r="C185" s="1712"/>
      <c r="D185" s="1712"/>
      <c r="E185" s="1712"/>
      <c r="F185" s="1712"/>
      <c r="G185" s="1712"/>
      <c r="H185" s="1712"/>
    </row>
    <row r="186" spans="1:8" ht="15.75" customHeight="1">
      <c r="A186" s="1200" t="s">
        <v>1</v>
      </c>
      <c r="B186" s="1202" t="s">
        <v>1149</v>
      </c>
      <c r="C186" s="1177" t="e">
        <f>C42/(C17+C24+C25+C26)%</f>
        <v>#DIV/0!</v>
      </c>
      <c r="D186" s="1177" t="e">
        <f>D42/(D17+D24+D25+D26)%</f>
        <v>#DIV/0!</v>
      </c>
      <c r="E186" s="1177" t="e">
        <f>E42/(E17+E24+E25+E26)%</f>
        <v>#DIV/0!</v>
      </c>
      <c r="F186" s="1177" t="e">
        <f>F42/(F17+F24+F25+F26)%</f>
        <v>#DIV/0!</v>
      </c>
      <c r="G186" s="592" t="s">
        <v>633</v>
      </c>
      <c r="H186" s="1177" t="e">
        <f>F186-C186</f>
        <v>#DIV/0!</v>
      </c>
    </row>
    <row r="187" spans="1:8" ht="15.75" customHeight="1">
      <c r="A187" s="1200" t="s">
        <v>2</v>
      </c>
      <c r="B187" s="1144" t="s">
        <v>1150</v>
      </c>
      <c r="C187" s="434" t="e">
        <f>C45/(C17+C24+C25+C26)%</f>
        <v>#DIV/0!</v>
      </c>
      <c r="D187" s="434" t="e">
        <f>D45/(D17+D24+D25+D26)%</f>
        <v>#DIV/0!</v>
      </c>
      <c r="E187" s="434" t="e">
        <f>E45/(E17+E24+E25+E26)%</f>
        <v>#DIV/0!</v>
      </c>
      <c r="F187" s="434" t="e">
        <f>F45/(F17+F24+F25+F26)%</f>
        <v>#DIV/0!</v>
      </c>
      <c r="G187" s="592" t="s">
        <v>635</v>
      </c>
      <c r="H187" s="434" t="e">
        <f>F187-C187</f>
        <v>#DIV/0!</v>
      </c>
    </row>
    <row r="188" spans="1:8" ht="15.75" customHeight="1">
      <c r="A188" s="1200" t="s">
        <v>4</v>
      </c>
      <c r="B188" s="1144" t="s">
        <v>636</v>
      </c>
      <c r="C188" s="434" t="e">
        <f>C148/C42%</f>
        <v>#DIV/0!</v>
      </c>
      <c r="D188" s="434" t="e">
        <f>D148/D42%</f>
        <v>#DIV/0!</v>
      </c>
      <c r="E188" s="434" t="e">
        <f>E148/E42%</f>
        <v>#DIV/0!</v>
      </c>
      <c r="F188" s="434" t="e">
        <f>F148/F42%</f>
        <v>#DIV/0!</v>
      </c>
      <c r="G188" s="592" t="s">
        <v>628</v>
      </c>
      <c r="H188" s="434" t="e">
        <f>F188-C188</f>
        <v>#DIV/0!</v>
      </c>
    </row>
    <row r="189" spans="1:8" ht="16.5" customHeight="1">
      <c r="A189" s="1147" t="s">
        <v>209</v>
      </c>
      <c r="B189" s="1142" t="s">
        <v>637</v>
      </c>
      <c r="C189" s="1177" t="e">
        <f>C100/C16%</f>
        <v>#DIV/0!</v>
      </c>
      <c r="D189" s="1177" t="e">
        <f>D100/D16%</f>
        <v>#DIV/0!</v>
      </c>
      <c r="E189" s="1177" t="e">
        <f>E100/E16%</f>
        <v>#DIV/0!</v>
      </c>
      <c r="F189" s="1177" t="e">
        <f>F100/F16%</f>
        <v>#DIV/0!</v>
      </c>
      <c r="G189" s="1203" t="s">
        <v>638</v>
      </c>
      <c r="H189" s="1177" t="e">
        <f>F189-C189</f>
        <v>#DIV/0!</v>
      </c>
    </row>
    <row r="190" spans="1:7" ht="6.75" customHeight="1">
      <c r="A190" s="1178"/>
      <c r="B190" s="1179"/>
      <c r="C190" s="1179"/>
      <c r="D190" s="1179"/>
      <c r="E190" s="1179"/>
      <c r="F190" s="1179"/>
      <c r="G190" s="1179"/>
    </row>
    <row r="191" spans="1:8" s="529" customFormat="1" ht="28.5" customHeight="1">
      <c r="A191" s="603"/>
      <c r="B191" s="1471" t="s">
        <v>234</v>
      </c>
      <c r="C191" s="1472"/>
      <c r="D191" s="1472"/>
      <c r="E191" s="1472"/>
      <c r="F191" s="1472"/>
      <c r="G191" s="1472"/>
      <c r="H191" s="603"/>
    </row>
    <row r="192" spans="1:8" s="529" customFormat="1" ht="25.5" customHeight="1">
      <c r="A192" s="604"/>
      <c r="B192" s="605" t="s">
        <v>648</v>
      </c>
      <c r="C192" s="606"/>
      <c r="D192" s="607"/>
      <c r="E192" s="1473" t="s">
        <v>1151</v>
      </c>
      <c r="F192" s="1474"/>
      <c r="G192" s="1474"/>
      <c r="H192" s="608"/>
    </row>
    <row r="193" spans="1:8" s="375" customFormat="1" ht="171" customHeight="1">
      <c r="A193" s="609"/>
      <c r="B193" s="610"/>
      <c r="C193" s="611"/>
      <c r="D193" s="612"/>
      <c r="E193" s="1475"/>
      <c r="F193" s="1476"/>
      <c r="G193" s="1477"/>
      <c r="H193" s="613"/>
    </row>
    <row r="194" spans="1:8" s="529" customFormat="1" ht="18" customHeight="1">
      <c r="A194" s="614"/>
      <c r="B194" s="615" t="s">
        <v>133</v>
      </c>
      <c r="C194" s="616"/>
      <c r="D194" s="617"/>
      <c r="E194" s="1478" t="s">
        <v>133</v>
      </c>
      <c r="F194" s="1479"/>
      <c r="G194" s="1479"/>
      <c r="H194" s="618"/>
    </row>
    <row r="195" spans="1:8" s="375" customFormat="1" ht="15" customHeight="1">
      <c r="A195" s="619"/>
      <c r="B195" s="620"/>
      <c r="C195" s="612"/>
      <c r="D195" s="612"/>
      <c r="E195" s="620"/>
      <c r="F195" s="620"/>
      <c r="G195" s="620"/>
      <c r="H195" s="621"/>
    </row>
    <row r="196" spans="1:8" s="529" customFormat="1" ht="25.5" customHeight="1">
      <c r="A196" s="622"/>
      <c r="B196" s="623" t="s">
        <v>649</v>
      </c>
      <c r="C196" s="624"/>
      <c r="D196" s="624"/>
      <c r="E196" s="625"/>
      <c r="F196" s="625"/>
      <c r="G196" s="625"/>
      <c r="H196" s="618"/>
    </row>
    <row r="197" spans="1:8" s="375" customFormat="1" ht="171" customHeight="1">
      <c r="A197" s="609"/>
      <c r="B197" s="610"/>
      <c r="C197" s="611"/>
      <c r="D197" s="612"/>
      <c r="E197" s="626"/>
      <c r="F197" s="626"/>
      <c r="G197" s="626"/>
      <c r="H197" s="613"/>
    </row>
    <row r="198" spans="1:8" s="529" customFormat="1" ht="18" customHeight="1">
      <c r="A198" s="614"/>
      <c r="B198" s="615" t="s">
        <v>133</v>
      </c>
      <c r="C198" s="616"/>
      <c r="D198" s="617"/>
      <c r="E198" s="625"/>
      <c r="F198" s="625"/>
      <c r="G198" s="625"/>
      <c r="H198" s="618"/>
    </row>
    <row r="199" spans="1:8" s="1204" customFormat="1" ht="30.75" customHeight="1">
      <c r="A199" s="1709" t="s">
        <v>285</v>
      </c>
      <c r="B199" s="1603"/>
      <c r="C199" s="1603"/>
      <c r="D199" s="1603"/>
      <c r="E199" s="1603"/>
      <c r="F199" s="1603"/>
      <c r="G199" s="1603"/>
      <c r="H199" s="1604"/>
    </row>
    <row r="200" ht="12.75">
      <c r="D200" s="1179"/>
    </row>
    <row r="201" ht="12.75">
      <c r="D201" s="1179"/>
    </row>
    <row r="202" ht="12.75">
      <c r="D202" s="1179"/>
    </row>
    <row r="203" ht="12.75">
      <c r="D203" s="1179"/>
    </row>
    <row r="204" ht="12.75">
      <c r="D204" s="1179"/>
    </row>
    <row r="205" ht="12.75">
      <c r="D205" s="1179"/>
    </row>
    <row r="206" ht="12.75">
      <c r="D206" s="1179"/>
    </row>
    <row r="207" ht="12.75">
      <c r="D207" s="1179"/>
    </row>
    <row r="208" ht="12.75">
      <c r="D208" s="1179"/>
    </row>
    <row r="209" ht="12.75">
      <c r="D209" s="1179"/>
    </row>
    <row r="210" ht="12.75">
      <c r="D210" s="1179"/>
    </row>
    <row r="211" spans="1:4" ht="12.75">
      <c r="A211" s="1126"/>
      <c r="D211" s="1179"/>
    </row>
    <row r="212" spans="1:4" ht="12.75">
      <c r="A212" s="1126"/>
      <c r="D212" s="1179"/>
    </row>
    <row r="213" spans="1:4" ht="12.75">
      <c r="A213" s="1126"/>
      <c r="D213" s="1179"/>
    </row>
    <row r="214" spans="1:4" ht="12.75">
      <c r="A214" s="1126"/>
      <c r="D214" s="1179"/>
    </row>
    <row r="215" spans="1:4" ht="12.75">
      <c r="A215" s="1126"/>
      <c r="D215" s="1179"/>
    </row>
    <row r="216" spans="1:4" ht="12.75">
      <c r="A216" s="1126"/>
      <c r="D216" s="1179"/>
    </row>
    <row r="217" spans="1:4" ht="12.75">
      <c r="A217" s="1126"/>
      <c r="D217" s="1179"/>
    </row>
    <row r="218" spans="1:4" ht="12.75">
      <c r="A218" s="1126"/>
      <c r="D218" s="1179"/>
    </row>
    <row r="219" spans="1:4" ht="12.75">
      <c r="A219" s="1126"/>
      <c r="D219" s="1179"/>
    </row>
    <row r="220" spans="1:4" ht="12.75">
      <c r="A220" s="1126"/>
      <c r="D220" s="1179"/>
    </row>
    <row r="221" spans="1:4" ht="12.75">
      <c r="A221" s="1126"/>
      <c r="D221" s="1179"/>
    </row>
    <row r="222" spans="1:4" ht="12.75">
      <c r="A222" s="1126"/>
      <c r="D222" s="1179"/>
    </row>
    <row r="223" spans="1:4" ht="12.75">
      <c r="A223" s="1126"/>
      <c r="D223" s="1179"/>
    </row>
    <row r="224" spans="1:4" ht="12.75">
      <c r="A224" s="1126"/>
      <c r="D224" s="1179"/>
    </row>
  </sheetData>
  <sheetProtection/>
  <mergeCells count="52">
    <mergeCell ref="E192:G192"/>
    <mergeCell ref="E193:G193"/>
    <mergeCell ref="E194:G194"/>
    <mergeCell ref="A199:H199"/>
    <mergeCell ref="G175:G176"/>
    <mergeCell ref="H175:H176"/>
    <mergeCell ref="B178:H178"/>
    <mergeCell ref="B181:H181"/>
    <mergeCell ref="B185:H185"/>
    <mergeCell ref="B191:G191"/>
    <mergeCell ref="A175:A176"/>
    <mergeCell ref="B175:B176"/>
    <mergeCell ref="C175:C176"/>
    <mergeCell ref="D175:E175"/>
    <mergeCell ref="F175:F176"/>
    <mergeCell ref="G127:G128"/>
    <mergeCell ref="H127:H128"/>
    <mergeCell ref="A145:H145"/>
    <mergeCell ref="A162:H162"/>
    <mergeCell ref="A168:H168"/>
    <mergeCell ref="F127:F128"/>
    <mergeCell ref="B125:E125"/>
    <mergeCell ref="A127:A128"/>
    <mergeCell ref="B127:B128"/>
    <mergeCell ref="C127:C128"/>
    <mergeCell ref="D127:E127"/>
    <mergeCell ref="A101:H101"/>
    <mergeCell ref="A107:H107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A97:H97"/>
    <mergeCell ref="A6:H6"/>
    <mergeCell ref="A7:H7"/>
    <mergeCell ref="B9:G9"/>
    <mergeCell ref="A10:G10"/>
    <mergeCell ref="E11:H11"/>
    <mergeCell ref="A12:A13"/>
    <mergeCell ref="B12:B13"/>
    <mergeCell ref="C12:C13"/>
    <mergeCell ref="D12:E12"/>
    <mergeCell ref="F12:F13"/>
    <mergeCell ref="G12:G13"/>
    <mergeCell ref="H12:H13"/>
    <mergeCell ref="A15:H15"/>
    <mergeCell ref="A39:H39"/>
    <mergeCell ref="B41:H41"/>
  </mergeCells>
  <printOptions horizontalCentered="1"/>
  <pageMargins left="0.4330708661417323" right="0.4330708661417323" top="0.5905511811023623" bottom="0.5905511811023623" header="0.31496062992125984" footer="0.31496062992125984"/>
  <pageSetup horizontalDpi="600" verticalDpi="600" orientation="portrait" paperSize="9" scale="68" r:id="rId1"/>
  <rowBreaks count="3" manualBreakCount="3">
    <brk id="57" max="255" man="1"/>
    <brk id="106" max="255" man="1"/>
    <brk id="171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IQ79"/>
  <sheetViews>
    <sheetView view="pageBreakPreview" zoomScaleSheetLayoutView="100" zoomScalePageLayoutView="0" workbookViewId="0" topLeftCell="A1">
      <selection activeCell="J7" sqref="J7"/>
    </sheetView>
  </sheetViews>
  <sheetFormatPr defaultColWidth="10.25390625" defaultRowHeight="12.75"/>
  <cols>
    <col min="1" max="1" width="4.625" style="1205" customWidth="1"/>
    <col min="2" max="2" width="42.75390625" style="1205" customWidth="1"/>
    <col min="3" max="3" width="12.625" style="1205" customWidth="1"/>
    <col min="4" max="4" width="12.25390625" style="1205" customWidth="1"/>
    <col min="5" max="5" width="11.25390625" style="1205" customWidth="1"/>
    <col min="6" max="6" width="11.125" style="1205" customWidth="1"/>
    <col min="7" max="7" width="11.875" style="1205" customWidth="1"/>
    <col min="8" max="8" width="13.25390625" style="1205" customWidth="1"/>
    <col min="9" max="251" width="10.25390625" style="1205" customWidth="1"/>
    <col min="252" max="16384" width="10.25390625" style="1251" customWidth="1"/>
  </cols>
  <sheetData>
    <row r="1" spans="4:6" ht="15">
      <c r="D1" s="1206"/>
      <c r="E1" s="1206"/>
      <c r="F1" s="1206" t="s">
        <v>1152</v>
      </c>
    </row>
    <row r="2" spans="4:7" ht="15">
      <c r="D2" s="1207"/>
      <c r="E2" s="1208"/>
      <c r="F2" s="1208" t="s">
        <v>1153</v>
      </c>
      <c r="G2" s="1209"/>
    </row>
    <row r="3" spans="4:8" ht="15">
      <c r="D3" s="1129"/>
      <c r="E3" s="1208"/>
      <c r="F3" s="1208" t="s">
        <v>13</v>
      </c>
      <c r="G3" s="1208"/>
      <c r="H3" s="1209"/>
    </row>
    <row r="4" spans="4:7" ht="15">
      <c r="D4" s="1129"/>
      <c r="E4" s="1208"/>
      <c r="F4" s="1208" t="s">
        <v>324</v>
      </c>
      <c r="G4" s="1208"/>
    </row>
    <row r="5" spans="1:8" ht="18.75">
      <c r="A5" s="1490" t="s">
        <v>1154</v>
      </c>
      <c r="B5" s="1490"/>
      <c r="C5" s="1490"/>
      <c r="D5" s="1490"/>
      <c r="E5" s="1490"/>
      <c r="F5" s="1490"/>
      <c r="G5" s="1490"/>
      <c r="H5" s="1490"/>
    </row>
    <row r="6" spans="1:8" ht="18.75">
      <c r="A6" s="1716" t="s">
        <v>299</v>
      </c>
      <c r="B6" s="1716"/>
      <c r="C6" s="1716"/>
      <c r="D6" s="1716"/>
      <c r="E6" s="1716"/>
      <c r="F6" s="1716"/>
      <c r="G6" s="1716"/>
      <c r="H6" s="1716"/>
    </row>
    <row r="7" spans="2:8" ht="21.75" customHeight="1">
      <c r="B7" s="1717" t="s">
        <v>1155</v>
      </c>
      <c r="C7" s="1717"/>
      <c r="D7" s="1717"/>
      <c r="E7" s="1717"/>
      <c r="F7" s="1717"/>
      <c r="G7" s="1717"/>
      <c r="H7" s="1210"/>
    </row>
    <row r="8" spans="2:8" ht="15">
      <c r="B8" s="1718" t="s">
        <v>5</v>
      </c>
      <c r="C8" s="1718"/>
      <c r="D8" s="1718"/>
      <c r="E8" s="1718"/>
      <c r="F8" s="1718"/>
      <c r="G8" s="1718"/>
      <c r="H8" s="1718"/>
    </row>
    <row r="9" spans="1:5" ht="21" customHeight="1">
      <c r="A9" s="1719" t="s">
        <v>1156</v>
      </c>
      <c r="B9" s="1719"/>
      <c r="C9" s="1719"/>
      <c r="D9" s="1719"/>
      <c r="E9" s="1719"/>
    </row>
    <row r="10" spans="1:8" ht="15" customHeight="1">
      <c r="A10" s="1211"/>
      <c r="B10" s="1211"/>
      <c r="C10" s="1211"/>
      <c r="D10" s="1212"/>
      <c r="E10" s="1212"/>
      <c r="F10" s="1715" t="s">
        <v>660</v>
      </c>
      <c r="G10" s="1715"/>
      <c r="H10" s="1715"/>
    </row>
    <row r="11" spans="1:8" ht="22.5" customHeight="1">
      <c r="A11" s="1213" t="s">
        <v>11</v>
      </c>
      <c r="B11" s="1721" t="s">
        <v>327</v>
      </c>
      <c r="C11" s="1721"/>
      <c r="D11" s="1721"/>
      <c r="E11" s="1214" t="s">
        <v>662</v>
      </c>
      <c r="F11" s="1214" t="s">
        <v>663</v>
      </c>
      <c r="G11" s="1214" t="s">
        <v>664</v>
      </c>
      <c r="H11" s="1215" t="s">
        <v>665</v>
      </c>
    </row>
    <row r="12" spans="1:8" ht="12" customHeight="1">
      <c r="A12" s="1216" t="s">
        <v>1</v>
      </c>
      <c r="B12" s="1722" t="s">
        <v>2</v>
      </c>
      <c r="C12" s="1722"/>
      <c r="D12" s="1722"/>
      <c r="E12" s="1216" t="s">
        <v>4</v>
      </c>
      <c r="F12" s="1216" t="s">
        <v>8</v>
      </c>
      <c r="G12" s="1216" t="s">
        <v>335</v>
      </c>
      <c r="H12" s="1216" t="s">
        <v>336</v>
      </c>
    </row>
    <row r="13" spans="1:8" ht="18.75" customHeight="1">
      <c r="A13" s="1213" t="s">
        <v>666</v>
      </c>
      <c r="B13" s="1723" t="s">
        <v>1157</v>
      </c>
      <c r="C13" s="1724"/>
      <c r="D13" s="1724"/>
      <c r="E13" s="1724"/>
      <c r="F13" s="1724"/>
      <c r="G13" s="1724"/>
      <c r="H13" s="1725"/>
    </row>
    <row r="14" spans="1:8" ht="17.25" customHeight="1">
      <c r="A14" s="1217" t="s">
        <v>1</v>
      </c>
      <c r="B14" s="1726" t="s">
        <v>1158</v>
      </c>
      <c r="C14" s="1727"/>
      <c r="D14" s="1728"/>
      <c r="E14" s="1218"/>
      <c r="F14" s="1218"/>
      <c r="G14" s="1218">
        <f>E14-F14</f>
        <v>0</v>
      </c>
      <c r="H14" s="1218" t="e">
        <f>G14/E14*100</f>
        <v>#DIV/0!</v>
      </c>
    </row>
    <row r="15" spans="1:8" ht="17.25" customHeight="1">
      <c r="A15" s="1217" t="s">
        <v>2</v>
      </c>
      <c r="B15" s="1729" t="s">
        <v>1159</v>
      </c>
      <c r="C15" s="1729"/>
      <c r="D15" s="1729"/>
      <c r="E15" s="1218"/>
      <c r="F15" s="1218"/>
      <c r="G15" s="1218">
        <f>E15-F15</f>
        <v>0</v>
      </c>
      <c r="H15" s="1218" t="e">
        <f>G15/E15*100</f>
        <v>#DIV/0!</v>
      </c>
    </row>
    <row r="16" spans="1:8" ht="17.25" customHeight="1">
      <c r="A16" s="1217" t="s">
        <v>4</v>
      </c>
      <c r="B16" s="1729" t="s">
        <v>1160</v>
      </c>
      <c r="C16" s="1729"/>
      <c r="D16" s="1729"/>
      <c r="E16" s="1218"/>
      <c r="F16" s="1218"/>
      <c r="G16" s="1218">
        <f>E16-F16</f>
        <v>0</v>
      </c>
      <c r="H16" s="1218" t="e">
        <f>G16/E16*100</f>
        <v>#DIV/0!</v>
      </c>
    </row>
    <row r="17" spans="1:8" ht="17.25" customHeight="1">
      <c r="A17" s="1217" t="s">
        <v>8</v>
      </c>
      <c r="B17" s="1729" t="s">
        <v>1161</v>
      </c>
      <c r="C17" s="1729"/>
      <c r="D17" s="1729"/>
      <c r="E17" s="1218"/>
      <c r="F17" s="1218"/>
      <c r="G17" s="1218">
        <f>E17-F17</f>
        <v>0</v>
      </c>
      <c r="H17" s="1218" t="e">
        <f>G17/E17*100</f>
        <v>#DIV/0!</v>
      </c>
    </row>
    <row r="18" spans="1:8" ht="17.25" customHeight="1">
      <c r="A18" s="1217" t="s">
        <v>335</v>
      </c>
      <c r="B18" s="1729" t="s">
        <v>1162</v>
      </c>
      <c r="C18" s="1729"/>
      <c r="D18" s="1729"/>
      <c r="E18" s="1218"/>
      <c r="F18" s="1218"/>
      <c r="G18" s="1218">
        <f>E18-F18</f>
        <v>0</v>
      </c>
      <c r="H18" s="1218" t="e">
        <f>G18/E18*100</f>
        <v>#DIV/0!</v>
      </c>
    </row>
    <row r="19" spans="1:8" ht="17.25" customHeight="1">
      <c r="A19" s="1217" t="s">
        <v>336</v>
      </c>
      <c r="B19" s="1729" t="s">
        <v>1163</v>
      </c>
      <c r="C19" s="1729"/>
      <c r="D19" s="1729"/>
      <c r="E19" s="1218" t="s">
        <v>580</v>
      </c>
      <c r="F19" s="1218"/>
      <c r="G19" s="1218">
        <f>-F19</f>
        <v>0</v>
      </c>
      <c r="H19" s="1218" t="s">
        <v>580</v>
      </c>
    </row>
    <row r="20" spans="1:8" ht="18" customHeight="1">
      <c r="A20" s="1219"/>
      <c r="B20" s="1730" t="s">
        <v>1164</v>
      </c>
      <c r="C20" s="1730"/>
      <c r="D20" s="1730"/>
      <c r="E20" s="1220">
        <f>SUM(E14:E18)</f>
        <v>0</v>
      </c>
      <c r="F20" s="1220">
        <f>SUM(F14:F19)</f>
        <v>0</v>
      </c>
      <c r="G20" s="1220">
        <f>E20-F20</f>
        <v>0</v>
      </c>
      <c r="H20" s="1220" t="e">
        <f>G20/E20*100</f>
        <v>#DIV/0!</v>
      </c>
    </row>
    <row r="21" spans="1:8" ht="9" customHeight="1">
      <c r="A21" s="1731"/>
      <c r="B21" s="1731"/>
      <c r="C21" s="1731"/>
      <c r="D21" s="1731"/>
      <c r="E21" s="1731"/>
      <c r="F21" s="1731"/>
      <c r="G21" s="1221"/>
      <c r="H21" s="1221"/>
    </row>
    <row r="22" spans="1:8" ht="27.75" customHeight="1">
      <c r="A22" s="1222" t="s">
        <v>980</v>
      </c>
      <c r="B22" s="1720" t="s">
        <v>710</v>
      </c>
      <c r="C22" s="1720"/>
      <c r="D22" s="1720"/>
      <c r="E22" s="1222" t="s">
        <v>662</v>
      </c>
      <c r="F22" s="1222" t="s">
        <v>663</v>
      </c>
      <c r="G22" s="1222" t="s">
        <v>664</v>
      </c>
      <c r="H22" s="1215" t="s">
        <v>665</v>
      </c>
    </row>
    <row r="23" spans="1:8" ht="16.5" customHeight="1">
      <c r="A23" s="1217" t="s">
        <v>1</v>
      </c>
      <c r="B23" s="1729" t="s">
        <v>1165</v>
      </c>
      <c r="C23" s="1729"/>
      <c r="D23" s="1729"/>
      <c r="E23" s="1218">
        <f>E20</f>
        <v>0</v>
      </c>
      <c r="F23" s="1218">
        <f>F20</f>
        <v>0</v>
      </c>
      <c r="G23" s="1218">
        <f aca="true" t="shared" si="0" ref="G23:G32">E23-F23</f>
        <v>0</v>
      </c>
      <c r="H23" s="1223" t="e">
        <f aca="true" t="shared" si="1" ref="H23:H32">G23/E23*100</f>
        <v>#DIV/0!</v>
      </c>
    </row>
    <row r="24" spans="1:8" ht="16.5" customHeight="1">
      <c r="A24" s="1217" t="s">
        <v>2</v>
      </c>
      <c r="B24" s="1726" t="s">
        <v>712</v>
      </c>
      <c r="C24" s="1727"/>
      <c r="D24" s="1728"/>
      <c r="E24" s="1218"/>
      <c r="F24" s="1224"/>
      <c r="G24" s="1218">
        <f t="shared" si="0"/>
        <v>0</v>
      </c>
      <c r="H24" s="1223" t="e">
        <f t="shared" si="1"/>
        <v>#DIV/0!</v>
      </c>
    </row>
    <row r="25" spans="1:8" ht="16.5" customHeight="1">
      <c r="A25" s="1225"/>
      <c r="B25" s="1730" t="s">
        <v>683</v>
      </c>
      <c r="C25" s="1730"/>
      <c r="D25" s="1730"/>
      <c r="E25" s="1220">
        <f>E23+E24</f>
        <v>0</v>
      </c>
      <c r="F25" s="1220">
        <f>F23+F24</f>
        <v>0</v>
      </c>
      <c r="G25" s="1220">
        <f t="shared" si="0"/>
        <v>0</v>
      </c>
      <c r="H25" s="1226" t="e">
        <f t="shared" si="1"/>
        <v>#DIV/0!</v>
      </c>
    </row>
    <row r="26" spans="1:8" ht="16.5" customHeight="1">
      <c r="A26" s="1217" t="s">
        <v>4</v>
      </c>
      <c r="B26" s="1729" t="s">
        <v>713</v>
      </c>
      <c r="C26" s="1729"/>
      <c r="D26" s="1729"/>
      <c r="E26" s="1218"/>
      <c r="F26" s="1218"/>
      <c r="G26" s="1218">
        <f t="shared" si="0"/>
        <v>0</v>
      </c>
      <c r="H26" s="1223" t="e">
        <f t="shared" si="1"/>
        <v>#DIV/0!</v>
      </c>
    </row>
    <row r="27" spans="1:8" ht="16.5" customHeight="1">
      <c r="A27" s="1225"/>
      <c r="B27" s="1730" t="s">
        <v>714</v>
      </c>
      <c r="C27" s="1730">
        <f>C25+C26</f>
        <v>0</v>
      </c>
      <c r="D27" s="1730">
        <f>D25+D26</f>
        <v>0</v>
      </c>
      <c r="E27" s="1220">
        <f>E25+E26</f>
        <v>0</v>
      </c>
      <c r="F27" s="1220">
        <f>F25+F26</f>
        <v>0</v>
      </c>
      <c r="G27" s="1220">
        <f t="shared" si="0"/>
        <v>0</v>
      </c>
      <c r="H27" s="1226" t="e">
        <f t="shared" si="1"/>
        <v>#DIV/0!</v>
      </c>
    </row>
    <row r="28" spans="1:8" ht="16.5" customHeight="1">
      <c r="A28" s="1217" t="s">
        <v>8</v>
      </c>
      <c r="B28" s="1729" t="s">
        <v>715</v>
      </c>
      <c r="C28" s="1729"/>
      <c r="D28" s="1729"/>
      <c r="E28" s="1218"/>
      <c r="F28" s="1218"/>
      <c r="G28" s="1218">
        <f t="shared" si="0"/>
        <v>0</v>
      </c>
      <c r="H28" s="1223" t="e">
        <f t="shared" si="1"/>
        <v>#DIV/0!</v>
      </c>
    </row>
    <row r="29" spans="1:8" ht="16.5" customHeight="1">
      <c r="A29" s="1225"/>
      <c r="B29" s="1730" t="s">
        <v>719</v>
      </c>
      <c r="C29" s="1730">
        <f>C27+C28</f>
        <v>0</v>
      </c>
      <c r="D29" s="1730">
        <f>D27+D28</f>
        <v>0</v>
      </c>
      <c r="E29" s="1220">
        <f>E27+E28</f>
        <v>0</v>
      </c>
      <c r="F29" s="1220">
        <f>F27+F28</f>
        <v>0</v>
      </c>
      <c r="G29" s="1220">
        <f t="shared" si="0"/>
        <v>0</v>
      </c>
      <c r="H29" s="1226" t="e">
        <f t="shared" si="1"/>
        <v>#DIV/0!</v>
      </c>
    </row>
    <row r="30" spans="1:8" ht="16.5" customHeight="1">
      <c r="A30" s="1217" t="s">
        <v>335</v>
      </c>
      <c r="B30" s="1729" t="s">
        <v>720</v>
      </c>
      <c r="C30" s="1729"/>
      <c r="D30" s="1729"/>
      <c r="E30" s="1218"/>
      <c r="F30" s="1218"/>
      <c r="G30" s="1218">
        <f t="shared" si="0"/>
        <v>0</v>
      </c>
      <c r="H30" s="1223" t="e">
        <f t="shared" si="1"/>
        <v>#DIV/0!</v>
      </c>
    </row>
    <row r="31" spans="1:8" ht="16.5" customHeight="1">
      <c r="A31" s="1225"/>
      <c r="B31" s="1730" t="s">
        <v>1166</v>
      </c>
      <c r="C31" s="1730">
        <f>C29+C30</f>
        <v>0</v>
      </c>
      <c r="D31" s="1730">
        <f>D29+D30</f>
        <v>0</v>
      </c>
      <c r="E31" s="1220">
        <f>E29+E30</f>
        <v>0</v>
      </c>
      <c r="F31" s="1220">
        <f>F29+F30</f>
        <v>0</v>
      </c>
      <c r="G31" s="1220">
        <f t="shared" si="0"/>
        <v>0</v>
      </c>
      <c r="H31" s="1226" t="e">
        <f t="shared" si="1"/>
        <v>#DIV/0!</v>
      </c>
    </row>
    <row r="32" spans="1:8" ht="16.5" customHeight="1">
      <c r="A32" s="1217" t="s">
        <v>336</v>
      </c>
      <c r="B32" s="1729" t="s">
        <v>1167</v>
      </c>
      <c r="C32" s="1729"/>
      <c r="D32" s="1729"/>
      <c r="E32" s="1218"/>
      <c r="F32" s="1218"/>
      <c r="G32" s="1220">
        <f t="shared" si="0"/>
        <v>0</v>
      </c>
      <c r="H32" s="1226" t="e">
        <f t="shared" si="1"/>
        <v>#DIV/0!</v>
      </c>
    </row>
    <row r="33" spans="1:9" ht="16.5" customHeight="1">
      <c r="A33" s="1225"/>
      <c r="B33" s="1730" t="s">
        <v>721</v>
      </c>
      <c r="C33" s="1730" t="e">
        <f>C31+#REF!+C32</f>
        <v>#REF!</v>
      </c>
      <c r="D33" s="1730" t="e">
        <f>D31+#REF!+D32</f>
        <v>#REF!</v>
      </c>
      <c r="E33" s="1220">
        <f>E31+E32</f>
        <v>0</v>
      </c>
      <c r="F33" s="1220">
        <f>F31+F32</f>
        <v>0</v>
      </c>
      <c r="G33" s="1220">
        <f>E33-F33</f>
        <v>0</v>
      </c>
      <c r="H33" s="1226" t="e">
        <f>G33/E33*100</f>
        <v>#DIV/0!</v>
      </c>
      <c r="I33" s="1227"/>
    </row>
    <row r="34" spans="1:8" ht="16.5" customHeight="1">
      <c r="A34" s="1217" t="s">
        <v>337</v>
      </c>
      <c r="B34" s="1729" t="s">
        <v>722</v>
      </c>
      <c r="C34" s="1729" t="s">
        <v>580</v>
      </c>
      <c r="D34" s="1729"/>
      <c r="E34" s="1220" t="s">
        <v>580</v>
      </c>
      <c r="F34" s="1220"/>
      <c r="G34" s="1220">
        <f>F34</f>
        <v>0</v>
      </c>
      <c r="H34" s="1226" t="s">
        <v>580</v>
      </c>
    </row>
    <row r="35" spans="1:8" ht="17.25" customHeight="1">
      <c r="A35" s="1225"/>
      <c r="B35" s="1730" t="s">
        <v>723</v>
      </c>
      <c r="C35" s="1730" t="e">
        <f>C33</f>
        <v>#REF!</v>
      </c>
      <c r="D35" s="1730" t="e">
        <f>D33+D34</f>
        <v>#REF!</v>
      </c>
      <c r="E35" s="1220">
        <f>E33</f>
        <v>0</v>
      </c>
      <c r="F35" s="1220">
        <f>F33+F34</f>
        <v>0</v>
      </c>
      <c r="G35" s="1220">
        <f>G33-G34</f>
        <v>0</v>
      </c>
      <c r="H35" s="1226" t="e">
        <f>G35/E35*100</f>
        <v>#DIV/0!</v>
      </c>
    </row>
    <row r="36" spans="1:6" ht="6.75" customHeight="1">
      <c r="A36" s="1228"/>
      <c r="B36" s="1228"/>
      <c r="C36" s="1229"/>
      <c r="D36" s="1229"/>
      <c r="E36" s="1229"/>
      <c r="F36" s="1230"/>
    </row>
    <row r="37" spans="1:6" ht="15">
      <c r="A37" s="1732" t="s">
        <v>1168</v>
      </c>
      <c r="B37" s="1732"/>
      <c r="C37" s="1732"/>
      <c r="D37" s="1229"/>
      <c r="E37" s="1229"/>
      <c r="F37" s="1230"/>
    </row>
    <row r="38" spans="1:8" ht="15">
      <c r="A38" s="1733"/>
      <c r="B38" s="1733"/>
      <c r="C38" s="1733"/>
      <c r="D38" s="1733"/>
      <c r="E38" s="1733"/>
      <c r="F38" s="1734" t="s">
        <v>660</v>
      </c>
      <c r="G38" s="1734"/>
      <c r="H38" s="1734"/>
    </row>
    <row r="39" spans="1:8" ht="15">
      <c r="A39" s="1721" t="s">
        <v>11</v>
      </c>
      <c r="B39" s="1735" t="s">
        <v>327</v>
      </c>
      <c r="C39" s="1736" t="s">
        <v>1169</v>
      </c>
      <c r="D39" s="1736"/>
      <c r="E39" s="1736"/>
      <c r="F39" s="1736"/>
      <c r="G39" s="1736"/>
      <c r="H39" s="1737" t="s">
        <v>9</v>
      </c>
    </row>
    <row r="40" spans="1:8" ht="48">
      <c r="A40" s="1721"/>
      <c r="B40" s="1735"/>
      <c r="C40" s="1231" t="s">
        <v>1170</v>
      </c>
      <c r="D40" s="1231" t="s">
        <v>1171</v>
      </c>
      <c r="E40" s="1231" t="s">
        <v>1172</v>
      </c>
      <c r="F40" s="1231" t="s">
        <v>1173</v>
      </c>
      <c r="G40" s="1231" t="s">
        <v>1174</v>
      </c>
      <c r="H40" s="1737"/>
    </row>
    <row r="41" spans="1:8" ht="15" customHeight="1" hidden="1">
      <c r="A41" s="1721"/>
      <c r="B41" s="1232"/>
      <c r="C41" s="1233"/>
      <c r="D41" s="1234"/>
      <c r="E41" s="1217"/>
      <c r="F41" s="1217"/>
      <c r="G41" s="1217"/>
      <c r="H41" s="1235"/>
    </row>
    <row r="42" spans="1:8" ht="13.5" customHeight="1">
      <c r="A42" s="1236" t="s">
        <v>1</v>
      </c>
      <c r="B42" s="1236" t="s">
        <v>2</v>
      </c>
      <c r="C42" s="1236" t="s">
        <v>4</v>
      </c>
      <c r="D42" s="1236" t="s">
        <v>8</v>
      </c>
      <c r="E42" s="1236" t="s">
        <v>335</v>
      </c>
      <c r="F42" s="1236" t="s">
        <v>336</v>
      </c>
      <c r="G42" s="1236" t="s">
        <v>337</v>
      </c>
      <c r="H42" s="1236" t="s">
        <v>338</v>
      </c>
    </row>
    <row r="43" spans="1:8" ht="15" customHeight="1">
      <c r="A43" s="1237"/>
      <c r="B43" s="1739" t="s">
        <v>1175</v>
      </c>
      <c r="C43" s="1740"/>
      <c r="D43" s="1740"/>
      <c r="E43" s="1740"/>
      <c r="F43" s="1740"/>
      <c r="G43" s="1740"/>
      <c r="H43" s="1741"/>
    </row>
    <row r="44" spans="1:9" ht="15" customHeight="1">
      <c r="A44" s="1238"/>
      <c r="B44" s="1742" t="s">
        <v>1176</v>
      </c>
      <c r="C44" s="1743"/>
      <c r="D44" s="1743"/>
      <c r="E44" s="1743"/>
      <c r="F44" s="1743"/>
      <c r="G44" s="1239"/>
      <c r="H44" s="1240"/>
      <c r="I44" s="1241"/>
    </row>
    <row r="45" spans="1:8" ht="15" customHeight="1">
      <c r="A45" s="1242" t="s">
        <v>183</v>
      </c>
      <c r="B45" s="1232" t="s">
        <v>1177</v>
      </c>
      <c r="C45" s="1243">
        <f aca="true" t="shared" si="2" ref="C45:H45">C46+C51+C56+C57+C60+C63+C61+C62</f>
        <v>0</v>
      </c>
      <c r="D45" s="1243">
        <f t="shared" si="2"/>
        <v>0</v>
      </c>
      <c r="E45" s="1243">
        <f t="shared" si="2"/>
        <v>0</v>
      </c>
      <c r="F45" s="1243">
        <f t="shared" si="2"/>
        <v>0</v>
      </c>
      <c r="G45" s="1243">
        <f t="shared" si="2"/>
        <v>0</v>
      </c>
      <c r="H45" s="1243">
        <f t="shared" si="2"/>
        <v>0</v>
      </c>
    </row>
    <row r="46" spans="1:8" ht="15">
      <c r="A46" s="1244" t="s">
        <v>1</v>
      </c>
      <c r="B46" s="1158" t="s">
        <v>872</v>
      </c>
      <c r="C46" s="1245">
        <f aca="true" t="shared" si="3" ref="C46:H46">C47+C48+C49+C50</f>
        <v>0</v>
      </c>
      <c r="D46" s="1245">
        <f t="shared" si="3"/>
        <v>0</v>
      </c>
      <c r="E46" s="1245">
        <f t="shared" si="3"/>
        <v>0</v>
      </c>
      <c r="F46" s="1245">
        <f t="shared" si="3"/>
        <v>0</v>
      </c>
      <c r="G46" s="1245">
        <f t="shared" si="3"/>
        <v>0</v>
      </c>
      <c r="H46" s="1245">
        <f t="shared" si="3"/>
        <v>0</v>
      </c>
    </row>
    <row r="47" spans="1:8" ht="15">
      <c r="A47" s="1246" t="s">
        <v>342</v>
      </c>
      <c r="B47" s="1160" t="s">
        <v>1178</v>
      </c>
      <c r="C47" s="1218"/>
      <c r="D47" s="1218"/>
      <c r="E47" s="1218"/>
      <c r="F47" s="1218"/>
      <c r="G47" s="1224"/>
      <c r="H47" s="1224">
        <f>C47+D47+F47+G47+E47</f>
        <v>0</v>
      </c>
    </row>
    <row r="48" spans="1:8" ht="15">
      <c r="A48" s="1246" t="s">
        <v>344</v>
      </c>
      <c r="B48" s="1160" t="s">
        <v>1124</v>
      </c>
      <c r="C48" s="1218"/>
      <c r="D48" s="1218"/>
      <c r="E48" s="1218"/>
      <c r="F48" s="1218"/>
      <c r="G48" s="1218"/>
      <c r="H48" s="1218">
        <f>C48+D48+F48+G48+E48</f>
        <v>0</v>
      </c>
    </row>
    <row r="49" spans="1:8" ht="15">
      <c r="A49" s="1246" t="s">
        <v>346</v>
      </c>
      <c r="B49" s="1160" t="s">
        <v>1179</v>
      </c>
      <c r="C49" s="1218"/>
      <c r="D49" s="1218"/>
      <c r="E49" s="1218"/>
      <c r="F49" s="1218"/>
      <c r="G49" s="1218"/>
      <c r="H49" s="1218">
        <f>C49+D49+F49+G49+E49</f>
        <v>0</v>
      </c>
    </row>
    <row r="50" spans="1:8" ht="15">
      <c r="A50" s="1247" t="s">
        <v>348</v>
      </c>
      <c r="B50" s="1160" t="s">
        <v>478</v>
      </c>
      <c r="C50" s="1218"/>
      <c r="D50" s="1218"/>
      <c r="E50" s="1218"/>
      <c r="F50" s="1218"/>
      <c r="G50" s="1224"/>
      <c r="H50" s="1224">
        <f>C50+D50+F50+G50+E50</f>
        <v>0</v>
      </c>
    </row>
    <row r="51" spans="1:10" ht="15">
      <c r="A51" s="1244" t="s">
        <v>2</v>
      </c>
      <c r="B51" s="1158" t="s">
        <v>404</v>
      </c>
      <c r="C51" s="1245">
        <f aca="true" t="shared" si="4" ref="C51:H51">C52+C53+C54+C55</f>
        <v>0</v>
      </c>
      <c r="D51" s="1245">
        <f>D52+D53+D54+D55</f>
        <v>0</v>
      </c>
      <c r="E51" s="1245">
        <f t="shared" si="4"/>
        <v>0</v>
      </c>
      <c r="F51" s="1245">
        <f t="shared" si="4"/>
        <v>0</v>
      </c>
      <c r="G51" s="1245">
        <f t="shared" si="4"/>
        <v>0</v>
      </c>
      <c r="H51" s="1245">
        <f t="shared" si="4"/>
        <v>0</v>
      </c>
      <c r="J51" s="1248"/>
    </row>
    <row r="52" spans="1:8" ht="15">
      <c r="A52" s="1246" t="s">
        <v>378</v>
      </c>
      <c r="B52" s="1160"/>
      <c r="C52" s="1218"/>
      <c r="D52" s="1218"/>
      <c r="E52" s="1218"/>
      <c r="F52" s="1218"/>
      <c r="G52" s="1218"/>
      <c r="H52" s="1218">
        <f>C52+D52+F52+G52+E52</f>
        <v>0</v>
      </c>
    </row>
    <row r="53" spans="1:8" ht="15">
      <c r="A53" s="1246" t="s">
        <v>379</v>
      </c>
      <c r="B53" s="1160"/>
      <c r="C53" s="1218"/>
      <c r="D53" s="1218"/>
      <c r="E53" s="1218"/>
      <c r="F53" s="1218"/>
      <c r="G53" s="1218"/>
      <c r="H53" s="1218">
        <f>C53+D53+F53+G53+E53</f>
        <v>0</v>
      </c>
    </row>
    <row r="54" spans="1:8" ht="15">
      <c r="A54" s="1246" t="s">
        <v>380</v>
      </c>
      <c r="B54" s="1160"/>
      <c r="C54" s="1218"/>
      <c r="D54" s="1218"/>
      <c r="E54" s="1218"/>
      <c r="F54" s="1218"/>
      <c r="G54" s="1218"/>
      <c r="H54" s="1218">
        <f>C54+D54+F54+G54+E54</f>
        <v>0</v>
      </c>
    </row>
    <row r="55" spans="1:8" ht="15">
      <c r="A55" s="1246" t="s">
        <v>381</v>
      </c>
      <c r="B55" s="1160" t="s">
        <v>478</v>
      </c>
      <c r="C55" s="1218"/>
      <c r="D55" s="1218"/>
      <c r="E55" s="1218"/>
      <c r="F55" s="1218"/>
      <c r="G55" s="1218"/>
      <c r="H55" s="1218">
        <f>C55+D55+F55+G55+E55</f>
        <v>0</v>
      </c>
    </row>
    <row r="56" spans="1:8" ht="15">
      <c r="A56" s="1249" t="s">
        <v>4</v>
      </c>
      <c r="B56" s="1158" t="s">
        <v>424</v>
      </c>
      <c r="C56" s="1218"/>
      <c r="D56" s="1218"/>
      <c r="E56" s="1218"/>
      <c r="F56" s="1224"/>
      <c r="G56" s="1224"/>
      <c r="H56" s="1224">
        <f>C56+D56+F56+G56+E56</f>
        <v>0</v>
      </c>
    </row>
    <row r="57" spans="1:8" ht="15">
      <c r="A57" s="1249" t="s">
        <v>8</v>
      </c>
      <c r="B57" s="1158" t="s">
        <v>1180</v>
      </c>
      <c r="C57" s="1245">
        <f aca="true" t="shared" si="5" ref="C57:H57">C58+C59</f>
        <v>0</v>
      </c>
      <c r="D57" s="1245">
        <f t="shared" si="5"/>
        <v>0</v>
      </c>
      <c r="E57" s="1245">
        <f t="shared" si="5"/>
        <v>0</v>
      </c>
      <c r="F57" s="1245">
        <f t="shared" si="5"/>
        <v>0</v>
      </c>
      <c r="G57" s="1245">
        <f t="shared" si="5"/>
        <v>0</v>
      </c>
      <c r="H57" s="1245">
        <f t="shared" si="5"/>
        <v>0</v>
      </c>
    </row>
    <row r="58" spans="1:8" ht="15">
      <c r="A58" s="1250" t="s">
        <v>1131</v>
      </c>
      <c r="B58" s="1160" t="s">
        <v>1181</v>
      </c>
      <c r="C58" s="1224"/>
      <c r="D58" s="1224"/>
      <c r="E58" s="1224"/>
      <c r="F58" s="1224"/>
      <c r="G58" s="1224"/>
      <c r="H58" s="1224">
        <f>C58+D58+F58+G58+E58</f>
        <v>0</v>
      </c>
    </row>
    <row r="59" spans="1:8" ht="15">
      <c r="A59" s="1250" t="s">
        <v>1132</v>
      </c>
      <c r="B59" s="1160" t="s">
        <v>1182</v>
      </c>
      <c r="C59" s="1224"/>
      <c r="D59" s="1224"/>
      <c r="E59" s="1224"/>
      <c r="F59" s="1224"/>
      <c r="G59" s="1224"/>
      <c r="H59" s="1224">
        <f>C59+D59+F59+G59+E59</f>
        <v>0</v>
      </c>
    </row>
    <row r="60" spans="1:8" ht="15">
      <c r="A60" s="1249" t="s">
        <v>335</v>
      </c>
      <c r="B60" s="1158" t="s">
        <v>450</v>
      </c>
      <c r="C60" s="1224"/>
      <c r="D60" s="1224"/>
      <c r="E60" s="1224"/>
      <c r="F60" s="1224"/>
      <c r="G60" s="1224"/>
      <c r="H60" s="1224">
        <f>C60+D60+F60+G60+E60</f>
        <v>0</v>
      </c>
    </row>
    <row r="61" spans="1:8" ht="15">
      <c r="A61" s="1249" t="s">
        <v>336</v>
      </c>
      <c r="B61" s="1158" t="s">
        <v>464</v>
      </c>
      <c r="C61" s="1224"/>
      <c r="D61" s="1224"/>
      <c r="E61" s="1224"/>
      <c r="F61" s="1224"/>
      <c r="G61" s="1224"/>
      <c r="H61" s="1224">
        <f>C61+D61+F61+G61+E61</f>
        <v>0</v>
      </c>
    </row>
    <row r="62" spans="1:8" ht="15">
      <c r="A62" s="1249" t="s">
        <v>337</v>
      </c>
      <c r="B62" s="1158" t="s">
        <v>470</v>
      </c>
      <c r="C62" s="1224"/>
      <c r="D62" s="1224"/>
      <c r="E62" s="1224"/>
      <c r="F62" s="1224"/>
      <c r="G62" s="1224"/>
      <c r="H62" s="1224">
        <f>C62+D62+F62+G62+E62</f>
        <v>0</v>
      </c>
    </row>
    <row r="63" spans="1:8" ht="15">
      <c r="A63" s="1249" t="s">
        <v>338</v>
      </c>
      <c r="B63" s="1158" t="s">
        <v>478</v>
      </c>
      <c r="C63" s="1245">
        <f aca="true" t="shared" si="6" ref="C63:H63">C64+C65</f>
        <v>0</v>
      </c>
      <c r="D63" s="1245">
        <f t="shared" si="6"/>
        <v>0</v>
      </c>
      <c r="E63" s="1245">
        <f t="shared" si="6"/>
        <v>0</v>
      </c>
      <c r="F63" s="1245">
        <f t="shared" si="6"/>
        <v>0</v>
      </c>
      <c r="G63" s="1245">
        <f t="shared" si="6"/>
        <v>0</v>
      </c>
      <c r="H63" s="1245">
        <f t="shared" si="6"/>
        <v>0</v>
      </c>
    </row>
    <row r="64" spans="1:8" ht="15">
      <c r="A64" s="1250" t="s">
        <v>459</v>
      </c>
      <c r="B64" s="1160"/>
      <c r="C64" s="1224"/>
      <c r="D64" s="1224"/>
      <c r="E64" s="1224"/>
      <c r="F64" s="1224"/>
      <c r="G64" s="1224"/>
      <c r="H64" s="1224">
        <f aca="true" t="shared" si="7" ref="H64:H69">C64+D64+F64+G64+E64</f>
        <v>0</v>
      </c>
    </row>
    <row r="65" spans="1:8" ht="15">
      <c r="A65" s="1250" t="s">
        <v>461</v>
      </c>
      <c r="B65" s="1160"/>
      <c r="C65" s="1224"/>
      <c r="D65" s="1224"/>
      <c r="E65" s="1224"/>
      <c r="F65" s="1224"/>
      <c r="G65" s="1224"/>
      <c r="H65" s="1224">
        <f t="shared" si="7"/>
        <v>0</v>
      </c>
    </row>
    <row r="66" spans="1:8" ht="15">
      <c r="A66" s="1249" t="s">
        <v>190</v>
      </c>
      <c r="B66" s="1158" t="s">
        <v>1183</v>
      </c>
      <c r="C66" s="1245">
        <f>C67+C68+C69</f>
        <v>0</v>
      </c>
      <c r="D66" s="1245">
        <f>D67+D68+D69</f>
        <v>0</v>
      </c>
      <c r="E66" s="1245">
        <f>E67+E68+E69</f>
        <v>0</v>
      </c>
      <c r="F66" s="1245">
        <f>F67+F68+F69</f>
        <v>0</v>
      </c>
      <c r="G66" s="1245">
        <f>G67+G68+G69</f>
        <v>0</v>
      </c>
      <c r="H66" s="1245">
        <f t="shared" si="7"/>
        <v>0</v>
      </c>
    </row>
    <row r="67" spans="1:8" ht="15">
      <c r="A67" s="1242" t="s">
        <v>1</v>
      </c>
      <c r="B67" s="1160" t="s">
        <v>1184</v>
      </c>
      <c r="C67" s="1224"/>
      <c r="D67" s="1224"/>
      <c r="E67" s="1224"/>
      <c r="F67" s="1224"/>
      <c r="G67" s="1224"/>
      <c r="H67" s="1224">
        <f t="shared" si="7"/>
        <v>0</v>
      </c>
    </row>
    <row r="68" spans="1:8" ht="15">
      <c r="A68" s="1242" t="s">
        <v>2</v>
      </c>
      <c r="B68" s="1160"/>
      <c r="C68" s="1224"/>
      <c r="D68" s="1224"/>
      <c r="E68" s="1224"/>
      <c r="F68" s="1224"/>
      <c r="G68" s="1224"/>
      <c r="H68" s="1224">
        <f t="shared" si="7"/>
        <v>0</v>
      </c>
    </row>
    <row r="69" spans="1:8" ht="15">
      <c r="A69" s="1242" t="s">
        <v>4</v>
      </c>
      <c r="B69" s="1160"/>
      <c r="C69" s="1224"/>
      <c r="D69" s="1224"/>
      <c r="E69" s="1224"/>
      <c r="F69" s="1224"/>
      <c r="G69" s="1224"/>
      <c r="H69" s="1224">
        <f t="shared" si="7"/>
        <v>0</v>
      </c>
    </row>
    <row r="70" spans="1:6" ht="15">
      <c r="A70" s="1252"/>
      <c r="B70" s="1253"/>
      <c r="C70" s="1254"/>
      <c r="D70" s="1254"/>
      <c r="E70" s="1254"/>
      <c r="F70" s="1254"/>
    </row>
    <row r="71" spans="1:8" s="636" customFormat="1" ht="22.5" customHeight="1">
      <c r="A71" s="1744" t="s">
        <v>234</v>
      </c>
      <c r="B71" s="1745"/>
      <c r="C71" s="1745"/>
      <c r="D71" s="1745"/>
      <c r="E71" s="1745"/>
      <c r="F71" s="1745"/>
      <c r="G71" s="1745"/>
      <c r="H71" s="1745"/>
    </row>
    <row r="72" spans="1:8" s="680" customFormat="1" ht="23.25" customHeight="1">
      <c r="A72" s="706"/>
      <c r="B72" s="707" t="s">
        <v>648</v>
      </c>
      <c r="C72" s="708"/>
      <c r="D72" s="1746" t="s">
        <v>10</v>
      </c>
      <c r="E72" s="1747"/>
      <c r="F72" s="1747"/>
      <c r="G72" s="1747"/>
      <c r="H72" s="1255"/>
    </row>
    <row r="73" spans="1:8" s="636" customFormat="1" ht="171" customHeight="1">
      <c r="A73" s="711"/>
      <c r="B73" s="712"/>
      <c r="C73" s="713"/>
      <c r="D73" s="1538"/>
      <c r="E73" s="1476"/>
      <c r="F73" s="1476"/>
      <c r="G73" s="1477"/>
      <c r="H73" s="1052"/>
    </row>
    <row r="74" spans="1:8" s="719" customFormat="1" ht="18" customHeight="1">
      <c r="A74" s="715"/>
      <c r="B74" s="716" t="s">
        <v>133</v>
      </c>
      <c r="C74" s="717"/>
      <c r="D74" s="1690" t="s">
        <v>133</v>
      </c>
      <c r="E74" s="1636"/>
      <c r="F74" s="1636"/>
      <c r="G74" s="1661"/>
      <c r="H74" s="735"/>
    </row>
    <row r="75" spans="1:8" s="719" customFormat="1" ht="12.75" customHeight="1">
      <c r="A75" s="715"/>
      <c r="B75" s="716"/>
      <c r="C75" s="717"/>
      <c r="D75" s="720"/>
      <c r="E75" s="721"/>
      <c r="F75" s="721"/>
      <c r="G75" s="716"/>
      <c r="H75" s="735"/>
    </row>
    <row r="76" spans="1:8" s="680" customFormat="1" ht="23.25" customHeight="1">
      <c r="A76" s="722"/>
      <c r="B76" s="723" t="s">
        <v>724</v>
      </c>
      <c r="C76" s="724"/>
      <c r="D76" s="725"/>
      <c r="E76" s="726"/>
      <c r="F76" s="726"/>
      <c r="G76" s="726"/>
      <c r="H76" s="1124"/>
    </row>
    <row r="77" spans="1:8" s="636" customFormat="1" ht="171" customHeight="1">
      <c r="A77" s="711"/>
      <c r="B77" s="712"/>
      <c r="C77" s="728"/>
      <c r="D77" s="729"/>
      <c r="E77" s="730"/>
      <c r="F77" s="730"/>
      <c r="G77" s="730"/>
      <c r="H77" s="1052"/>
    </row>
    <row r="78" spans="1:8" s="719" customFormat="1" ht="18" customHeight="1">
      <c r="A78" s="732"/>
      <c r="B78" s="716" t="s">
        <v>133</v>
      </c>
      <c r="C78" s="733"/>
      <c r="D78" s="720"/>
      <c r="E78" s="734"/>
      <c r="F78" s="734"/>
      <c r="G78" s="734"/>
      <c r="H78" s="735"/>
    </row>
    <row r="79" spans="1:251" s="1257" customFormat="1" ht="30.75" customHeight="1">
      <c r="A79" s="1738" t="s">
        <v>285</v>
      </c>
      <c r="B79" s="1514"/>
      <c r="C79" s="1514"/>
      <c r="D79" s="1514"/>
      <c r="E79" s="1514"/>
      <c r="F79" s="1514"/>
      <c r="G79" s="1514"/>
      <c r="H79" s="1515"/>
      <c r="I79" s="1256"/>
      <c r="J79" s="1256"/>
      <c r="K79" s="1256"/>
      <c r="L79" s="1256"/>
      <c r="M79" s="1256"/>
      <c r="N79" s="1256"/>
      <c r="O79" s="1256"/>
      <c r="P79" s="1256"/>
      <c r="Q79" s="1256"/>
      <c r="R79" s="1256"/>
      <c r="S79" s="1256"/>
      <c r="T79" s="1256"/>
      <c r="U79" s="1256"/>
      <c r="V79" s="1256"/>
      <c r="W79" s="1256"/>
      <c r="X79" s="1256"/>
      <c r="Y79" s="1256"/>
      <c r="Z79" s="1256"/>
      <c r="AA79" s="1256"/>
      <c r="AB79" s="1256"/>
      <c r="AC79" s="1256"/>
      <c r="AD79" s="1256"/>
      <c r="AE79" s="1256"/>
      <c r="AF79" s="1256"/>
      <c r="AG79" s="1256"/>
      <c r="AH79" s="1256"/>
      <c r="AI79" s="1256"/>
      <c r="AJ79" s="1256"/>
      <c r="AK79" s="1256"/>
      <c r="AL79" s="1256"/>
      <c r="AM79" s="1256"/>
      <c r="AN79" s="1256"/>
      <c r="AO79" s="1256"/>
      <c r="AP79" s="1256"/>
      <c r="AQ79" s="1256"/>
      <c r="AR79" s="1256"/>
      <c r="AS79" s="1256"/>
      <c r="AT79" s="1256"/>
      <c r="AU79" s="1256"/>
      <c r="AV79" s="1256"/>
      <c r="AW79" s="1256"/>
      <c r="AX79" s="1256"/>
      <c r="AY79" s="1256"/>
      <c r="AZ79" s="1256"/>
      <c r="BA79" s="1256"/>
      <c r="BB79" s="1256"/>
      <c r="BC79" s="1256"/>
      <c r="BD79" s="1256"/>
      <c r="BE79" s="1256"/>
      <c r="BF79" s="1256"/>
      <c r="BG79" s="1256"/>
      <c r="BH79" s="1256"/>
      <c r="BI79" s="1256"/>
      <c r="BJ79" s="1256"/>
      <c r="BK79" s="1256"/>
      <c r="BL79" s="1256"/>
      <c r="BM79" s="1256"/>
      <c r="BN79" s="1256"/>
      <c r="BO79" s="1256"/>
      <c r="BP79" s="1256"/>
      <c r="BQ79" s="1256"/>
      <c r="BR79" s="1256"/>
      <c r="BS79" s="1256"/>
      <c r="BT79" s="1256"/>
      <c r="BU79" s="1256"/>
      <c r="BV79" s="1256"/>
      <c r="BW79" s="1256"/>
      <c r="BX79" s="1256"/>
      <c r="BY79" s="1256"/>
      <c r="BZ79" s="1256"/>
      <c r="CA79" s="1256"/>
      <c r="CB79" s="1256"/>
      <c r="CC79" s="1256"/>
      <c r="CD79" s="1256"/>
      <c r="CE79" s="1256"/>
      <c r="CF79" s="1256"/>
      <c r="CG79" s="1256"/>
      <c r="CH79" s="1256"/>
      <c r="CI79" s="1256"/>
      <c r="CJ79" s="1256"/>
      <c r="CK79" s="1256"/>
      <c r="CL79" s="1256"/>
      <c r="CM79" s="1256"/>
      <c r="CN79" s="1256"/>
      <c r="CO79" s="1256"/>
      <c r="CP79" s="1256"/>
      <c r="CQ79" s="1256"/>
      <c r="CR79" s="1256"/>
      <c r="CS79" s="1256"/>
      <c r="CT79" s="1256"/>
      <c r="CU79" s="1256"/>
      <c r="CV79" s="1256"/>
      <c r="CW79" s="1256"/>
      <c r="CX79" s="1256"/>
      <c r="CY79" s="1256"/>
      <c r="CZ79" s="1256"/>
      <c r="DA79" s="1256"/>
      <c r="DB79" s="1256"/>
      <c r="DC79" s="1256"/>
      <c r="DD79" s="1256"/>
      <c r="DE79" s="1256"/>
      <c r="DF79" s="1256"/>
      <c r="DG79" s="1256"/>
      <c r="DH79" s="1256"/>
      <c r="DI79" s="1256"/>
      <c r="DJ79" s="1256"/>
      <c r="DK79" s="1256"/>
      <c r="DL79" s="1256"/>
      <c r="DM79" s="1256"/>
      <c r="DN79" s="1256"/>
      <c r="DO79" s="1256"/>
      <c r="DP79" s="1256"/>
      <c r="DQ79" s="1256"/>
      <c r="DR79" s="1256"/>
      <c r="DS79" s="1256"/>
      <c r="DT79" s="1256"/>
      <c r="DU79" s="1256"/>
      <c r="DV79" s="1256"/>
      <c r="DW79" s="1256"/>
      <c r="DX79" s="1256"/>
      <c r="DY79" s="1256"/>
      <c r="DZ79" s="1256"/>
      <c r="EA79" s="1256"/>
      <c r="EB79" s="1256"/>
      <c r="EC79" s="1256"/>
      <c r="ED79" s="1256"/>
      <c r="EE79" s="1256"/>
      <c r="EF79" s="1256"/>
      <c r="EG79" s="1256"/>
      <c r="EH79" s="1256"/>
      <c r="EI79" s="1256"/>
      <c r="EJ79" s="1256"/>
      <c r="EK79" s="1256"/>
      <c r="EL79" s="1256"/>
      <c r="EM79" s="1256"/>
      <c r="EN79" s="1256"/>
      <c r="EO79" s="1256"/>
      <c r="EP79" s="1256"/>
      <c r="EQ79" s="1256"/>
      <c r="ER79" s="1256"/>
      <c r="ES79" s="1256"/>
      <c r="ET79" s="1256"/>
      <c r="EU79" s="1256"/>
      <c r="EV79" s="1256"/>
      <c r="EW79" s="1256"/>
      <c r="EX79" s="1256"/>
      <c r="EY79" s="1256"/>
      <c r="EZ79" s="1256"/>
      <c r="FA79" s="1256"/>
      <c r="FB79" s="1256"/>
      <c r="FC79" s="1256"/>
      <c r="FD79" s="1256"/>
      <c r="FE79" s="1256"/>
      <c r="FF79" s="1256"/>
      <c r="FG79" s="1256"/>
      <c r="FH79" s="1256"/>
      <c r="FI79" s="1256"/>
      <c r="FJ79" s="1256"/>
      <c r="FK79" s="1256"/>
      <c r="FL79" s="1256"/>
      <c r="FM79" s="1256"/>
      <c r="FN79" s="1256"/>
      <c r="FO79" s="1256"/>
      <c r="FP79" s="1256"/>
      <c r="FQ79" s="1256"/>
      <c r="FR79" s="1256"/>
      <c r="FS79" s="1256"/>
      <c r="FT79" s="1256"/>
      <c r="FU79" s="1256"/>
      <c r="FV79" s="1256"/>
      <c r="FW79" s="1256"/>
      <c r="FX79" s="1256"/>
      <c r="FY79" s="1256"/>
      <c r="FZ79" s="1256"/>
      <c r="GA79" s="1256"/>
      <c r="GB79" s="1256"/>
      <c r="GC79" s="1256"/>
      <c r="GD79" s="1256"/>
      <c r="GE79" s="1256"/>
      <c r="GF79" s="1256"/>
      <c r="GG79" s="1256"/>
      <c r="GH79" s="1256"/>
      <c r="GI79" s="1256"/>
      <c r="GJ79" s="1256"/>
      <c r="GK79" s="1256"/>
      <c r="GL79" s="1256"/>
      <c r="GM79" s="1256"/>
      <c r="GN79" s="1256"/>
      <c r="GO79" s="1256"/>
      <c r="GP79" s="1256"/>
      <c r="GQ79" s="1256"/>
      <c r="GR79" s="1256"/>
      <c r="GS79" s="1256"/>
      <c r="GT79" s="1256"/>
      <c r="GU79" s="1256"/>
      <c r="GV79" s="1256"/>
      <c r="GW79" s="1256"/>
      <c r="GX79" s="1256"/>
      <c r="GY79" s="1256"/>
      <c r="GZ79" s="1256"/>
      <c r="HA79" s="1256"/>
      <c r="HB79" s="1256"/>
      <c r="HC79" s="1256"/>
      <c r="HD79" s="1256"/>
      <c r="HE79" s="1256"/>
      <c r="HF79" s="1256"/>
      <c r="HG79" s="1256"/>
      <c r="HH79" s="1256"/>
      <c r="HI79" s="1256"/>
      <c r="HJ79" s="1256"/>
      <c r="HK79" s="1256"/>
      <c r="HL79" s="1256"/>
      <c r="HM79" s="1256"/>
      <c r="HN79" s="1256"/>
      <c r="HO79" s="1256"/>
      <c r="HP79" s="1256"/>
      <c r="HQ79" s="1256"/>
      <c r="HR79" s="1256"/>
      <c r="HS79" s="1256"/>
      <c r="HT79" s="1256"/>
      <c r="HU79" s="1256"/>
      <c r="HV79" s="1256"/>
      <c r="HW79" s="1256"/>
      <c r="HX79" s="1256"/>
      <c r="HY79" s="1256"/>
      <c r="HZ79" s="1256"/>
      <c r="IA79" s="1256"/>
      <c r="IB79" s="1256"/>
      <c r="IC79" s="1256"/>
      <c r="ID79" s="1256"/>
      <c r="IE79" s="1256"/>
      <c r="IF79" s="1256"/>
      <c r="IG79" s="1256"/>
      <c r="IH79" s="1256"/>
      <c r="II79" s="1256"/>
      <c r="IJ79" s="1256"/>
      <c r="IK79" s="1256"/>
      <c r="IL79" s="1256"/>
      <c r="IM79" s="1256"/>
      <c r="IN79" s="1256"/>
      <c r="IO79" s="1256"/>
      <c r="IP79" s="1256"/>
      <c r="IQ79" s="1256"/>
    </row>
  </sheetData>
  <sheetProtection/>
  <mergeCells count="45">
    <mergeCell ref="A79:H79"/>
    <mergeCell ref="B43:H43"/>
    <mergeCell ref="B44:F44"/>
    <mergeCell ref="A71:H71"/>
    <mergeCell ref="D72:G72"/>
    <mergeCell ref="D73:G73"/>
    <mergeCell ref="D74:G74"/>
    <mergeCell ref="B35:D35"/>
    <mergeCell ref="A37:C37"/>
    <mergeCell ref="A38:E38"/>
    <mergeCell ref="F38:H38"/>
    <mergeCell ref="A39:A41"/>
    <mergeCell ref="B39:B40"/>
    <mergeCell ref="C39:G39"/>
    <mergeCell ref="H39:H40"/>
    <mergeCell ref="B34:D34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22:D22"/>
    <mergeCell ref="B11:D11"/>
    <mergeCell ref="B12:D12"/>
    <mergeCell ref="B13:H13"/>
    <mergeCell ref="B14:D14"/>
    <mergeCell ref="B15:D15"/>
    <mergeCell ref="B16:D16"/>
    <mergeCell ref="B17:D17"/>
    <mergeCell ref="B18:D18"/>
    <mergeCell ref="B19:D19"/>
    <mergeCell ref="B20:D20"/>
    <mergeCell ref="A21:F21"/>
    <mergeCell ref="F10:H10"/>
    <mergeCell ref="A5:H5"/>
    <mergeCell ref="A6:H6"/>
    <mergeCell ref="B7:G7"/>
    <mergeCell ref="B8:H8"/>
    <mergeCell ref="A9:E9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82"/>
  <sheetViews>
    <sheetView view="pageBreakPreview" zoomScaleSheetLayoutView="100" zoomScalePageLayoutView="0" workbookViewId="0" topLeftCell="A1">
      <selection activeCell="E4" sqref="E4"/>
    </sheetView>
  </sheetViews>
  <sheetFormatPr defaultColWidth="10.25390625" defaultRowHeight="12.75"/>
  <cols>
    <col min="1" max="1" width="5.25390625" style="1251" customWidth="1"/>
    <col min="2" max="2" width="30.625" style="1251" customWidth="1"/>
    <col min="3" max="3" width="10.75390625" style="1251" customWidth="1"/>
    <col min="4" max="4" width="10.00390625" style="1251" customWidth="1"/>
    <col min="5" max="5" width="10.375" style="1251" customWidth="1"/>
    <col min="6" max="6" width="10.625" style="1251" customWidth="1"/>
    <col min="7" max="7" width="10.375" style="1251" customWidth="1"/>
    <col min="8" max="8" width="10.125" style="1251" customWidth="1"/>
    <col min="9" max="9" width="11.00390625" style="1251" customWidth="1"/>
    <col min="10" max="10" width="10.875" style="1251" customWidth="1"/>
    <col min="11" max="16384" width="10.25390625" style="1251" customWidth="1"/>
  </cols>
  <sheetData>
    <row r="1" spans="6:8" ht="15" customHeight="1">
      <c r="F1" s="1206"/>
      <c r="G1" s="1748" t="s">
        <v>1185</v>
      </c>
      <c r="H1" s="1748"/>
    </row>
    <row r="2" spans="6:10" ht="15">
      <c r="F2" s="1128"/>
      <c r="G2" s="1208" t="s">
        <v>1186</v>
      </c>
      <c r="H2" s="1208"/>
      <c r="I2" s="1258"/>
      <c r="J2" s="1258"/>
    </row>
    <row r="3" spans="6:10" ht="15">
      <c r="F3" s="1129"/>
      <c r="G3" s="1749" t="s">
        <v>13</v>
      </c>
      <c r="H3" s="1749"/>
      <c r="I3" s="1749"/>
      <c r="J3" s="1749"/>
    </row>
    <row r="4" spans="6:8" ht="15">
      <c r="F4" s="1129"/>
      <c r="G4" s="1749" t="s">
        <v>324</v>
      </c>
      <c r="H4" s="1749"/>
    </row>
    <row r="5" spans="1:10" ht="18.75">
      <c r="A5" s="1490" t="s">
        <v>1187</v>
      </c>
      <c r="B5" s="1490"/>
      <c r="C5" s="1490"/>
      <c r="D5" s="1490"/>
      <c r="E5" s="1490"/>
      <c r="F5" s="1490"/>
      <c r="G5" s="1490"/>
      <c r="H5" s="1490"/>
      <c r="I5" s="1490"/>
      <c r="J5" s="1490"/>
    </row>
    <row r="6" spans="1:10" ht="18.75">
      <c r="A6" s="1750" t="s">
        <v>299</v>
      </c>
      <c r="B6" s="1750"/>
      <c r="C6" s="1750"/>
      <c r="D6" s="1750"/>
      <c r="E6" s="1750"/>
      <c r="F6" s="1750"/>
      <c r="G6" s="1750"/>
      <c r="H6" s="1750"/>
      <c r="I6" s="1750"/>
      <c r="J6" s="1750"/>
    </row>
    <row r="7" spans="1:10" ht="21.75" customHeight="1">
      <c r="A7" s="1259"/>
      <c r="B7" s="1717"/>
      <c r="C7" s="1717"/>
      <c r="D7" s="1717"/>
      <c r="E7" s="1717"/>
      <c r="F7" s="1717"/>
      <c r="G7" s="1717"/>
      <c r="H7" s="1717"/>
      <c r="I7" s="1717"/>
      <c r="J7" s="1210"/>
    </row>
    <row r="8" spans="1:10" ht="15" customHeight="1">
      <c r="A8" s="1259"/>
      <c r="B8" s="1751" t="s">
        <v>5</v>
      </c>
      <c r="C8" s="1751"/>
      <c r="D8" s="1751"/>
      <c r="E8" s="1751"/>
      <c r="F8" s="1751"/>
      <c r="G8" s="1751"/>
      <c r="H8" s="1751"/>
      <c r="I8" s="1751"/>
      <c r="J8" s="1751"/>
    </row>
    <row r="9" spans="1:8" ht="15">
      <c r="A9" s="1260" t="s">
        <v>196</v>
      </c>
      <c r="B9" s="1667" t="s">
        <v>728</v>
      </c>
      <c r="C9" s="1667"/>
      <c r="D9" s="1667"/>
      <c r="E9" s="1667"/>
      <c r="F9" s="1667"/>
      <c r="G9" s="1667"/>
      <c r="H9" s="1667"/>
    </row>
    <row r="10" spans="1:8" ht="4.5" customHeight="1">
      <c r="A10" s="1260"/>
      <c r="B10" s="1261"/>
      <c r="C10" s="1261"/>
      <c r="D10" s="1261"/>
      <c r="E10" s="1261"/>
      <c r="F10" s="1261"/>
      <c r="G10" s="1261"/>
      <c r="H10" s="1261"/>
    </row>
    <row r="11" spans="1:10" ht="15">
      <c r="A11" s="1663" t="s">
        <v>11</v>
      </c>
      <c r="B11" s="1663" t="s">
        <v>1027</v>
      </c>
      <c r="C11" s="1663" t="s">
        <v>1188</v>
      </c>
      <c r="D11" s="1663"/>
      <c r="E11" s="1663"/>
      <c r="F11" s="1663" t="s">
        <v>288</v>
      </c>
      <c r="G11" s="1663"/>
      <c r="H11" s="1663"/>
      <c r="I11" s="1663" t="s">
        <v>1189</v>
      </c>
      <c r="J11" s="1663"/>
    </row>
    <row r="12" spans="1:10" ht="9" customHeight="1">
      <c r="A12" s="1663"/>
      <c r="B12" s="1663"/>
      <c r="C12" s="1663"/>
      <c r="D12" s="1663"/>
      <c r="E12" s="1663"/>
      <c r="F12" s="1663"/>
      <c r="G12" s="1663"/>
      <c r="H12" s="1663"/>
      <c r="I12" s="1663"/>
      <c r="J12" s="1663"/>
    </row>
    <row r="13" spans="1:10" ht="13.5" customHeight="1">
      <c r="A13" s="1066" t="s">
        <v>1</v>
      </c>
      <c r="B13" s="1066" t="s">
        <v>2</v>
      </c>
      <c r="C13" s="1066" t="s">
        <v>4</v>
      </c>
      <c r="D13" s="1066" t="s">
        <v>8</v>
      </c>
      <c r="E13" s="1066" t="s">
        <v>335</v>
      </c>
      <c r="F13" s="1066" t="s">
        <v>336</v>
      </c>
      <c r="G13" s="1066" t="s">
        <v>337</v>
      </c>
      <c r="H13" s="1066" t="s">
        <v>338</v>
      </c>
      <c r="I13" s="1066" t="s">
        <v>463</v>
      </c>
      <c r="J13" s="1066" t="s">
        <v>469</v>
      </c>
    </row>
    <row r="14" spans="1:10" ht="42" customHeight="1">
      <c r="A14" s="644" t="s">
        <v>198</v>
      </c>
      <c r="B14" s="1262" t="s">
        <v>1190</v>
      </c>
      <c r="C14" s="1263" t="s">
        <v>1191</v>
      </c>
      <c r="D14" s="1263" t="s">
        <v>1192</v>
      </c>
      <c r="E14" s="1263" t="s">
        <v>1193</v>
      </c>
      <c r="F14" s="1263" t="s">
        <v>1191</v>
      </c>
      <c r="G14" s="1263" t="s">
        <v>1192</v>
      </c>
      <c r="H14" s="1263" t="s">
        <v>1193</v>
      </c>
      <c r="I14" s="1263" t="s">
        <v>1194</v>
      </c>
      <c r="J14" s="1263" t="s">
        <v>1195</v>
      </c>
    </row>
    <row r="15" spans="1:10" ht="18.75" customHeight="1">
      <c r="A15" s="644" t="s">
        <v>1</v>
      </c>
      <c r="B15" s="1752" t="s">
        <v>1196</v>
      </c>
      <c r="C15" s="1445"/>
      <c r="D15" s="1445"/>
      <c r="E15" s="1445"/>
      <c r="F15" s="1445"/>
      <c r="G15" s="1445"/>
      <c r="H15" s="1445"/>
      <c r="I15" s="1445"/>
      <c r="J15" s="1445"/>
    </row>
    <row r="16" spans="1:10" ht="15" customHeight="1">
      <c r="A16" s="1753"/>
      <c r="B16" s="1264" t="s">
        <v>1197</v>
      </c>
      <c r="C16" s="1265"/>
      <c r="D16" s="1265"/>
      <c r="E16" s="1265"/>
      <c r="F16" s="1265"/>
      <c r="G16" s="1266"/>
      <c r="H16" s="1266"/>
      <c r="I16" s="1266">
        <f aca="true" t="shared" si="0" ref="I16:J26">F16-C16</f>
        <v>0</v>
      </c>
      <c r="J16" s="1266">
        <f t="shared" si="0"/>
        <v>0</v>
      </c>
    </row>
    <row r="17" spans="1:10" ht="15" customHeight="1">
      <c r="A17" s="1754"/>
      <c r="B17" s="1264" t="s">
        <v>1198</v>
      </c>
      <c r="C17" s="1265"/>
      <c r="D17" s="1265"/>
      <c r="E17" s="1265"/>
      <c r="F17" s="1265"/>
      <c r="G17" s="1266"/>
      <c r="H17" s="1266"/>
      <c r="I17" s="1266">
        <f t="shared" si="0"/>
        <v>0</v>
      </c>
      <c r="J17" s="1266">
        <f t="shared" si="0"/>
        <v>0</v>
      </c>
    </row>
    <row r="18" spans="1:10" ht="15" customHeight="1">
      <c r="A18" s="1754"/>
      <c r="B18" s="1264" t="s">
        <v>1199</v>
      </c>
      <c r="C18" s="1265"/>
      <c r="D18" s="1265"/>
      <c r="E18" s="1265"/>
      <c r="F18" s="1265"/>
      <c r="G18" s="1266"/>
      <c r="H18" s="1266"/>
      <c r="I18" s="1266">
        <f t="shared" si="0"/>
        <v>0</v>
      </c>
      <c r="J18" s="1266">
        <f t="shared" si="0"/>
        <v>0</v>
      </c>
    </row>
    <row r="19" spans="1:10" ht="15" customHeight="1">
      <c r="A19" s="1754"/>
      <c r="B19" s="1264" t="s">
        <v>1200</v>
      </c>
      <c r="C19" s="1265"/>
      <c r="D19" s="1265"/>
      <c r="E19" s="1265"/>
      <c r="F19" s="1265"/>
      <c r="G19" s="1266"/>
      <c r="H19" s="1266"/>
      <c r="I19" s="1266">
        <f t="shared" si="0"/>
        <v>0</v>
      </c>
      <c r="J19" s="1266">
        <f t="shared" si="0"/>
        <v>0</v>
      </c>
    </row>
    <row r="20" spans="1:10" ht="15" customHeight="1">
      <c r="A20" s="1754"/>
      <c r="B20" s="1264" t="s">
        <v>1201</v>
      </c>
      <c r="C20" s="1265"/>
      <c r="D20" s="1265"/>
      <c r="E20" s="1265"/>
      <c r="F20" s="1265"/>
      <c r="G20" s="1266"/>
      <c r="H20" s="1266"/>
      <c r="I20" s="1266">
        <f t="shared" si="0"/>
        <v>0</v>
      </c>
      <c r="J20" s="1266">
        <f t="shared" si="0"/>
        <v>0</v>
      </c>
    </row>
    <row r="21" spans="1:10" ht="15" customHeight="1">
      <c r="A21" s="1754"/>
      <c r="B21" s="1264" t="s">
        <v>1202</v>
      </c>
      <c r="C21" s="1265"/>
      <c r="D21" s="1265"/>
      <c r="E21" s="1265"/>
      <c r="F21" s="1265"/>
      <c r="G21" s="1266"/>
      <c r="H21" s="1266"/>
      <c r="I21" s="1266">
        <f t="shared" si="0"/>
        <v>0</v>
      </c>
      <c r="J21" s="1266">
        <f t="shared" si="0"/>
        <v>0</v>
      </c>
    </row>
    <row r="22" spans="1:10" ht="15" customHeight="1">
      <c r="A22" s="1754"/>
      <c r="B22" s="1264" t="s">
        <v>1203</v>
      </c>
      <c r="C22" s="1265"/>
      <c r="D22" s="1265"/>
      <c r="E22" s="1265"/>
      <c r="F22" s="1265"/>
      <c r="G22" s="1266"/>
      <c r="H22" s="1266"/>
      <c r="I22" s="1266">
        <f t="shared" si="0"/>
        <v>0</v>
      </c>
      <c r="J22" s="1266">
        <f t="shared" si="0"/>
        <v>0</v>
      </c>
    </row>
    <row r="23" spans="1:10" ht="15" customHeight="1">
      <c r="A23" s="1754"/>
      <c r="B23" s="1264" t="s">
        <v>1204</v>
      </c>
      <c r="C23" s="1265"/>
      <c r="D23" s="1265"/>
      <c r="E23" s="1265"/>
      <c r="F23" s="1265"/>
      <c r="G23" s="1266"/>
      <c r="H23" s="1266"/>
      <c r="I23" s="1266">
        <f t="shared" si="0"/>
        <v>0</v>
      </c>
      <c r="J23" s="1266">
        <f t="shared" si="0"/>
        <v>0</v>
      </c>
    </row>
    <row r="24" spans="1:10" ht="15" customHeight="1">
      <c r="A24" s="1754"/>
      <c r="B24" s="1264" t="s">
        <v>1205</v>
      </c>
      <c r="C24" s="1265"/>
      <c r="D24" s="1265"/>
      <c r="E24" s="1265"/>
      <c r="F24" s="1265"/>
      <c r="G24" s="1266"/>
      <c r="H24" s="1266"/>
      <c r="I24" s="1266">
        <f t="shared" si="0"/>
        <v>0</v>
      </c>
      <c r="J24" s="1266">
        <f t="shared" si="0"/>
        <v>0</v>
      </c>
    </row>
    <row r="25" spans="1:10" ht="15">
      <c r="A25" s="1754"/>
      <c r="B25" s="1264" t="s">
        <v>28</v>
      </c>
      <c r="C25" s="1265"/>
      <c r="D25" s="1265"/>
      <c r="E25" s="1265"/>
      <c r="F25" s="1265"/>
      <c r="G25" s="1266"/>
      <c r="H25" s="1266"/>
      <c r="I25" s="1266">
        <f t="shared" si="0"/>
        <v>0</v>
      </c>
      <c r="J25" s="1266">
        <f t="shared" si="0"/>
        <v>0</v>
      </c>
    </row>
    <row r="26" spans="1:10" ht="15.75" customHeight="1">
      <c r="A26" s="1754"/>
      <c r="B26" s="1267" t="s">
        <v>29</v>
      </c>
      <c r="C26" s="1268">
        <f>SUM(C16:C25)</f>
        <v>0</v>
      </c>
      <c r="D26" s="1268">
        <f>SUM(D16:D25)</f>
        <v>0</v>
      </c>
      <c r="E26" s="1268"/>
      <c r="F26" s="1268">
        <f>SUM(F16:F25)</f>
        <v>0</v>
      </c>
      <c r="G26" s="1268">
        <f>SUM(G16:G25)</f>
        <v>0</v>
      </c>
      <c r="H26" s="1268"/>
      <c r="I26" s="1269">
        <f t="shared" si="0"/>
        <v>0</v>
      </c>
      <c r="J26" s="1269">
        <f t="shared" si="0"/>
        <v>0</v>
      </c>
    </row>
    <row r="27" spans="1:10" ht="15" customHeight="1">
      <c r="A27" s="1754"/>
      <c r="B27" s="1270" t="s">
        <v>1206</v>
      </c>
      <c r="C27" s="1755"/>
      <c r="D27" s="1755"/>
      <c r="E27" s="1755"/>
      <c r="F27" s="1755"/>
      <c r="G27" s="1755"/>
      <c r="H27" s="1755"/>
      <c r="I27" s="1756">
        <f>F27-C27</f>
        <v>0</v>
      </c>
      <c r="J27" s="1756"/>
    </row>
    <row r="28" spans="1:10" ht="13.5" customHeight="1">
      <c r="A28" s="1754"/>
      <c r="B28" s="1271" t="s">
        <v>1207</v>
      </c>
      <c r="C28" s="1755" t="e">
        <f>D26/C27</f>
        <v>#DIV/0!</v>
      </c>
      <c r="D28" s="1755"/>
      <c r="E28" s="1755"/>
      <c r="F28" s="1755" t="e">
        <f>G26/F27</f>
        <v>#DIV/0!</v>
      </c>
      <c r="G28" s="1755"/>
      <c r="H28" s="1755"/>
      <c r="I28" s="1756" t="e">
        <f>F28-C28</f>
        <v>#DIV/0!</v>
      </c>
      <c r="J28" s="1756"/>
    </row>
    <row r="29" spans="1:10" ht="21" customHeight="1">
      <c r="A29" s="1272" t="s">
        <v>2</v>
      </c>
      <c r="B29" s="1752" t="s">
        <v>1208</v>
      </c>
      <c r="C29" s="1445"/>
      <c r="D29" s="1445"/>
      <c r="E29" s="1445"/>
      <c r="F29" s="1445"/>
      <c r="G29" s="1445"/>
      <c r="H29" s="1445"/>
      <c r="I29" s="1445"/>
      <c r="J29" s="1445"/>
    </row>
    <row r="30" spans="1:10" ht="15" customHeight="1">
      <c r="A30" s="1753"/>
      <c r="B30" s="1264" t="s">
        <v>1197</v>
      </c>
      <c r="C30" s="1265"/>
      <c r="D30" s="1265"/>
      <c r="E30" s="1265"/>
      <c r="F30" s="1265"/>
      <c r="G30" s="1266"/>
      <c r="H30" s="1266"/>
      <c r="I30" s="1266">
        <f aca="true" t="shared" si="1" ref="I30:J40">F30-C30</f>
        <v>0</v>
      </c>
      <c r="J30" s="1266">
        <f t="shared" si="1"/>
        <v>0</v>
      </c>
    </row>
    <row r="31" spans="1:10" ht="15" customHeight="1">
      <c r="A31" s="1753"/>
      <c r="B31" s="1264" t="s">
        <v>1198</v>
      </c>
      <c r="C31" s="1265"/>
      <c r="D31" s="1265"/>
      <c r="E31" s="1265"/>
      <c r="F31" s="1265"/>
      <c r="G31" s="1266"/>
      <c r="H31" s="1266"/>
      <c r="I31" s="1266">
        <f t="shared" si="1"/>
        <v>0</v>
      </c>
      <c r="J31" s="1266">
        <f t="shared" si="1"/>
        <v>0</v>
      </c>
    </row>
    <row r="32" spans="1:10" ht="15" customHeight="1">
      <c r="A32" s="1753"/>
      <c r="B32" s="1264" t="s">
        <v>1199</v>
      </c>
      <c r="C32" s="1265"/>
      <c r="D32" s="1265"/>
      <c r="E32" s="1265"/>
      <c r="F32" s="1265"/>
      <c r="G32" s="1266"/>
      <c r="H32" s="1266"/>
      <c r="I32" s="1266">
        <f t="shared" si="1"/>
        <v>0</v>
      </c>
      <c r="J32" s="1266">
        <f t="shared" si="1"/>
        <v>0</v>
      </c>
    </row>
    <row r="33" spans="1:10" ht="15" customHeight="1">
      <c r="A33" s="1753"/>
      <c r="B33" s="1264" t="s">
        <v>1200</v>
      </c>
      <c r="C33" s="1265"/>
      <c r="D33" s="1265"/>
      <c r="E33" s="1265"/>
      <c r="F33" s="1265"/>
      <c r="G33" s="1266"/>
      <c r="H33" s="1266"/>
      <c r="I33" s="1266">
        <f t="shared" si="1"/>
        <v>0</v>
      </c>
      <c r="J33" s="1266">
        <f t="shared" si="1"/>
        <v>0</v>
      </c>
    </row>
    <row r="34" spans="1:10" ht="15" customHeight="1">
      <c r="A34" s="1753"/>
      <c r="B34" s="1264" t="s">
        <v>1201</v>
      </c>
      <c r="C34" s="1265"/>
      <c r="D34" s="1265"/>
      <c r="E34" s="1265"/>
      <c r="F34" s="1265"/>
      <c r="G34" s="1266"/>
      <c r="H34" s="1266"/>
      <c r="I34" s="1266">
        <f t="shared" si="1"/>
        <v>0</v>
      </c>
      <c r="J34" s="1266">
        <f t="shared" si="1"/>
        <v>0</v>
      </c>
    </row>
    <row r="35" spans="1:10" ht="15" customHeight="1">
      <c r="A35" s="1753"/>
      <c r="B35" s="1264" t="s">
        <v>1202</v>
      </c>
      <c r="C35" s="1265"/>
      <c r="D35" s="1265"/>
      <c r="E35" s="1265"/>
      <c r="F35" s="1265"/>
      <c r="G35" s="1266"/>
      <c r="H35" s="1266"/>
      <c r="I35" s="1266">
        <f t="shared" si="1"/>
        <v>0</v>
      </c>
      <c r="J35" s="1266">
        <f t="shared" si="1"/>
        <v>0</v>
      </c>
    </row>
    <row r="36" spans="1:10" ht="15" customHeight="1">
      <c r="A36" s="1753"/>
      <c r="B36" s="1264" t="s">
        <v>1203</v>
      </c>
      <c r="C36" s="1265"/>
      <c r="D36" s="1265"/>
      <c r="E36" s="1265"/>
      <c r="F36" s="1265"/>
      <c r="G36" s="1266"/>
      <c r="H36" s="1266"/>
      <c r="I36" s="1266">
        <f t="shared" si="1"/>
        <v>0</v>
      </c>
      <c r="J36" s="1266">
        <f t="shared" si="1"/>
        <v>0</v>
      </c>
    </row>
    <row r="37" spans="1:10" ht="15" customHeight="1">
      <c r="A37" s="1753"/>
      <c r="B37" s="1264" t="s">
        <v>1204</v>
      </c>
      <c r="C37" s="1265"/>
      <c r="D37" s="1265"/>
      <c r="E37" s="1265"/>
      <c r="F37" s="1265"/>
      <c r="G37" s="1266"/>
      <c r="H37" s="1266"/>
      <c r="I37" s="1266">
        <f t="shared" si="1"/>
        <v>0</v>
      </c>
      <c r="J37" s="1266">
        <f t="shared" si="1"/>
        <v>0</v>
      </c>
    </row>
    <row r="38" spans="1:10" ht="15" customHeight="1">
      <c r="A38" s="1753"/>
      <c r="B38" s="1264" t="s">
        <v>1205</v>
      </c>
      <c r="C38" s="1265"/>
      <c r="D38" s="1265"/>
      <c r="E38" s="1265"/>
      <c r="F38" s="1265"/>
      <c r="G38" s="1266"/>
      <c r="H38" s="1266"/>
      <c r="I38" s="1266">
        <f t="shared" si="1"/>
        <v>0</v>
      </c>
      <c r="J38" s="1266">
        <f t="shared" si="1"/>
        <v>0</v>
      </c>
    </row>
    <row r="39" spans="1:10" ht="15" customHeight="1">
      <c r="A39" s="1753"/>
      <c r="B39" s="1264" t="s">
        <v>28</v>
      </c>
      <c r="C39" s="1265"/>
      <c r="D39" s="1265"/>
      <c r="E39" s="1265"/>
      <c r="F39" s="1265"/>
      <c r="G39" s="1266"/>
      <c r="H39" s="1266"/>
      <c r="I39" s="1266">
        <f t="shared" si="1"/>
        <v>0</v>
      </c>
      <c r="J39" s="1266">
        <f t="shared" si="1"/>
        <v>0</v>
      </c>
    </row>
    <row r="40" spans="1:10" ht="17.25" customHeight="1">
      <c r="A40" s="1753"/>
      <c r="B40" s="1267" t="s">
        <v>29</v>
      </c>
      <c r="C40" s="1268">
        <f>SUM(C30:C39)</f>
        <v>0</v>
      </c>
      <c r="D40" s="1268">
        <f>SUM(D30:D39)</f>
        <v>0</v>
      </c>
      <c r="E40" s="1268"/>
      <c r="F40" s="1268">
        <f>SUM(F30:F39)</f>
        <v>0</v>
      </c>
      <c r="G40" s="1268">
        <f>SUM(G30:G39)</f>
        <v>0</v>
      </c>
      <c r="H40" s="1268"/>
      <c r="I40" s="1269">
        <f t="shared" si="1"/>
        <v>0</v>
      </c>
      <c r="J40" s="1269">
        <f t="shared" si="1"/>
        <v>0</v>
      </c>
    </row>
    <row r="41" spans="1:10" ht="16.5" customHeight="1">
      <c r="A41" s="1753"/>
      <c r="B41" s="1270" t="s">
        <v>1206</v>
      </c>
      <c r="C41" s="1755"/>
      <c r="D41" s="1755"/>
      <c r="E41" s="1755"/>
      <c r="F41" s="1755"/>
      <c r="G41" s="1755"/>
      <c r="H41" s="1755"/>
      <c r="I41" s="1756">
        <f>F41-C41</f>
        <v>0</v>
      </c>
      <c r="J41" s="1756"/>
    </row>
    <row r="42" spans="1:10" ht="15" customHeight="1">
      <c r="A42" s="1753"/>
      <c r="B42" s="1271" t="s">
        <v>1207</v>
      </c>
      <c r="C42" s="1755" t="e">
        <f>D40/C41</f>
        <v>#DIV/0!</v>
      </c>
      <c r="D42" s="1755"/>
      <c r="E42" s="1755"/>
      <c r="F42" s="1755" t="e">
        <f>G40/F41</f>
        <v>#DIV/0!</v>
      </c>
      <c r="G42" s="1755"/>
      <c r="H42" s="1755"/>
      <c r="I42" s="1756" t="e">
        <f>F42-C42</f>
        <v>#DIV/0!</v>
      </c>
      <c r="J42" s="1756"/>
    </row>
    <row r="43" spans="1:10" ht="38.25" customHeight="1">
      <c r="A43" s="644" t="s">
        <v>205</v>
      </c>
      <c r="B43" s="1273" t="s">
        <v>1209</v>
      </c>
      <c r="C43" s="1274" t="s">
        <v>1210</v>
      </c>
      <c r="D43" s="1275" t="s">
        <v>1211</v>
      </c>
      <c r="E43" s="1275" t="s">
        <v>1212</v>
      </c>
      <c r="F43" s="1274" t="s">
        <v>1210</v>
      </c>
      <c r="G43" s="1275" t="s">
        <v>1211</v>
      </c>
      <c r="H43" s="1275" t="s">
        <v>1212</v>
      </c>
      <c r="I43" s="1263" t="s">
        <v>1213</v>
      </c>
      <c r="J43" s="1263" t="s">
        <v>1214</v>
      </c>
    </row>
    <row r="44" spans="1:10" ht="15.75" customHeight="1">
      <c r="A44" s="1080" t="s">
        <v>1</v>
      </c>
      <c r="B44" s="1276" t="s">
        <v>1215</v>
      </c>
      <c r="C44" s="1265"/>
      <c r="D44" s="1265"/>
      <c r="E44" s="1265" t="e">
        <f aca="true" t="shared" si="2" ref="E44:E53">D44/C44</f>
        <v>#DIV/0!</v>
      </c>
      <c r="F44" s="1265"/>
      <c r="G44" s="1266"/>
      <c r="H44" s="1266" t="e">
        <f aca="true" t="shared" si="3" ref="H44:H53">G44/F44</f>
        <v>#DIV/0!</v>
      </c>
      <c r="I44" s="1266">
        <f aca="true" t="shared" si="4" ref="I44:J53">F44-C44</f>
        <v>0</v>
      </c>
      <c r="J44" s="1266">
        <f t="shared" si="4"/>
        <v>0</v>
      </c>
    </row>
    <row r="45" spans="1:10" ht="15.75" customHeight="1">
      <c r="A45" s="1080" t="s">
        <v>2</v>
      </c>
      <c r="B45" s="1276" t="s">
        <v>1216</v>
      </c>
      <c r="C45" s="1265"/>
      <c r="D45" s="1265"/>
      <c r="E45" s="1265" t="e">
        <f t="shared" si="2"/>
        <v>#DIV/0!</v>
      </c>
      <c r="F45" s="1265"/>
      <c r="G45" s="1266"/>
      <c r="H45" s="1266" t="e">
        <f t="shared" si="3"/>
        <v>#DIV/0!</v>
      </c>
      <c r="I45" s="1266">
        <f t="shared" si="4"/>
        <v>0</v>
      </c>
      <c r="J45" s="1266">
        <f t="shared" si="4"/>
        <v>0</v>
      </c>
    </row>
    <row r="46" spans="1:10" ht="15.75" customHeight="1">
      <c r="A46" s="1080" t="s">
        <v>4</v>
      </c>
      <c r="B46" s="1276" t="s">
        <v>1217</v>
      </c>
      <c r="C46" s="1265"/>
      <c r="D46" s="1265"/>
      <c r="E46" s="1265" t="e">
        <f t="shared" si="2"/>
        <v>#DIV/0!</v>
      </c>
      <c r="F46" s="1265"/>
      <c r="G46" s="1266"/>
      <c r="H46" s="1266" t="e">
        <f t="shared" si="3"/>
        <v>#DIV/0!</v>
      </c>
      <c r="I46" s="1266">
        <f t="shared" si="4"/>
        <v>0</v>
      </c>
      <c r="J46" s="1266">
        <f t="shared" si="4"/>
        <v>0</v>
      </c>
    </row>
    <row r="47" spans="1:10" ht="15.75" customHeight="1">
      <c r="A47" s="1080" t="s">
        <v>8</v>
      </c>
      <c r="B47" s="1277" t="s">
        <v>1218</v>
      </c>
      <c r="C47" s="1265"/>
      <c r="D47" s="1265"/>
      <c r="E47" s="1265" t="e">
        <f t="shared" si="2"/>
        <v>#DIV/0!</v>
      </c>
      <c r="F47" s="1265"/>
      <c r="G47" s="1266"/>
      <c r="H47" s="1266" t="e">
        <f t="shared" si="3"/>
        <v>#DIV/0!</v>
      </c>
      <c r="I47" s="1266">
        <f t="shared" si="4"/>
        <v>0</v>
      </c>
      <c r="J47" s="1266">
        <f t="shared" si="4"/>
        <v>0</v>
      </c>
    </row>
    <row r="48" spans="1:10" ht="15.75" customHeight="1">
      <c r="A48" s="1080" t="s">
        <v>335</v>
      </c>
      <c r="B48" s="1277" t="s">
        <v>1219</v>
      </c>
      <c r="C48" s="1265"/>
      <c r="D48" s="1265"/>
      <c r="E48" s="1265" t="e">
        <f t="shared" si="2"/>
        <v>#DIV/0!</v>
      </c>
      <c r="F48" s="1265"/>
      <c r="G48" s="1266"/>
      <c r="H48" s="1266" t="e">
        <f t="shared" si="3"/>
        <v>#DIV/0!</v>
      </c>
      <c r="I48" s="1266">
        <f t="shared" si="4"/>
        <v>0</v>
      </c>
      <c r="J48" s="1266">
        <f t="shared" si="4"/>
        <v>0</v>
      </c>
    </row>
    <row r="49" spans="1:10" ht="15.75" customHeight="1">
      <c r="A49" s="1080" t="s">
        <v>336</v>
      </c>
      <c r="B49" s="1277" t="s">
        <v>1220</v>
      </c>
      <c r="C49" s="1265"/>
      <c r="D49" s="1265"/>
      <c r="E49" s="1265" t="e">
        <f t="shared" si="2"/>
        <v>#DIV/0!</v>
      </c>
      <c r="F49" s="1265"/>
      <c r="G49" s="1266"/>
      <c r="H49" s="1266" t="e">
        <f t="shared" si="3"/>
        <v>#DIV/0!</v>
      </c>
      <c r="I49" s="1266">
        <f t="shared" si="4"/>
        <v>0</v>
      </c>
      <c r="J49" s="1266">
        <f t="shared" si="4"/>
        <v>0</v>
      </c>
    </row>
    <row r="50" spans="1:10" ht="15.75" customHeight="1">
      <c r="A50" s="1080" t="s">
        <v>337</v>
      </c>
      <c r="B50" s="1277" t="s">
        <v>1221</v>
      </c>
      <c r="C50" s="1265"/>
      <c r="D50" s="1265"/>
      <c r="E50" s="1265" t="e">
        <f t="shared" si="2"/>
        <v>#DIV/0!</v>
      </c>
      <c r="F50" s="1265"/>
      <c r="G50" s="1266"/>
      <c r="H50" s="1266" t="e">
        <f t="shared" si="3"/>
        <v>#DIV/0!</v>
      </c>
      <c r="I50" s="1266">
        <f t="shared" si="4"/>
        <v>0</v>
      </c>
      <c r="J50" s="1266">
        <f t="shared" si="4"/>
        <v>0</v>
      </c>
    </row>
    <row r="51" spans="1:10" ht="15.75" customHeight="1">
      <c r="A51" s="1080" t="s">
        <v>338</v>
      </c>
      <c r="B51" s="1278" t="s">
        <v>1222</v>
      </c>
      <c r="C51" s="1265"/>
      <c r="D51" s="1265"/>
      <c r="E51" s="1265" t="e">
        <f t="shared" si="2"/>
        <v>#DIV/0!</v>
      </c>
      <c r="F51" s="1265"/>
      <c r="G51" s="1266"/>
      <c r="H51" s="1266" t="e">
        <f t="shared" si="3"/>
        <v>#DIV/0!</v>
      </c>
      <c r="I51" s="1266">
        <f t="shared" si="4"/>
        <v>0</v>
      </c>
      <c r="J51" s="1266">
        <f t="shared" si="4"/>
        <v>0</v>
      </c>
    </row>
    <row r="52" spans="1:10" ht="15">
      <c r="A52" s="1080" t="s">
        <v>463</v>
      </c>
      <c r="B52" s="1278" t="s">
        <v>1223</v>
      </c>
      <c r="C52" s="1265"/>
      <c r="D52" s="1265"/>
      <c r="E52" s="1265" t="e">
        <f t="shared" si="2"/>
        <v>#DIV/0!</v>
      </c>
      <c r="F52" s="1265"/>
      <c r="G52" s="1266"/>
      <c r="H52" s="1266" t="e">
        <f t="shared" si="3"/>
        <v>#DIV/0!</v>
      </c>
      <c r="I52" s="1266">
        <f t="shared" si="4"/>
        <v>0</v>
      </c>
      <c r="J52" s="1266">
        <f t="shared" si="4"/>
        <v>0</v>
      </c>
    </row>
    <row r="53" spans="1:10" ht="17.25" customHeight="1">
      <c r="A53" s="1279"/>
      <c r="B53" s="1267" t="s">
        <v>29</v>
      </c>
      <c r="C53" s="1268">
        <f>C44+C45+C46+C47+C48+C49+C50+C51+C52</f>
        <v>0</v>
      </c>
      <c r="D53" s="1268">
        <f>D44+D45+D46+D47+D48+D49+D50+D51+D52</f>
        <v>0</v>
      </c>
      <c r="E53" s="1268" t="e">
        <f t="shared" si="2"/>
        <v>#DIV/0!</v>
      </c>
      <c r="F53" s="1268">
        <f>F44+F45+F46+F47+F48+F49+F50+F51+F52</f>
        <v>0</v>
      </c>
      <c r="G53" s="1268">
        <f>G44+G45+G46+G47+G48+G49+G50+G51+G52</f>
        <v>0</v>
      </c>
      <c r="H53" s="1268" t="e">
        <f t="shared" si="3"/>
        <v>#DIV/0!</v>
      </c>
      <c r="I53" s="1269">
        <f t="shared" si="4"/>
        <v>0</v>
      </c>
      <c r="J53" s="1269">
        <f t="shared" si="4"/>
        <v>0</v>
      </c>
    </row>
    <row r="54" spans="1:10" ht="28.5" customHeight="1">
      <c r="A54" s="644" t="s">
        <v>207</v>
      </c>
      <c r="B54" s="1280" t="s">
        <v>1224</v>
      </c>
      <c r="C54" s="1281" t="s">
        <v>1225</v>
      </c>
      <c r="D54" s="1275"/>
      <c r="E54" s="1275"/>
      <c r="F54" s="1281" t="s">
        <v>1225</v>
      </c>
      <c r="G54" s="1282"/>
      <c r="H54" s="1282"/>
      <c r="I54" s="1283"/>
      <c r="J54" s="1283"/>
    </row>
    <row r="55" spans="1:10" ht="18" customHeight="1">
      <c r="A55" s="1284" t="s">
        <v>1</v>
      </c>
      <c r="B55" s="1276" t="s">
        <v>1226</v>
      </c>
      <c r="C55" s="1265"/>
      <c r="D55" s="1265"/>
      <c r="E55" s="1265"/>
      <c r="F55" s="1265"/>
      <c r="G55" s="1266"/>
      <c r="H55" s="1266"/>
      <c r="I55" s="1266"/>
      <c r="J55" s="1266"/>
    </row>
    <row r="56" spans="1:10" ht="18" customHeight="1">
      <c r="A56" s="1284" t="s">
        <v>2</v>
      </c>
      <c r="B56" s="1276" t="s">
        <v>1227</v>
      </c>
      <c r="C56" s="1265"/>
      <c r="D56" s="1265"/>
      <c r="E56" s="1265"/>
      <c r="F56" s="1265"/>
      <c r="G56" s="1266"/>
      <c r="H56" s="1266"/>
      <c r="I56" s="1266"/>
      <c r="J56" s="1266"/>
    </row>
    <row r="57" spans="1:10" ht="15">
      <c r="A57" s="1279"/>
      <c r="B57" s="1267" t="s">
        <v>29</v>
      </c>
      <c r="C57" s="1268">
        <f>C55+C56</f>
        <v>0</v>
      </c>
      <c r="D57" s="1268"/>
      <c r="E57" s="1220"/>
      <c r="F57" s="1268">
        <f>F55+F56</f>
        <v>0</v>
      </c>
      <c r="G57" s="1268"/>
      <c r="H57" s="1220"/>
      <c r="I57" s="1269"/>
      <c r="J57" s="1269"/>
    </row>
    <row r="58" ht="10.5" customHeight="1"/>
    <row r="59" spans="1:10" ht="15">
      <c r="A59" s="1285" t="s">
        <v>209</v>
      </c>
      <c r="B59" s="1667" t="s">
        <v>802</v>
      </c>
      <c r="C59" s="1667"/>
      <c r="D59" s="1667"/>
      <c r="E59" s="1667"/>
      <c r="F59" s="1667"/>
      <c r="G59" s="1667"/>
      <c r="H59" s="1667"/>
      <c r="I59" s="1286"/>
      <c r="J59" s="1286"/>
    </row>
    <row r="60" spans="1:10" ht="9" customHeight="1">
      <c r="A60" s="1111"/>
      <c r="B60" s="1112"/>
      <c r="C60" s="1112"/>
      <c r="D60" s="1112"/>
      <c r="E60" s="1112"/>
      <c r="F60" s="1112"/>
      <c r="G60" s="1112"/>
      <c r="H60" s="1112"/>
      <c r="I60" s="1112"/>
      <c r="J60" s="1112"/>
    </row>
    <row r="61" spans="1:10" ht="14.25" customHeight="1">
      <c r="A61" s="1757" t="s">
        <v>11</v>
      </c>
      <c r="B61" s="1753" t="s">
        <v>327</v>
      </c>
      <c r="C61" s="1758" t="s">
        <v>1096</v>
      </c>
      <c r="D61" s="1758"/>
      <c r="E61" s="1758" t="s">
        <v>1228</v>
      </c>
      <c r="F61" s="1758"/>
      <c r="G61" s="1758" t="s">
        <v>1229</v>
      </c>
      <c r="H61" s="1758"/>
      <c r="I61" s="1758" t="s">
        <v>1230</v>
      </c>
      <c r="J61" s="1758"/>
    </row>
    <row r="62" spans="1:10" ht="22.5" customHeight="1">
      <c r="A62" s="1757"/>
      <c r="B62" s="1753"/>
      <c r="C62" s="1113" t="s">
        <v>815</v>
      </c>
      <c r="D62" s="1113" t="s">
        <v>816</v>
      </c>
      <c r="E62" s="1113" t="s">
        <v>817</v>
      </c>
      <c r="F62" s="1113" t="s">
        <v>818</v>
      </c>
      <c r="G62" s="1113" t="s">
        <v>817</v>
      </c>
      <c r="H62" s="1113" t="s">
        <v>818</v>
      </c>
      <c r="I62" s="1113" t="s">
        <v>817</v>
      </c>
      <c r="J62" s="1113" t="s">
        <v>818</v>
      </c>
    </row>
    <row r="63" spans="1:10" ht="13.5" customHeight="1">
      <c r="A63" s="1287" t="s">
        <v>1</v>
      </c>
      <c r="B63" s="1287" t="s">
        <v>2</v>
      </c>
      <c r="C63" s="1287" t="s">
        <v>4</v>
      </c>
      <c r="D63" s="1287" t="s">
        <v>8</v>
      </c>
      <c r="E63" s="1287" t="s">
        <v>335</v>
      </c>
      <c r="F63" s="1287" t="s">
        <v>336</v>
      </c>
      <c r="G63" s="1287" t="s">
        <v>337</v>
      </c>
      <c r="H63" s="1287" t="s">
        <v>338</v>
      </c>
      <c r="I63" s="1287" t="s">
        <v>463</v>
      </c>
      <c r="J63" s="1287" t="s">
        <v>469</v>
      </c>
    </row>
    <row r="64" spans="1:10" ht="20.25" customHeight="1">
      <c r="A64" s="1284" t="s">
        <v>1</v>
      </c>
      <c r="B64" s="1288" t="s">
        <v>1100</v>
      </c>
      <c r="C64" s="447"/>
      <c r="D64" s="447"/>
      <c r="E64" s="447"/>
      <c r="F64" s="447"/>
      <c r="G64" s="447"/>
      <c r="H64" s="447"/>
      <c r="I64" s="447" t="e">
        <f aca="true" t="shared" si="5" ref="I64:J67">G64/E64/12</f>
        <v>#DIV/0!</v>
      </c>
      <c r="J64" s="447" t="e">
        <f t="shared" si="5"/>
        <v>#DIV/0!</v>
      </c>
    </row>
    <row r="65" spans="1:10" ht="20.25" customHeight="1">
      <c r="A65" s="1284" t="s">
        <v>2</v>
      </c>
      <c r="B65" s="1288" t="s">
        <v>1101</v>
      </c>
      <c r="C65" s="447"/>
      <c r="D65" s="447"/>
      <c r="E65" s="447"/>
      <c r="F65" s="447"/>
      <c r="G65" s="447"/>
      <c r="H65" s="447"/>
      <c r="I65" s="447" t="e">
        <f t="shared" si="5"/>
        <v>#DIV/0!</v>
      </c>
      <c r="J65" s="447" t="e">
        <f t="shared" si="5"/>
        <v>#DIV/0!</v>
      </c>
    </row>
    <row r="66" spans="1:10" ht="20.25" customHeight="1">
      <c r="A66" s="1284" t="s">
        <v>4</v>
      </c>
      <c r="B66" s="1288" t="s">
        <v>1231</v>
      </c>
      <c r="C66" s="447"/>
      <c r="D66" s="447"/>
      <c r="E66" s="447"/>
      <c r="F66" s="447"/>
      <c r="G66" s="447"/>
      <c r="H66" s="447"/>
      <c r="I66" s="447" t="e">
        <f t="shared" si="5"/>
        <v>#DIV/0!</v>
      </c>
      <c r="J66" s="447" t="e">
        <f t="shared" si="5"/>
        <v>#DIV/0!</v>
      </c>
    </row>
    <row r="67" spans="1:10" ht="20.25" customHeight="1">
      <c r="A67" s="1284"/>
      <c r="B67" s="1289" t="s">
        <v>29</v>
      </c>
      <c r="C67" s="1115">
        <f aca="true" t="shared" si="6" ref="C67:H67">C64+C65+C66</f>
        <v>0</v>
      </c>
      <c r="D67" s="1115">
        <f t="shared" si="6"/>
        <v>0</v>
      </c>
      <c r="E67" s="1115">
        <f t="shared" si="6"/>
        <v>0</v>
      </c>
      <c r="F67" s="1115">
        <f t="shared" si="6"/>
        <v>0</v>
      </c>
      <c r="G67" s="1115">
        <f t="shared" si="6"/>
        <v>0</v>
      </c>
      <c r="H67" s="1115">
        <f t="shared" si="6"/>
        <v>0</v>
      </c>
      <c r="I67" s="1115" t="e">
        <f t="shared" si="5"/>
        <v>#DIV/0!</v>
      </c>
      <c r="J67" s="1115" t="e">
        <f t="shared" si="5"/>
        <v>#DIV/0!</v>
      </c>
    </row>
    <row r="68" spans="2:8" ht="15">
      <c r="B68" s="1759" t="s">
        <v>1232</v>
      </c>
      <c r="C68" s="1759"/>
      <c r="D68" s="1759"/>
      <c r="E68" s="1759"/>
      <c r="F68" s="1759"/>
      <c r="G68" s="1759"/>
      <c r="H68" s="1759"/>
    </row>
    <row r="69" spans="2:7" ht="15">
      <c r="B69" s="1760"/>
      <c r="C69" s="1760"/>
      <c r="D69" s="1760"/>
      <c r="E69" s="1760"/>
      <c r="F69" s="1760"/>
      <c r="G69" s="1760"/>
    </row>
    <row r="70" spans="1:10" s="636" customFormat="1" ht="22.5" customHeight="1">
      <c r="A70" s="1535" t="s">
        <v>234</v>
      </c>
      <c r="B70" s="1415"/>
      <c r="C70" s="1415"/>
      <c r="D70" s="1415"/>
      <c r="E70" s="1415"/>
      <c r="F70" s="1415"/>
      <c r="G70" s="1415"/>
      <c r="H70" s="1415"/>
      <c r="I70" s="1415"/>
      <c r="J70" s="1415"/>
    </row>
    <row r="71" spans="1:10" s="680" customFormat="1" ht="23.25" customHeight="1">
      <c r="A71" s="706"/>
      <c r="B71" s="1683" t="s">
        <v>648</v>
      </c>
      <c r="C71" s="1684"/>
      <c r="D71" s="1119"/>
      <c r="E71" s="1120"/>
      <c r="F71" s="1685" t="s">
        <v>10</v>
      </c>
      <c r="G71" s="1686"/>
      <c r="H71" s="1686"/>
      <c r="I71" s="1686"/>
      <c r="J71" s="1121"/>
    </row>
    <row r="72" spans="1:10" s="636" customFormat="1" ht="171" customHeight="1">
      <c r="A72" s="711"/>
      <c r="B72" s="1687"/>
      <c r="C72" s="1477"/>
      <c r="D72" s="1122"/>
      <c r="E72" s="989"/>
      <c r="F72" s="1688"/>
      <c r="G72" s="1476"/>
      <c r="H72" s="1476"/>
      <c r="I72" s="1477"/>
      <c r="J72" s="1052"/>
    </row>
    <row r="73" spans="1:10" s="719" customFormat="1" ht="18" customHeight="1">
      <c r="A73" s="715"/>
      <c r="B73" s="1690" t="s">
        <v>133</v>
      </c>
      <c r="C73" s="1418"/>
      <c r="D73" s="720"/>
      <c r="E73" s="721"/>
      <c r="F73" s="1690" t="s">
        <v>133</v>
      </c>
      <c r="G73" s="1418"/>
      <c r="H73" s="1418"/>
      <c r="I73" s="1418"/>
      <c r="J73" s="735"/>
    </row>
    <row r="74" spans="1:10" s="719" customFormat="1" ht="12.75" customHeight="1">
      <c r="A74" s="715"/>
      <c r="B74" s="716"/>
      <c r="C74" s="717"/>
      <c r="D74" s="720"/>
      <c r="E74" s="721"/>
      <c r="F74" s="721"/>
      <c r="G74" s="716"/>
      <c r="H74" s="734"/>
      <c r="I74" s="734"/>
      <c r="J74" s="735"/>
    </row>
    <row r="75" spans="1:10" s="680" customFormat="1" ht="23.25" customHeight="1">
      <c r="A75" s="722"/>
      <c r="B75" s="1691" t="s">
        <v>724</v>
      </c>
      <c r="C75" s="1692"/>
      <c r="D75" s="725"/>
      <c r="E75" s="726"/>
      <c r="F75" s="726"/>
      <c r="G75" s="726"/>
      <c r="H75" s="1123"/>
      <c r="I75" s="1123"/>
      <c r="J75" s="1124"/>
    </row>
    <row r="76" spans="1:10" s="636" customFormat="1" ht="171" customHeight="1">
      <c r="A76" s="711"/>
      <c r="B76" s="1687"/>
      <c r="C76" s="1477"/>
      <c r="D76" s="729"/>
      <c r="E76" s="730"/>
      <c r="F76" s="730"/>
      <c r="G76" s="730"/>
      <c r="H76" s="1051"/>
      <c r="I76" s="1051"/>
      <c r="J76" s="1052"/>
    </row>
    <row r="77" spans="1:10" s="719" customFormat="1" ht="20.25" customHeight="1">
      <c r="A77" s="732"/>
      <c r="B77" s="1690" t="s">
        <v>133</v>
      </c>
      <c r="C77" s="1418"/>
      <c r="D77" s="720"/>
      <c r="E77" s="734"/>
      <c r="F77" s="734"/>
      <c r="G77" s="734"/>
      <c r="H77" s="734"/>
      <c r="I77" s="734"/>
      <c r="J77" s="735"/>
    </row>
    <row r="78" spans="1:10" ht="30.75" customHeight="1">
      <c r="A78" s="1761" t="s">
        <v>285</v>
      </c>
      <c r="B78" s="1514"/>
      <c r="C78" s="1514"/>
      <c r="D78" s="1514"/>
      <c r="E78" s="1514"/>
      <c r="F78" s="1514"/>
      <c r="G78" s="1514"/>
      <c r="H78" s="1514"/>
      <c r="I78" s="1514"/>
      <c r="J78" s="1515"/>
    </row>
    <row r="82" ht="15">
      <c r="J82" s="1290"/>
    </row>
  </sheetData>
  <sheetProtection/>
  <mergeCells count="49">
    <mergeCell ref="B77:C77"/>
    <mergeCell ref="A78:J78"/>
    <mergeCell ref="B72:C72"/>
    <mergeCell ref="F72:I72"/>
    <mergeCell ref="B73:C73"/>
    <mergeCell ref="F73:I73"/>
    <mergeCell ref="B75:C75"/>
    <mergeCell ref="B76:C76"/>
    <mergeCell ref="I61:J61"/>
    <mergeCell ref="B68:H68"/>
    <mergeCell ref="B69:G69"/>
    <mergeCell ref="A70:J70"/>
    <mergeCell ref="B71:C71"/>
    <mergeCell ref="F71:I71"/>
    <mergeCell ref="B59:H59"/>
    <mergeCell ref="A61:A62"/>
    <mergeCell ref="B61:B62"/>
    <mergeCell ref="C61:D61"/>
    <mergeCell ref="E61:F61"/>
    <mergeCell ref="G61:H61"/>
    <mergeCell ref="B29:J29"/>
    <mergeCell ref="A30:A42"/>
    <mergeCell ref="C41:E41"/>
    <mergeCell ref="F41:H41"/>
    <mergeCell ref="I41:J41"/>
    <mergeCell ref="C42:E42"/>
    <mergeCell ref="F42:H42"/>
    <mergeCell ref="I42:J42"/>
    <mergeCell ref="B15:J15"/>
    <mergeCell ref="A16:A28"/>
    <mergeCell ref="C27:E27"/>
    <mergeCell ref="F27:H27"/>
    <mergeCell ref="I27:J27"/>
    <mergeCell ref="C28:E28"/>
    <mergeCell ref="F28:H28"/>
    <mergeCell ref="I28:J28"/>
    <mergeCell ref="B8:J8"/>
    <mergeCell ref="B9:H9"/>
    <mergeCell ref="A11:A12"/>
    <mergeCell ref="B11:B12"/>
    <mergeCell ref="C11:E12"/>
    <mergeCell ref="F11:H12"/>
    <mergeCell ref="I11:J12"/>
    <mergeCell ref="B7:I7"/>
    <mergeCell ref="G1:H1"/>
    <mergeCell ref="G3:J3"/>
    <mergeCell ref="G4:H4"/>
    <mergeCell ref="A5:J5"/>
    <mergeCell ref="A6:J6"/>
  </mergeCells>
  <printOptions horizontalCentered="1"/>
  <pageMargins left="0.4330708661417323" right="0.4330708661417323" top="0.7480314960629921" bottom="0.7480314960629921" header="0.31496062992125984" footer="0.31496062992125984"/>
  <pageSetup horizontalDpi="600" verticalDpi="600" orientation="portrait" paperSize="9" scale="80" r:id="rId1"/>
  <rowBreaks count="1" manualBreakCount="1">
    <brk id="57" max="9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view="pageBreakPreview" zoomScaleSheetLayoutView="100" zoomScalePageLayoutView="0" workbookViewId="0" topLeftCell="A1">
      <selection activeCell="I14" sqref="I14"/>
    </sheetView>
  </sheetViews>
  <sheetFormatPr defaultColWidth="9.00390625" defaultRowHeight="12.75"/>
  <cols>
    <col min="1" max="1" width="6.375" style="0" customWidth="1"/>
    <col min="2" max="2" width="44.75390625" style="0" customWidth="1"/>
    <col min="3" max="3" width="39.875" style="0" customWidth="1"/>
    <col min="4" max="4" width="44.75390625" style="0" customWidth="1"/>
    <col min="5" max="5" width="6.375" style="0" customWidth="1"/>
  </cols>
  <sheetData>
    <row r="1" s="14" customFormat="1" ht="15.75">
      <c r="D1" s="15" t="s">
        <v>12</v>
      </c>
    </row>
    <row r="2" spans="1:6" ht="12" customHeight="1">
      <c r="A2" s="6"/>
      <c r="B2" s="7"/>
      <c r="C2" s="7"/>
      <c r="D2" s="16" t="s">
        <v>320</v>
      </c>
      <c r="E2" s="6"/>
      <c r="F2" s="17"/>
    </row>
    <row r="3" spans="1:6" ht="12" customHeight="1">
      <c r="A3" s="6"/>
      <c r="B3" s="7"/>
      <c r="C3" s="7"/>
      <c r="D3" s="17" t="s">
        <v>13</v>
      </c>
      <c r="E3" s="6"/>
      <c r="F3" s="18"/>
    </row>
    <row r="4" spans="1:6" ht="12" customHeight="1">
      <c r="A4" s="6"/>
      <c r="B4" s="7"/>
      <c r="C4" s="7"/>
      <c r="D4" s="18" t="s">
        <v>311</v>
      </c>
      <c r="E4" s="6"/>
      <c r="F4" s="17"/>
    </row>
    <row r="5" spans="1:6" ht="14.25" customHeight="1">
      <c r="A5" s="6"/>
      <c r="B5" s="7"/>
      <c r="C5" s="7"/>
      <c r="D5" s="18"/>
      <c r="E5" s="6"/>
      <c r="F5" s="17"/>
    </row>
    <row r="6" spans="1:6" ht="15.75">
      <c r="A6" s="1762" t="s">
        <v>301</v>
      </c>
      <c r="B6" s="1762"/>
      <c r="C6" s="1762"/>
      <c r="D6" s="1762"/>
      <c r="E6" s="1763"/>
      <c r="F6" s="3"/>
    </row>
    <row r="7" spans="1:6" ht="42" customHeight="1">
      <c r="A7" s="344"/>
      <c r="B7" s="1376"/>
      <c r="C7" s="1377"/>
      <c r="D7" s="1377"/>
      <c r="E7" s="345"/>
      <c r="F7" s="3"/>
    </row>
    <row r="8" spans="1:6" ht="15.75">
      <c r="A8" s="1769" t="s">
        <v>5</v>
      </c>
      <c r="B8" s="1769"/>
      <c r="C8" s="1769"/>
      <c r="D8" s="1769"/>
      <c r="E8" s="149"/>
      <c r="F8" s="3"/>
    </row>
    <row r="9" spans="1:6" ht="15.75">
      <c r="A9" s="11"/>
      <c r="B9" s="12"/>
      <c r="C9" s="11"/>
      <c r="E9" s="11"/>
      <c r="F9" s="3"/>
    </row>
    <row r="10" spans="1:6" ht="31.5" customHeight="1">
      <c r="A10" s="19" t="s">
        <v>14</v>
      </c>
      <c r="B10" s="19" t="s">
        <v>0</v>
      </c>
      <c r="C10" s="13" t="s">
        <v>269</v>
      </c>
      <c r="D10" s="1767" t="s">
        <v>302</v>
      </c>
      <c r="E10" s="1768"/>
      <c r="F10" s="5"/>
    </row>
    <row r="11" spans="1:6" ht="15.75">
      <c r="A11" s="20">
        <v>1</v>
      </c>
      <c r="B11" s="20">
        <v>2</v>
      </c>
      <c r="C11" s="20">
        <v>3</v>
      </c>
      <c r="D11" s="1775">
        <v>4</v>
      </c>
      <c r="E11" s="1768"/>
      <c r="F11" s="2"/>
    </row>
    <row r="12" spans="1:6" ht="30" customHeight="1">
      <c r="A12" s="21">
        <v>1</v>
      </c>
      <c r="B12" s="22" t="s">
        <v>3</v>
      </c>
      <c r="C12" s="23"/>
      <c r="D12" s="1764"/>
      <c r="E12" s="1766"/>
      <c r="F12" s="2"/>
    </row>
    <row r="13" spans="1:6" ht="30.75" customHeight="1">
      <c r="A13" s="21">
        <v>2</v>
      </c>
      <c r="B13" s="24" t="s">
        <v>15</v>
      </c>
      <c r="C13" s="23">
        <f>C14+C15</f>
        <v>0</v>
      </c>
      <c r="D13" s="1764">
        <f>D14+D15</f>
        <v>0</v>
      </c>
      <c r="E13" s="1766"/>
      <c r="F13" s="2"/>
    </row>
    <row r="14" spans="1:6" ht="30" customHeight="1">
      <c r="A14" s="21" t="s">
        <v>16</v>
      </c>
      <c r="B14" s="24" t="s">
        <v>17</v>
      </c>
      <c r="C14" s="23"/>
      <c r="D14" s="1764"/>
      <c r="E14" s="1766"/>
      <c r="F14" s="2"/>
    </row>
    <row r="15" spans="1:6" ht="26.25" customHeight="1">
      <c r="A15" s="21" t="s">
        <v>18</v>
      </c>
      <c r="B15" s="24" t="s">
        <v>19</v>
      </c>
      <c r="C15" s="23"/>
      <c r="D15" s="1773"/>
      <c r="E15" s="1766"/>
      <c r="F15" s="2"/>
    </row>
    <row r="16" spans="1:6" ht="30.75" customHeight="1">
      <c r="A16" s="21">
        <v>3</v>
      </c>
      <c r="B16" s="24" t="s">
        <v>20</v>
      </c>
      <c r="C16" s="23">
        <f>C17+C18</f>
        <v>0</v>
      </c>
      <c r="D16" s="1764">
        <f>D17+D18</f>
        <v>0</v>
      </c>
      <c r="E16" s="1765"/>
      <c r="F16" s="2"/>
    </row>
    <row r="17" spans="1:6" ht="30.75" customHeight="1">
      <c r="A17" s="21" t="s">
        <v>21</v>
      </c>
      <c r="B17" s="24" t="s">
        <v>22</v>
      </c>
      <c r="C17" s="23"/>
      <c r="D17" s="1764"/>
      <c r="E17" s="1765"/>
      <c r="F17" s="2"/>
    </row>
    <row r="18" spans="1:6" ht="30" customHeight="1">
      <c r="A18" s="21" t="s">
        <v>23</v>
      </c>
      <c r="B18" s="24" t="s">
        <v>24</v>
      </c>
      <c r="C18" s="23">
        <f>C19+C20</f>
        <v>0</v>
      </c>
      <c r="D18" s="1764">
        <f>D19+D20</f>
        <v>0</v>
      </c>
      <c r="E18" s="1765"/>
      <c r="F18" s="2"/>
    </row>
    <row r="19" spans="1:6" ht="54.75" customHeight="1">
      <c r="A19" s="25" t="s">
        <v>25</v>
      </c>
      <c r="B19" s="26" t="s">
        <v>7</v>
      </c>
      <c r="C19" s="23"/>
      <c r="D19" s="1764"/>
      <c r="E19" s="1765"/>
      <c r="F19" s="2"/>
    </row>
    <row r="20" spans="1:6" ht="39.75" customHeight="1">
      <c r="A20" s="25" t="s">
        <v>26</v>
      </c>
      <c r="B20" s="26" t="s">
        <v>27</v>
      </c>
      <c r="C20" s="23"/>
      <c r="D20" s="1764"/>
      <c r="E20" s="1765"/>
      <c r="F20" s="2"/>
    </row>
    <row r="21" spans="1:6" ht="15.75">
      <c r="A21" s="6"/>
      <c r="B21" s="7"/>
      <c r="C21" s="7"/>
      <c r="D21" s="7"/>
      <c r="E21" s="6"/>
      <c r="F21" s="2"/>
    </row>
    <row r="22" spans="1:6" ht="12.75" customHeight="1">
      <c r="A22" s="6"/>
      <c r="B22" s="7"/>
      <c r="C22" s="7"/>
      <c r="D22" s="7"/>
      <c r="E22" s="6"/>
      <c r="F22" s="2"/>
    </row>
    <row r="23" spans="1:6" ht="22.5" customHeight="1">
      <c r="A23" s="6"/>
      <c r="B23" s="8" t="s">
        <v>270</v>
      </c>
      <c r="C23" s="7"/>
      <c r="D23" s="7"/>
      <c r="E23" s="6"/>
      <c r="F23" s="2"/>
    </row>
    <row r="24" spans="1:6" ht="22.5" customHeight="1">
      <c r="A24" s="6"/>
      <c r="B24" s="8"/>
      <c r="C24" s="7"/>
      <c r="D24" s="7"/>
      <c r="E24" s="6"/>
      <c r="F24" s="2"/>
    </row>
    <row r="25" spans="1:6" ht="48.75" customHeight="1">
      <c r="A25" s="1"/>
      <c r="B25" s="1782" t="s">
        <v>303</v>
      </c>
      <c r="C25" s="1783"/>
      <c r="D25" s="1784"/>
      <c r="E25" s="1"/>
      <c r="F25" s="2"/>
    </row>
    <row r="26" spans="1:6" ht="151.5" customHeight="1">
      <c r="A26" s="1"/>
      <c r="B26" s="1779"/>
      <c r="C26" s="1780"/>
      <c r="D26" s="1781"/>
      <c r="E26" s="1"/>
      <c r="F26" s="2"/>
    </row>
    <row r="27" spans="1:6" ht="30" customHeight="1">
      <c r="A27" s="1774" t="s">
        <v>234</v>
      </c>
      <c r="B27" s="1774"/>
      <c r="C27" s="1774"/>
      <c r="D27" s="1774"/>
      <c r="E27" s="1774"/>
      <c r="F27" s="2"/>
    </row>
    <row r="28" spans="1:6" ht="15.75">
      <c r="A28" s="168"/>
      <c r="B28" s="169"/>
      <c r="C28" s="169"/>
      <c r="D28" s="169"/>
      <c r="E28" s="170"/>
      <c r="F28" s="2"/>
    </row>
    <row r="29" spans="1:6" ht="15.75">
      <c r="A29" s="155"/>
      <c r="B29" s="171" t="s">
        <v>134</v>
      </c>
      <c r="C29" s="8"/>
      <c r="D29" s="171" t="s">
        <v>10</v>
      </c>
      <c r="E29" s="161"/>
      <c r="F29" s="3"/>
    </row>
    <row r="30" spans="1:6" ht="15.75">
      <c r="A30" s="155"/>
      <c r="B30" s="1770"/>
      <c r="C30" s="8"/>
      <c r="D30" s="1770"/>
      <c r="E30" s="161"/>
      <c r="F30" s="3"/>
    </row>
    <row r="31" spans="1:6" ht="15.75">
      <c r="A31" s="155"/>
      <c r="B31" s="1771"/>
      <c r="C31" s="8"/>
      <c r="D31" s="1771"/>
      <c r="E31" s="161"/>
      <c r="F31" s="3"/>
    </row>
    <row r="32" spans="1:6" ht="15.75">
      <c r="A32" s="155"/>
      <c r="B32" s="1771"/>
      <c r="C32" s="8"/>
      <c r="D32" s="1771"/>
      <c r="E32" s="161"/>
      <c r="F32" s="3"/>
    </row>
    <row r="33" spans="1:6" ht="15.75">
      <c r="A33" s="155"/>
      <c r="B33" s="1771"/>
      <c r="C33" s="8"/>
      <c r="D33" s="1771"/>
      <c r="E33" s="161"/>
      <c r="F33" s="3"/>
    </row>
    <row r="34" spans="1:6" ht="14.25" customHeight="1">
      <c r="A34" s="155"/>
      <c r="B34" s="1771"/>
      <c r="C34" s="8"/>
      <c r="D34" s="1771"/>
      <c r="E34" s="161"/>
      <c r="F34" s="3"/>
    </row>
    <row r="35" spans="1:6" ht="14.25" customHeight="1">
      <c r="A35" s="155"/>
      <c r="B35" s="1771"/>
      <c r="C35" s="8"/>
      <c r="D35" s="1771"/>
      <c r="E35" s="161"/>
      <c r="F35" s="3"/>
    </row>
    <row r="36" spans="1:6" ht="14.25" customHeight="1">
      <c r="A36" s="155"/>
      <c r="B36" s="1771"/>
      <c r="C36" s="8"/>
      <c r="D36" s="1771"/>
      <c r="E36" s="161"/>
      <c r="F36" s="3"/>
    </row>
    <row r="37" spans="1:6" ht="14.25" customHeight="1">
      <c r="A37" s="155"/>
      <c r="B37" s="1771"/>
      <c r="C37" s="8"/>
      <c r="D37" s="1771"/>
      <c r="E37" s="161"/>
      <c r="F37" s="3"/>
    </row>
    <row r="38" spans="1:6" ht="14.25" customHeight="1">
      <c r="A38" s="155"/>
      <c r="B38" s="1771"/>
      <c r="C38" s="8"/>
      <c r="D38" s="1771"/>
      <c r="E38" s="161"/>
      <c r="F38" s="3"/>
    </row>
    <row r="39" spans="1:6" ht="14.25" customHeight="1">
      <c r="A39" s="155"/>
      <c r="B39" s="1771"/>
      <c r="C39" s="8"/>
      <c r="D39" s="1771"/>
      <c r="E39" s="161"/>
      <c r="F39" s="3"/>
    </row>
    <row r="40" spans="1:6" ht="14.25" customHeight="1">
      <c r="A40" s="155"/>
      <c r="B40" s="1771"/>
      <c r="C40" s="172"/>
      <c r="D40" s="1771"/>
      <c r="E40" s="161"/>
      <c r="F40" s="3"/>
    </row>
    <row r="41" spans="1:6" ht="14.25" customHeight="1">
      <c r="A41" s="155"/>
      <c r="B41" s="1772"/>
      <c r="C41" s="173"/>
      <c r="D41" s="1772"/>
      <c r="E41" s="161"/>
      <c r="F41" s="3"/>
    </row>
    <row r="42" spans="1:6" ht="15.75">
      <c r="A42" s="155"/>
      <c r="B42" s="11" t="s">
        <v>133</v>
      </c>
      <c r="C42" s="8"/>
      <c r="D42" s="11" t="s">
        <v>133</v>
      </c>
      <c r="E42" s="161"/>
      <c r="F42" s="3"/>
    </row>
    <row r="43" spans="1:6" ht="15.75">
      <c r="A43" s="174"/>
      <c r="B43" s="175"/>
      <c r="C43" s="29"/>
      <c r="D43" s="175"/>
      <c r="E43" s="176"/>
      <c r="F43" s="10"/>
    </row>
    <row r="44" spans="1:6" ht="15.75">
      <c r="A44" s="174"/>
      <c r="B44" s="171" t="s">
        <v>100</v>
      </c>
      <c r="C44" s="7"/>
      <c r="D44" s="7"/>
      <c r="E44" s="176"/>
      <c r="F44" s="7"/>
    </row>
    <row r="45" spans="1:6" ht="15.75">
      <c r="A45" s="174"/>
      <c r="B45" s="1770"/>
      <c r="C45" s="7"/>
      <c r="D45" s="7"/>
      <c r="E45" s="176"/>
      <c r="F45" s="7"/>
    </row>
    <row r="46" spans="1:6" ht="15.75">
      <c r="A46" s="174"/>
      <c r="B46" s="1771"/>
      <c r="C46" s="7"/>
      <c r="D46" s="7"/>
      <c r="E46" s="176"/>
      <c r="F46" s="7"/>
    </row>
    <row r="47" spans="1:6" ht="15.75">
      <c r="A47" s="174"/>
      <c r="B47" s="1771"/>
      <c r="C47" s="7"/>
      <c r="D47" s="7"/>
      <c r="E47" s="176"/>
      <c r="F47" s="7"/>
    </row>
    <row r="48" spans="1:6" ht="15.75">
      <c r="A48" s="174"/>
      <c r="B48" s="1771"/>
      <c r="C48" s="7"/>
      <c r="D48" s="7"/>
      <c r="E48" s="176"/>
      <c r="F48" s="7"/>
    </row>
    <row r="49" spans="1:6" ht="15.75">
      <c r="A49" s="177"/>
      <c r="B49" s="1771"/>
      <c r="C49" s="29"/>
      <c r="D49" s="29"/>
      <c r="E49" s="178"/>
      <c r="F49" s="29"/>
    </row>
    <row r="50" spans="1:6" ht="15.75">
      <c r="A50" s="174"/>
      <c r="B50" s="1771"/>
      <c r="C50" s="7"/>
      <c r="D50" s="7"/>
      <c r="E50" s="176"/>
      <c r="F50" s="7"/>
    </row>
    <row r="51" spans="1:6" ht="15.75">
      <c r="A51" s="174"/>
      <c r="B51" s="1771"/>
      <c r="C51" s="7"/>
      <c r="D51" s="7"/>
      <c r="E51" s="176"/>
      <c r="F51" s="7"/>
    </row>
    <row r="52" spans="1:6" ht="15.75">
      <c r="A52" s="174"/>
      <c r="B52" s="1771"/>
      <c r="C52" s="7"/>
      <c r="D52" s="7"/>
      <c r="E52" s="176"/>
      <c r="F52" s="7"/>
    </row>
    <row r="53" spans="1:6" ht="15.75">
      <c r="A53" s="174"/>
      <c r="B53" s="1771"/>
      <c r="C53" s="7"/>
      <c r="D53" s="7"/>
      <c r="E53" s="176"/>
      <c r="F53" s="7"/>
    </row>
    <row r="54" spans="1:6" ht="15.75">
      <c r="A54" s="167"/>
      <c r="B54" s="1771"/>
      <c r="C54" s="31"/>
      <c r="D54" s="31"/>
      <c r="E54" s="179"/>
      <c r="F54" s="31"/>
    </row>
    <row r="55" spans="1:6" ht="15.75">
      <c r="A55" s="174"/>
      <c r="B55" s="1771"/>
      <c r="C55" s="6"/>
      <c r="D55" s="6"/>
      <c r="E55" s="176"/>
      <c r="F55" s="32"/>
    </row>
    <row r="56" spans="1:5" ht="12.75">
      <c r="A56" s="180"/>
      <c r="B56" s="1772"/>
      <c r="C56" s="27"/>
      <c r="D56" s="27"/>
      <c r="E56" s="181"/>
    </row>
    <row r="57" spans="1:5" ht="15.75">
      <c r="A57" s="180"/>
      <c r="B57" s="11" t="s">
        <v>133</v>
      </c>
      <c r="C57" s="27"/>
      <c r="D57" s="27"/>
      <c r="E57" s="181"/>
    </row>
    <row r="58" spans="1:5" ht="30.75" customHeight="1">
      <c r="A58" s="1776" t="s">
        <v>233</v>
      </c>
      <c r="B58" s="1777"/>
      <c r="C58" s="1777"/>
      <c r="D58" s="1777"/>
      <c r="E58" s="1778"/>
    </row>
    <row r="59" ht="15.75">
      <c r="B59" s="28"/>
    </row>
    <row r="60" ht="12.75">
      <c r="B60" s="30"/>
    </row>
    <row r="61" ht="15.75">
      <c r="B61" s="7"/>
    </row>
    <row r="62" ht="15.75">
      <c r="B62" s="7"/>
    </row>
    <row r="63" ht="15.75">
      <c r="B63" s="7"/>
    </row>
    <row r="64" ht="15.75">
      <c r="B64" s="31"/>
    </row>
    <row r="65" ht="15.75">
      <c r="B65" s="9"/>
    </row>
  </sheetData>
  <sheetProtection/>
  <mergeCells count="21">
    <mergeCell ref="B45:B56"/>
    <mergeCell ref="D15:E15"/>
    <mergeCell ref="A27:E27"/>
    <mergeCell ref="D11:E11"/>
    <mergeCell ref="A58:E58"/>
    <mergeCell ref="D12:E12"/>
    <mergeCell ref="D13:E13"/>
    <mergeCell ref="D16:E16"/>
    <mergeCell ref="D17:E17"/>
    <mergeCell ref="B26:D26"/>
    <mergeCell ref="B30:B41"/>
    <mergeCell ref="B25:D25"/>
    <mergeCell ref="D20:E20"/>
    <mergeCell ref="D30:D41"/>
    <mergeCell ref="A6:E6"/>
    <mergeCell ref="B7:D7"/>
    <mergeCell ref="D18:E18"/>
    <mergeCell ref="D19:E19"/>
    <mergeCell ref="D14:E14"/>
    <mergeCell ref="D10:E10"/>
    <mergeCell ref="A8:D8"/>
  </mergeCells>
  <printOptions horizontalCentered="1"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4"/>
  <sheetViews>
    <sheetView view="pageBreakPreview" zoomScaleSheetLayoutView="100" zoomScalePageLayoutView="0" workbookViewId="0" topLeftCell="A1">
      <selection activeCell="E19" sqref="E19"/>
    </sheetView>
  </sheetViews>
  <sheetFormatPr defaultColWidth="9.00390625" defaultRowHeight="12.75"/>
  <cols>
    <col min="1" max="1" width="5.875" style="75" customWidth="1"/>
    <col min="2" max="2" width="36.125" style="75" customWidth="1"/>
    <col min="3" max="3" width="4.25390625" style="75" customWidth="1"/>
    <col min="4" max="6" width="22.375" style="75" customWidth="1"/>
    <col min="7" max="7" width="11.375" style="75" customWidth="1"/>
    <col min="8" max="16384" width="9.125" style="75" customWidth="1"/>
  </cols>
  <sheetData>
    <row r="1" ht="15.75" customHeight="1">
      <c r="E1" s="182" t="s">
        <v>135</v>
      </c>
    </row>
    <row r="2" spans="5:7" s="3" customFormat="1" ht="18.75" customHeight="1">
      <c r="E2" s="1318" t="s">
        <v>310</v>
      </c>
      <c r="F2" s="1318"/>
      <c r="G2" s="184"/>
    </row>
    <row r="3" spans="1:7" s="3" customFormat="1" ht="18.75" customHeight="1">
      <c r="A3" s="1324" t="s">
        <v>239</v>
      </c>
      <c r="B3" s="1324"/>
      <c r="E3" s="185" t="s">
        <v>13</v>
      </c>
      <c r="F3" s="185"/>
      <c r="G3" s="184"/>
    </row>
    <row r="4" spans="1:7" s="3" customFormat="1" ht="18.75" customHeight="1">
      <c r="A4" s="1324" t="s">
        <v>240</v>
      </c>
      <c r="B4" s="1324"/>
      <c r="E4" s="185" t="s">
        <v>311</v>
      </c>
      <c r="F4" s="185"/>
      <c r="G4" s="186"/>
    </row>
    <row r="5" spans="5:7" s="3" customFormat="1" ht="18.75" customHeight="1">
      <c r="E5" s="185"/>
      <c r="F5" s="185"/>
      <c r="G5" s="186"/>
    </row>
    <row r="6" spans="1:7" s="189" customFormat="1" ht="18.75" customHeight="1">
      <c r="A6" s="1319" t="s">
        <v>295</v>
      </c>
      <c r="B6" s="1320"/>
      <c r="C6" s="1320"/>
      <c r="D6" s="1320"/>
      <c r="E6" s="1320"/>
      <c r="F6" s="1320"/>
      <c r="G6" s="1320"/>
    </row>
    <row r="7" spans="1:7" s="189" customFormat="1" ht="18.75" customHeight="1">
      <c r="A7" s="187"/>
      <c r="B7" s="188"/>
      <c r="C7" s="188"/>
      <c r="D7" s="188"/>
      <c r="E7" s="188"/>
      <c r="F7" s="188"/>
      <c r="G7" s="188"/>
    </row>
    <row r="8" spans="1:7" s="3" customFormat="1" ht="17.25" customHeight="1">
      <c r="A8" s="1321" t="s">
        <v>137</v>
      </c>
      <c r="B8" s="1321"/>
      <c r="C8" s="1321"/>
      <c r="D8" s="1321"/>
      <c r="E8" s="1321"/>
      <c r="F8" s="1321"/>
      <c r="G8" s="1321"/>
    </row>
    <row r="9" spans="1:7" s="3" customFormat="1" ht="25.5" customHeight="1">
      <c r="A9" s="1322" t="s">
        <v>138</v>
      </c>
      <c r="B9" s="1322"/>
      <c r="C9" s="1322"/>
      <c r="D9" s="1322"/>
      <c r="E9" s="1322"/>
      <c r="F9" s="1322"/>
      <c r="G9" s="1322"/>
    </row>
    <row r="10" spans="1:7" s="5" customFormat="1" ht="15.75" customHeight="1">
      <c r="A10" s="1323" t="s">
        <v>139</v>
      </c>
      <c r="B10" s="1323"/>
      <c r="C10" s="1323"/>
      <c r="D10" s="1323"/>
      <c r="E10" s="1323"/>
      <c r="F10" s="1323"/>
      <c r="G10" s="1323"/>
    </row>
    <row r="11" s="2" customFormat="1" ht="12" customHeight="1">
      <c r="G11" s="75" t="s">
        <v>72</v>
      </c>
    </row>
    <row r="12" spans="1:7" s="190" customFormat="1" ht="31.5">
      <c r="A12" s="19" t="s">
        <v>140</v>
      </c>
      <c r="B12" s="19" t="s">
        <v>0</v>
      </c>
      <c r="C12" s="19" t="s">
        <v>57</v>
      </c>
      <c r="D12" s="13" t="s">
        <v>286</v>
      </c>
      <c r="E12" s="13" t="s">
        <v>287</v>
      </c>
      <c r="F12" s="13" t="s">
        <v>288</v>
      </c>
      <c r="G12" s="13" t="s">
        <v>141</v>
      </c>
    </row>
    <row r="13" spans="1:7" s="129" customFormat="1" ht="12.75">
      <c r="A13" s="128">
        <v>1</v>
      </c>
      <c r="B13" s="128">
        <v>2</v>
      </c>
      <c r="C13" s="350">
        <v>3</v>
      </c>
      <c r="D13" s="350">
        <v>4</v>
      </c>
      <c r="E13" s="128">
        <v>5</v>
      </c>
      <c r="F13" s="351">
        <v>6</v>
      </c>
      <c r="G13" s="128">
        <v>7</v>
      </c>
    </row>
    <row r="14" spans="1:7" s="196" customFormat="1" ht="18" customHeight="1">
      <c r="A14" s="191">
        <v>1</v>
      </c>
      <c r="B14" s="192" t="s">
        <v>142</v>
      </c>
      <c r="C14" s="192"/>
      <c r="D14" s="193"/>
      <c r="E14" s="193"/>
      <c r="F14" s="194"/>
      <c r="G14" s="195" t="e">
        <f>F14/E14*100</f>
        <v>#DIV/0!</v>
      </c>
    </row>
    <row r="15" spans="1:7" s="196" customFormat="1" ht="18" customHeight="1">
      <c r="A15" s="191">
        <v>2</v>
      </c>
      <c r="B15" s="192" t="s">
        <v>143</v>
      </c>
      <c r="C15" s="192"/>
      <c r="D15" s="193"/>
      <c r="E15" s="193"/>
      <c r="F15" s="194"/>
      <c r="G15" s="195" t="e">
        <f>F15/E15*100</f>
        <v>#DIV/0!</v>
      </c>
    </row>
    <row r="16" spans="1:7" s="198" customFormat="1" ht="18" customHeight="1">
      <c r="A16" s="191">
        <v>3</v>
      </c>
      <c r="B16" s="197" t="s">
        <v>144</v>
      </c>
      <c r="C16" s="197"/>
      <c r="D16" s="195">
        <f>SUM(D18:D26)</f>
        <v>0</v>
      </c>
      <c r="E16" s="195">
        <f>SUM(E18:E26)</f>
        <v>0</v>
      </c>
      <c r="F16" s="195">
        <f>SUM(F18:F26)</f>
        <v>0</v>
      </c>
      <c r="G16" s="195" t="e">
        <f>F16/E16*100</f>
        <v>#DIV/0!</v>
      </c>
    </row>
    <row r="17" spans="1:7" s="30" customFormat="1" ht="18" customHeight="1">
      <c r="A17" s="199"/>
      <c r="B17" s="200" t="s">
        <v>145</v>
      </c>
      <c r="C17" s="200"/>
      <c r="D17" s="201"/>
      <c r="E17" s="201"/>
      <c r="F17" s="202"/>
      <c r="G17" s="203"/>
    </row>
    <row r="18" spans="1:7" s="30" customFormat="1" ht="18" customHeight="1">
      <c r="A18" s="199" t="s">
        <v>146</v>
      </c>
      <c r="B18" s="200"/>
      <c r="C18" s="200"/>
      <c r="D18" s="201"/>
      <c r="E18" s="201"/>
      <c r="F18" s="202"/>
      <c r="G18" s="203" t="e">
        <f aca="true" t="shared" si="0" ref="G18:G25">F18/E18*100</f>
        <v>#DIV/0!</v>
      </c>
    </row>
    <row r="19" spans="1:7" s="30" customFormat="1" ht="18" customHeight="1">
      <c r="A19" s="199" t="s">
        <v>146</v>
      </c>
      <c r="B19" s="200"/>
      <c r="C19" s="200"/>
      <c r="D19" s="201"/>
      <c r="E19" s="201"/>
      <c r="F19" s="202"/>
      <c r="G19" s="203" t="e">
        <f t="shared" si="0"/>
        <v>#DIV/0!</v>
      </c>
    </row>
    <row r="20" spans="1:7" s="30" customFormat="1" ht="18" customHeight="1">
      <c r="A20" s="199" t="s">
        <v>146</v>
      </c>
      <c r="B20" s="200"/>
      <c r="C20" s="200"/>
      <c r="D20" s="201"/>
      <c r="E20" s="201"/>
      <c r="F20" s="202"/>
      <c r="G20" s="203" t="e">
        <f t="shared" si="0"/>
        <v>#DIV/0!</v>
      </c>
    </row>
    <row r="21" spans="1:7" s="30" customFormat="1" ht="18" customHeight="1">
      <c r="A21" s="199" t="s">
        <v>146</v>
      </c>
      <c r="B21" s="200"/>
      <c r="C21" s="200"/>
      <c r="D21" s="201"/>
      <c r="E21" s="201"/>
      <c r="F21" s="202"/>
      <c r="G21" s="203" t="e">
        <f t="shared" si="0"/>
        <v>#DIV/0!</v>
      </c>
    </row>
    <row r="22" spans="1:7" s="30" customFormat="1" ht="18" customHeight="1">
      <c r="A22" s="199" t="s">
        <v>146</v>
      </c>
      <c r="B22" s="200"/>
      <c r="C22" s="200"/>
      <c r="D22" s="201"/>
      <c r="E22" s="201"/>
      <c r="F22" s="202"/>
      <c r="G22" s="203" t="e">
        <f t="shared" si="0"/>
        <v>#DIV/0!</v>
      </c>
    </row>
    <row r="23" spans="1:7" s="30" customFormat="1" ht="18" customHeight="1">
      <c r="A23" s="199" t="s">
        <v>146</v>
      </c>
      <c r="B23" s="200"/>
      <c r="C23" s="200"/>
      <c r="D23" s="201"/>
      <c r="E23" s="201"/>
      <c r="F23" s="202"/>
      <c r="G23" s="203" t="e">
        <f t="shared" si="0"/>
        <v>#DIV/0!</v>
      </c>
    </row>
    <row r="24" spans="1:7" s="30" customFormat="1" ht="18" customHeight="1">
      <c r="A24" s="199" t="s">
        <v>147</v>
      </c>
      <c r="B24" s="200"/>
      <c r="C24" s="200"/>
      <c r="D24" s="201"/>
      <c r="E24" s="201"/>
      <c r="F24" s="202"/>
      <c r="G24" s="203" t="e">
        <f>F24/E24*100</f>
        <v>#DIV/0!</v>
      </c>
    </row>
    <row r="25" spans="1:7" s="30" customFormat="1" ht="18" customHeight="1">
      <c r="A25" s="199" t="s">
        <v>146</v>
      </c>
      <c r="B25" s="200"/>
      <c r="C25" s="200"/>
      <c r="D25" s="201"/>
      <c r="E25" s="201"/>
      <c r="F25" s="202"/>
      <c r="G25" s="203" t="e">
        <f t="shared" si="0"/>
        <v>#DIV/0!</v>
      </c>
    </row>
    <row r="26" spans="1:7" s="30" customFormat="1" ht="18" customHeight="1">
      <c r="A26" s="199"/>
      <c r="B26" s="200"/>
      <c r="C26" s="200"/>
      <c r="D26" s="201"/>
      <c r="E26" s="201"/>
      <c r="F26" s="202"/>
      <c r="G26" s="203"/>
    </row>
    <row r="27" spans="1:7" s="198" customFormat="1" ht="18" customHeight="1">
      <c r="A27" s="191">
        <v>4</v>
      </c>
      <c r="B27" s="197" t="s">
        <v>148</v>
      </c>
      <c r="C27" s="197"/>
      <c r="D27" s="195">
        <f>D28+D38</f>
        <v>0</v>
      </c>
      <c r="E27" s="195">
        <f>E28+E38</f>
        <v>0</v>
      </c>
      <c r="F27" s="195">
        <f>F28+F38</f>
        <v>0</v>
      </c>
      <c r="G27" s="195" t="e">
        <f>F27/E27*100</f>
        <v>#DIV/0!</v>
      </c>
    </row>
    <row r="28" spans="1:7" s="198" customFormat="1" ht="18" customHeight="1">
      <c r="A28" s="204" t="s">
        <v>149</v>
      </c>
      <c r="B28" s="205" t="s">
        <v>150</v>
      </c>
      <c r="C28" s="205"/>
      <c r="D28" s="206">
        <f>D29+D32</f>
        <v>0</v>
      </c>
      <c r="E28" s="206">
        <f>E29+E32</f>
        <v>0</v>
      </c>
      <c r="F28" s="206">
        <f>F29+F32</f>
        <v>0</v>
      </c>
      <c r="G28" s="206" t="e">
        <f>F28/E28*100</f>
        <v>#DIV/0!</v>
      </c>
    </row>
    <row r="29" spans="1:7" s="30" customFormat="1" ht="18" customHeight="1">
      <c r="A29" s="199" t="s">
        <v>151</v>
      </c>
      <c r="B29" s="207" t="s">
        <v>152</v>
      </c>
      <c r="C29" s="207"/>
      <c r="D29" s="203">
        <f>D30+D31</f>
        <v>0</v>
      </c>
      <c r="E29" s="203">
        <f>E30+E31</f>
        <v>0</v>
      </c>
      <c r="F29" s="203">
        <f>F30+F31</f>
        <v>0</v>
      </c>
      <c r="G29" s="203" t="e">
        <f>F29/E29*100</f>
        <v>#DIV/0!</v>
      </c>
    </row>
    <row r="30" spans="1:7" s="30" customFormat="1" ht="18" customHeight="1">
      <c r="A30" s="199" t="s">
        <v>153</v>
      </c>
      <c r="B30" s="207"/>
      <c r="C30" s="207"/>
      <c r="D30" s="201"/>
      <c r="E30" s="201"/>
      <c r="F30" s="202"/>
      <c r="G30" s="203"/>
    </row>
    <row r="31" spans="1:7" s="30" customFormat="1" ht="18" customHeight="1">
      <c r="A31" s="199" t="s">
        <v>146</v>
      </c>
      <c r="B31" s="200"/>
      <c r="C31" s="200"/>
      <c r="D31" s="201"/>
      <c r="E31" s="201"/>
      <c r="F31" s="202"/>
      <c r="G31" s="203"/>
    </row>
    <row r="32" spans="1:7" s="30" customFormat="1" ht="18" customHeight="1">
      <c r="A32" s="199" t="s">
        <v>154</v>
      </c>
      <c r="B32" s="200" t="s">
        <v>155</v>
      </c>
      <c r="C32" s="200"/>
      <c r="D32" s="203">
        <f>SUM(D34:D37)</f>
        <v>0</v>
      </c>
      <c r="E32" s="203">
        <f>SUM(E34:E37)</f>
        <v>0</v>
      </c>
      <c r="F32" s="203">
        <f>SUM(F34:F37)</f>
        <v>0</v>
      </c>
      <c r="G32" s="203" t="e">
        <f>F32/E32*100</f>
        <v>#DIV/0!</v>
      </c>
    </row>
    <row r="33" spans="1:7" s="30" customFormat="1" ht="18" customHeight="1">
      <c r="A33" s="199"/>
      <c r="B33" s="207" t="s">
        <v>145</v>
      </c>
      <c r="C33" s="207"/>
      <c r="D33" s="201"/>
      <c r="E33" s="201"/>
      <c r="F33" s="202"/>
      <c r="G33" s="203"/>
    </row>
    <row r="34" spans="1:7" s="30" customFormat="1" ht="18" customHeight="1">
      <c r="A34" s="199" t="s">
        <v>156</v>
      </c>
      <c r="B34" s="200"/>
      <c r="C34" s="200"/>
      <c r="D34" s="201"/>
      <c r="E34" s="201"/>
      <c r="F34" s="202"/>
      <c r="G34" s="203" t="e">
        <f aca="true" t="shared" si="1" ref="G34:G42">F34/E34*100</f>
        <v>#DIV/0!</v>
      </c>
    </row>
    <row r="35" spans="1:7" s="30" customFormat="1" ht="18" customHeight="1">
      <c r="A35" s="199" t="s">
        <v>146</v>
      </c>
      <c r="B35" s="200"/>
      <c r="C35" s="200"/>
      <c r="D35" s="201"/>
      <c r="E35" s="201"/>
      <c r="F35" s="202"/>
      <c r="G35" s="203" t="e">
        <f t="shared" si="1"/>
        <v>#DIV/0!</v>
      </c>
    </row>
    <row r="36" spans="1:7" s="30" customFormat="1" ht="18" customHeight="1">
      <c r="A36" s="199" t="s">
        <v>146</v>
      </c>
      <c r="B36" s="200"/>
      <c r="C36" s="200"/>
      <c r="D36" s="201"/>
      <c r="E36" s="201"/>
      <c r="F36" s="202"/>
      <c r="G36" s="203" t="e">
        <f t="shared" si="1"/>
        <v>#DIV/0!</v>
      </c>
    </row>
    <row r="37" spans="1:7" s="30" customFormat="1" ht="18" customHeight="1">
      <c r="A37" s="199" t="s">
        <v>146</v>
      </c>
      <c r="B37" s="200"/>
      <c r="C37" s="200"/>
      <c r="D37" s="201"/>
      <c r="E37" s="201"/>
      <c r="F37" s="202"/>
      <c r="G37" s="203" t="e">
        <f t="shared" si="1"/>
        <v>#DIV/0!</v>
      </c>
    </row>
    <row r="38" spans="1:7" s="198" customFormat="1" ht="18" customHeight="1">
      <c r="A38" s="204" t="s">
        <v>157</v>
      </c>
      <c r="B38" s="205" t="s">
        <v>158</v>
      </c>
      <c r="C38" s="205"/>
      <c r="D38" s="206">
        <f>D39+D42</f>
        <v>0</v>
      </c>
      <c r="E38" s="206">
        <f>E39+E42</f>
        <v>0</v>
      </c>
      <c r="F38" s="206">
        <f>F39+F42</f>
        <v>0</v>
      </c>
      <c r="G38" s="206" t="e">
        <f t="shared" si="1"/>
        <v>#DIV/0!</v>
      </c>
    </row>
    <row r="39" spans="1:7" s="30" customFormat="1" ht="18" customHeight="1">
      <c r="A39" s="199" t="s">
        <v>159</v>
      </c>
      <c r="B39" s="200" t="s">
        <v>160</v>
      </c>
      <c r="C39" s="200"/>
      <c r="D39" s="203">
        <f>SUM(D40:D41)</f>
        <v>0</v>
      </c>
      <c r="E39" s="203">
        <f>SUM(E40:E41)</f>
        <v>0</v>
      </c>
      <c r="F39" s="203">
        <f>SUM(F40:F41)</f>
        <v>0</v>
      </c>
      <c r="G39" s="203" t="e">
        <f t="shared" si="1"/>
        <v>#DIV/0!</v>
      </c>
    </row>
    <row r="40" spans="1:7" s="30" customFormat="1" ht="18" customHeight="1">
      <c r="A40" s="199" t="s">
        <v>146</v>
      </c>
      <c r="B40" s="200"/>
      <c r="C40" s="200"/>
      <c r="D40" s="201"/>
      <c r="E40" s="201"/>
      <c r="F40" s="202"/>
      <c r="G40" s="203"/>
    </row>
    <row r="41" spans="1:7" s="30" customFormat="1" ht="18" customHeight="1">
      <c r="A41" s="199" t="s">
        <v>146</v>
      </c>
      <c r="B41" s="200"/>
      <c r="C41" s="200"/>
      <c r="D41" s="201"/>
      <c r="E41" s="201"/>
      <c r="F41" s="202"/>
      <c r="G41" s="203"/>
    </row>
    <row r="42" spans="1:7" s="30" customFormat="1" ht="18" customHeight="1">
      <c r="A42" s="199" t="s">
        <v>161</v>
      </c>
      <c r="B42" s="200" t="s">
        <v>162</v>
      </c>
      <c r="C42" s="200"/>
      <c r="D42" s="203">
        <f>SUM(D43:D45)</f>
        <v>0</v>
      </c>
      <c r="E42" s="203">
        <f>SUM(E43:E45)</f>
        <v>0</v>
      </c>
      <c r="F42" s="203">
        <f>SUM(F43:F45)</f>
        <v>0</v>
      </c>
      <c r="G42" s="203" t="e">
        <f t="shared" si="1"/>
        <v>#DIV/0!</v>
      </c>
    </row>
    <row r="43" spans="1:7" s="30" customFormat="1" ht="18" customHeight="1">
      <c r="A43" s="199" t="s">
        <v>146</v>
      </c>
      <c r="B43" s="200"/>
      <c r="C43" s="200"/>
      <c r="D43" s="201"/>
      <c r="E43" s="201"/>
      <c r="F43" s="202"/>
      <c r="G43" s="203"/>
    </row>
    <row r="44" spans="1:7" s="30" customFormat="1" ht="18" customHeight="1">
      <c r="A44" s="199" t="s">
        <v>146</v>
      </c>
      <c r="B44" s="200"/>
      <c r="C44" s="200"/>
      <c r="D44" s="201"/>
      <c r="E44" s="201"/>
      <c r="F44" s="202"/>
      <c r="G44" s="203"/>
    </row>
    <row r="45" spans="1:7" s="30" customFormat="1" ht="18" customHeight="1">
      <c r="A45" s="199"/>
      <c r="B45" s="200"/>
      <c r="C45" s="200"/>
      <c r="D45" s="201"/>
      <c r="E45" s="201"/>
      <c r="F45" s="202"/>
      <c r="G45" s="203"/>
    </row>
    <row r="46" spans="1:7" s="198" customFormat="1" ht="18" customHeight="1">
      <c r="A46" s="191">
        <v>5</v>
      </c>
      <c r="B46" s="197" t="s">
        <v>163</v>
      </c>
      <c r="C46" s="197"/>
      <c r="D46" s="193"/>
      <c r="E46" s="193"/>
      <c r="F46" s="193"/>
      <c r="G46" s="195" t="e">
        <f>F46/E46*100</f>
        <v>#DIV/0!</v>
      </c>
    </row>
    <row r="47" spans="1:7" s="198" customFormat="1" ht="18" customHeight="1">
      <c r="A47" s="191">
        <v>6</v>
      </c>
      <c r="B47" s="192" t="s">
        <v>231</v>
      </c>
      <c r="C47" s="192"/>
      <c r="D47" s="208">
        <f>D14+D15+D16-D27-D46</f>
        <v>0</v>
      </c>
      <c r="E47" s="208">
        <f>E14+E15+E16-E27-E46</f>
        <v>0</v>
      </c>
      <c r="F47" s="208">
        <f>F14+F15+F16-F27-F46</f>
        <v>0</v>
      </c>
      <c r="G47" s="195" t="e">
        <f>F47/E47*100</f>
        <v>#DIV/0!</v>
      </c>
    </row>
    <row r="48" spans="1:7" s="214" customFormat="1" ht="21.75" customHeight="1" hidden="1">
      <c r="A48" s="209"/>
      <c r="B48" s="210" t="s">
        <v>145</v>
      </c>
      <c r="C48" s="210"/>
      <c r="D48" s="211"/>
      <c r="E48" s="212"/>
      <c r="F48" s="211"/>
      <c r="G48" s="213"/>
    </row>
    <row r="49" spans="1:7" s="214" customFormat="1" ht="21" customHeight="1" hidden="1">
      <c r="A49" s="199" t="s">
        <v>164</v>
      </c>
      <c r="B49" s="207" t="s">
        <v>165</v>
      </c>
      <c r="C49" s="207"/>
      <c r="D49" s="215"/>
      <c r="E49" s="216"/>
      <c r="F49" s="215"/>
      <c r="G49" s="217" t="e">
        <f>F49/E49*100</f>
        <v>#DIV/0!</v>
      </c>
    </row>
    <row r="50" spans="1:7" s="214" customFormat="1" ht="21" customHeight="1" hidden="1">
      <c r="A50" s="199" t="s">
        <v>166</v>
      </c>
      <c r="B50" s="207" t="s">
        <v>15</v>
      </c>
      <c r="C50" s="207"/>
      <c r="D50" s="215"/>
      <c r="E50" s="216"/>
      <c r="F50" s="215"/>
      <c r="G50" s="217" t="e">
        <f>F50/E50*100</f>
        <v>#DIV/0!</v>
      </c>
    </row>
    <row r="51" spans="1:7" s="214" customFormat="1" ht="21" customHeight="1" hidden="1">
      <c r="A51" s="199" t="s">
        <v>167</v>
      </c>
      <c r="B51" s="207" t="s">
        <v>168</v>
      </c>
      <c r="C51" s="207"/>
      <c r="D51" s="215"/>
      <c r="E51" s="216"/>
      <c r="F51" s="215"/>
      <c r="G51" s="217" t="e">
        <f>F51/E51*100</f>
        <v>#DIV/0!</v>
      </c>
    </row>
    <row r="52" spans="1:7" s="214" customFormat="1" ht="21" customHeight="1" hidden="1">
      <c r="A52" s="218" t="s">
        <v>169</v>
      </c>
      <c r="B52" s="219" t="s">
        <v>170</v>
      </c>
      <c r="C52" s="219"/>
      <c r="D52" s="220"/>
      <c r="E52" s="221"/>
      <c r="F52" s="220"/>
      <c r="G52" s="222" t="e">
        <f>F52/E52*100</f>
        <v>#DIV/0!</v>
      </c>
    </row>
    <row r="53" spans="1:3" s="2" customFormat="1" ht="15.75" customHeight="1">
      <c r="A53" s="223"/>
      <c r="B53" s="224" t="s">
        <v>171</v>
      </c>
      <c r="C53" s="224"/>
    </row>
    <row r="54" spans="1:3" s="2" customFormat="1" ht="19.5" customHeight="1">
      <c r="A54" s="225" t="s">
        <v>172</v>
      </c>
      <c r="B54" s="157"/>
      <c r="C54" s="157"/>
    </row>
    <row r="55" s="2" customFormat="1" ht="19.5" customHeight="1">
      <c r="A55" s="226"/>
    </row>
    <row r="56" spans="1:7" s="33" customFormat="1" ht="16.5" customHeight="1">
      <c r="A56" s="9"/>
      <c r="B56" s="9" t="s">
        <v>94</v>
      </c>
      <c r="C56" s="9"/>
      <c r="D56" s="9"/>
      <c r="E56" s="9" t="s">
        <v>247</v>
      </c>
      <c r="F56" s="9"/>
      <c r="G56" s="9"/>
    </row>
    <row r="57" spans="1:7" s="33" customFormat="1" ht="9" customHeight="1">
      <c r="A57" s="9"/>
      <c r="B57" s="9"/>
      <c r="C57" s="9"/>
      <c r="D57" s="9"/>
      <c r="E57" s="9"/>
      <c r="F57" s="9"/>
      <c r="G57" s="9"/>
    </row>
    <row r="58" spans="1:7" s="33" customFormat="1" ht="44.25" customHeight="1">
      <c r="A58" s="9"/>
      <c r="B58" s="9" t="s">
        <v>173</v>
      </c>
      <c r="C58" s="9"/>
      <c r="D58" s="9"/>
      <c r="E58" s="9" t="s">
        <v>174</v>
      </c>
      <c r="F58" s="9"/>
      <c r="G58" s="9"/>
    </row>
    <row r="59" spans="1:7" s="33" customFormat="1" ht="12.75" customHeight="1">
      <c r="A59" s="6"/>
      <c r="B59" s="6" t="s">
        <v>175</v>
      </c>
      <c r="C59" s="6"/>
      <c r="D59" s="6"/>
      <c r="E59" s="6" t="s">
        <v>175</v>
      </c>
      <c r="F59" s="6"/>
      <c r="G59" s="6"/>
    </row>
    <row r="60" spans="1:7" ht="12.75" customHeight="1">
      <c r="A60" s="346"/>
      <c r="B60" s="30"/>
      <c r="C60" s="30"/>
      <c r="D60" s="30"/>
      <c r="E60" s="30"/>
      <c r="F60" s="30"/>
      <c r="G60" s="30"/>
    </row>
    <row r="61" spans="1:7" ht="12.75" customHeight="1">
      <c r="A61" s="346"/>
      <c r="B61" s="30"/>
      <c r="C61" s="30"/>
      <c r="D61" s="30"/>
      <c r="E61" s="30"/>
      <c r="F61" s="30"/>
      <c r="G61" s="30"/>
    </row>
    <row r="62" ht="12.75" customHeight="1">
      <c r="A62" s="227"/>
    </row>
    <row r="63" ht="12.75" customHeight="1">
      <c r="A63" s="227"/>
    </row>
    <row r="64" ht="12.75" customHeight="1">
      <c r="A64" s="227"/>
    </row>
    <row r="65" ht="12.75" customHeight="1">
      <c r="A65" s="227"/>
    </row>
    <row r="66" ht="12.75" customHeight="1">
      <c r="A66" s="227"/>
    </row>
    <row r="67" ht="12.75" customHeight="1">
      <c r="A67" s="227"/>
    </row>
    <row r="68" ht="12.75" customHeight="1">
      <c r="A68" s="227"/>
    </row>
    <row r="69" ht="12.75" customHeight="1">
      <c r="A69" s="227"/>
    </row>
    <row r="70" ht="12.75" customHeight="1">
      <c r="A70" s="227"/>
    </row>
    <row r="71" ht="12.75" customHeight="1">
      <c r="A71" s="227"/>
    </row>
    <row r="72" ht="12.75" customHeight="1">
      <c r="A72" s="227"/>
    </row>
    <row r="73" ht="12.75" customHeight="1">
      <c r="A73" s="227"/>
    </row>
    <row r="74" ht="12.75" customHeight="1">
      <c r="A74" s="227"/>
    </row>
    <row r="75" ht="12.75" customHeight="1">
      <c r="A75" s="227"/>
    </row>
    <row r="76" ht="12.75" customHeight="1">
      <c r="A76" s="227"/>
    </row>
    <row r="77" ht="12.75" customHeight="1">
      <c r="A77" s="227"/>
    </row>
    <row r="78" ht="12.75" customHeight="1">
      <c r="A78" s="227"/>
    </row>
    <row r="79" ht="12.75" customHeight="1">
      <c r="A79" s="227"/>
    </row>
    <row r="80" ht="12.75" customHeight="1">
      <c r="A80" s="227"/>
    </row>
    <row r="81" ht="12.75" customHeight="1">
      <c r="A81" s="227"/>
    </row>
    <row r="82" ht="12.75" customHeight="1">
      <c r="A82" s="227"/>
    </row>
    <row r="83" ht="12.75" customHeight="1">
      <c r="A83" s="227"/>
    </row>
    <row r="84" ht="12.75" customHeight="1">
      <c r="A84" s="227"/>
    </row>
    <row r="85" ht="12.75" customHeight="1">
      <c r="A85" s="227"/>
    </row>
    <row r="86" ht="12.75" customHeight="1">
      <c r="A86" s="227"/>
    </row>
    <row r="87" ht="12.75" customHeight="1">
      <c r="A87" s="227"/>
    </row>
    <row r="88" ht="12.75" customHeight="1">
      <c r="A88" s="227"/>
    </row>
    <row r="89" ht="12.75" customHeight="1">
      <c r="A89" s="227"/>
    </row>
    <row r="90" ht="12.75" customHeight="1">
      <c r="A90" s="227"/>
    </row>
    <row r="91" ht="12.75" customHeight="1">
      <c r="A91" s="227"/>
    </row>
    <row r="92" ht="12.75" customHeight="1">
      <c r="A92" s="227"/>
    </row>
    <row r="93" ht="12.75" customHeight="1">
      <c r="A93" s="227"/>
    </row>
    <row r="94" ht="12.75" customHeight="1">
      <c r="A94" s="227"/>
    </row>
    <row r="95" ht="12.75" customHeight="1">
      <c r="A95" s="227"/>
    </row>
    <row r="96" ht="12.75" customHeight="1">
      <c r="A96" s="227"/>
    </row>
    <row r="97" ht="12.75" customHeight="1">
      <c r="A97" s="227"/>
    </row>
    <row r="98" ht="12.75" customHeight="1">
      <c r="A98" s="227"/>
    </row>
    <row r="99" ht="12.75" customHeight="1">
      <c r="A99" s="227"/>
    </row>
    <row r="100" ht="12.75" customHeight="1">
      <c r="A100" s="227"/>
    </row>
    <row r="101" ht="12.75" customHeight="1">
      <c r="A101" s="227"/>
    </row>
    <row r="102" ht="12.75" customHeight="1">
      <c r="A102" s="227"/>
    </row>
    <row r="103" ht="12.75" customHeight="1">
      <c r="A103" s="227"/>
    </row>
    <row r="104" ht="12.75" customHeight="1">
      <c r="A104" s="227"/>
    </row>
    <row r="105" ht="12.75" customHeight="1">
      <c r="A105" s="227"/>
    </row>
    <row r="106" ht="12.75" customHeight="1">
      <c r="A106" s="227"/>
    </row>
    <row r="107" ht="12.75" customHeight="1">
      <c r="A107" s="227"/>
    </row>
    <row r="108" ht="12.75" customHeight="1">
      <c r="A108" s="227"/>
    </row>
    <row r="109" ht="12.75" customHeight="1">
      <c r="A109" s="227"/>
    </row>
    <row r="110" ht="12.75" customHeight="1">
      <c r="A110" s="227"/>
    </row>
    <row r="111" ht="12.75" customHeight="1">
      <c r="A111" s="227"/>
    </row>
    <row r="112" ht="12.75" customHeight="1">
      <c r="A112" s="227"/>
    </row>
    <row r="113" ht="12.75" customHeight="1">
      <c r="A113" s="227"/>
    </row>
    <row r="114" ht="12.75" customHeight="1">
      <c r="A114" s="227"/>
    </row>
    <row r="115" ht="12.75" customHeight="1">
      <c r="A115" s="227"/>
    </row>
    <row r="116" ht="12.75" customHeight="1">
      <c r="A116" s="227"/>
    </row>
    <row r="117" ht="12.75" customHeight="1">
      <c r="A117" s="227"/>
    </row>
    <row r="118" ht="12.75" customHeight="1">
      <c r="A118" s="227"/>
    </row>
    <row r="119" ht="12.75" customHeight="1">
      <c r="A119" s="227"/>
    </row>
    <row r="120" ht="12.75" customHeight="1">
      <c r="A120" s="227"/>
    </row>
    <row r="121" ht="12.75" customHeight="1">
      <c r="A121" s="227"/>
    </row>
    <row r="122" ht="12.75" customHeight="1">
      <c r="A122" s="227"/>
    </row>
    <row r="123" ht="12.75" customHeight="1">
      <c r="A123" s="227"/>
    </row>
    <row r="124" ht="12.75" customHeight="1">
      <c r="A124" s="227"/>
    </row>
    <row r="125" ht="12.75" customHeight="1">
      <c r="A125" s="227"/>
    </row>
    <row r="126" ht="12.75" customHeight="1">
      <c r="A126" s="227"/>
    </row>
    <row r="127" ht="12.75" customHeight="1">
      <c r="A127" s="227"/>
    </row>
    <row r="128" ht="12.75" customHeight="1">
      <c r="A128" s="227"/>
    </row>
    <row r="129" ht="12.75" customHeight="1">
      <c r="A129" s="227"/>
    </row>
    <row r="130" ht="12.75" customHeight="1">
      <c r="A130" s="227"/>
    </row>
    <row r="131" ht="12.75" customHeight="1">
      <c r="A131" s="227"/>
    </row>
    <row r="132" ht="12.75" customHeight="1">
      <c r="A132" s="227"/>
    </row>
    <row r="133" ht="12.75" customHeight="1">
      <c r="A133" s="227"/>
    </row>
    <row r="134" ht="12.75" customHeight="1">
      <c r="A134" s="227"/>
    </row>
    <row r="135" ht="12.75" customHeight="1">
      <c r="A135" s="227"/>
    </row>
    <row r="136" ht="12.75" customHeight="1">
      <c r="A136" s="227"/>
    </row>
    <row r="137" ht="12.75" customHeight="1">
      <c r="A137" s="227"/>
    </row>
    <row r="138" ht="12.75" customHeight="1">
      <c r="A138" s="227"/>
    </row>
    <row r="139" ht="12.75" customHeight="1">
      <c r="A139" s="227"/>
    </row>
    <row r="140" ht="12.75" customHeight="1">
      <c r="A140" s="227"/>
    </row>
    <row r="141" ht="12.75" customHeight="1">
      <c r="A141" s="227"/>
    </row>
    <row r="142" ht="12.75" customHeight="1">
      <c r="A142" s="227"/>
    </row>
    <row r="143" ht="12.75" customHeight="1">
      <c r="A143" s="227"/>
    </row>
    <row r="144" ht="12.75" customHeight="1">
      <c r="A144" s="227"/>
    </row>
    <row r="145" ht="12.75" customHeight="1">
      <c r="A145" s="227"/>
    </row>
    <row r="146" ht="12.75" customHeight="1">
      <c r="A146" s="227"/>
    </row>
    <row r="147" ht="12.75" customHeight="1">
      <c r="A147" s="227"/>
    </row>
    <row r="148" ht="12.75" customHeight="1">
      <c r="A148" s="227"/>
    </row>
    <row r="149" ht="12.75" customHeight="1">
      <c r="A149" s="227"/>
    </row>
    <row r="150" ht="12.75" customHeight="1">
      <c r="A150" s="227"/>
    </row>
    <row r="151" ht="12.75" customHeight="1">
      <c r="A151" s="227"/>
    </row>
    <row r="152" ht="12.75">
      <c r="A152" s="227"/>
    </row>
    <row r="153" ht="12.75">
      <c r="A153" s="227"/>
    </row>
    <row r="154" ht="12.75">
      <c r="A154" s="227"/>
    </row>
    <row r="155" ht="12.75">
      <c r="A155" s="227"/>
    </row>
    <row r="156" ht="12.75">
      <c r="A156" s="227"/>
    </row>
    <row r="157" ht="12.75">
      <c r="A157" s="227"/>
    </row>
    <row r="158" ht="12.75">
      <c r="A158" s="227"/>
    </row>
    <row r="159" ht="12.75">
      <c r="A159" s="227"/>
    </row>
    <row r="160" ht="12.75">
      <c r="A160" s="227"/>
    </row>
    <row r="161" ht="12.75">
      <c r="A161" s="227"/>
    </row>
    <row r="162" ht="12.75">
      <c r="A162" s="227"/>
    </row>
    <row r="163" ht="12.75">
      <c r="A163" s="227"/>
    </row>
    <row r="164" ht="12.75">
      <c r="A164" s="227"/>
    </row>
    <row r="165" ht="12.75">
      <c r="A165" s="227"/>
    </row>
    <row r="166" ht="12.75">
      <c r="A166" s="227"/>
    </row>
    <row r="167" ht="12.75">
      <c r="A167" s="227"/>
    </row>
    <row r="168" ht="12.75">
      <c r="A168" s="227"/>
    </row>
    <row r="169" ht="12.75">
      <c r="A169" s="227"/>
    </row>
    <row r="170" ht="12.75">
      <c r="A170" s="227"/>
    </row>
    <row r="171" ht="12.75">
      <c r="A171" s="227"/>
    </row>
    <row r="172" ht="12.75">
      <c r="A172" s="227"/>
    </row>
    <row r="173" ht="12.75">
      <c r="A173" s="227"/>
    </row>
    <row r="174" ht="12.75">
      <c r="A174" s="227"/>
    </row>
    <row r="175" ht="12.75">
      <c r="A175" s="227"/>
    </row>
    <row r="176" ht="12.75">
      <c r="A176" s="227"/>
    </row>
    <row r="177" ht="12.75">
      <c r="A177" s="227"/>
    </row>
    <row r="178" ht="12.75">
      <c r="A178" s="227"/>
    </row>
    <row r="179" ht="12.75">
      <c r="A179" s="227"/>
    </row>
    <row r="180" ht="12.75">
      <c r="A180" s="227"/>
    </row>
    <row r="181" ht="12.75">
      <c r="A181" s="227"/>
    </row>
    <row r="182" ht="12.75">
      <c r="A182" s="227"/>
    </row>
    <row r="183" ht="12.75">
      <c r="A183" s="227"/>
    </row>
    <row r="184" ht="12.75">
      <c r="A184" s="227"/>
    </row>
    <row r="185" ht="12.75">
      <c r="A185" s="227"/>
    </row>
    <row r="186" ht="12.75">
      <c r="A186" s="227"/>
    </row>
    <row r="187" ht="12.75">
      <c r="A187" s="227"/>
    </row>
    <row r="188" ht="12.75">
      <c r="A188" s="227"/>
    </row>
    <row r="189" ht="12.75">
      <c r="A189" s="227"/>
    </row>
    <row r="190" ht="12.75">
      <c r="A190" s="227"/>
    </row>
    <row r="191" ht="12.75">
      <c r="A191" s="227"/>
    </row>
    <row r="192" ht="12.75">
      <c r="A192" s="227"/>
    </row>
    <row r="193" ht="12.75">
      <c r="A193" s="227"/>
    </row>
    <row r="194" ht="12.75">
      <c r="A194" s="227"/>
    </row>
    <row r="195" ht="12.75">
      <c r="A195" s="227"/>
    </row>
    <row r="196" ht="12.75">
      <c r="A196" s="227"/>
    </row>
    <row r="197" ht="12.75">
      <c r="A197" s="227"/>
    </row>
    <row r="198" ht="12.75">
      <c r="A198" s="227"/>
    </row>
    <row r="199" ht="12.75">
      <c r="A199" s="227"/>
    </row>
    <row r="200" ht="12.75">
      <c r="A200" s="227"/>
    </row>
    <row r="201" ht="12.75">
      <c r="A201" s="227"/>
    </row>
    <row r="202" ht="12.75">
      <c r="A202" s="227"/>
    </row>
    <row r="203" ht="12.75">
      <c r="A203" s="227"/>
    </row>
    <row r="204" ht="12.75">
      <c r="A204" s="227"/>
    </row>
    <row r="205" ht="12.75">
      <c r="A205" s="227"/>
    </row>
    <row r="206" ht="12.75">
      <c r="A206" s="227"/>
    </row>
    <row r="207" ht="12.75">
      <c r="A207" s="227"/>
    </row>
    <row r="208" ht="12.75">
      <c r="A208" s="227"/>
    </row>
    <row r="209" ht="12.75">
      <c r="A209" s="227"/>
    </row>
    <row r="210" ht="12.75">
      <c r="A210" s="227"/>
    </row>
    <row r="211" ht="12.75">
      <c r="A211" s="227"/>
    </row>
    <row r="212" ht="12.75">
      <c r="A212" s="227"/>
    </row>
    <row r="213" ht="12.75">
      <c r="A213" s="227"/>
    </row>
    <row r="214" ht="12.75">
      <c r="A214" s="227"/>
    </row>
    <row r="215" ht="12.75">
      <c r="A215" s="227"/>
    </row>
    <row r="216" ht="12.75">
      <c r="A216" s="227"/>
    </row>
    <row r="217" ht="12.75">
      <c r="A217" s="227"/>
    </row>
    <row r="218" ht="12.75">
      <c r="A218" s="227"/>
    </row>
    <row r="219" ht="12.75">
      <c r="A219" s="227"/>
    </row>
    <row r="220" ht="12.75">
      <c r="A220" s="227"/>
    </row>
    <row r="221" ht="12.75">
      <c r="A221" s="227"/>
    </row>
    <row r="222" ht="12.75">
      <c r="A222" s="227"/>
    </row>
    <row r="223" ht="12.75">
      <c r="A223" s="227"/>
    </row>
    <row r="224" ht="12.75">
      <c r="A224" s="227"/>
    </row>
    <row r="225" ht="12.75">
      <c r="A225" s="227"/>
    </row>
    <row r="226" ht="12.75">
      <c r="A226" s="227"/>
    </row>
    <row r="227" ht="12.75">
      <c r="A227" s="227"/>
    </row>
    <row r="228" ht="12.75">
      <c r="A228" s="227"/>
    </row>
    <row r="229" ht="12.75">
      <c r="A229" s="227"/>
    </row>
    <row r="230" ht="12.75">
      <c r="A230" s="227"/>
    </row>
    <row r="231" ht="12.75">
      <c r="A231" s="227"/>
    </row>
    <row r="232" ht="12.75">
      <c r="A232" s="227"/>
    </row>
    <row r="233" ht="12.75">
      <c r="A233" s="227"/>
    </row>
    <row r="234" ht="12.75">
      <c r="A234" s="227"/>
    </row>
    <row r="235" ht="12.75">
      <c r="A235" s="227"/>
    </row>
    <row r="236" ht="12.75">
      <c r="A236" s="227"/>
    </row>
    <row r="237" ht="12.75">
      <c r="A237" s="227"/>
    </row>
    <row r="238" ht="12.75">
      <c r="A238" s="227"/>
    </row>
    <row r="239" ht="12.75">
      <c r="A239" s="227"/>
    </row>
    <row r="240" ht="12.75">
      <c r="A240" s="227"/>
    </row>
    <row r="241" ht="12.75">
      <c r="A241" s="227"/>
    </row>
    <row r="242" ht="12.75">
      <c r="A242" s="227"/>
    </row>
    <row r="243" ht="12.75">
      <c r="A243" s="227"/>
    </row>
    <row r="244" ht="12.75">
      <c r="A244" s="227"/>
    </row>
    <row r="245" ht="12.75">
      <c r="A245" s="227"/>
    </row>
    <row r="246" ht="12.75">
      <c r="A246" s="227"/>
    </row>
    <row r="247" ht="12.75">
      <c r="A247" s="227"/>
    </row>
    <row r="248" ht="12.75">
      <c r="A248" s="227"/>
    </row>
    <row r="249" ht="12.75">
      <c r="A249" s="227"/>
    </row>
    <row r="250" ht="12.75">
      <c r="A250" s="227"/>
    </row>
    <row r="251" ht="12.75">
      <c r="A251" s="227"/>
    </row>
    <row r="252" ht="12.75">
      <c r="A252" s="227"/>
    </row>
    <row r="253" ht="12.75">
      <c r="A253" s="227"/>
    </row>
    <row r="254" ht="12.75">
      <c r="A254" s="227"/>
    </row>
    <row r="255" ht="12.75">
      <c r="A255" s="227"/>
    </row>
    <row r="256" ht="12.75">
      <c r="A256" s="227"/>
    </row>
    <row r="257" ht="12.75">
      <c r="A257" s="227"/>
    </row>
    <row r="258" ht="12.75">
      <c r="A258" s="227"/>
    </row>
    <row r="259" ht="12.75">
      <c r="A259" s="227"/>
    </row>
    <row r="260" ht="12.75">
      <c r="A260" s="227"/>
    </row>
    <row r="261" ht="12.75">
      <c r="A261" s="227"/>
    </row>
    <row r="262" ht="12.75">
      <c r="A262" s="227"/>
    </row>
    <row r="263" ht="12.75">
      <c r="A263" s="227"/>
    </row>
    <row r="264" ht="12.75">
      <c r="A264" s="227"/>
    </row>
    <row r="265" ht="12.75">
      <c r="A265" s="227"/>
    </row>
    <row r="266" ht="12.75">
      <c r="A266" s="227"/>
    </row>
    <row r="267" ht="12.75">
      <c r="A267" s="227"/>
    </row>
    <row r="268" ht="12.75">
      <c r="A268" s="227"/>
    </row>
    <row r="269" ht="12.75">
      <c r="A269" s="227"/>
    </row>
    <row r="270" ht="12.75">
      <c r="A270" s="227"/>
    </row>
    <row r="271" ht="12.75">
      <c r="A271" s="227"/>
    </row>
    <row r="272" ht="12.75">
      <c r="A272" s="227"/>
    </row>
    <row r="273" ht="12.75">
      <c r="A273" s="227"/>
    </row>
    <row r="274" ht="12.75">
      <c r="A274" s="227"/>
    </row>
    <row r="275" ht="12.75">
      <c r="A275" s="227"/>
    </row>
    <row r="276" ht="12.75">
      <c r="A276" s="227"/>
    </row>
    <row r="277" ht="12.75">
      <c r="A277" s="227"/>
    </row>
    <row r="278" ht="12.75">
      <c r="A278" s="227"/>
    </row>
    <row r="279" ht="12.75">
      <c r="A279" s="227"/>
    </row>
    <row r="280" ht="12.75">
      <c r="A280" s="227"/>
    </row>
    <row r="281" ht="12.75">
      <c r="A281" s="227"/>
    </row>
    <row r="282" ht="12.75">
      <c r="A282" s="227"/>
    </row>
    <row r="283" ht="12.75">
      <c r="A283" s="227"/>
    </row>
    <row r="284" ht="12.75">
      <c r="A284" s="227"/>
    </row>
    <row r="285" ht="12.75">
      <c r="A285" s="227"/>
    </row>
    <row r="286" ht="12.75">
      <c r="A286" s="227"/>
    </row>
    <row r="287" ht="12.75">
      <c r="A287" s="227"/>
    </row>
    <row r="288" ht="12.75">
      <c r="A288" s="227"/>
    </row>
    <row r="289" ht="12.75">
      <c r="A289" s="227"/>
    </row>
    <row r="290" ht="12.75">
      <c r="A290" s="227"/>
    </row>
    <row r="291" ht="12.75">
      <c r="A291" s="227"/>
    </row>
    <row r="292" ht="12.75">
      <c r="A292" s="227"/>
    </row>
    <row r="293" ht="12.75">
      <c r="A293" s="227"/>
    </row>
    <row r="294" ht="12.75">
      <c r="A294" s="227"/>
    </row>
    <row r="295" ht="12.75">
      <c r="A295" s="227"/>
    </row>
    <row r="296" ht="12.75">
      <c r="A296" s="227"/>
    </row>
    <row r="297" ht="12.75">
      <c r="A297" s="227"/>
    </row>
    <row r="298" ht="12.75">
      <c r="A298" s="227"/>
    </row>
    <row r="299" ht="12.75">
      <c r="A299" s="227"/>
    </row>
    <row r="300" ht="12.75">
      <c r="A300" s="227"/>
    </row>
    <row r="301" ht="12.75">
      <c r="A301" s="227"/>
    </row>
    <row r="302" ht="12.75">
      <c r="A302" s="227"/>
    </row>
    <row r="303" ht="12.75">
      <c r="A303" s="227"/>
    </row>
    <row r="304" ht="12.75">
      <c r="A304" s="227"/>
    </row>
    <row r="305" ht="12.75">
      <c r="A305" s="227"/>
    </row>
    <row r="306" ht="12.75">
      <c r="A306" s="227"/>
    </row>
    <row r="307" ht="12.75">
      <c r="A307" s="227"/>
    </row>
    <row r="308" ht="12.75">
      <c r="A308" s="227"/>
    </row>
    <row r="309" ht="12.75">
      <c r="A309" s="227"/>
    </row>
    <row r="310" ht="12.75">
      <c r="A310" s="227"/>
    </row>
    <row r="311" ht="12.75">
      <c r="A311" s="227"/>
    </row>
    <row r="312" ht="12.75">
      <c r="A312" s="227"/>
    </row>
    <row r="313" ht="12.75">
      <c r="A313" s="227"/>
    </row>
    <row r="314" ht="12.75">
      <c r="A314" s="227"/>
    </row>
    <row r="315" ht="12.75">
      <c r="A315" s="227"/>
    </row>
    <row r="316" ht="12.75">
      <c r="A316" s="227"/>
    </row>
    <row r="317" ht="12.75">
      <c r="A317" s="227"/>
    </row>
    <row r="318" ht="12.75">
      <c r="A318" s="227"/>
    </row>
    <row r="319" ht="12.75">
      <c r="A319" s="227"/>
    </row>
    <row r="320" ht="12.75">
      <c r="A320" s="227"/>
    </row>
    <row r="321" ht="12.75">
      <c r="A321" s="227"/>
    </row>
    <row r="322" ht="12.75">
      <c r="A322" s="227"/>
    </row>
    <row r="323" ht="12.75">
      <c r="A323" s="227"/>
    </row>
    <row r="324" ht="12.75">
      <c r="A324" s="227"/>
    </row>
    <row r="325" ht="12.75">
      <c r="A325" s="227"/>
    </row>
    <row r="326" ht="12.75">
      <c r="A326" s="227"/>
    </row>
    <row r="327" ht="12.75">
      <c r="A327" s="227"/>
    </row>
    <row r="328" ht="12.75">
      <c r="A328" s="227"/>
    </row>
    <row r="329" ht="12.75">
      <c r="A329" s="227"/>
    </row>
    <row r="330" ht="12.75">
      <c r="A330" s="227"/>
    </row>
    <row r="331" ht="12.75">
      <c r="A331" s="227"/>
    </row>
    <row r="332" ht="12.75">
      <c r="A332" s="227"/>
    </row>
    <row r="333" ht="12.75">
      <c r="A333" s="227"/>
    </row>
    <row r="334" ht="12.75">
      <c r="A334" s="227"/>
    </row>
    <row r="335" ht="12.75">
      <c r="A335" s="227"/>
    </row>
    <row r="336" ht="12.75">
      <c r="A336" s="227"/>
    </row>
    <row r="337" ht="12.75">
      <c r="A337" s="227"/>
    </row>
    <row r="338" ht="12.75">
      <c r="A338" s="227"/>
    </row>
    <row r="339" ht="12.75">
      <c r="A339" s="227"/>
    </row>
    <row r="340" ht="12.75">
      <c r="A340" s="227"/>
    </row>
    <row r="341" ht="12.75">
      <c r="A341" s="227"/>
    </row>
    <row r="342" ht="12.75">
      <c r="A342" s="227"/>
    </row>
    <row r="343" ht="12.75">
      <c r="A343" s="227"/>
    </row>
    <row r="344" ht="12.75">
      <c r="A344" s="227"/>
    </row>
    <row r="345" ht="12.75">
      <c r="A345" s="227"/>
    </row>
    <row r="346" ht="12.75">
      <c r="A346" s="227"/>
    </row>
    <row r="347" ht="12.75">
      <c r="A347" s="227"/>
    </row>
    <row r="348" ht="12.75">
      <c r="A348" s="227"/>
    </row>
    <row r="349" ht="12.75">
      <c r="A349" s="227"/>
    </row>
    <row r="350" ht="12.75">
      <c r="A350" s="227"/>
    </row>
    <row r="351" ht="12.75">
      <c r="A351" s="227"/>
    </row>
    <row r="352" ht="12.75">
      <c r="A352" s="227"/>
    </row>
    <row r="353" ht="12.75">
      <c r="A353" s="227"/>
    </row>
    <row r="354" ht="12.75">
      <c r="A354" s="227"/>
    </row>
    <row r="355" ht="12.75">
      <c r="A355" s="227"/>
    </row>
    <row r="356" ht="12.75">
      <c r="A356" s="227"/>
    </row>
    <row r="357" ht="12.75">
      <c r="A357" s="227"/>
    </row>
    <row r="358" ht="12.75">
      <c r="A358" s="227"/>
    </row>
    <row r="359" ht="12.75">
      <c r="A359" s="227"/>
    </row>
    <row r="360" ht="12.75">
      <c r="A360" s="227"/>
    </row>
    <row r="361" ht="12.75">
      <c r="A361" s="227"/>
    </row>
    <row r="362" ht="12.75">
      <c r="A362" s="227"/>
    </row>
    <row r="363" ht="12.75">
      <c r="A363" s="227"/>
    </row>
    <row r="364" ht="12.75">
      <c r="A364" s="227"/>
    </row>
    <row r="365" ht="12.75">
      <c r="A365" s="227"/>
    </row>
    <row r="366" ht="12.75">
      <c r="A366" s="227"/>
    </row>
    <row r="367" ht="12.75">
      <c r="A367" s="227"/>
    </row>
    <row r="368" ht="12.75">
      <c r="A368" s="227"/>
    </row>
    <row r="369" ht="12.75">
      <c r="A369" s="227"/>
    </row>
    <row r="370" ht="12.75">
      <c r="A370" s="227"/>
    </row>
    <row r="371" ht="12.75">
      <c r="A371" s="227"/>
    </row>
    <row r="372" ht="12.75">
      <c r="A372" s="227"/>
    </row>
    <row r="373" ht="12.75">
      <c r="A373" s="227"/>
    </row>
    <row r="374" ht="12.75">
      <c r="A374" s="227"/>
    </row>
    <row r="375" ht="12.75">
      <c r="A375" s="227"/>
    </row>
    <row r="376" ht="12.75">
      <c r="A376" s="227"/>
    </row>
    <row r="377" ht="12.75">
      <c r="A377" s="227"/>
    </row>
    <row r="378" ht="12.75">
      <c r="A378" s="227"/>
    </row>
    <row r="379" ht="12.75">
      <c r="A379" s="227"/>
    </row>
    <row r="380" ht="12.75">
      <c r="A380" s="227"/>
    </row>
    <row r="381" ht="12.75">
      <c r="A381" s="227"/>
    </row>
    <row r="382" ht="12.75">
      <c r="A382" s="227"/>
    </row>
    <row r="383" ht="12.75">
      <c r="A383" s="227"/>
    </row>
    <row r="384" ht="12.75">
      <c r="A384" s="227"/>
    </row>
    <row r="385" ht="12.75">
      <c r="A385" s="227"/>
    </row>
    <row r="386" ht="12.75">
      <c r="A386" s="227"/>
    </row>
    <row r="387" ht="12.75">
      <c r="A387" s="227"/>
    </row>
    <row r="388" ht="12.75">
      <c r="A388" s="227"/>
    </row>
    <row r="389" ht="12.75">
      <c r="A389" s="227"/>
    </row>
    <row r="390" ht="12.75">
      <c r="A390" s="227"/>
    </row>
    <row r="391" ht="12.75">
      <c r="A391" s="227"/>
    </row>
    <row r="392" ht="12.75">
      <c r="A392" s="227"/>
    </row>
    <row r="393" ht="12.75">
      <c r="A393" s="227"/>
    </row>
    <row r="394" ht="12.75">
      <c r="A394" s="227"/>
    </row>
    <row r="395" ht="12.75">
      <c r="A395" s="227"/>
    </row>
    <row r="396" ht="12.75">
      <c r="A396" s="227"/>
    </row>
    <row r="397" ht="12.75">
      <c r="A397" s="227"/>
    </row>
    <row r="398" ht="12.75">
      <c r="A398" s="227"/>
    </row>
    <row r="399" ht="12.75">
      <c r="A399" s="227"/>
    </row>
    <row r="400" ht="12.75">
      <c r="A400" s="227"/>
    </row>
    <row r="401" ht="12.75">
      <c r="A401" s="227"/>
    </row>
    <row r="402" ht="12.75">
      <c r="A402" s="227"/>
    </row>
    <row r="403" ht="12.75">
      <c r="A403" s="227"/>
    </row>
    <row r="404" ht="12.75">
      <c r="A404" s="227"/>
    </row>
    <row r="405" ht="12.75">
      <c r="A405" s="227"/>
    </row>
    <row r="406" ht="12.75">
      <c r="A406" s="227"/>
    </row>
    <row r="407" ht="12.75">
      <c r="A407" s="227"/>
    </row>
    <row r="408" ht="12.75">
      <c r="A408" s="227"/>
    </row>
    <row r="409" ht="12.75">
      <c r="A409" s="227"/>
    </row>
    <row r="410" ht="12.75">
      <c r="A410" s="227"/>
    </row>
    <row r="411" ht="12.75">
      <c r="A411" s="227"/>
    </row>
    <row r="412" ht="12.75">
      <c r="A412" s="227"/>
    </row>
    <row r="413" ht="12.75">
      <c r="A413" s="227"/>
    </row>
    <row r="414" ht="12.75">
      <c r="A414" s="227"/>
    </row>
    <row r="415" ht="12.75">
      <c r="A415" s="227"/>
    </row>
    <row r="416" ht="12.75">
      <c r="A416" s="227"/>
    </row>
    <row r="417" ht="12.75">
      <c r="A417" s="227"/>
    </row>
    <row r="418" ht="12.75">
      <c r="A418" s="227"/>
    </row>
    <row r="419" ht="12.75">
      <c r="A419" s="227"/>
    </row>
    <row r="420" ht="12.75">
      <c r="A420" s="227"/>
    </row>
    <row r="421" ht="12.75">
      <c r="A421" s="227"/>
    </row>
    <row r="422" ht="12.75">
      <c r="A422" s="227"/>
    </row>
    <row r="423" ht="12.75">
      <c r="A423" s="227"/>
    </row>
    <row r="424" ht="12.75">
      <c r="A424" s="227"/>
    </row>
    <row r="425" ht="12.75">
      <c r="A425" s="227"/>
    </row>
    <row r="426" ht="12.75">
      <c r="A426" s="227"/>
    </row>
    <row r="427" ht="12.75">
      <c r="A427" s="227"/>
    </row>
    <row r="428" ht="12.75">
      <c r="A428" s="227"/>
    </row>
    <row r="429" ht="12.75">
      <c r="A429" s="227"/>
    </row>
    <row r="430" ht="12.75">
      <c r="A430" s="227"/>
    </row>
    <row r="431" ht="12.75">
      <c r="A431" s="227"/>
    </row>
    <row r="432" ht="12.75">
      <c r="A432" s="227"/>
    </row>
    <row r="433" ht="12.75">
      <c r="A433" s="227"/>
    </row>
    <row r="434" ht="12.75">
      <c r="A434" s="227"/>
    </row>
    <row r="435" ht="12.75">
      <c r="A435" s="227"/>
    </row>
    <row r="436" ht="12.75">
      <c r="A436" s="227"/>
    </row>
    <row r="437" ht="12.75">
      <c r="A437" s="227"/>
    </row>
    <row r="438" ht="12.75">
      <c r="A438" s="227"/>
    </row>
    <row r="439" ht="12.75">
      <c r="A439" s="227"/>
    </row>
    <row r="440" ht="12.75">
      <c r="A440" s="227"/>
    </row>
    <row r="441" ht="12.75">
      <c r="A441" s="227"/>
    </row>
    <row r="442" ht="12.75">
      <c r="A442" s="227"/>
    </row>
    <row r="443" ht="12.75">
      <c r="A443" s="227"/>
    </row>
    <row r="444" ht="12.75">
      <c r="A444" s="227"/>
    </row>
    <row r="445" ht="12.75">
      <c r="A445" s="227"/>
    </row>
    <row r="446" ht="12.75">
      <c r="A446" s="227"/>
    </row>
    <row r="447" ht="12.75">
      <c r="A447" s="227"/>
    </row>
    <row r="448" ht="12.75">
      <c r="A448" s="227"/>
    </row>
    <row r="449" ht="12.75">
      <c r="A449" s="227"/>
    </row>
    <row r="450" ht="12.75">
      <c r="A450" s="227"/>
    </row>
    <row r="451" ht="12.75">
      <c r="A451" s="227"/>
    </row>
    <row r="452" ht="12.75">
      <c r="A452" s="227"/>
    </row>
    <row r="453" ht="12.75">
      <c r="A453" s="227"/>
    </row>
    <row r="454" ht="12.75">
      <c r="A454" s="227"/>
    </row>
    <row r="455" ht="12.75">
      <c r="A455" s="227"/>
    </row>
    <row r="456" ht="12.75">
      <c r="A456" s="227"/>
    </row>
    <row r="457" ht="12.75">
      <c r="A457" s="227"/>
    </row>
    <row r="458" ht="12.75">
      <c r="A458" s="227"/>
    </row>
    <row r="459" ht="12.75">
      <c r="A459" s="227"/>
    </row>
    <row r="460" ht="12.75">
      <c r="A460" s="227"/>
    </row>
    <row r="461" ht="12.75">
      <c r="A461" s="227"/>
    </row>
    <row r="462" ht="12.75">
      <c r="A462" s="227"/>
    </row>
    <row r="463" ht="12.75">
      <c r="A463" s="227"/>
    </row>
    <row r="464" ht="12.75">
      <c r="A464" s="227"/>
    </row>
    <row r="465" ht="12.75">
      <c r="A465" s="227"/>
    </row>
    <row r="466" ht="12.75">
      <c r="A466" s="227"/>
    </row>
    <row r="467" ht="12.75">
      <c r="A467" s="227"/>
    </row>
    <row r="468" ht="12.75">
      <c r="A468" s="227"/>
    </row>
    <row r="469" ht="12.75">
      <c r="A469" s="227"/>
    </row>
    <row r="470" ht="12.75">
      <c r="A470" s="227"/>
    </row>
    <row r="471" ht="12.75">
      <c r="A471" s="227"/>
    </row>
    <row r="472" ht="12.75">
      <c r="A472" s="227"/>
    </row>
    <row r="473" ht="12.75">
      <c r="A473" s="227"/>
    </row>
    <row r="474" ht="12.75">
      <c r="A474" s="227"/>
    </row>
    <row r="475" ht="12.75">
      <c r="A475" s="227"/>
    </row>
    <row r="476" ht="12.75">
      <c r="A476" s="227"/>
    </row>
    <row r="477" ht="12.75">
      <c r="A477" s="227"/>
    </row>
    <row r="478" ht="12.75">
      <c r="A478" s="227"/>
    </row>
    <row r="479" ht="12.75">
      <c r="A479" s="227"/>
    </row>
    <row r="480" ht="12.75">
      <c r="A480" s="227"/>
    </row>
    <row r="481" ht="12.75">
      <c r="A481" s="227"/>
    </row>
    <row r="482" ht="12.75">
      <c r="A482" s="227"/>
    </row>
    <row r="483" ht="12.75">
      <c r="A483" s="227"/>
    </row>
    <row r="484" ht="12.75">
      <c r="A484" s="227"/>
    </row>
    <row r="485" ht="12.75">
      <c r="A485" s="227"/>
    </row>
    <row r="486" ht="12.75">
      <c r="A486" s="227"/>
    </row>
    <row r="487" ht="12.75">
      <c r="A487" s="227"/>
    </row>
    <row r="488" ht="12.75">
      <c r="A488" s="227"/>
    </row>
    <row r="489" ht="12.75">
      <c r="A489" s="227"/>
    </row>
    <row r="490" ht="12.75">
      <c r="A490" s="227"/>
    </row>
    <row r="491" ht="12.75">
      <c r="A491" s="227"/>
    </row>
    <row r="492" ht="12.75">
      <c r="A492" s="227"/>
    </row>
    <row r="493" ht="12.75">
      <c r="A493" s="227"/>
    </row>
    <row r="494" ht="12.75">
      <c r="A494" s="227"/>
    </row>
    <row r="495" ht="12.75">
      <c r="A495" s="227"/>
    </row>
    <row r="496" ht="12.75">
      <c r="A496" s="227"/>
    </row>
    <row r="497" ht="12.75">
      <c r="A497" s="227"/>
    </row>
    <row r="498" ht="12.75">
      <c r="A498" s="227"/>
    </row>
    <row r="499" ht="12.75">
      <c r="A499" s="227"/>
    </row>
    <row r="500" ht="12.75">
      <c r="A500" s="227"/>
    </row>
    <row r="501" ht="12.75">
      <c r="A501" s="227"/>
    </row>
    <row r="502" ht="12.75">
      <c r="A502" s="227"/>
    </row>
    <row r="503" ht="12.75">
      <c r="A503" s="227"/>
    </row>
    <row r="504" ht="12.75">
      <c r="A504" s="227"/>
    </row>
    <row r="505" ht="12.75">
      <c r="A505" s="227"/>
    </row>
    <row r="506" ht="12.75">
      <c r="A506" s="227"/>
    </row>
    <row r="507" ht="12.75">
      <c r="A507" s="227"/>
    </row>
    <row r="508" ht="12.75">
      <c r="A508" s="227"/>
    </row>
    <row r="509" ht="12.75">
      <c r="A509" s="227"/>
    </row>
    <row r="510" ht="12.75">
      <c r="A510" s="227"/>
    </row>
    <row r="511" ht="12.75">
      <c r="A511" s="227"/>
    </row>
    <row r="512" ht="12.75">
      <c r="A512" s="227"/>
    </row>
    <row r="513" ht="12.75">
      <c r="A513" s="227"/>
    </row>
    <row r="514" ht="12.75">
      <c r="A514" s="227"/>
    </row>
    <row r="515" ht="12.75">
      <c r="A515" s="227"/>
    </row>
    <row r="516" ht="12.75">
      <c r="A516" s="227"/>
    </row>
    <row r="517" ht="12.75">
      <c r="A517" s="227"/>
    </row>
    <row r="518" ht="12.75">
      <c r="A518" s="227"/>
    </row>
    <row r="519" ht="12.75">
      <c r="A519" s="227"/>
    </row>
    <row r="520" ht="12.75">
      <c r="A520" s="227"/>
    </row>
    <row r="521" ht="12.75">
      <c r="A521" s="227"/>
    </row>
    <row r="522" ht="12.75">
      <c r="A522" s="227"/>
    </row>
    <row r="523" ht="12.75">
      <c r="A523" s="227"/>
    </row>
    <row r="524" ht="12.75">
      <c r="A524" s="227"/>
    </row>
    <row r="525" ht="12.75">
      <c r="A525" s="227"/>
    </row>
    <row r="526" ht="12.75">
      <c r="A526" s="227"/>
    </row>
    <row r="527" ht="12.75">
      <c r="A527" s="227"/>
    </row>
    <row r="528" ht="12.75">
      <c r="A528" s="227"/>
    </row>
    <row r="529" ht="12.75">
      <c r="A529" s="227"/>
    </row>
    <row r="530" ht="12.75">
      <c r="A530" s="227"/>
    </row>
    <row r="531" ht="12.75">
      <c r="A531" s="227"/>
    </row>
    <row r="532" ht="12.75">
      <c r="A532" s="227"/>
    </row>
    <row r="533" ht="12.75">
      <c r="A533" s="227"/>
    </row>
    <row r="534" ht="12.75">
      <c r="A534" s="227"/>
    </row>
    <row r="535" ht="12.75">
      <c r="A535" s="227"/>
    </row>
    <row r="536" ht="12.75">
      <c r="A536" s="227"/>
    </row>
    <row r="537" ht="12.75">
      <c r="A537" s="227"/>
    </row>
    <row r="538" ht="12.75">
      <c r="A538" s="227"/>
    </row>
    <row r="539" ht="12.75">
      <c r="A539" s="227"/>
    </row>
    <row r="540" ht="12.75">
      <c r="A540" s="227"/>
    </row>
    <row r="541" ht="12.75">
      <c r="A541" s="227"/>
    </row>
    <row r="542" ht="12.75">
      <c r="A542" s="227"/>
    </row>
    <row r="543" ht="12.75">
      <c r="A543" s="227"/>
    </row>
    <row r="544" ht="12.75">
      <c r="A544" s="227"/>
    </row>
    <row r="545" ht="12.75">
      <c r="A545" s="227"/>
    </row>
    <row r="546" ht="12.75">
      <c r="A546" s="227"/>
    </row>
    <row r="547" ht="12.75">
      <c r="A547" s="227"/>
    </row>
    <row r="548" ht="12.75">
      <c r="A548" s="227"/>
    </row>
    <row r="549" ht="12.75">
      <c r="A549" s="227"/>
    </row>
    <row r="550" ht="12.75">
      <c r="A550" s="227"/>
    </row>
    <row r="551" ht="12.75">
      <c r="A551" s="227"/>
    </row>
    <row r="552" ht="12.75">
      <c r="A552" s="227"/>
    </row>
    <row r="553" ht="12.75">
      <c r="A553" s="227"/>
    </row>
    <row r="554" ht="12.75">
      <c r="A554" s="227"/>
    </row>
    <row r="555" ht="12.75">
      <c r="A555" s="227"/>
    </row>
    <row r="556" ht="12.75">
      <c r="A556" s="227"/>
    </row>
    <row r="557" ht="12.75">
      <c r="A557" s="227"/>
    </row>
    <row r="558" ht="12.75">
      <c r="A558" s="227"/>
    </row>
    <row r="559" ht="12.75">
      <c r="A559" s="227"/>
    </row>
    <row r="560" ht="12.75">
      <c r="A560" s="227"/>
    </row>
    <row r="561" ht="12.75">
      <c r="A561" s="227"/>
    </row>
    <row r="562" ht="12.75">
      <c r="A562" s="227"/>
    </row>
    <row r="563" ht="12.75">
      <c r="A563" s="227"/>
    </row>
    <row r="564" ht="12.75">
      <c r="A564" s="227"/>
    </row>
  </sheetData>
  <sheetProtection/>
  <mergeCells count="7">
    <mergeCell ref="E2:F2"/>
    <mergeCell ref="A6:G6"/>
    <mergeCell ref="A8:G8"/>
    <mergeCell ref="A9:G9"/>
    <mergeCell ref="A10:G10"/>
    <mergeCell ref="A3:B3"/>
    <mergeCell ref="A4:B4"/>
  </mergeCells>
  <printOptions horizontalCentered="1"/>
  <pageMargins left="0.5905511811023623" right="0.5905511811023623" top="0.5905511811023623" bottom="0.1968503937007874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SheetLayoutView="100" zoomScalePageLayoutView="0" workbookViewId="0" topLeftCell="A1">
      <selection activeCell="D5" sqref="D5"/>
    </sheetView>
  </sheetViews>
  <sheetFormatPr defaultColWidth="11.625" defaultRowHeight="12.75"/>
  <cols>
    <col min="1" max="1" width="10.00390625" style="235" customWidth="1"/>
    <col min="2" max="2" width="42.875" style="235" customWidth="1"/>
    <col min="3" max="4" width="21.25390625" style="235" customWidth="1"/>
    <col min="5" max="5" width="21.25390625" style="236" customWidth="1"/>
    <col min="6" max="6" width="11.125" style="237" customWidth="1"/>
    <col min="7" max="16384" width="11.625" style="235" customWidth="1"/>
  </cols>
  <sheetData>
    <row r="1" spans="1:6" s="189" customFormat="1" ht="26.25" customHeight="1">
      <c r="A1" s="1325"/>
      <c r="B1" s="1326"/>
      <c r="C1" s="228"/>
      <c r="D1" s="182" t="s">
        <v>177</v>
      </c>
      <c r="E1" s="229"/>
      <c r="F1" s="229"/>
    </row>
    <row r="2" spans="1:6" s="189" customFormat="1" ht="15.75" customHeight="1">
      <c r="A2" s="3" t="s">
        <v>136</v>
      </c>
      <c r="B2" s="230" t="s">
        <v>241</v>
      </c>
      <c r="C2" s="228"/>
      <c r="D2" s="1318" t="s">
        <v>312</v>
      </c>
      <c r="E2" s="1318"/>
      <c r="F2" s="231"/>
    </row>
    <row r="3" spans="1:6" s="189" customFormat="1" ht="15.75" customHeight="1">
      <c r="A3" s="3" t="s">
        <v>34</v>
      </c>
      <c r="B3" s="230" t="s">
        <v>241</v>
      </c>
      <c r="C3" s="232"/>
      <c r="D3" s="185" t="s">
        <v>13</v>
      </c>
      <c r="E3" s="185"/>
      <c r="F3" s="232"/>
    </row>
    <row r="4" spans="1:6" s="189" customFormat="1" ht="15.75" customHeight="1">
      <c r="A4" s="233"/>
      <c r="B4" s="234"/>
      <c r="C4" s="234"/>
      <c r="D4" s="185" t="s">
        <v>311</v>
      </c>
      <c r="E4" s="185"/>
      <c r="F4" s="234"/>
    </row>
    <row r="5" spans="1:6" s="189" customFormat="1" ht="15.75" customHeight="1">
      <c r="A5" s="233"/>
      <c r="B5" s="234"/>
      <c r="C5" s="234"/>
      <c r="D5" s="185"/>
      <c r="E5" s="185"/>
      <c r="F5" s="234"/>
    </row>
    <row r="6" spans="1:6" s="189" customFormat="1" ht="18.75" customHeight="1">
      <c r="A6" s="1319" t="s">
        <v>295</v>
      </c>
      <c r="B6" s="1320"/>
      <c r="C6" s="1320"/>
      <c r="D6" s="1320"/>
      <c r="E6" s="1320"/>
      <c r="F6" s="1320"/>
    </row>
    <row r="7" ht="19.5" customHeight="1"/>
    <row r="8" spans="1:6" ht="76.5" customHeight="1">
      <c r="A8" s="1327" t="s">
        <v>178</v>
      </c>
      <c r="B8" s="1328"/>
      <c r="C8" s="1328"/>
      <c r="D8" s="1328"/>
      <c r="E8" s="1328"/>
      <c r="F8" s="1328"/>
    </row>
    <row r="10" spans="1:6" ht="15.75">
      <c r="A10" s="238"/>
      <c r="B10" s="238"/>
      <c r="C10" s="238"/>
      <c r="D10" s="238"/>
      <c r="E10" s="239"/>
      <c r="F10" s="238" t="s">
        <v>72</v>
      </c>
    </row>
    <row r="11" spans="1:6" s="242" customFormat="1" ht="31.5">
      <c r="A11" s="240" t="s">
        <v>14</v>
      </c>
      <c r="B11" s="241" t="s">
        <v>0</v>
      </c>
      <c r="C11" s="13" t="s">
        <v>286</v>
      </c>
      <c r="D11" s="13" t="s">
        <v>287</v>
      </c>
      <c r="E11" s="13" t="s">
        <v>288</v>
      </c>
      <c r="F11" s="13" t="s">
        <v>179</v>
      </c>
    </row>
    <row r="12" spans="1:6" s="243" customFormat="1" ht="12.75">
      <c r="A12" s="352">
        <v>1</v>
      </c>
      <c r="B12" s="352">
        <v>2</v>
      </c>
      <c r="C12" s="353">
        <v>3</v>
      </c>
      <c r="D12" s="354">
        <v>4</v>
      </c>
      <c r="E12" s="355">
        <v>5</v>
      </c>
      <c r="F12" s="354">
        <v>6</v>
      </c>
    </row>
    <row r="13" spans="1:6" ht="27.75" customHeight="1">
      <c r="A13" s="244" t="s">
        <v>180</v>
      </c>
      <c r="B13" s="245" t="s">
        <v>142</v>
      </c>
      <c r="C13" s="246"/>
      <c r="D13" s="246"/>
      <c r="E13" s="246"/>
      <c r="F13" s="247"/>
    </row>
    <row r="14" spans="1:6" ht="27.75" customHeight="1">
      <c r="A14" s="244" t="s">
        <v>181</v>
      </c>
      <c r="B14" s="245" t="s">
        <v>182</v>
      </c>
      <c r="C14" s="248">
        <f>C15+C20</f>
        <v>0</v>
      </c>
      <c r="D14" s="248">
        <f>D15+D20</f>
        <v>0</v>
      </c>
      <c r="E14" s="248">
        <f>E15+E20</f>
        <v>0</v>
      </c>
      <c r="F14" s="249" t="e">
        <f>E14/D14*100</f>
        <v>#DIV/0!</v>
      </c>
    </row>
    <row r="15" spans="1:6" ht="27.75" customHeight="1">
      <c r="A15" s="244" t="s">
        <v>183</v>
      </c>
      <c r="B15" s="250" t="s">
        <v>184</v>
      </c>
      <c r="C15" s="251">
        <f>SUM(C16:C19)</f>
        <v>0</v>
      </c>
      <c r="D15" s="251">
        <f>SUM(D16:D19)</f>
        <v>0</v>
      </c>
      <c r="E15" s="251">
        <f>SUM(E16:E19)</f>
        <v>0</v>
      </c>
      <c r="F15" s="252" t="e">
        <f aca="true" t="shared" si="0" ref="F15:F35">E15/D15*100</f>
        <v>#DIV/0!</v>
      </c>
    </row>
    <row r="16" spans="1:6" ht="27.75" customHeight="1">
      <c r="A16" s="244" t="s">
        <v>185</v>
      </c>
      <c r="B16" s="250" t="s">
        <v>271</v>
      </c>
      <c r="C16" s="254"/>
      <c r="D16" s="254"/>
      <c r="E16" s="254"/>
      <c r="F16" s="252" t="e">
        <f t="shared" si="0"/>
        <v>#DIV/0!</v>
      </c>
    </row>
    <row r="17" spans="1:6" ht="27.75" customHeight="1">
      <c r="A17" s="244" t="s">
        <v>186</v>
      </c>
      <c r="B17" s="250" t="s">
        <v>272</v>
      </c>
      <c r="C17" s="254"/>
      <c r="D17" s="254"/>
      <c r="E17" s="254"/>
      <c r="F17" s="252" t="e">
        <f t="shared" si="0"/>
        <v>#DIV/0!</v>
      </c>
    </row>
    <row r="18" spans="1:6" ht="27.75" customHeight="1">
      <c r="A18" s="244" t="s">
        <v>187</v>
      </c>
      <c r="B18" s="250" t="s">
        <v>273</v>
      </c>
      <c r="C18" s="254"/>
      <c r="D18" s="254"/>
      <c r="E18" s="254"/>
      <c r="F18" s="252" t="e">
        <f t="shared" si="0"/>
        <v>#DIV/0!</v>
      </c>
    </row>
    <row r="19" spans="1:6" ht="27.75" customHeight="1">
      <c r="A19" s="244" t="s">
        <v>188</v>
      </c>
      <c r="B19" s="250" t="s">
        <v>274</v>
      </c>
      <c r="C19" s="254"/>
      <c r="D19" s="254"/>
      <c r="E19" s="254"/>
      <c r="F19" s="252" t="e">
        <f t="shared" si="0"/>
        <v>#DIV/0!</v>
      </c>
    </row>
    <row r="20" spans="1:6" ht="27.75" customHeight="1">
      <c r="A20" s="244" t="s">
        <v>190</v>
      </c>
      <c r="B20" s="250" t="s">
        <v>191</v>
      </c>
      <c r="C20" s="253">
        <f>SUM(C21:C23)</f>
        <v>0</v>
      </c>
      <c r="D20" s="253">
        <f>SUM(D21:D23)</f>
        <v>0</v>
      </c>
      <c r="E20" s="253">
        <f>SUM(E21:E23)</f>
        <v>0</v>
      </c>
      <c r="F20" s="249" t="e">
        <f t="shared" si="0"/>
        <v>#DIV/0!</v>
      </c>
    </row>
    <row r="21" spans="1:6" ht="27.75" customHeight="1">
      <c r="A21" s="244" t="s">
        <v>192</v>
      </c>
      <c r="B21" s="250" t="s">
        <v>264</v>
      </c>
      <c r="C21" s="254"/>
      <c r="D21" s="254"/>
      <c r="E21" s="254"/>
      <c r="F21" s="252" t="e">
        <f t="shared" si="0"/>
        <v>#DIV/0!</v>
      </c>
    </row>
    <row r="22" spans="1:6" ht="27.75" customHeight="1">
      <c r="A22" s="244" t="s">
        <v>193</v>
      </c>
      <c r="B22" s="250" t="s">
        <v>265</v>
      </c>
      <c r="C22" s="254"/>
      <c r="D22" s="254"/>
      <c r="E22" s="254"/>
      <c r="F22" s="252" t="e">
        <f t="shared" si="0"/>
        <v>#DIV/0!</v>
      </c>
    </row>
    <row r="23" spans="1:6" ht="27.75" customHeight="1">
      <c r="A23" s="255" t="s">
        <v>194</v>
      </c>
      <c r="B23" s="250" t="s">
        <v>268</v>
      </c>
      <c r="C23" s="254"/>
      <c r="D23" s="254"/>
      <c r="E23" s="254"/>
      <c r="F23" s="252" t="e">
        <f t="shared" si="0"/>
        <v>#DIV/0!</v>
      </c>
    </row>
    <row r="24" spans="1:6" ht="27.75" customHeight="1">
      <c r="A24" s="255"/>
      <c r="B24" s="245" t="s">
        <v>195</v>
      </c>
      <c r="C24" s="253">
        <f>C13+C14</f>
        <v>0</v>
      </c>
      <c r="D24" s="253">
        <f>D13+D14</f>
        <v>0</v>
      </c>
      <c r="E24" s="253">
        <f>E13+E14</f>
        <v>0</v>
      </c>
      <c r="F24" s="249" t="e">
        <f t="shared" si="0"/>
        <v>#DIV/0!</v>
      </c>
    </row>
    <row r="25" spans="1:6" ht="27.75" customHeight="1">
      <c r="A25" s="255" t="s">
        <v>196</v>
      </c>
      <c r="B25" s="245" t="s">
        <v>197</v>
      </c>
      <c r="C25" s="253">
        <f>C26+C32+C33</f>
        <v>0</v>
      </c>
      <c r="D25" s="253">
        <f>D26+D32+D33</f>
        <v>0</v>
      </c>
      <c r="E25" s="253">
        <f>E26+E32+E33</f>
        <v>0</v>
      </c>
      <c r="F25" s="249" t="e">
        <f t="shared" si="0"/>
        <v>#DIV/0!</v>
      </c>
    </row>
    <row r="26" spans="1:6" ht="27.75" customHeight="1">
      <c r="A26" s="255" t="s">
        <v>198</v>
      </c>
      <c r="B26" s="250" t="s">
        <v>199</v>
      </c>
      <c r="C26" s="251">
        <f>C27+C28</f>
        <v>0</v>
      </c>
      <c r="D26" s="251">
        <f>D27+D28</f>
        <v>0</v>
      </c>
      <c r="E26" s="251">
        <f>E27+E28</f>
        <v>0</v>
      </c>
      <c r="F26" s="252" t="e">
        <f t="shared" si="0"/>
        <v>#DIV/0!</v>
      </c>
    </row>
    <row r="27" spans="1:6" ht="27.75" customHeight="1">
      <c r="A27" s="255" t="s">
        <v>200</v>
      </c>
      <c r="B27" s="250" t="s">
        <v>261</v>
      </c>
      <c r="C27" s="254"/>
      <c r="D27" s="254"/>
      <c r="E27" s="254"/>
      <c r="F27" s="252" t="e">
        <f t="shared" si="0"/>
        <v>#DIV/0!</v>
      </c>
    </row>
    <row r="28" spans="1:6" ht="37.5" customHeight="1">
      <c r="A28" s="255" t="s">
        <v>201</v>
      </c>
      <c r="B28" s="250" t="s">
        <v>305</v>
      </c>
      <c r="C28" s="256">
        <f>SUM(C29:C31)</f>
        <v>0</v>
      </c>
      <c r="D28" s="256">
        <f>SUM(D29:D31)</f>
        <v>0</v>
      </c>
      <c r="E28" s="256">
        <f>SUM(E29:E31)</f>
        <v>0</v>
      </c>
      <c r="F28" s="252" t="e">
        <f t="shared" si="0"/>
        <v>#DIV/0!</v>
      </c>
    </row>
    <row r="29" spans="1:6" ht="23.25" customHeight="1">
      <c r="A29" s="255" t="s">
        <v>248</v>
      </c>
      <c r="B29" s="364" t="s">
        <v>203</v>
      </c>
      <c r="C29" s="258"/>
      <c r="D29" s="258"/>
      <c r="E29" s="258"/>
      <c r="F29" s="252" t="e">
        <f t="shared" si="0"/>
        <v>#DIV/0!</v>
      </c>
    </row>
    <row r="30" spans="1:6" ht="23.25" customHeight="1">
      <c r="A30" s="255" t="s">
        <v>249</v>
      </c>
      <c r="B30" s="365" t="s">
        <v>204</v>
      </c>
      <c r="C30" s="258"/>
      <c r="D30" s="258"/>
      <c r="E30" s="258"/>
      <c r="F30" s="252" t="e">
        <f t="shared" si="0"/>
        <v>#DIV/0!</v>
      </c>
    </row>
    <row r="31" spans="1:6" ht="23.25" customHeight="1">
      <c r="A31" s="255" t="s">
        <v>250</v>
      </c>
      <c r="B31" s="365" t="s">
        <v>235</v>
      </c>
      <c r="C31" s="258"/>
      <c r="D31" s="258"/>
      <c r="E31" s="258"/>
      <c r="F31" s="252" t="e">
        <f t="shared" si="0"/>
        <v>#DIV/0!</v>
      </c>
    </row>
    <row r="32" spans="1:6" ht="26.25" customHeight="1">
      <c r="A32" s="255" t="s">
        <v>205</v>
      </c>
      <c r="B32" s="255" t="s">
        <v>206</v>
      </c>
      <c r="C32" s="258"/>
      <c r="D32" s="258"/>
      <c r="E32" s="257"/>
      <c r="F32" s="252" t="e">
        <f t="shared" si="0"/>
        <v>#DIV/0!</v>
      </c>
    </row>
    <row r="33" spans="1:6" ht="26.25" customHeight="1">
      <c r="A33" s="255" t="s">
        <v>207</v>
      </c>
      <c r="B33" s="255" t="s">
        <v>208</v>
      </c>
      <c r="C33" s="258"/>
      <c r="D33" s="258"/>
      <c r="E33" s="257"/>
      <c r="F33" s="252" t="e">
        <f t="shared" si="0"/>
        <v>#DIV/0!</v>
      </c>
    </row>
    <row r="34" spans="1:6" ht="26.25" customHeight="1">
      <c r="A34" s="255" t="s">
        <v>209</v>
      </c>
      <c r="B34" s="259" t="s">
        <v>231</v>
      </c>
      <c r="C34" s="253">
        <f>C13+C14-C25</f>
        <v>0</v>
      </c>
      <c r="D34" s="253">
        <f>D13+D14-D25</f>
        <v>0</v>
      </c>
      <c r="E34" s="253">
        <f>E13+E14-E25</f>
        <v>0</v>
      </c>
      <c r="F34" s="252" t="e">
        <f t="shared" si="0"/>
        <v>#DIV/0!</v>
      </c>
    </row>
    <row r="35" spans="1:6" ht="26.25" customHeight="1">
      <c r="A35" s="255"/>
      <c r="B35" s="245" t="s">
        <v>210</v>
      </c>
      <c r="C35" s="253">
        <f>C25+C34</f>
        <v>0</v>
      </c>
      <c r="D35" s="253">
        <f>D25+D34</f>
        <v>0</v>
      </c>
      <c r="E35" s="253">
        <f>E25+E34</f>
        <v>0</v>
      </c>
      <c r="F35" s="249" t="e">
        <f t="shared" si="0"/>
        <v>#DIV/0!</v>
      </c>
    </row>
    <row r="36" spans="1:2" s="262" customFormat="1" ht="24" customHeight="1">
      <c r="A36" s="260"/>
      <c r="B36" s="261" t="s">
        <v>171</v>
      </c>
    </row>
    <row r="37" spans="1:2" s="262" customFormat="1" ht="19.5" customHeight="1">
      <c r="A37" s="263" t="s">
        <v>172</v>
      </c>
      <c r="B37" s="264"/>
    </row>
    <row r="38" s="262" customFormat="1" ht="12.75" customHeight="1">
      <c r="A38" s="265"/>
    </row>
    <row r="39" spans="1:6" s="267" customFormat="1" ht="16.5" customHeight="1">
      <c r="A39" s="266"/>
      <c r="B39" s="266" t="s">
        <v>94</v>
      </c>
      <c r="C39" s="266"/>
      <c r="D39" s="266"/>
      <c r="E39" s="1329" t="s">
        <v>252</v>
      </c>
      <c r="F39" s="1329"/>
    </row>
    <row r="40" spans="1:6" s="267" customFormat="1" ht="9" customHeight="1">
      <c r="A40" s="266"/>
      <c r="B40" s="266"/>
      <c r="C40" s="266"/>
      <c r="D40" s="266"/>
      <c r="E40" s="266"/>
      <c r="F40" s="266"/>
    </row>
    <row r="41" spans="1:6" s="267" customFormat="1" ht="21.75" customHeight="1">
      <c r="A41" s="266"/>
      <c r="B41" s="266" t="s">
        <v>173</v>
      </c>
      <c r="C41" s="266"/>
      <c r="D41" s="266"/>
      <c r="E41" s="266" t="s">
        <v>174</v>
      </c>
      <c r="F41" s="266"/>
    </row>
    <row r="42" spans="1:6" s="267" customFormat="1" ht="12.75" customHeight="1">
      <c r="A42" s="347"/>
      <c r="B42" s="347" t="s">
        <v>175</v>
      </c>
      <c r="C42" s="347"/>
      <c r="D42" s="347"/>
      <c r="E42" s="347" t="s">
        <v>175</v>
      </c>
      <c r="F42" s="347"/>
    </row>
    <row r="43" spans="1:6" s="349" customFormat="1" ht="19.5" customHeight="1">
      <c r="A43" s="347"/>
      <c r="B43" s="348"/>
      <c r="C43" s="348"/>
      <c r="D43" s="348"/>
      <c r="E43" s="348"/>
      <c r="F43" s="348"/>
    </row>
  </sheetData>
  <sheetProtection/>
  <mergeCells count="5">
    <mergeCell ref="A1:B1"/>
    <mergeCell ref="D2:E2"/>
    <mergeCell ref="A6:F6"/>
    <mergeCell ref="A8:F8"/>
    <mergeCell ref="E39:F39"/>
  </mergeCells>
  <printOptions horizontalCentered="1"/>
  <pageMargins left="0.7874015748031497" right="0.7874015748031497" top="0.7874015748031497" bottom="0.7874015748031497" header="0.11811023622047245" footer="0.11811023622047245"/>
  <pageSetup firstPageNumber="1" useFirstPageNumber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SheetLayoutView="100" zoomScalePageLayoutView="0" workbookViewId="0" topLeftCell="A1">
      <selection activeCell="D5" sqref="D5"/>
    </sheetView>
  </sheetViews>
  <sheetFormatPr defaultColWidth="11.625" defaultRowHeight="12.75"/>
  <cols>
    <col min="1" max="1" width="10.00390625" style="235" customWidth="1"/>
    <col min="2" max="2" width="42.875" style="235" customWidth="1"/>
    <col min="3" max="4" width="21.25390625" style="235" customWidth="1"/>
    <col min="5" max="5" width="21.25390625" style="236" customWidth="1"/>
    <col min="6" max="6" width="11.125" style="237" customWidth="1"/>
    <col min="7" max="16384" width="11.625" style="235" customWidth="1"/>
  </cols>
  <sheetData>
    <row r="1" spans="1:6" s="189" customFormat="1" ht="26.25" customHeight="1">
      <c r="A1" s="1325"/>
      <c r="B1" s="1326"/>
      <c r="C1" s="228"/>
      <c r="D1" s="182" t="s">
        <v>211</v>
      </c>
      <c r="E1" s="229"/>
      <c r="F1" s="229"/>
    </row>
    <row r="2" spans="1:6" s="189" customFormat="1" ht="15.75" customHeight="1">
      <c r="A2" s="3" t="s">
        <v>136</v>
      </c>
      <c r="B2" s="230" t="s">
        <v>242</v>
      </c>
      <c r="C2" s="228"/>
      <c r="D2" s="1318" t="s">
        <v>313</v>
      </c>
      <c r="E2" s="1318"/>
      <c r="F2" s="231"/>
    </row>
    <row r="3" spans="1:6" s="189" customFormat="1" ht="15.75" customHeight="1">
      <c r="A3" s="3" t="s">
        <v>34</v>
      </c>
      <c r="B3" s="230" t="s">
        <v>242</v>
      </c>
      <c r="C3" s="232"/>
      <c r="D3" s="185" t="s">
        <v>13</v>
      </c>
      <c r="E3" s="185"/>
      <c r="F3" s="232"/>
    </row>
    <row r="4" spans="1:6" s="189" customFormat="1" ht="15.75" customHeight="1">
      <c r="A4" s="233"/>
      <c r="B4" s="234"/>
      <c r="C4" s="234"/>
      <c r="D4" s="185" t="s">
        <v>311</v>
      </c>
      <c r="E4" s="185"/>
      <c r="F4" s="234"/>
    </row>
    <row r="5" spans="1:6" s="189" customFormat="1" ht="15.75" customHeight="1">
      <c r="A5" s="233"/>
      <c r="B5" s="234"/>
      <c r="C5" s="234"/>
      <c r="D5" s="185"/>
      <c r="E5" s="185"/>
      <c r="F5" s="234"/>
    </row>
    <row r="6" spans="1:6" s="189" customFormat="1" ht="18.75" customHeight="1">
      <c r="A6" s="1319" t="s">
        <v>295</v>
      </c>
      <c r="B6" s="1320"/>
      <c r="C6" s="1320"/>
      <c r="D6" s="1320"/>
      <c r="E6" s="1320"/>
      <c r="F6" s="1320"/>
    </row>
    <row r="7" ht="19.5" customHeight="1"/>
    <row r="8" spans="1:6" ht="39" customHeight="1">
      <c r="A8" s="1327" t="s">
        <v>212</v>
      </c>
      <c r="B8" s="1328"/>
      <c r="C8" s="1328"/>
      <c r="D8" s="1328"/>
      <c r="E8" s="1328"/>
      <c r="F8" s="1328"/>
    </row>
    <row r="10" spans="1:6" ht="15.75">
      <c r="A10" s="238"/>
      <c r="B10" s="238"/>
      <c r="C10" s="238"/>
      <c r="D10" s="238"/>
      <c r="E10" s="239"/>
      <c r="F10" s="238" t="s">
        <v>72</v>
      </c>
    </row>
    <row r="11" spans="1:6" s="242" customFormat="1" ht="31.5">
      <c r="A11" s="240" t="s">
        <v>14</v>
      </c>
      <c r="B11" s="241" t="s">
        <v>0</v>
      </c>
      <c r="C11" s="13" t="s">
        <v>286</v>
      </c>
      <c r="D11" s="13" t="s">
        <v>287</v>
      </c>
      <c r="E11" s="13" t="s">
        <v>288</v>
      </c>
      <c r="F11" s="13" t="s">
        <v>179</v>
      </c>
    </row>
    <row r="12" spans="1:6" s="243" customFormat="1" ht="12.75">
      <c r="A12" s="352">
        <v>1</v>
      </c>
      <c r="B12" s="352">
        <v>2</v>
      </c>
      <c r="C12" s="353">
        <v>3</v>
      </c>
      <c r="D12" s="354">
        <v>4</v>
      </c>
      <c r="E12" s="355">
        <v>5</v>
      </c>
      <c r="F12" s="354">
        <v>6</v>
      </c>
    </row>
    <row r="13" spans="1:6" ht="27" customHeight="1">
      <c r="A13" s="244" t="s">
        <v>180</v>
      </c>
      <c r="B13" s="245" t="s">
        <v>142</v>
      </c>
      <c r="C13" s="246"/>
      <c r="D13" s="246"/>
      <c r="E13" s="246"/>
      <c r="F13" s="247"/>
    </row>
    <row r="14" spans="1:6" ht="27" customHeight="1">
      <c r="A14" s="244" t="s">
        <v>181</v>
      </c>
      <c r="B14" s="245" t="s">
        <v>182</v>
      </c>
      <c r="C14" s="248">
        <f>C15+C16</f>
        <v>0</v>
      </c>
      <c r="D14" s="248">
        <f>D15+D16</f>
        <v>0</v>
      </c>
      <c r="E14" s="248">
        <f>E15+E16</f>
        <v>0</v>
      </c>
      <c r="F14" s="249" t="e">
        <f>E14/D14*100</f>
        <v>#DIV/0!</v>
      </c>
    </row>
    <row r="15" spans="1:6" ht="27" customHeight="1">
      <c r="A15" s="244" t="s">
        <v>183</v>
      </c>
      <c r="B15" s="250" t="s">
        <v>236</v>
      </c>
      <c r="C15" s="254"/>
      <c r="D15" s="254"/>
      <c r="E15" s="254"/>
      <c r="F15" s="247" t="e">
        <f aca="true" t="shared" si="0" ref="F15:F28">E15/D15*100</f>
        <v>#DIV/0!</v>
      </c>
    </row>
    <row r="16" spans="1:6" ht="27" customHeight="1">
      <c r="A16" s="244" t="s">
        <v>190</v>
      </c>
      <c r="B16" s="250" t="s">
        <v>191</v>
      </c>
      <c r="C16" s="253">
        <f>SUM(C17:C19)</f>
        <v>0</v>
      </c>
      <c r="D16" s="253">
        <f>SUM(D17:D19)</f>
        <v>0</v>
      </c>
      <c r="E16" s="253">
        <f>SUM(E17:E19)</f>
        <v>0</v>
      </c>
      <c r="F16" s="249" t="e">
        <f t="shared" si="0"/>
        <v>#DIV/0!</v>
      </c>
    </row>
    <row r="17" spans="1:6" ht="27" customHeight="1">
      <c r="A17" s="244" t="s">
        <v>192</v>
      </c>
      <c r="B17" s="250" t="s">
        <v>264</v>
      </c>
      <c r="C17" s="254"/>
      <c r="D17" s="254"/>
      <c r="E17" s="254"/>
      <c r="F17" s="252" t="e">
        <f t="shared" si="0"/>
        <v>#DIV/0!</v>
      </c>
    </row>
    <row r="18" spans="1:6" ht="27" customHeight="1">
      <c r="A18" s="244" t="s">
        <v>193</v>
      </c>
      <c r="B18" s="250" t="s">
        <v>265</v>
      </c>
      <c r="C18" s="254"/>
      <c r="D18" s="254"/>
      <c r="E18" s="254"/>
      <c r="F18" s="252" t="e">
        <f t="shared" si="0"/>
        <v>#DIV/0!</v>
      </c>
    </row>
    <row r="19" spans="1:6" ht="27" customHeight="1">
      <c r="A19" s="255" t="s">
        <v>194</v>
      </c>
      <c r="B19" s="250" t="s">
        <v>268</v>
      </c>
      <c r="C19" s="254"/>
      <c r="D19" s="254"/>
      <c r="E19" s="254"/>
      <c r="F19" s="252" t="e">
        <f t="shared" si="0"/>
        <v>#DIV/0!</v>
      </c>
    </row>
    <row r="20" spans="1:6" ht="27" customHeight="1">
      <c r="A20" s="255"/>
      <c r="B20" s="245" t="s">
        <v>195</v>
      </c>
      <c r="C20" s="253">
        <f>C13+C14</f>
        <v>0</v>
      </c>
      <c r="D20" s="253">
        <f>D13+D14</f>
        <v>0</v>
      </c>
      <c r="E20" s="253">
        <f>E13+E14</f>
        <v>0</v>
      </c>
      <c r="F20" s="249" t="e">
        <f t="shared" si="0"/>
        <v>#DIV/0!</v>
      </c>
    </row>
    <row r="21" spans="1:6" ht="27" customHeight="1">
      <c r="A21" s="255" t="s">
        <v>196</v>
      </c>
      <c r="B21" s="245" t="s">
        <v>197</v>
      </c>
      <c r="C21" s="253">
        <f>C22+C25+C26</f>
        <v>0</v>
      </c>
      <c r="D21" s="253">
        <f>D22+D25+D26</f>
        <v>0</v>
      </c>
      <c r="E21" s="253">
        <f>E22+E25+E26</f>
        <v>0</v>
      </c>
      <c r="F21" s="249" t="e">
        <f t="shared" si="0"/>
        <v>#DIV/0!</v>
      </c>
    </row>
    <row r="22" spans="1:6" ht="25.5" customHeight="1">
      <c r="A22" s="255" t="s">
        <v>198</v>
      </c>
      <c r="B22" s="250" t="s">
        <v>199</v>
      </c>
      <c r="C22" s="251">
        <f>C23+C24</f>
        <v>0</v>
      </c>
      <c r="D22" s="251">
        <f>D23+D24</f>
        <v>0</v>
      </c>
      <c r="E22" s="251">
        <f>E23+E24</f>
        <v>0</v>
      </c>
      <c r="F22" s="252" t="e">
        <f t="shared" si="0"/>
        <v>#DIV/0!</v>
      </c>
    </row>
    <row r="23" spans="1:6" ht="25.5" customHeight="1">
      <c r="A23" s="255" t="s">
        <v>200</v>
      </c>
      <c r="B23" s="250" t="s">
        <v>307</v>
      </c>
      <c r="C23" s="254"/>
      <c r="D23" s="254"/>
      <c r="E23" s="254"/>
      <c r="F23" s="252" t="e">
        <f t="shared" si="0"/>
        <v>#DIV/0!</v>
      </c>
    </row>
    <row r="24" spans="1:6" ht="25.5" customHeight="1">
      <c r="A24" s="255" t="s">
        <v>201</v>
      </c>
      <c r="B24" s="250" t="s">
        <v>275</v>
      </c>
      <c r="C24" s="258"/>
      <c r="D24" s="258"/>
      <c r="E24" s="258"/>
      <c r="F24" s="252" t="e">
        <f t="shared" si="0"/>
        <v>#DIV/0!</v>
      </c>
    </row>
    <row r="25" spans="1:6" ht="25.5" customHeight="1">
      <c r="A25" s="255" t="s">
        <v>205</v>
      </c>
      <c r="B25" s="255" t="s">
        <v>206</v>
      </c>
      <c r="C25" s="258"/>
      <c r="D25" s="258"/>
      <c r="E25" s="257"/>
      <c r="F25" s="252" t="e">
        <f t="shared" si="0"/>
        <v>#DIV/0!</v>
      </c>
    </row>
    <row r="26" spans="1:6" ht="25.5" customHeight="1">
      <c r="A26" s="255" t="s">
        <v>207</v>
      </c>
      <c r="B26" s="255" t="s">
        <v>208</v>
      </c>
      <c r="C26" s="258"/>
      <c r="D26" s="258"/>
      <c r="E26" s="257"/>
      <c r="F26" s="252" t="e">
        <f t="shared" si="0"/>
        <v>#DIV/0!</v>
      </c>
    </row>
    <row r="27" spans="1:6" ht="26.25" customHeight="1">
      <c r="A27" s="255" t="s">
        <v>209</v>
      </c>
      <c r="B27" s="259" t="s">
        <v>231</v>
      </c>
      <c r="C27" s="253">
        <f>C13+C14-C21</f>
        <v>0</v>
      </c>
      <c r="D27" s="253">
        <f>D13+D14-D21</f>
        <v>0</v>
      </c>
      <c r="E27" s="253">
        <f>E13+E14-E21</f>
        <v>0</v>
      </c>
      <c r="F27" s="252" t="e">
        <f t="shared" si="0"/>
        <v>#DIV/0!</v>
      </c>
    </row>
    <row r="28" spans="1:6" ht="26.25" customHeight="1">
      <c r="A28" s="255"/>
      <c r="B28" s="245" t="s">
        <v>210</v>
      </c>
      <c r="C28" s="253">
        <f>C21+C27</f>
        <v>0</v>
      </c>
      <c r="D28" s="253">
        <f>D21+D27</f>
        <v>0</v>
      </c>
      <c r="E28" s="253">
        <f>E21+E27</f>
        <v>0</v>
      </c>
      <c r="F28" s="249" t="e">
        <f t="shared" si="0"/>
        <v>#DIV/0!</v>
      </c>
    </row>
    <row r="29" spans="1:2" s="262" customFormat="1" ht="24" customHeight="1">
      <c r="A29" s="260"/>
      <c r="B29" s="261" t="s">
        <v>171</v>
      </c>
    </row>
    <row r="30" spans="1:2" s="262" customFormat="1" ht="19.5" customHeight="1">
      <c r="A30" s="263" t="s">
        <v>172</v>
      </c>
      <c r="B30" s="264"/>
    </row>
    <row r="31" s="262" customFormat="1" ht="19.5" customHeight="1">
      <c r="A31" s="265"/>
    </row>
    <row r="32" spans="1:6" s="267" customFormat="1" ht="16.5" customHeight="1">
      <c r="A32" s="266"/>
      <c r="B32" s="266" t="s">
        <v>94</v>
      </c>
      <c r="C32" s="266"/>
      <c r="D32" s="266"/>
      <c r="E32" s="1329" t="s">
        <v>251</v>
      </c>
      <c r="F32" s="1329"/>
    </row>
    <row r="33" spans="1:6" s="267" customFormat="1" ht="9" customHeight="1">
      <c r="A33" s="266"/>
      <c r="B33" s="266"/>
      <c r="C33" s="266"/>
      <c r="D33" s="266"/>
      <c r="E33" s="266"/>
      <c r="F33" s="266"/>
    </row>
    <row r="34" spans="1:6" s="267" customFormat="1" ht="44.25" customHeight="1">
      <c r="A34" s="266"/>
      <c r="B34" s="266" t="s">
        <v>173</v>
      </c>
      <c r="C34" s="266"/>
      <c r="D34" s="266"/>
      <c r="E34" s="266" t="s">
        <v>174</v>
      </c>
      <c r="F34" s="266"/>
    </row>
    <row r="35" spans="1:6" s="267" customFormat="1" ht="12.75" customHeight="1">
      <c r="A35" s="268"/>
      <c r="B35" s="268" t="s">
        <v>175</v>
      </c>
      <c r="C35" s="268"/>
      <c r="D35" s="268"/>
      <c r="E35" s="268" t="s">
        <v>175</v>
      </c>
      <c r="F35" s="268"/>
    </row>
  </sheetData>
  <sheetProtection/>
  <mergeCells count="5">
    <mergeCell ref="A1:B1"/>
    <mergeCell ref="D2:E2"/>
    <mergeCell ref="A6:F6"/>
    <mergeCell ref="A8:F8"/>
    <mergeCell ref="E32:F32"/>
  </mergeCells>
  <printOptions horizontalCentered="1"/>
  <pageMargins left="0.7874015748031497" right="0.7874015748031497" top="0.7874015748031497" bottom="0.7874015748031497" header="0.11811023622047245" footer="0.11811023622047245"/>
  <pageSetup firstPageNumber="1" useFirstPageNumber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view="pageBreakPreview" zoomScaleSheetLayoutView="100" zoomScalePageLayoutView="0" workbookViewId="0" topLeftCell="A1">
      <selection activeCell="D5" sqref="D5"/>
    </sheetView>
  </sheetViews>
  <sheetFormatPr defaultColWidth="11.625" defaultRowHeight="12.75"/>
  <cols>
    <col min="1" max="1" width="10.00390625" style="269" customWidth="1"/>
    <col min="2" max="2" width="37.875" style="269" customWidth="1"/>
    <col min="3" max="4" width="21.00390625" style="270" customWidth="1"/>
    <col min="5" max="5" width="21.00390625" style="271" customWidth="1"/>
    <col min="6" max="6" width="12.625" style="272" customWidth="1"/>
    <col min="7" max="16384" width="11.625" style="269" customWidth="1"/>
  </cols>
  <sheetData>
    <row r="1" ht="15.75">
      <c r="D1" s="182" t="s">
        <v>213</v>
      </c>
    </row>
    <row r="2" spans="1:6" s="189" customFormat="1" ht="15.75" customHeight="1">
      <c r="A2" s="3" t="s">
        <v>136</v>
      </c>
      <c r="B2" s="230" t="s">
        <v>243</v>
      </c>
      <c r="C2" s="228"/>
      <c r="D2" s="1318" t="s">
        <v>314</v>
      </c>
      <c r="E2" s="1318"/>
      <c r="F2" s="231"/>
    </row>
    <row r="3" spans="1:6" s="189" customFormat="1" ht="15.75" customHeight="1">
      <c r="A3" s="3" t="s">
        <v>34</v>
      </c>
      <c r="B3" s="230" t="s">
        <v>243</v>
      </c>
      <c r="C3" s="232"/>
      <c r="D3" s="185" t="s">
        <v>13</v>
      </c>
      <c r="E3" s="185"/>
      <c r="F3" s="232"/>
    </row>
    <row r="4" spans="1:6" s="189" customFormat="1" ht="15.75" customHeight="1">
      <c r="A4" s="233"/>
      <c r="B4" s="234"/>
      <c r="C4" s="234"/>
      <c r="D4" s="185" t="s">
        <v>311</v>
      </c>
      <c r="E4" s="185"/>
      <c r="F4" s="234"/>
    </row>
    <row r="5" spans="1:6" s="189" customFormat="1" ht="15.75" customHeight="1">
      <c r="A5" s="233"/>
      <c r="B5" s="234"/>
      <c r="C5" s="234"/>
      <c r="D5" s="185"/>
      <c r="E5" s="185"/>
      <c r="F5" s="234"/>
    </row>
    <row r="6" spans="1:6" s="189" customFormat="1" ht="18.75" customHeight="1">
      <c r="A6" s="1319" t="s">
        <v>296</v>
      </c>
      <c r="B6" s="1320"/>
      <c r="C6" s="1320"/>
      <c r="D6" s="1320"/>
      <c r="E6" s="1320"/>
      <c r="F6" s="1320"/>
    </row>
    <row r="7" spans="1:6" s="189" customFormat="1" ht="18.75" customHeight="1">
      <c r="A7" s="187"/>
      <c r="B7" s="188"/>
      <c r="C7" s="188"/>
      <c r="D7" s="188"/>
      <c r="E7" s="188"/>
      <c r="F7" s="188"/>
    </row>
    <row r="8" spans="1:6" s="270" customFormat="1" ht="36" customHeight="1">
      <c r="A8" s="1330" t="s">
        <v>214</v>
      </c>
      <c r="B8" s="1331"/>
      <c r="C8" s="1331"/>
      <c r="D8" s="1331"/>
      <c r="E8" s="1331"/>
      <c r="F8" s="1331"/>
    </row>
    <row r="9" spans="1:6" ht="15.75">
      <c r="A9" s="273"/>
      <c r="B9" s="273"/>
      <c r="C9" s="273"/>
      <c r="D9" s="273"/>
      <c r="E9" s="274"/>
      <c r="F9" s="275" t="s">
        <v>72</v>
      </c>
    </row>
    <row r="10" spans="1:6" s="278" customFormat="1" ht="31.5">
      <c r="A10" s="276" t="s">
        <v>14</v>
      </c>
      <c r="B10" s="277" t="s">
        <v>0</v>
      </c>
      <c r="C10" s="13" t="s">
        <v>286</v>
      </c>
      <c r="D10" s="13" t="s">
        <v>287</v>
      </c>
      <c r="E10" s="13" t="s">
        <v>288</v>
      </c>
      <c r="F10" s="13" t="s">
        <v>179</v>
      </c>
    </row>
    <row r="11" spans="1:6" s="356" customFormat="1" ht="12.75">
      <c r="A11" s="352">
        <v>1</v>
      </c>
      <c r="B11" s="352">
        <v>2</v>
      </c>
      <c r="C11" s="353">
        <v>3</v>
      </c>
      <c r="D11" s="354">
        <v>4</v>
      </c>
      <c r="E11" s="355">
        <v>5</v>
      </c>
      <c r="F11" s="354">
        <v>6</v>
      </c>
    </row>
    <row r="12" spans="1:6" ht="24.75" customHeight="1">
      <c r="A12" s="279" t="s">
        <v>180</v>
      </c>
      <c r="B12" s="280" t="s">
        <v>142</v>
      </c>
      <c r="C12" s="281"/>
      <c r="D12" s="282"/>
      <c r="E12" s="281"/>
      <c r="F12" s="283" t="e">
        <f>E12/D12*100</f>
        <v>#DIV/0!</v>
      </c>
    </row>
    <row r="13" spans="1:6" ht="24.75" customHeight="1">
      <c r="A13" s="279" t="s">
        <v>181</v>
      </c>
      <c r="B13" s="280" t="s">
        <v>182</v>
      </c>
      <c r="C13" s="284">
        <f>C14+C18</f>
        <v>0</v>
      </c>
      <c r="D13" s="284">
        <f>D14+D18</f>
        <v>0</v>
      </c>
      <c r="E13" s="284">
        <f>E14+E18</f>
        <v>0</v>
      </c>
      <c r="F13" s="285" t="e">
        <f aca="true" t="shared" si="0" ref="F13:F30">E13/D13*100</f>
        <v>#DIV/0!</v>
      </c>
    </row>
    <row r="14" spans="1:6" ht="24.75" customHeight="1">
      <c r="A14" s="279" t="s">
        <v>183</v>
      </c>
      <c r="B14" s="286" t="s">
        <v>215</v>
      </c>
      <c r="C14" s="287">
        <f>SUM(C15:C17)</f>
        <v>0</v>
      </c>
      <c r="D14" s="287">
        <f>SUM(D15:D17)</f>
        <v>0</v>
      </c>
      <c r="E14" s="287">
        <f>SUM(E15:E17)</f>
        <v>0</v>
      </c>
      <c r="F14" s="283" t="e">
        <f t="shared" si="0"/>
        <v>#DIV/0!</v>
      </c>
    </row>
    <row r="15" spans="1:6" ht="24.75" customHeight="1">
      <c r="A15" s="279" t="s">
        <v>185</v>
      </c>
      <c r="B15" s="286" t="s">
        <v>276</v>
      </c>
      <c r="C15" s="289"/>
      <c r="D15" s="288"/>
      <c r="E15" s="289"/>
      <c r="F15" s="283" t="e">
        <f t="shared" si="0"/>
        <v>#DIV/0!</v>
      </c>
    </row>
    <row r="16" spans="1:6" ht="24.75" customHeight="1">
      <c r="A16" s="279" t="s">
        <v>186</v>
      </c>
      <c r="B16" s="286" t="s">
        <v>277</v>
      </c>
      <c r="C16" s="289"/>
      <c r="D16" s="288"/>
      <c r="E16" s="289"/>
      <c r="F16" s="283" t="e">
        <f t="shared" si="0"/>
        <v>#DIV/0!</v>
      </c>
    </row>
    <row r="17" spans="1:6" ht="24.75" customHeight="1">
      <c r="A17" s="279" t="s">
        <v>187</v>
      </c>
      <c r="B17" s="286" t="s">
        <v>278</v>
      </c>
      <c r="C17" s="289"/>
      <c r="D17" s="288"/>
      <c r="E17" s="289"/>
      <c r="F17" s="283" t="e">
        <f t="shared" si="0"/>
        <v>#DIV/0!</v>
      </c>
    </row>
    <row r="18" spans="1:6" ht="24.75" customHeight="1">
      <c r="A18" s="279" t="s">
        <v>190</v>
      </c>
      <c r="B18" s="286" t="s">
        <v>191</v>
      </c>
      <c r="C18" s="287">
        <f>SUM(C19:C21)</f>
        <v>0</v>
      </c>
      <c r="D18" s="287">
        <f>SUM(D19:D21)</f>
        <v>0</v>
      </c>
      <c r="E18" s="287">
        <f>SUM(E19:E21)</f>
        <v>0</v>
      </c>
      <c r="F18" s="283" t="e">
        <f t="shared" si="0"/>
        <v>#DIV/0!</v>
      </c>
    </row>
    <row r="19" spans="1:6" ht="24.75" customHeight="1">
      <c r="A19" s="279" t="s">
        <v>192</v>
      </c>
      <c r="B19" s="286" t="s">
        <v>264</v>
      </c>
      <c r="C19" s="288"/>
      <c r="D19" s="288"/>
      <c r="E19" s="288"/>
      <c r="F19" s="283" t="e">
        <f t="shared" si="0"/>
        <v>#DIV/0!</v>
      </c>
    </row>
    <row r="20" spans="1:6" ht="24.75" customHeight="1">
      <c r="A20" s="279" t="s">
        <v>193</v>
      </c>
      <c r="B20" s="286" t="s">
        <v>265</v>
      </c>
      <c r="C20" s="289"/>
      <c r="D20" s="288"/>
      <c r="E20" s="289"/>
      <c r="F20" s="283" t="e">
        <f t="shared" si="0"/>
        <v>#DIV/0!</v>
      </c>
    </row>
    <row r="21" spans="1:6" ht="24.75" customHeight="1">
      <c r="A21" s="290" t="s">
        <v>194</v>
      </c>
      <c r="B21" s="286" t="s">
        <v>268</v>
      </c>
      <c r="C21" s="289"/>
      <c r="D21" s="289"/>
      <c r="E21" s="289"/>
      <c r="F21" s="283" t="e">
        <f t="shared" si="0"/>
        <v>#DIV/0!</v>
      </c>
    </row>
    <row r="22" spans="1:6" ht="24.75" customHeight="1">
      <c r="A22" s="290"/>
      <c r="B22" s="280" t="s">
        <v>195</v>
      </c>
      <c r="C22" s="284">
        <f>C12+C13</f>
        <v>0</v>
      </c>
      <c r="D22" s="284">
        <f>D12+D13</f>
        <v>0</v>
      </c>
      <c r="E22" s="284">
        <f>E12+E13</f>
        <v>0</v>
      </c>
      <c r="F22" s="285" t="e">
        <f t="shared" si="0"/>
        <v>#DIV/0!</v>
      </c>
    </row>
    <row r="23" spans="1:6" ht="24.75" customHeight="1">
      <c r="A23" s="290" t="s">
        <v>196</v>
      </c>
      <c r="B23" s="280" t="s">
        <v>197</v>
      </c>
      <c r="C23" s="284">
        <f>C24+C27+C28</f>
        <v>0</v>
      </c>
      <c r="D23" s="284">
        <f>D24+D27+D28</f>
        <v>0</v>
      </c>
      <c r="E23" s="284">
        <f>E24+E27+E28</f>
        <v>0</v>
      </c>
      <c r="F23" s="285" t="e">
        <f t="shared" si="0"/>
        <v>#DIV/0!</v>
      </c>
    </row>
    <row r="24" spans="1:6" ht="24.75" customHeight="1">
      <c r="A24" s="290" t="s">
        <v>198</v>
      </c>
      <c r="B24" s="286" t="s">
        <v>199</v>
      </c>
      <c r="C24" s="291">
        <f>C25+C26</f>
        <v>0</v>
      </c>
      <c r="D24" s="291">
        <f>D25+D26</f>
        <v>0</v>
      </c>
      <c r="E24" s="291">
        <f>E25+E26</f>
        <v>0</v>
      </c>
      <c r="F24" s="283" t="e">
        <f t="shared" si="0"/>
        <v>#DIV/0!</v>
      </c>
    </row>
    <row r="25" spans="1:6" ht="24.75" customHeight="1">
      <c r="A25" s="290" t="s">
        <v>200</v>
      </c>
      <c r="B25" s="286" t="s">
        <v>261</v>
      </c>
      <c r="C25" s="289"/>
      <c r="D25" s="288"/>
      <c r="E25" s="289"/>
      <c r="F25" s="283" t="e">
        <f t="shared" si="0"/>
        <v>#DIV/0!</v>
      </c>
    </row>
    <row r="26" spans="1:6" ht="33" customHeight="1">
      <c r="A26" s="290" t="s">
        <v>201</v>
      </c>
      <c r="B26" s="286" t="s">
        <v>279</v>
      </c>
      <c r="C26" s="289"/>
      <c r="D26" s="288"/>
      <c r="E26" s="289"/>
      <c r="F26" s="283" t="e">
        <f t="shared" si="0"/>
        <v>#DIV/0!</v>
      </c>
    </row>
    <row r="27" spans="1:6" ht="24.75" customHeight="1">
      <c r="A27" s="290" t="s">
        <v>205</v>
      </c>
      <c r="B27" s="292" t="s">
        <v>206</v>
      </c>
      <c r="C27" s="288"/>
      <c r="D27" s="288"/>
      <c r="E27" s="288"/>
      <c r="F27" s="283" t="e">
        <f t="shared" si="0"/>
        <v>#DIV/0!</v>
      </c>
    </row>
    <row r="28" spans="1:6" ht="24.75" customHeight="1">
      <c r="A28" s="290" t="s">
        <v>207</v>
      </c>
      <c r="B28" s="290" t="s">
        <v>208</v>
      </c>
      <c r="C28" s="288"/>
      <c r="D28" s="288"/>
      <c r="E28" s="288"/>
      <c r="F28" s="283" t="e">
        <f t="shared" si="0"/>
        <v>#DIV/0!</v>
      </c>
    </row>
    <row r="29" spans="1:6" ht="24.75" customHeight="1">
      <c r="A29" s="290" t="s">
        <v>209</v>
      </c>
      <c r="B29" s="293" t="s">
        <v>231</v>
      </c>
      <c r="C29" s="284">
        <f>SUM(C12+C13-C23)</f>
        <v>0</v>
      </c>
      <c r="D29" s="284">
        <f>SUM(D12+D13-D23)</f>
        <v>0</v>
      </c>
      <c r="E29" s="284">
        <f>SUM(E12+E13-E23)</f>
        <v>0</v>
      </c>
      <c r="F29" s="285" t="e">
        <f t="shared" si="0"/>
        <v>#DIV/0!</v>
      </c>
    </row>
    <row r="30" spans="1:6" ht="24.75" customHeight="1">
      <c r="A30" s="290"/>
      <c r="B30" s="280" t="s">
        <v>210</v>
      </c>
      <c r="C30" s="284">
        <f>C23+C29</f>
        <v>0</v>
      </c>
      <c r="D30" s="284">
        <f>D23+D29</f>
        <v>0</v>
      </c>
      <c r="E30" s="284">
        <f>E23+E29</f>
        <v>0</v>
      </c>
      <c r="F30" s="285" t="e">
        <f t="shared" si="0"/>
        <v>#DIV/0!</v>
      </c>
    </row>
    <row r="31" spans="1:2" s="296" customFormat="1" ht="24" customHeight="1">
      <c r="A31" s="294"/>
      <c r="B31" s="295" t="s">
        <v>171</v>
      </c>
    </row>
    <row r="32" spans="1:2" s="296" customFormat="1" ht="19.5" customHeight="1">
      <c r="A32" s="297" t="s">
        <v>172</v>
      </c>
      <c r="B32" s="298"/>
    </row>
    <row r="33" s="296" customFormat="1" ht="19.5" customHeight="1">
      <c r="A33" s="299"/>
    </row>
    <row r="34" spans="1:6" s="301" customFormat="1" ht="16.5" customHeight="1">
      <c r="A34" s="300"/>
      <c r="B34" s="300" t="s">
        <v>94</v>
      </c>
      <c r="C34" s="300"/>
      <c r="D34" s="300"/>
      <c r="E34" s="303" t="s">
        <v>176</v>
      </c>
      <c r="F34" s="300"/>
    </row>
    <row r="35" spans="1:6" s="301" customFormat="1" ht="9" customHeight="1">
      <c r="A35" s="300"/>
      <c r="B35" s="300"/>
      <c r="C35" s="300"/>
      <c r="D35" s="300"/>
      <c r="E35" s="300"/>
      <c r="F35" s="300"/>
    </row>
    <row r="36" spans="1:6" s="301" customFormat="1" ht="44.25" customHeight="1">
      <c r="A36" s="300"/>
      <c r="B36" s="300" t="s">
        <v>173</v>
      </c>
      <c r="C36" s="300"/>
      <c r="D36" s="300"/>
      <c r="E36" s="300" t="s">
        <v>174</v>
      </c>
      <c r="F36" s="300"/>
    </row>
    <row r="37" spans="1:6" s="301" customFormat="1" ht="12.75" customHeight="1">
      <c r="A37" s="367"/>
      <c r="B37" s="367" t="s">
        <v>175</v>
      </c>
      <c r="C37" s="367"/>
      <c r="D37" s="367"/>
      <c r="E37" s="367" t="s">
        <v>175</v>
      </c>
      <c r="F37" s="367"/>
    </row>
    <row r="38" spans="3:6" s="368" customFormat="1" ht="15.75">
      <c r="C38" s="369"/>
      <c r="D38" s="369"/>
      <c r="E38" s="370"/>
      <c r="F38" s="371"/>
    </row>
  </sheetData>
  <sheetProtection/>
  <mergeCells count="3">
    <mergeCell ref="D2:E2"/>
    <mergeCell ref="A6:F6"/>
    <mergeCell ref="A8:F8"/>
  </mergeCells>
  <printOptions horizontalCentered="1"/>
  <pageMargins left="0.7874015748031497" right="0.7874015748031497" top="0.7874015748031497" bottom="0.7874015748031497" header="0.11811023622047245" footer="0.11811023622047245"/>
  <pageSetup firstPageNumber="1" useFirstPageNumber="1" fitToHeight="1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8.75390625" style="306" customWidth="1"/>
    <col min="2" max="2" width="50.875" style="307" customWidth="1"/>
    <col min="3" max="5" width="22.75390625" style="307" customWidth="1"/>
    <col min="6" max="6" width="11.625" style="307" customWidth="1"/>
    <col min="7" max="16384" width="9.125" style="307" customWidth="1"/>
  </cols>
  <sheetData>
    <row r="1" ht="15.75">
      <c r="D1" s="182" t="s">
        <v>216</v>
      </c>
    </row>
    <row r="2" spans="1:6" s="189" customFormat="1" ht="15.75" customHeight="1">
      <c r="A2" s="3" t="s">
        <v>136</v>
      </c>
      <c r="B2" s="230" t="s">
        <v>244</v>
      </c>
      <c r="C2" s="228"/>
      <c r="D2" s="1318" t="s">
        <v>315</v>
      </c>
      <c r="E2" s="1318"/>
      <c r="F2" s="231"/>
    </row>
    <row r="3" spans="1:6" s="189" customFormat="1" ht="15.75" customHeight="1">
      <c r="A3" s="3" t="s">
        <v>34</v>
      </c>
      <c r="B3" s="230" t="s">
        <v>244</v>
      </c>
      <c r="C3" s="232"/>
      <c r="D3" s="185" t="s">
        <v>13</v>
      </c>
      <c r="E3" s="185"/>
      <c r="F3" s="232"/>
    </row>
    <row r="4" spans="1:6" s="189" customFormat="1" ht="15.75" customHeight="1">
      <c r="A4" s="233"/>
      <c r="B4" s="234"/>
      <c r="C4" s="234"/>
      <c r="D4" s="185" t="s">
        <v>311</v>
      </c>
      <c r="E4" s="185"/>
      <c r="F4" s="234"/>
    </row>
    <row r="5" spans="1:6" s="189" customFormat="1" ht="15.75" customHeight="1">
      <c r="A5" s="233"/>
      <c r="B5" s="234"/>
      <c r="C5" s="234"/>
      <c r="D5" s="185"/>
      <c r="E5" s="185"/>
      <c r="F5" s="234"/>
    </row>
    <row r="6" spans="1:6" s="189" customFormat="1" ht="18.75" customHeight="1">
      <c r="A6" s="1319" t="s">
        <v>295</v>
      </c>
      <c r="B6" s="1320"/>
      <c r="C6" s="1320"/>
      <c r="D6" s="1320"/>
      <c r="E6" s="1320"/>
      <c r="F6" s="1320"/>
    </row>
    <row r="7" spans="5:6" s="308" customFormat="1" ht="19.5" customHeight="1">
      <c r="E7" s="309"/>
      <c r="F7" s="310"/>
    </row>
    <row r="8" spans="1:6" s="308" customFormat="1" ht="41.25" customHeight="1">
      <c r="A8" s="1332" t="s">
        <v>217</v>
      </c>
      <c r="B8" s="1333"/>
      <c r="C8" s="1333"/>
      <c r="D8" s="1333"/>
      <c r="E8" s="1333"/>
      <c r="F8" s="1333"/>
    </row>
    <row r="9" spans="1:6" ht="15.75">
      <c r="A9" s="311"/>
      <c r="B9" s="312"/>
      <c r="C9" s="312"/>
      <c r="D9" s="312"/>
      <c r="E9" s="312"/>
      <c r="F9" s="312"/>
    </row>
    <row r="10" spans="1:6" ht="15.75">
      <c r="A10" s="313"/>
      <c r="B10" s="273"/>
      <c r="C10" s="273"/>
      <c r="D10" s="273"/>
      <c r="E10" s="274"/>
      <c r="F10" s="273" t="s">
        <v>72</v>
      </c>
    </row>
    <row r="11" spans="1:6" ht="31.5">
      <c r="A11" s="276" t="s">
        <v>14</v>
      </c>
      <c r="B11" s="277" t="s">
        <v>0</v>
      </c>
      <c r="C11" s="13" t="s">
        <v>286</v>
      </c>
      <c r="D11" s="13" t="s">
        <v>287</v>
      </c>
      <c r="E11" s="13" t="s">
        <v>288</v>
      </c>
      <c r="F11" s="13" t="s">
        <v>179</v>
      </c>
    </row>
    <row r="12" spans="1:6" s="361" customFormat="1" ht="15">
      <c r="A12" s="357">
        <v>1</v>
      </c>
      <c r="B12" s="357">
        <v>2</v>
      </c>
      <c r="C12" s="358">
        <v>3</v>
      </c>
      <c r="D12" s="359">
        <v>4</v>
      </c>
      <c r="E12" s="360">
        <v>5</v>
      </c>
      <c r="F12" s="359">
        <v>6</v>
      </c>
    </row>
    <row r="13" spans="1:6" ht="24" customHeight="1">
      <c r="A13" s="314" t="s">
        <v>6</v>
      </c>
      <c r="B13" s="280" t="s">
        <v>142</v>
      </c>
      <c r="C13" s="315"/>
      <c r="D13" s="282"/>
      <c r="E13" s="282"/>
      <c r="F13" s="287" t="e">
        <f>E13/D13*100</f>
        <v>#DIV/0!</v>
      </c>
    </row>
    <row r="14" spans="1:6" ht="24" customHeight="1">
      <c r="A14" s="314" t="s">
        <v>80</v>
      </c>
      <c r="B14" s="280" t="s">
        <v>182</v>
      </c>
      <c r="C14" s="284">
        <f>C15+C22</f>
        <v>0</v>
      </c>
      <c r="D14" s="284">
        <f>D15+D22</f>
        <v>0</v>
      </c>
      <c r="E14" s="284">
        <f>E15+E22</f>
        <v>0</v>
      </c>
      <c r="F14" s="287" t="e">
        <f aca="true" t="shared" si="0" ref="F14:F37">E14/D14*100</f>
        <v>#DIV/0!</v>
      </c>
    </row>
    <row r="15" spans="1:6" s="317" customFormat="1" ht="48.75" customHeight="1">
      <c r="A15" s="316" t="s">
        <v>183</v>
      </c>
      <c r="B15" s="286" t="s">
        <v>218</v>
      </c>
      <c r="C15" s="287">
        <f>SUM(C16:C21)</f>
        <v>0</v>
      </c>
      <c r="D15" s="287">
        <f>SUM(D16:D21)</f>
        <v>0</v>
      </c>
      <c r="E15" s="287">
        <f>SUM(E16:E21)</f>
        <v>0</v>
      </c>
      <c r="F15" s="287" t="e">
        <f t="shared" si="0"/>
        <v>#DIV/0!</v>
      </c>
    </row>
    <row r="16" spans="1:6" ht="27" customHeight="1">
      <c r="A16" s="314" t="s">
        <v>185</v>
      </c>
      <c r="B16" s="366" t="s">
        <v>280</v>
      </c>
      <c r="C16" s="318"/>
      <c r="D16" s="288"/>
      <c r="E16" s="320"/>
      <c r="F16" s="287" t="e">
        <f t="shared" si="0"/>
        <v>#DIV/0!</v>
      </c>
    </row>
    <row r="17" spans="1:6" ht="27" customHeight="1">
      <c r="A17" s="314" t="s">
        <v>186</v>
      </c>
      <c r="B17" s="366" t="s">
        <v>253</v>
      </c>
      <c r="C17" s="318"/>
      <c r="D17" s="288"/>
      <c r="E17" s="320"/>
      <c r="F17" s="287" t="e">
        <f t="shared" si="0"/>
        <v>#DIV/0!</v>
      </c>
    </row>
    <row r="18" spans="1:6" ht="27" customHeight="1">
      <c r="A18" s="314" t="s">
        <v>187</v>
      </c>
      <c r="B18" s="366" t="s">
        <v>254</v>
      </c>
      <c r="C18" s="318"/>
      <c r="D18" s="288"/>
      <c r="E18" s="320"/>
      <c r="F18" s="287" t="e">
        <f t="shared" si="0"/>
        <v>#DIV/0!</v>
      </c>
    </row>
    <row r="19" spans="1:6" ht="27" customHeight="1">
      <c r="A19" s="314" t="s">
        <v>188</v>
      </c>
      <c r="B19" s="366" t="s">
        <v>255</v>
      </c>
      <c r="C19" s="318"/>
      <c r="D19" s="288"/>
      <c r="E19" s="320"/>
      <c r="F19" s="287" t="e">
        <f t="shared" si="0"/>
        <v>#DIV/0!</v>
      </c>
    </row>
    <row r="20" spans="1:6" ht="27" customHeight="1">
      <c r="A20" s="314" t="s">
        <v>189</v>
      </c>
      <c r="B20" s="366" t="s">
        <v>256</v>
      </c>
      <c r="C20" s="318"/>
      <c r="D20" s="288"/>
      <c r="E20" s="320"/>
      <c r="F20" s="287" t="e">
        <f t="shared" si="0"/>
        <v>#DIV/0!</v>
      </c>
    </row>
    <row r="21" spans="1:6" ht="27" customHeight="1">
      <c r="A21" s="314" t="s">
        <v>219</v>
      </c>
      <c r="B21" s="286" t="s">
        <v>257</v>
      </c>
      <c r="C21" s="318"/>
      <c r="D21" s="288"/>
      <c r="E21" s="320"/>
      <c r="F21" s="287" t="e">
        <f t="shared" si="0"/>
        <v>#DIV/0!</v>
      </c>
    </row>
    <row r="22" spans="1:6" ht="27" customHeight="1">
      <c r="A22" s="314" t="s">
        <v>190</v>
      </c>
      <c r="B22" s="286" t="s">
        <v>191</v>
      </c>
      <c r="C22" s="287">
        <f>SUM(C23:C25)</f>
        <v>0</v>
      </c>
      <c r="D22" s="287">
        <f>SUM(D23:D25)</f>
        <v>0</v>
      </c>
      <c r="E22" s="287">
        <f>SUM(E23:E25)</f>
        <v>0</v>
      </c>
      <c r="F22" s="287" t="e">
        <f t="shared" si="0"/>
        <v>#DIV/0!</v>
      </c>
    </row>
    <row r="23" spans="1:6" ht="27" customHeight="1">
      <c r="A23" s="314" t="s">
        <v>192</v>
      </c>
      <c r="B23" s="286" t="s">
        <v>264</v>
      </c>
      <c r="C23" s="318"/>
      <c r="D23" s="319"/>
      <c r="E23" s="288"/>
      <c r="F23" s="287" t="e">
        <f t="shared" si="0"/>
        <v>#DIV/0!</v>
      </c>
    </row>
    <row r="24" spans="1:7" ht="27" customHeight="1">
      <c r="A24" s="314" t="s">
        <v>193</v>
      </c>
      <c r="B24" s="286" t="s">
        <v>281</v>
      </c>
      <c r="C24" s="318"/>
      <c r="D24" s="319"/>
      <c r="E24" s="320"/>
      <c r="F24" s="287" t="e">
        <f t="shared" si="0"/>
        <v>#DIV/0!</v>
      </c>
      <c r="G24" s="312"/>
    </row>
    <row r="25" spans="1:7" ht="27" customHeight="1">
      <c r="A25" s="321" t="s">
        <v>194</v>
      </c>
      <c r="B25" s="286" t="s">
        <v>268</v>
      </c>
      <c r="C25" s="318"/>
      <c r="D25" s="318"/>
      <c r="E25" s="320"/>
      <c r="F25" s="287" t="e">
        <f t="shared" si="0"/>
        <v>#DIV/0!</v>
      </c>
      <c r="G25" s="312"/>
    </row>
    <row r="26" spans="1:7" ht="27" customHeight="1">
      <c r="A26" s="321"/>
      <c r="B26" s="280" t="s">
        <v>195</v>
      </c>
      <c r="C26" s="284">
        <f>C13+C14</f>
        <v>0</v>
      </c>
      <c r="D26" s="284">
        <f>D13+D14</f>
        <v>0</v>
      </c>
      <c r="E26" s="284">
        <f>E13+E14</f>
        <v>0</v>
      </c>
      <c r="F26" s="284" t="e">
        <f t="shared" si="0"/>
        <v>#DIV/0!</v>
      </c>
      <c r="G26" s="322"/>
    </row>
    <row r="27" spans="1:7" ht="27" customHeight="1">
      <c r="A27" s="321" t="s">
        <v>82</v>
      </c>
      <c r="B27" s="280" t="s">
        <v>220</v>
      </c>
      <c r="C27" s="284">
        <f>C28+C34+C35</f>
        <v>0</v>
      </c>
      <c r="D27" s="284">
        <f>D28+D34+D35</f>
        <v>0</v>
      </c>
      <c r="E27" s="284">
        <f>E28+E34+E35</f>
        <v>0</v>
      </c>
      <c r="F27" s="284" t="e">
        <f t="shared" si="0"/>
        <v>#DIV/0!</v>
      </c>
      <c r="G27" s="323"/>
    </row>
    <row r="28" spans="1:7" ht="27" customHeight="1">
      <c r="A28" s="321" t="s">
        <v>198</v>
      </c>
      <c r="B28" s="286" t="s">
        <v>199</v>
      </c>
      <c r="C28" s="287">
        <f>SUM(C29:C33)</f>
        <v>0</v>
      </c>
      <c r="D28" s="287">
        <f>SUM(D29:D33)</f>
        <v>0</v>
      </c>
      <c r="E28" s="287">
        <f>SUM(E29:E33)</f>
        <v>0</v>
      </c>
      <c r="F28" s="287" t="e">
        <f t="shared" si="0"/>
        <v>#DIV/0!</v>
      </c>
      <c r="G28" s="323"/>
    </row>
    <row r="29" spans="1:7" ht="27" customHeight="1">
      <c r="A29" s="321" t="s">
        <v>200</v>
      </c>
      <c r="B29" s="286" t="s">
        <v>258</v>
      </c>
      <c r="C29" s="318"/>
      <c r="D29" s="288"/>
      <c r="E29" s="320"/>
      <c r="F29" s="287" t="e">
        <f t="shared" si="0"/>
        <v>#DIV/0!</v>
      </c>
      <c r="G29" s="323"/>
    </row>
    <row r="30" spans="1:7" ht="27" customHeight="1">
      <c r="A30" s="321" t="s">
        <v>201</v>
      </c>
      <c r="B30" s="286" t="s">
        <v>259</v>
      </c>
      <c r="C30" s="318"/>
      <c r="D30" s="319"/>
      <c r="E30" s="320"/>
      <c r="F30" s="287" t="e">
        <f t="shared" si="0"/>
        <v>#DIV/0!</v>
      </c>
      <c r="G30" s="323"/>
    </row>
    <row r="31" spans="1:7" ht="27" customHeight="1">
      <c r="A31" s="321" t="s">
        <v>202</v>
      </c>
      <c r="B31" s="286" t="s">
        <v>260</v>
      </c>
      <c r="C31" s="319"/>
      <c r="D31" s="319"/>
      <c r="E31" s="320"/>
      <c r="F31" s="287" t="e">
        <f t="shared" si="0"/>
        <v>#DIV/0!</v>
      </c>
      <c r="G31" s="323"/>
    </row>
    <row r="32" spans="1:7" ht="27" customHeight="1">
      <c r="A32" s="321" t="s">
        <v>221</v>
      </c>
      <c r="B32" s="286" t="s">
        <v>261</v>
      </c>
      <c r="C32" s="319"/>
      <c r="D32" s="319"/>
      <c r="E32" s="324"/>
      <c r="F32" s="287" t="e">
        <f t="shared" si="0"/>
        <v>#DIV/0!</v>
      </c>
      <c r="G32" s="323"/>
    </row>
    <row r="33" spans="1:7" ht="27" customHeight="1">
      <c r="A33" s="321" t="s">
        <v>222</v>
      </c>
      <c r="B33" s="325" t="s">
        <v>279</v>
      </c>
      <c r="C33" s="319"/>
      <c r="D33" s="319"/>
      <c r="E33" s="320"/>
      <c r="F33" s="287" t="e">
        <f t="shared" si="0"/>
        <v>#DIV/0!</v>
      </c>
      <c r="G33" s="323"/>
    </row>
    <row r="34" spans="1:7" ht="27" customHeight="1">
      <c r="A34" s="321" t="s">
        <v>205</v>
      </c>
      <c r="B34" s="290" t="s">
        <v>206</v>
      </c>
      <c r="C34" s="319"/>
      <c r="D34" s="319"/>
      <c r="E34" s="320"/>
      <c r="F34" s="287" t="e">
        <f t="shared" si="0"/>
        <v>#DIV/0!</v>
      </c>
      <c r="G34" s="322"/>
    </row>
    <row r="35" spans="1:7" ht="27" customHeight="1">
      <c r="A35" s="321" t="s">
        <v>207</v>
      </c>
      <c r="B35" s="290" t="s">
        <v>208</v>
      </c>
      <c r="C35" s="319"/>
      <c r="D35" s="319"/>
      <c r="E35" s="320"/>
      <c r="F35" s="287" t="e">
        <f t="shared" si="0"/>
        <v>#DIV/0!</v>
      </c>
      <c r="G35" s="312"/>
    </row>
    <row r="36" spans="1:7" ht="27" customHeight="1">
      <c r="A36" s="321" t="s">
        <v>84</v>
      </c>
      <c r="B36" s="293" t="s">
        <v>231</v>
      </c>
      <c r="C36" s="284">
        <f>C13+C14-C27</f>
        <v>0</v>
      </c>
      <c r="D36" s="284">
        <f>D13+D14-D27</f>
        <v>0</v>
      </c>
      <c r="E36" s="284">
        <f>E13+E14-E27</f>
        <v>0</v>
      </c>
      <c r="F36" s="284" t="e">
        <f t="shared" si="0"/>
        <v>#DIV/0!</v>
      </c>
      <c r="G36" s="312"/>
    </row>
    <row r="37" spans="1:6" ht="27" customHeight="1">
      <c r="A37" s="321"/>
      <c r="B37" s="280" t="s">
        <v>210</v>
      </c>
      <c r="C37" s="284">
        <f>C36+C27</f>
        <v>0</v>
      </c>
      <c r="D37" s="284">
        <f>D36+D27</f>
        <v>0</v>
      </c>
      <c r="E37" s="284">
        <f>E36+E27</f>
        <v>0</v>
      </c>
      <c r="F37" s="284" t="e">
        <f t="shared" si="0"/>
        <v>#DIV/0!</v>
      </c>
    </row>
    <row r="38" spans="1:2" s="328" customFormat="1" ht="24" customHeight="1">
      <c r="A38" s="326"/>
      <c r="B38" s="327" t="s">
        <v>171</v>
      </c>
    </row>
    <row r="39" spans="1:2" s="328" customFormat="1" ht="19.5" customHeight="1">
      <c r="A39" s="329" t="s">
        <v>172</v>
      </c>
      <c r="B39" s="330"/>
    </row>
    <row r="40" s="328" customFormat="1" ht="10.5" customHeight="1">
      <c r="A40" s="331"/>
    </row>
    <row r="41" spans="1:6" s="333" customFormat="1" ht="16.5" customHeight="1">
      <c r="A41" s="332"/>
      <c r="B41" s="332" t="s">
        <v>94</v>
      </c>
      <c r="C41" s="332"/>
      <c r="D41" s="332"/>
      <c r="E41" s="332" t="s">
        <v>251</v>
      </c>
      <c r="F41" s="332"/>
    </row>
    <row r="42" spans="1:6" s="333" customFormat="1" ht="9" customHeight="1">
      <c r="A42" s="332"/>
      <c r="B42" s="332"/>
      <c r="C42" s="332"/>
      <c r="D42" s="332"/>
      <c r="E42" s="332"/>
      <c r="F42" s="332"/>
    </row>
    <row r="43" spans="1:6" s="333" customFormat="1" ht="27" customHeight="1">
      <c r="A43" s="332"/>
      <c r="B43" s="332" t="s">
        <v>173</v>
      </c>
      <c r="C43" s="332"/>
      <c r="D43" s="332"/>
      <c r="E43" s="332" t="s">
        <v>174</v>
      </c>
      <c r="F43" s="332"/>
    </row>
    <row r="44" spans="1:6" s="333" customFormat="1" ht="12.75" customHeight="1">
      <c r="A44" s="334"/>
      <c r="B44" s="334" t="s">
        <v>175</v>
      </c>
      <c r="C44" s="334"/>
      <c r="D44" s="334"/>
      <c r="E44" s="334" t="s">
        <v>175</v>
      </c>
      <c r="F44" s="334"/>
    </row>
  </sheetData>
  <sheetProtection/>
  <mergeCells count="3">
    <mergeCell ref="D2:E2"/>
    <mergeCell ref="A6:F6"/>
    <mergeCell ref="A8:F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875" style="306" customWidth="1"/>
    <col min="2" max="2" width="48.125" style="307" customWidth="1"/>
    <col min="3" max="5" width="20.875" style="307" customWidth="1"/>
    <col min="6" max="6" width="12.125" style="307" customWidth="1"/>
    <col min="7" max="16384" width="9.125" style="307" customWidth="1"/>
  </cols>
  <sheetData>
    <row r="1" ht="15.75">
      <c r="D1" s="182" t="s">
        <v>223</v>
      </c>
    </row>
    <row r="2" spans="1:6" s="189" customFormat="1" ht="15.75" customHeight="1">
      <c r="A2" s="3" t="s">
        <v>136</v>
      </c>
      <c r="B2" s="230" t="s">
        <v>243</v>
      </c>
      <c r="C2" s="228"/>
      <c r="D2" s="1318" t="s">
        <v>316</v>
      </c>
      <c r="E2" s="1318"/>
      <c r="F2" s="231"/>
    </row>
    <row r="3" spans="1:6" s="189" customFormat="1" ht="15.75" customHeight="1">
      <c r="A3" s="3" t="s">
        <v>34</v>
      </c>
      <c r="B3" s="230" t="s">
        <v>243</v>
      </c>
      <c r="C3" s="232"/>
      <c r="D3" s="185" t="s">
        <v>13</v>
      </c>
      <c r="E3" s="185"/>
      <c r="F3" s="232"/>
    </row>
    <row r="4" spans="1:6" s="189" customFormat="1" ht="15.75" customHeight="1">
      <c r="A4" s="233"/>
      <c r="B4" s="234"/>
      <c r="C4" s="234"/>
      <c r="D4" s="185" t="s">
        <v>311</v>
      </c>
      <c r="E4" s="185"/>
      <c r="F4" s="234"/>
    </row>
    <row r="5" spans="1:6" s="189" customFormat="1" ht="15.75" customHeight="1">
      <c r="A5" s="233"/>
      <c r="B5" s="234"/>
      <c r="C5" s="234"/>
      <c r="D5" s="185"/>
      <c r="E5" s="185"/>
      <c r="F5" s="234"/>
    </row>
    <row r="6" spans="1:6" s="189" customFormat="1" ht="18.75" customHeight="1">
      <c r="A6" s="1319" t="s">
        <v>295</v>
      </c>
      <c r="B6" s="1320"/>
      <c r="C6" s="1320"/>
      <c r="D6" s="1320"/>
      <c r="E6" s="1320"/>
      <c r="F6" s="1320"/>
    </row>
    <row r="8" spans="1:6" s="308" customFormat="1" ht="36" customHeight="1">
      <c r="A8" s="1332" t="s">
        <v>224</v>
      </c>
      <c r="B8" s="1334"/>
      <c r="C8" s="1334"/>
      <c r="D8" s="1334"/>
      <c r="E8" s="1334"/>
      <c r="F8" s="1334"/>
    </row>
    <row r="9" spans="1:6" ht="15.75">
      <c r="A9" s="336"/>
      <c r="B9" s="273"/>
      <c r="C9" s="273"/>
      <c r="D9" s="273"/>
      <c r="E9" s="275"/>
      <c r="F9" s="275" t="s">
        <v>72</v>
      </c>
    </row>
    <row r="10" spans="1:6" ht="53.25" customHeight="1">
      <c r="A10" s="276" t="s">
        <v>14</v>
      </c>
      <c r="B10" s="277" t="s">
        <v>0</v>
      </c>
      <c r="C10" s="13" t="s">
        <v>286</v>
      </c>
      <c r="D10" s="13" t="s">
        <v>287</v>
      </c>
      <c r="E10" s="13" t="s">
        <v>288</v>
      </c>
      <c r="F10" s="13" t="s">
        <v>179</v>
      </c>
    </row>
    <row r="11" spans="1:6" s="362" customFormat="1" ht="12.75">
      <c r="A11" s="352">
        <v>1</v>
      </c>
      <c r="B11" s="352">
        <v>2</v>
      </c>
      <c r="C11" s="353">
        <v>3</v>
      </c>
      <c r="D11" s="354">
        <v>4</v>
      </c>
      <c r="E11" s="355">
        <v>5</v>
      </c>
      <c r="F11" s="354">
        <v>6</v>
      </c>
    </row>
    <row r="12" spans="1:6" ht="23.25" customHeight="1">
      <c r="A12" s="314" t="s">
        <v>180</v>
      </c>
      <c r="B12" s="280" t="s">
        <v>225</v>
      </c>
      <c r="C12" s="315"/>
      <c r="D12" s="282"/>
      <c r="E12" s="315"/>
      <c r="F12" s="283" t="e">
        <f>E12/D12*100</f>
        <v>#DIV/0!</v>
      </c>
    </row>
    <row r="13" spans="1:6" ht="23.25" customHeight="1">
      <c r="A13" s="314" t="s">
        <v>181</v>
      </c>
      <c r="B13" s="280" t="s">
        <v>182</v>
      </c>
      <c r="C13" s="284">
        <f>C14+C17</f>
        <v>0</v>
      </c>
      <c r="D13" s="284">
        <f>D14+D17</f>
        <v>0</v>
      </c>
      <c r="E13" s="284">
        <f>E14+E17</f>
        <v>0</v>
      </c>
      <c r="F13" s="285" t="e">
        <f aca="true" t="shared" si="0" ref="F13:F29">E13/D13*100</f>
        <v>#DIV/0!</v>
      </c>
    </row>
    <row r="14" spans="1:6" ht="76.5" customHeight="1">
      <c r="A14" s="314" t="s">
        <v>183</v>
      </c>
      <c r="B14" s="286" t="s">
        <v>284</v>
      </c>
      <c r="C14" s="287">
        <f>C15+C16</f>
        <v>0</v>
      </c>
      <c r="D14" s="287">
        <f>D15+D16</f>
        <v>0</v>
      </c>
      <c r="E14" s="287">
        <f>E15+E16</f>
        <v>0</v>
      </c>
      <c r="F14" s="283" t="e">
        <f t="shared" si="0"/>
        <v>#DIV/0!</v>
      </c>
    </row>
    <row r="15" spans="1:6" ht="24.75" customHeight="1">
      <c r="A15" s="314" t="s">
        <v>185</v>
      </c>
      <c r="B15" s="366" t="s">
        <v>262</v>
      </c>
      <c r="C15" s="318"/>
      <c r="D15" s="288"/>
      <c r="E15" s="318"/>
      <c r="F15" s="283" t="e">
        <f t="shared" si="0"/>
        <v>#DIV/0!</v>
      </c>
    </row>
    <row r="16" spans="1:6" ht="24.75" customHeight="1">
      <c r="A16" s="314" t="s">
        <v>186</v>
      </c>
      <c r="B16" s="366" t="s">
        <v>263</v>
      </c>
      <c r="C16" s="318"/>
      <c r="D16" s="288"/>
      <c r="E16" s="318"/>
      <c r="F16" s="283" t="e">
        <f t="shared" si="0"/>
        <v>#DIV/0!</v>
      </c>
    </row>
    <row r="17" spans="1:6" ht="24.75" customHeight="1">
      <c r="A17" s="314" t="s">
        <v>190</v>
      </c>
      <c r="B17" s="286" t="s">
        <v>191</v>
      </c>
      <c r="C17" s="287">
        <f>C18+C19+C20</f>
        <v>0</v>
      </c>
      <c r="D17" s="287">
        <f>D18+D19+D20</f>
        <v>0</v>
      </c>
      <c r="E17" s="287">
        <f>E18+E19+E20</f>
        <v>0</v>
      </c>
      <c r="F17" s="283" t="e">
        <f t="shared" si="0"/>
        <v>#DIV/0!</v>
      </c>
    </row>
    <row r="18" spans="1:6" ht="24.75" customHeight="1">
      <c r="A18" s="314" t="s">
        <v>192</v>
      </c>
      <c r="B18" s="286" t="s">
        <v>264</v>
      </c>
      <c r="C18" s="318"/>
      <c r="D18" s="319"/>
      <c r="E18" s="318"/>
      <c r="F18" s="283" t="e">
        <f t="shared" si="0"/>
        <v>#DIV/0!</v>
      </c>
    </row>
    <row r="19" spans="1:6" ht="24.75" customHeight="1">
      <c r="A19" s="314" t="s">
        <v>193</v>
      </c>
      <c r="B19" s="286" t="s">
        <v>281</v>
      </c>
      <c r="C19" s="318"/>
      <c r="D19" s="288"/>
      <c r="E19" s="318"/>
      <c r="F19" s="283" t="e">
        <f t="shared" si="0"/>
        <v>#DIV/0!</v>
      </c>
    </row>
    <row r="20" spans="1:6" ht="24.75" customHeight="1">
      <c r="A20" s="321" t="s">
        <v>194</v>
      </c>
      <c r="B20" s="286" t="s">
        <v>282</v>
      </c>
      <c r="C20" s="318"/>
      <c r="D20" s="318"/>
      <c r="E20" s="318"/>
      <c r="F20" s="283" t="e">
        <f t="shared" si="0"/>
        <v>#DIV/0!</v>
      </c>
    </row>
    <row r="21" spans="1:6" ht="24.75" customHeight="1">
      <c r="A21" s="321"/>
      <c r="B21" s="280" t="s">
        <v>195</v>
      </c>
      <c r="C21" s="284">
        <f>C12+C13</f>
        <v>0</v>
      </c>
      <c r="D21" s="284">
        <f>D12+D13</f>
        <v>0</v>
      </c>
      <c r="E21" s="284">
        <f>E12+E13</f>
        <v>0</v>
      </c>
      <c r="F21" s="285" t="e">
        <f t="shared" si="0"/>
        <v>#DIV/0!</v>
      </c>
    </row>
    <row r="22" spans="1:6" ht="24.75" customHeight="1">
      <c r="A22" s="321" t="s">
        <v>196</v>
      </c>
      <c r="B22" s="280" t="s">
        <v>197</v>
      </c>
      <c r="C22" s="284">
        <f>C23+C26+C27</f>
        <v>0</v>
      </c>
      <c r="D22" s="284">
        <f>D23+D26+D27</f>
        <v>0</v>
      </c>
      <c r="E22" s="284">
        <f>E23+E26+E27</f>
        <v>0</v>
      </c>
      <c r="F22" s="285" t="e">
        <f t="shared" si="0"/>
        <v>#DIV/0!</v>
      </c>
    </row>
    <row r="23" spans="1:6" ht="24.75" customHeight="1">
      <c r="A23" s="321" t="s">
        <v>198</v>
      </c>
      <c r="B23" s="286" t="s">
        <v>199</v>
      </c>
      <c r="C23" s="337">
        <f>C24+C25</f>
        <v>0</v>
      </c>
      <c r="D23" s="337">
        <f>D24+D25</f>
        <v>0</v>
      </c>
      <c r="E23" s="337">
        <f>E24+E25</f>
        <v>0</v>
      </c>
      <c r="F23" s="283" t="e">
        <f t="shared" si="0"/>
        <v>#DIV/0!</v>
      </c>
    </row>
    <row r="24" spans="1:6" ht="24.75" customHeight="1">
      <c r="A24" s="321" t="s">
        <v>200</v>
      </c>
      <c r="B24" s="286" t="s">
        <v>261</v>
      </c>
      <c r="C24" s="318"/>
      <c r="D24" s="288"/>
      <c r="E24" s="318"/>
      <c r="F24" s="283" t="e">
        <f t="shared" si="0"/>
        <v>#DIV/0!</v>
      </c>
    </row>
    <row r="25" spans="1:6" ht="24.75" customHeight="1">
      <c r="A25" s="321" t="s">
        <v>201</v>
      </c>
      <c r="B25" s="325" t="s">
        <v>283</v>
      </c>
      <c r="C25" s="318"/>
      <c r="D25" s="319"/>
      <c r="E25" s="318"/>
      <c r="F25" s="283" t="e">
        <f t="shared" si="0"/>
        <v>#DIV/0!</v>
      </c>
    </row>
    <row r="26" spans="1:6" ht="24.75" customHeight="1">
      <c r="A26" s="321" t="s">
        <v>205</v>
      </c>
      <c r="B26" s="290" t="s">
        <v>206</v>
      </c>
      <c r="C26" s="319"/>
      <c r="D26" s="319"/>
      <c r="E26" s="319"/>
      <c r="F26" s="283" t="e">
        <f t="shared" si="0"/>
        <v>#DIV/0!</v>
      </c>
    </row>
    <row r="27" spans="1:6" ht="24.75" customHeight="1">
      <c r="A27" s="321" t="s">
        <v>207</v>
      </c>
      <c r="B27" s="290" t="s">
        <v>208</v>
      </c>
      <c r="C27" s="319"/>
      <c r="D27" s="319"/>
      <c r="E27" s="319"/>
      <c r="F27" s="283" t="e">
        <f t="shared" si="0"/>
        <v>#DIV/0!</v>
      </c>
    </row>
    <row r="28" spans="1:6" ht="24.75" customHeight="1">
      <c r="A28" s="321" t="s">
        <v>209</v>
      </c>
      <c r="B28" s="293" t="s">
        <v>231</v>
      </c>
      <c r="C28" s="284">
        <f>C12+C13-C22</f>
        <v>0</v>
      </c>
      <c r="D28" s="284">
        <f>D12+D13-D22</f>
        <v>0</v>
      </c>
      <c r="E28" s="284">
        <f>E12+E13-E22</f>
        <v>0</v>
      </c>
      <c r="F28" s="285" t="e">
        <f t="shared" si="0"/>
        <v>#DIV/0!</v>
      </c>
    </row>
    <row r="29" spans="1:6" ht="24.75" customHeight="1">
      <c r="A29" s="321"/>
      <c r="B29" s="280" t="s">
        <v>210</v>
      </c>
      <c r="C29" s="284">
        <f>C22+C28</f>
        <v>0</v>
      </c>
      <c r="D29" s="284">
        <f>D22+D28</f>
        <v>0</v>
      </c>
      <c r="E29" s="284">
        <f>E22+E28</f>
        <v>0</v>
      </c>
      <c r="F29" s="285" t="e">
        <f t="shared" si="0"/>
        <v>#DIV/0!</v>
      </c>
    </row>
    <row r="30" spans="1:2" s="328" customFormat="1" ht="24" customHeight="1">
      <c r="A30" s="326"/>
      <c r="B30" s="327" t="s">
        <v>171</v>
      </c>
    </row>
    <row r="31" spans="1:2" s="328" customFormat="1" ht="19.5" customHeight="1">
      <c r="A31" s="329" t="s">
        <v>172</v>
      </c>
      <c r="B31" s="330"/>
    </row>
    <row r="32" s="328" customFormat="1" ht="19.5" customHeight="1">
      <c r="A32" s="331"/>
    </row>
    <row r="33" spans="1:6" s="333" customFormat="1" ht="16.5" customHeight="1">
      <c r="A33" s="332"/>
      <c r="B33" s="332" t="s">
        <v>94</v>
      </c>
      <c r="C33" s="332"/>
      <c r="D33" s="332"/>
      <c r="E33" s="335" t="s">
        <v>176</v>
      </c>
      <c r="F33" s="332"/>
    </row>
    <row r="34" spans="1:6" s="333" customFormat="1" ht="9" customHeight="1">
      <c r="A34" s="332"/>
      <c r="B34" s="332"/>
      <c r="C34" s="332"/>
      <c r="D34" s="332"/>
      <c r="E34" s="332"/>
      <c r="F34" s="332"/>
    </row>
    <row r="35" spans="1:6" s="333" customFormat="1" ht="44.25" customHeight="1">
      <c r="A35" s="332"/>
      <c r="B35" s="332" t="s">
        <v>173</v>
      </c>
      <c r="C35" s="332"/>
      <c r="D35" s="332"/>
      <c r="E35" s="332" t="s">
        <v>174</v>
      </c>
      <c r="F35" s="332"/>
    </row>
    <row r="36" spans="1:6" s="333" customFormat="1" ht="12.75" customHeight="1">
      <c r="A36" s="334"/>
      <c r="B36" s="334" t="s">
        <v>175</v>
      </c>
      <c r="C36" s="334"/>
      <c r="D36" s="334"/>
      <c r="E36" s="334" t="s">
        <v>175</v>
      </c>
      <c r="F36" s="334"/>
    </row>
  </sheetData>
  <sheetProtection/>
  <mergeCells count="3">
    <mergeCell ref="D2:E2"/>
    <mergeCell ref="A6:F6"/>
    <mergeCell ref="A8:F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8.625" style="306" customWidth="1"/>
    <col min="2" max="2" width="50.75390625" style="307" customWidth="1"/>
    <col min="3" max="5" width="21.125" style="307" customWidth="1"/>
    <col min="6" max="6" width="11.25390625" style="307" customWidth="1"/>
    <col min="7" max="16384" width="9.125" style="307" customWidth="1"/>
  </cols>
  <sheetData>
    <row r="1" ht="15.75">
      <c r="D1" s="182" t="s">
        <v>226</v>
      </c>
    </row>
    <row r="2" spans="1:6" s="189" customFormat="1" ht="15.75" customHeight="1">
      <c r="A2" s="3" t="s">
        <v>136</v>
      </c>
      <c r="B2" s="230" t="s">
        <v>242</v>
      </c>
      <c r="C2" s="228"/>
      <c r="D2" s="1318" t="s">
        <v>317</v>
      </c>
      <c r="E2" s="1318"/>
      <c r="F2" s="231"/>
    </row>
    <row r="3" spans="1:6" s="189" customFormat="1" ht="15.75" customHeight="1">
      <c r="A3" s="3" t="s">
        <v>34</v>
      </c>
      <c r="B3" s="230" t="s">
        <v>242</v>
      </c>
      <c r="C3" s="232"/>
      <c r="D3" s="185" t="s">
        <v>13</v>
      </c>
      <c r="E3" s="185"/>
      <c r="F3" s="232"/>
    </row>
    <row r="4" spans="1:6" s="189" customFormat="1" ht="15.75" customHeight="1">
      <c r="A4" s="233"/>
      <c r="B4" s="234"/>
      <c r="C4" s="234"/>
      <c r="D4" s="185" t="s">
        <v>311</v>
      </c>
      <c r="E4" s="185"/>
      <c r="F4" s="234"/>
    </row>
    <row r="5" spans="1:6" s="189" customFormat="1" ht="15.75" customHeight="1">
      <c r="A5" s="233"/>
      <c r="B5" s="234"/>
      <c r="C5" s="234"/>
      <c r="D5" s="185"/>
      <c r="E5" s="185"/>
      <c r="F5" s="234"/>
    </row>
    <row r="6" spans="1:6" s="189" customFormat="1" ht="18.75" customHeight="1">
      <c r="A6" s="1319" t="s">
        <v>295</v>
      </c>
      <c r="B6" s="1320"/>
      <c r="C6" s="1320"/>
      <c r="D6" s="1320"/>
      <c r="E6" s="1320"/>
      <c r="F6" s="1320"/>
    </row>
    <row r="8" spans="1:6" s="308" customFormat="1" ht="36.75" customHeight="1">
      <c r="A8" s="1332" t="s">
        <v>227</v>
      </c>
      <c r="B8" s="1334"/>
      <c r="C8" s="1334"/>
      <c r="D8" s="1334"/>
      <c r="E8" s="1334"/>
      <c r="F8" s="1334"/>
    </row>
    <row r="9" spans="1:6" ht="15.75">
      <c r="A9" s="313"/>
      <c r="B9" s="273"/>
      <c r="C9" s="273"/>
      <c r="D9" s="273"/>
      <c r="E9" s="275"/>
      <c r="F9" s="275" t="s">
        <v>72</v>
      </c>
    </row>
    <row r="10" spans="1:6" ht="53.25" customHeight="1">
      <c r="A10" s="276" t="s">
        <v>14</v>
      </c>
      <c r="B10" s="277" t="s">
        <v>0</v>
      </c>
      <c r="C10" s="13" t="s">
        <v>286</v>
      </c>
      <c r="D10" s="13" t="s">
        <v>287</v>
      </c>
      <c r="E10" s="13" t="s">
        <v>288</v>
      </c>
      <c r="F10" s="13" t="s">
        <v>179</v>
      </c>
    </row>
    <row r="11" spans="1:6" s="362" customFormat="1" ht="12.75">
      <c r="A11" s="352">
        <v>1</v>
      </c>
      <c r="B11" s="352">
        <v>2</v>
      </c>
      <c r="C11" s="353">
        <v>3</v>
      </c>
      <c r="D11" s="354">
        <v>4</v>
      </c>
      <c r="E11" s="355">
        <v>5</v>
      </c>
      <c r="F11" s="354">
        <v>6</v>
      </c>
    </row>
    <row r="12" spans="1:6" ht="24.75" customHeight="1">
      <c r="A12" s="314" t="s">
        <v>180</v>
      </c>
      <c r="B12" s="280" t="s">
        <v>225</v>
      </c>
      <c r="C12" s="315"/>
      <c r="D12" s="282"/>
      <c r="E12" s="315"/>
      <c r="F12" s="285" t="e">
        <f>E12/D12*100</f>
        <v>#DIV/0!</v>
      </c>
    </row>
    <row r="13" spans="1:6" ht="24.75" customHeight="1">
      <c r="A13" s="314" t="s">
        <v>181</v>
      </c>
      <c r="B13" s="280" t="s">
        <v>182</v>
      </c>
      <c r="C13" s="284">
        <f>C14+C15</f>
        <v>0</v>
      </c>
      <c r="D13" s="284">
        <f>D14+D15</f>
        <v>0</v>
      </c>
      <c r="E13" s="284">
        <f>E14+E15</f>
        <v>0</v>
      </c>
      <c r="F13" s="285" t="e">
        <f aca="true" t="shared" si="0" ref="F13:F27">E13/D13*100</f>
        <v>#DIV/0!</v>
      </c>
    </row>
    <row r="14" spans="1:6" ht="54" customHeight="1">
      <c r="A14" s="314" t="s">
        <v>183</v>
      </c>
      <c r="B14" s="286" t="s">
        <v>228</v>
      </c>
      <c r="C14" s="318"/>
      <c r="D14" s="288"/>
      <c r="E14" s="318"/>
      <c r="F14" s="283" t="e">
        <f t="shared" si="0"/>
        <v>#DIV/0!</v>
      </c>
    </row>
    <row r="15" spans="1:6" ht="28.5" customHeight="1">
      <c r="A15" s="314" t="s">
        <v>190</v>
      </c>
      <c r="B15" s="286" t="s">
        <v>191</v>
      </c>
      <c r="C15" s="287">
        <f>C16+C17+C18</f>
        <v>0</v>
      </c>
      <c r="D15" s="287">
        <f>D16+D17+D18</f>
        <v>0</v>
      </c>
      <c r="E15" s="287">
        <f>E16+E17+E18</f>
        <v>0</v>
      </c>
      <c r="F15" s="283" t="e">
        <f t="shared" si="0"/>
        <v>#DIV/0!</v>
      </c>
    </row>
    <row r="16" spans="1:6" ht="28.5" customHeight="1">
      <c r="A16" s="314" t="s">
        <v>192</v>
      </c>
      <c r="B16" s="286" t="s">
        <v>264</v>
      </c>
      <c r="C16" s="318"/>
      <c r="D16" s="319"/>
      <c r="E16" s="318"/>
      <c r="F16" s="283" t="e">
        <f t="shared" si="0"/>
        <v>#DIV/0!</v>
      </c>
    </row>
    <row r="17" spans="1:7" ht="28.5" customHeight="1">
      <c r="A17" s="314" t="s">
        <v>193</v>
      </c>
      <c r="B17" s="286" t="s">
        <v>265</v>
      </c>
      <c r="C17" s="318"/>
      <c r="D17" s="319"/>
      <c r="E17" s="318"/>
      <c r="F17" s="283" t="e">
        <f t="shared" si="0"/>
        <v>#DIV/0!</v>
      </c>
      <c r="G17" s="312"/>
    </row>
    <row r="18" spans="1:7" ht="28.5" customHeight="1">
      <c r="A18" s="321" t="s">
        <v>194</v>
      </c>
      <c r="B18" s="286" t="s">
        <v>268</v>
      </c>
      <c r="C18" s="318"/>
      <c r="D18" s="318"/>
      <c r="E18" s="318"/>
      <c r="F18" s="283" t="e">
        <f t="shared" si="0"/>
        <v>#DIV/0!</v>
      </c>
      <c r="G18" s="312"/>
    </row>
    <row r="19" spans="1:7" ht="28.5" customHeight="1">
      <c r="A19" s="321"/>
      <c r="B19" s="280" t="s">
        <v>195</v>
      </c>
      <c r="C19" s="284">
        <f>C12+C13</f>
        <v>0</v>
      </c>
      <c r="D19" s="284">
        <f>D12+D13</f>
        <v>0</v>
      </c>
      <c r="E19" s="284">
        <f>E12+E13</f>
        <v>0</v>
      </c>
      <c r="F19" s="285" t="e">
        <f t="shared" si="0"/>
        <v>#DIV/0!</v>
      </c>
      <c r="G19" s="322"/>
    </row>
    <row r="20" spans="1:7" ht="28.5" customHeight="1">
      <c r="A20" s="321" t="s">
        <v>196</v>
      </c>
      <c r="B20" s="280" t="s">
        <v>197</v>
      </c>
      <c r="C20" s="284">
        <f>C21+C24+C25</f>
        <v>0</v>
      </c>
      <c r="D20" s="284">
        <f>D21+D24+D25</f>
        <v>0</v>
      </c>
      <c r="E20" s="284">
        <f>E21+E24+E25</f>
        <v>0</v>
      </c>
      <c r="F20" s="285" t="e">
        <f t="shared" si="0"/>
        <v>#DIV/0!</v>
      </c>
      <c r="G20" s="323"/>
    </row>
    <row r="21" spans="1:7" ht="28.5" customHeight="1">
      <c r="A21" s="321" t="s">
        <v>198</v>
      </c>
      <c r="B21" s="286" t="s">
        <v>199</v>
      </c>
      <c r="C21" s="287">
        <f>C22+C23</f>
        <v>0</v>
      </c>
      <c r="D21" s="287">
        <f>D22+D23</f>
        <v>0</v>
      </c>
      <c r="E21" s="287">
        <f>E22+E23</f>
        <v>0</v>
      </c>
      <c r="F21" s="283" t="e">
        <f t="shared" si="0"/>
        <v>#DIV/0!</v>
      </c>
      <c r="G21" s="323"/>
    </row>
    <row r="22" spans="1:7" ht="28.5" customHeight="1">
      <c r="A22" s="321" t="s">
        <v>200</v>
      </c>
      <c r="B22" s="286" t="s">
        <v>261</v>
      </c>
      <c r="C22" s="318"/>
      <c r="D22" s="288"/>
      <c r="E22" s="318"/>
      <c r="F22" s="283" t="e">
        <f t="shared" si="0"/>
        <v>#DIV/0!</v>
      </c>
      <c r="G22" s="323"/>
    </row>
    <row r="23" spans="1:7" ht="28.5" customHeight="1">
      <c r="A23" s="321" t="s">
        <v>201</v>
      </c>
      <c r="B23" s="325" t="s">
        <v>279</v>
      </c>
      <c r="C23" s="318"/>
      <c r="D23" s="319"/>
      <c r="E23" s="318"/>
      <c r="F23" s="283" t="e">
        <f t="shared" si="0"/>
        <v>#DIV/0!</v>
      </c>
      <c r="G23" s="323"/>
    </row>
    <row r="24" spans="1:7" ht="28.5" customHeight="1">
      <c r="A24" s="321" t="s">
        <v>205</v>
      </c>
      <c r="B24" s="290" t="s">
        <v>206</v>
      </c>
      <c r="C24" s="319"/>
      <c r="D24" s="319"/>
      <c r="E24" s="319"/>
      <c r="F24" s="283" t="e">
        <f t="shared" si="0"/>
        <v>#DIV/0!</v>
      </c>
      <c r="G24" s="322"/>
    </row>
    <row r="25" spans="1:7" ht="28.5" customHeight="1">
      <c r="A25" s="321" t="s">
        <v>207</v>
      </c>
      <c r="B25" s="290" t="s">
        <v>208</v>
      </c>
      <c r="C25" s="319"/>
      <c r="D25" s="319"/>
      <c r="E25" s="319"/>
      <c r="F25" s="283" t="e">
        <f t="shared" si="0"/>
        <v>#DIV/0!</v>
      </c>
      <c r="G25" s="312"/>
    </row>
    <row r="26" spans="1:7" ht="28.5" customHeight="1">
      <c r="A26" s="321" t="s">
        <v>209</v>
      </c>
      <c r="B26" s="293" t="s">
        <v>231</v>
      </c>
      <c r="C26" s="284">
        <f>C12+C13-C20</f>
        <v>0</v>
      </c>
      <c r="D26" s="284">
        <f>D12+D13-D20</f>
        <v>0</v>
      </c>
      <c r="E26" s="284">
        <f>E12+E13-E20</f>
        <v>0</v>
      </c>
      <c r="F26" s="285" t="e">
        <f t="shared" si="0"/>
        <v>#DIV/0!</v>
      </c>
      <c r="G26" s="312"/>
    </row>
    <row r="27" spans="1:6" ht="28.5" customHeight="1">
      <c r="A27" s="321"/>
      <c r="B27" s="280" t="s">
        <v>210</v>
      </c>
      <c r="C27" s="338">
        <f>C20+C26</f>
        <v>0</v>
      </c>
      <c r="D27" s="338">
        <f>D20+D26</f>
        <v>0</v>
      </c>
      <c r="E27" s="338">
        <f>E20+E26</f>
        <v>0</v>
      </c>
      <c r="F27" s="285" t="e">
        <f t="shared" si="0"/>
        <v>#DIV/0!</v>
      </c>
    </row>
    <row r="28" spans="1:2" s="328" customFormat="1" ht="24" customHeight="1">
      <c r="A28" s="326"/>
      <c r="B28" s="327" t="s">
        <v>171</v>
      </c>
    </row>
    <row r="29" spans="1:2" s="328" customFormat="1" ht="19.5" customHeight="1">
      <c r="A29" s="329" t="s">
        <v>172</v>
      </c>
      <c r="B29" s="330"/>
    </row>
    <row r="30" s="328" customFormat="1" ht="19.5" customHeight="1">
      <c r="A30" s="331"/>
    </row>
    <row r="31" spans="1:6" s="333" customFormat="1" ht="16.5" customHeight="1">
      <c r="A31" s="332"/>
      <c r="B31" s="332" t="s">
        <v>94</v>
      </c>
      <c r="C31" s="332"/>
      <c r="D31" s="332"/>
      <c r="E31" s="335" t="s">
        <v>176</v>
      </c>
      <c r="F31" s="332"/>
    </row>
    <row r="32" spans="1:6" s="333" customFormat="1" ht="9" customHeight="1">
      <c r="A32" s="332"/>
      <c r="B32" s="332"/>
      <c r="C32" s="332"/>
      <c r="D32" s="332"/>
      <c r="E32" s="332"/>
      <c r="F32" s="332"/>
    </row>
    <row r="33" spans="1:6" s="333" customFormat="1" ht="44.25" customHeight="1">
      <c r="A33" s="332"/>
      <c r="B33" s="332" t="s">
        <v>173</v>
      </c>
      <c r="C33" s="332"/>
      <c r="D33" s="332"/>
      <c r="E33" s="332" t="s">
        <v>174</v>
      </c>
      <c r="F33" s="332"/>
    </row>
    <row r="34" spans="1:6" s="333" customFormat="1" ht="12.75" customHeight="1">
      <c r="A34" s="334"/>
      <c r="B34" s="334" t="s">
        <v>175</v>
      </c>
      <c r="C34" s="334"/>
      <c r="D34" s="334"/>
      <c r="E34" s="334" t="s">
        <v>175</v>
      </c>
      <c r="F34" s="334"/>
    </row>
  </sheetData>
  <sheetProtection/>
  <mergeCells count="3">
    <mergeCell ref="D2:E2"/>
    <mergeCell ref="A6:F6"/>
    <mergeCell ref="A8:F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Walecka-Gołasz</dc:creator>
  <cp:keywords/>
  <dc:description/>
  <cp:lastModifiedBy>Krzysztof Ryszewski</cp:lastModifiedBy>
  <cp:lastPrinted>2023-01-19T11:04:37Z</cp:lastPrinted>
  <dcterms:created xsi:type="dcterms:W3CDTF">2003-05-07T07:23:27Z</dcterms:created>
  <dcterms:modified xsi:type="dcterms:W3CDTF">2023-01-19T11:05:57Z</dcterms:modified>
  <cp:category/>
  <cp:version/>
  <cp:contentType/>
  <cp:contentStatus/>
</cp:coreProperties>
</file>