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F:\Projekt uchwały Sejmiku (WPF) z dnia 19.12.2022 r\"/>
    </mc:Choice>
  </mc:AlternateContent>
  <xr:revisionPtr revIDLastSave="0" documentId="13_ncr:1_{EB3AB3AB-B52F-48AC-89DB-D45508F0DBD3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Uzasadnienie" sheetId="1" r:id="rId1"/>
    <sheet name="Tabela do uzasadnienia" sheetId="4" r:id="rId2"/>
    <sheet name="tab." sheetId="3" state="hidden" r:id="rId3"/>
  </sheets>
  <externalReferences>
    <externalReference r:id="rId4"/>
    <externalReference r:id="rId5"/>
  </externalReferences>
  <definedNames>
    <definedName name="Ostatni_rok_analizy" localSheetId="1">[1]Uzasadnienie!#REF!</definedName>
    <definedName name="Ostatni_rok_analizy">Uzasadnienie!#REF!</definedName>
    <definedName name="uiolg">[2]Uzasadnienie!#REF!</definedName>
  </definedNames>
  <calcPr calcId="191029" fullPrecision="0"/>
</workbook>
</file>

<file path=xl/calcChain.xml><?xml version="1.0" encoding="utf-8"?>
<calcChain xmlns="http://schemas.openxmlformats.org/spreadsheetml/2006/main">
  <c r="F236" i="1" l="1"/>
  <c r="F177" i="1"/>
  <c r="F242" i="1"/>
  <c r="F180" i="1"/>
  <c r="F147" i="1"/>
  <c r="F150" i="1"/>
  <c r="F233" i="1"/>
  <c r="F174" i="1"/>
  <c r="F269" i="1"/>
  <c r="F245" i="1"/>
  <c r="F186" i="1"/>
  <c r="F218" i="1"/>
  <c r="F248" i="1"/>
  <c r="F195" i="1"/>
  <c r="F278" i="1"/>
  <c r="F224" i="1"/>
  <c r="F165" i="1"/>
  <c r="F266" i="1"/>
  <c r="F221" i="1"/>
  <c r="F159" i="1"/>
  <c r="F261" i="1"/>
  <c r="F192" i="1"/>
  <c r="F251" i="1"/>
  <c r="F198" i="1"/>
  <c r="F215" i="1"/>
  <c r="F281" i="1"/>
  <c r="F209" i="1"/>
  <c r="F156" i="1"/>
  <c r="F212" i="1"/>
  <c r="F206" i="1"/>
  <c r="F275" i="1"/>
  <c r="F272" i="1"/>
  <c r="F153" i="1"/>
  <c r="F227" i="1"/>
  <c r="F168" i="1"/>
  <c r="F230" i="1"/>
  <c r="F171" i="1"/>
  <c r="F183" i="1"/>
  <c r="F258" i="1"/>
  <c r="F189" i="1"/>
  <c r="I44" i="4"/>
  <c r="I45" i="4"/>
  <c r="K47" i="4"/>
  <c r="J47" i="4"/>
  <c r="I47" i="4"/>
  <c r="F47" i="4"/>
  <c r="C47" i="4"/>
  <c r="K46" i="4"/>
  <c r="J46" i="4"/>
  <c r="I46" i="4"/>
  <c r="F46" i="4"/>
  <c r="C46" i="4"/>
  <c r="K45" i="4"/>
  <c r="J45" i="4"/>
  <c r="F45" i="4"/>
  <c r="C45" i="4"/>
  <c r="K44" i="4"/>
  <c r="J44" i="4" s="1"/>
  <c r="F44" i="4"/>
  <c r="C44" i="4"/>
  <c r="K43" i="4"/>
  <c r="J43" i="4" s="1"/>
  <c r="I43" i="4"/>
  <c r="F43" i="4"/>
  <c r="C43" i="4"/>
  <c r="K42" i="4"/>
  <c r="J42" i="4" s="1"/>
  <c r="I42" i="4"/>
  <c r="F42" i="4"/>
  <c r="C42" i="4"/>
  <c r="K41" i="4"/>
  <c r="J41" i="4" s="1"/>
  <c r="I41" i="4"/>
  <c r="F41" i="4"/>
  <c r="C41" i="4"/>
  <c r="K40" i="4"/>
  <c r="J40" i="4"/>
  <c r="I40" i="4"/>
  <c r="F40" i="4"/>
  <c r="C40" i="4"/>
  <c r="K39" i="4"/>
  <c r="I39" i="4"/>
  <c r="J39" i="4" s="1"/>
  <c r="F39" i="4"/>
  <c r="C39" i="4"/>
  <c r="K38" i="4"/>
  <c r="J38" i="4" s="1"/>
  <c r="I38" i="4"/>
  <c r="F38" i="4"/>
  <c r="C38" i="4"/>
  <c r="K37" i="4"/>
  <c r="J37" i="4" s="1"/>
  <c r="I37" i="4"/>
  <c r="F37" i="4"/>
  <c r="C37" i="4"/>
  <c r="K36" i="4"/>
  <c r="J36" i="4" s="1"/>
  <c r="I36" i="4"/>
  <c r="F36" i="4"/>
  <c r="C36" i="4"/>
  <c r="K35" i="4"/>
  <c r="J35" i="4"/>
  <c r="I35" i="4"/>
  <c r="F35" i="4"/>
  <c r="C35" i="4"/>
  <c r="K34" i="4"/>
  <c r="J34" i="4"/>
  <c r="I34" i="4"/>
  <c r="F34" i="4"/>
  <c r="C34" i="4"/>
  <c r="K33" i="4"/>
  <c r="I33" i="4"/>
  <c r="J33" i="4" s="1"/>
  <c r="F33" i="4"/>
  <c r="C33" i="4"/>
  <c r="K32" i="4"/>
  <c r="I32" i="4"/>
  <c r="J32" i="4" s="1"/>
  <c r="F32" i="4"/>
  <c r="C32" i="4"/>
  <c r="K31" i="4"/>
  <c r="I31" i="4"/>
  <c r="F31" i="4"/>
  <c r="C31" i="4"/>
  <c r="A31" i="4"/>
  <c r="A32" i="4"/>
  <c r="A33" i="4"/>
  <c r="A34" i="4" s="1"/>
  <c r="K30" i="4"/>
  <c r="I30" i="4"/>
  <c r="F30" i="4"/>
  <c r="C30" i="4"/>
  <c r="K23" i="4"/>
  <c r="I23" i="4"/>
  <c r="J23" i="4" s="1"/>
  <c r="F23" i="4"/>
  <c r="C23" i="4"/>
  <c r="K22" i="4"/>
  <c r="J22" i="4" s="1"/>
  <c r="I22" i="4"/>
  <c r="F22" i="4"/>
  <c r="C22" i="4"/>
  <c r="K21" i="4"/>
  <c r="J21" i="4" s="1"/>
  <c r="I21" i="4"/>
  <c r="F21" i="4"/>
  <c r="C21" i="4"/>
  <c r="K20" i="4"/>
  <c r="J20" i="4" s="1"/>
  <c r="I20" i="4"/>
  <c r="F20" i="4"/>
  <c r="C20" i="4"/>
  <c r="K19" i="4"/>
  <c r="J19" i="4"/>
  <c r="I19" i="4"/>
  <c r="F19" i="4"/>
  <c r="C19" i="4"/>
  <c r="K18" i="4"/>
  <c r="J18" i="4"/>
  <c r="I18" i="4"/>
  <c r="F18" i="4"/>
  <c r="C18" i="4"/>
  <c r="K17" i="4"/>
  <c r="J17" i="4"/>
  <c r="I17" i="4"/>
  <c r="F17" i="4"/>
  <c r="C17" i="4"/>
  <c r="K16" i="4"/>
  <c r="I16" i="4"/>
  <c r="F16" i="4"/>
  <c r="C16" i="4"/>
  <c r="K15" i="4"/>
  <c r="J15" i="4" s="1"/>
  <c r="I15" i="4"/>
  <c r="F15" i="4"/>
  <c r="C15" i="4"/>
  <c r="K14" i="4"/>
  <c r="J14" i="4" s="1"/>
  <c r="I14" i="4"/>
  <c r="F14" i="4"/>
  <c r="C14" i="4"/>
  <c r="K13" i="4"/>
  <c r="J13" i="4"/>
  <c r="I13" i="4"/>
  <c r="F13" i="4"/>
  <c r="C13" i="4"/>
  <c r="K12" i="4"/>
  <c r="I12" i="4"/>
  <c r="F12" i="4"/>
  <c r="C12" i="4"/>
  <c r="K11" i="4"/>
  <c r="J11" i="4" s="1"/>
  <c r="I11" i="4"/>
  <c r="F11" i="4"/>
  <c r="C11" i="4"/>
  <c r="K10" i="4"/>
  <c r="J10" i="4" s="1"/>
  <c r="I10" i="4"/>
  <c r="F10" i="4"/>
  <c r="C10" i="4"/>
  <c r="K9" i="4"/>
  <c r="J9" i="4" s="1"/>
  <c r="I9" i="4"/>
  <c r="F9" i="4"/>
  <c r="C9" i="4"/>
  <c r="K8" i="4"/>
  <c r="J8" i="4"/>
  <c r="I8" i="4"/>
  <c r="F8" i="4"/>
  <c r="C8" i="4"/>
  <c r="K7" i="4"/>
  <c r="J7" i="4" s="1"/>
  <c r="I7" i="4"/>
  <c r="F7" i="4"/>
  <c r="C7" i="4"/>
  <c r="A7" i="4"/>
  <c r="A8" i="4" s="1"/>
  <c r="A9" i="4" s="1"/>
  <c r="A10" i="4" s="1"/>
  <c r="K6" i="4"/>
  <c r="J6" i="4" s="1"/>
  <c r="I6" i="4"/>
  <c r="F6" i="4"/>
  <c r="C6" i="4"/>
  <c r="D28" i="1"/>
  <c r="D99" i="1"/>
  <c r="D56" i="1"/>
  <c r="C6" i="3"/>
  <c r="F6" i="3"/>
  <c r="I6" i="3"/>
  <c r="J6" i="3"/>
  <c r="K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C7" i="3"/>
  <c r="F7" i="3"/>
  <c r="I7" i="3"/>
  <c r="K7" i="3"/>
  <c r="J7" i="3" s="1"/>
  <c r="C8" i="3"/>
  <c r="F8" i="3"/>
  <c r="I8" i="3"/>
  <c r="K8" i="3"/>
  <c r="J8" i="3" s="1"/>
  <c r="C9" i="3"/>
  <c r="F9" i="3"/>
  <c r="I9" i="3"/>
  <c r="K9" i="3"/>
  <c r="J9" i="3" s="1"/>
  <c r="C10" i="3"/>
  <c r="F10" i="3"/>
  <c r="I10" i="3"/>
  <c r="K10" i="3"/>
  <c r="J10" i="3" s="1"/>
  <c r="C11" i="3"/>
  <c r="F11" i="3"/>
  <c r="I11" i="3"/>
  <c r="J11" i="3"/>
  <c r="K11" i="3"/>
  <c r="C12" i="3"/>
  <c r="F12" i="3"/>
  <c r="I12" i="3"/>
  <c r="J12" i="3"/>
  <c r="K12" i="3"/>
  <c r="C13" i="3"/>
  <c r="F13" i="3"/>
  <c r="I13" i="3"/>
  <c r="K13" i="3"/>
  <c r="J13" i="3" s="1"/>
  <c r="C14" i="3"/>
  <c r="F14" i="3"/>
  <c r="I14" i="3"/>
  <c r="K14" i="3"/>
  <c r="J14" i="3" s="1"/>
  <c r="C15" i="3"/>
  <c r="F15" i="3"/>
  <c r="I15" i="3"/>
  <c r="K15" i="3"/>
  <c r="J15" i="3" s="1"/>
  <c r="C16" i="3"/>
  <c r="F16" i="3"/>
  <c r="I16" i="3"/>
  <c r="K16" i="3"/>
  <c r="J16" i="3" s="1"/>
  <c r="C17" i="3"/>
  <c r="F17" i="3"/>
  <c r="I17" i="3"/>
  <c r="K17" i="3"/>
  <c r="J17" i="3" s="1"/>
  <c r="C18" i="3"/>
  <c r="F18" i="3"/>
  <c r="I18" i="3"/>
  <c r="J18" i="3"/>
  <c r="K18" i="3"/>
  <c r="C19" i="3"/>
  <c r="F19" i="3"/>
  <c r="I19" i="3"/>
  <c r="J19" i="3"/>
  <c r="K19" i="3"/>
  <c r="C20" i="3"/>
  <c r="F20" i="3"/>
  <c r="I20" i="3"/>
  <c r="J20" i="3"/>
  <c r="K20" i="3"/>
  <c r="C21" i="3"/>
  <c r="F21" i="3"/>
  <c r="I21" i="3"/>
  <c r="K21" i="3"/>
  <c r="J21" i="3" s="1"/>
  <c r="C28" i="3"/>
  <c r="F28" i="3"/>
  <c r="I28" i="3"/>
  <c r="K28" i="3"/>
  <c r="J28" i="3"/>
  <c r="A29" i="3"/>
  <c r="C29" i="3"/>
  <c r="F29" i="3"/>
  <c r="I29" i="3"/>
  <c r="K29" i="3"/>
  <c r="J29" i="3" s="1"/>
  <c r="A30" i="3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C30" i="3"/>
  <c r="F30" i="3"/>
  <c r="I30" i="3"/>
  <c r="K30" i="3"/>
  <c r="J30" i="3" s="1"/>
  <c r="C31" i="3"/>
  <c r="F31" i="3"/>
  <c r="I31" i="3"/>
  <c r="K31" i="3"/>
  <c r="J31" i="3" s="1"/>
  <c r="C32" i="3"/>
  <c r="F32" i="3"/>
  <c r="I32" i="3"/>
  <c r="K32" i="3"/>
  <c r="J32" i="3" s="1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 s="1"/>
  <c r="C36" i="3"/>
  <c r="F36" i="3"/>
  <c r="I36" i="3"/>
  <c r="K36" i="3"/>
  <c r="J36" i="3"/>
  <c r="C37" i="3"/>
  <c r="F37" i="3"/>
  <c r="I37" i="3"/>
  <c r="K37" i="3"/>
  <c r="J37" i="3" s="1"/>
  <c r="C38" i="3"/>
  <c r="F38" i="3"/>
  <c r="I38" i="3"/>
  <c r="K38" i="3"/>
  <c r="J38" i="3" s="1"/>
  <c r="C39" i="3"/>
  <c r="F39" i="3"/>
  <c r="I39" i="3"/>
  <c r="K39" i="3"/>
  <c r="J39" i="3" s="1"/>
  <c r="C40" i="3"/>
  <c r="F40" i="3"/>
  <c r="I40" i="3"/>
  <c r="K40" i="3"/>
  <c r="J40" i="3" s="1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 s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5" i="1"/>
  <c r="D76" i="1"/>
  <c r="D78" i="1"/>
  <c r="D79" i="1"/>
  <c r="D80" i="1"/>
  <c r="D81" i="1"/>
  <c r="D82" i="1"/>
  <c r="D83" i="1"/>
  <c r="D87" i="1"/>
  <c r="D91" i="1"/>
  <c r="D92" i="1"/>
  <c r="D93" i="1"/>
  <c r="D94" i="1"/>
  <c r="D95" i="1"/>
  <c r="D96" i="1"/>
  <c r="D97" i="1"/>
  <c r="D98" i="1"/>
  <c r="D100" i="1"/>
  <c r="D101" i="1"/>
  <c r="D102" i="1"/>
  <c r="D104" i="1"/>
  <c r="D105" i="1"/>
  <c r="D106" i="1"/>
  <c r="D107" i="1"/>
  <c r="D108" i="1"/>
  <c r="D109" i="1"/>
  <c r="D110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J12" i="4"/>
  <c r="J16" i="4"/>
  <c r="J30" i="4"/>
  <c r="J31" i="4"/>
</calcChain>
</file>

<file path=xl/sharedStrings.xml><?xml version="1.0" encoding="utf-8"?>
<sst xmlns="http://schemas.openxmlformats.org/spreadsheetml/2006/main" count="520" uniqueCount="348">
  <si>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</si>
  <si>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</si>
  <si>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</si>
  <si>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</si>
  <si>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</si>
  <si>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</si>
  <si>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</si>
  <si>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</si>
  <si>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</si>
  <si>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</si>
  <si>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</si>
  <si>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</si>
  <si>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</si>
  <si>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</si>
  <si>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</si>
  <si>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</si>
  <si>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</si>
  <si>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</si>
  <si>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</si>
  <si>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</si>
  <si>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</si>
  <si>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</si>
  <si>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</si>
  <si>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</si>
  <si>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</si>
  <si>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</si>
  <si>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</si>
  <si>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</si>
  <si>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</si>
  <si>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</si>
  <si>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</si>
  <si>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</si>
  <si>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</si>
  <si>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</si>
  <si>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</si>
  <si>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</si>
  <si>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</si>
  <si>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</si>
  <si>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</si>
  <si>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</si>
  <si>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</si>
  <si>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</si>
  <si>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</si>
  <si>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</si>
  <si>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</si>
  <si>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</si>
  <si>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</si>
  <si>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</si>
  <si>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</si>
  <si>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</si>
  <si>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</si>
  <si>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</si>
  <si>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</si>
  <si>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</si>
  <si>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</si>
  <si>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</si>
  <si>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</si>
  <si>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</si>
  <si>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</si>
  <si>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</si>
  <si>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</si>
  <si>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</si>
  <si>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</si>
  <si>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</si>
  <si>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</si>
  <si>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</si>
  <si>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</si>
  <si>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</si>
  <si>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</si>
  <si>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</si>
  <si>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</si>
  <si>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</si>
  <si>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</si>
  <si>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</si>
  <si>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</si>
  <si>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</si>
  <si>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</si>
  <si>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</si>
  <si>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</si>
  <si>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</si>
  <si>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</si>
  <si>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</si>
  <si>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</si>
  <si>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</si>
  <si>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</si>
  <si>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</si>
  <si>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</si>
  <si>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</si>
  <si>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</si>
  <si>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</si>
  <si>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</si>
  <si>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</si>
  <si>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</si>
  <si>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</si>
  <si>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</si>
  <si>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</si>
  <si>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</si>
  <si>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</si>
  <si>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</si>
  <si>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</si>
  <si>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</si>
  <si>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</si>
  <si>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</si>
  <si>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</si>
  <si>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</si>
  <si>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</si>
  <si>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</si>
  <si>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</si>
  <si>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</si>
  <si>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</si>
  <si>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</si>
  <si>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</si>
  <si>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</si>
  <si>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</si>
  <si>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</si>
  <si>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</si>
  <si>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</si>
  <si>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</si>
  <si>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</si>
  <si>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</si>
  <si>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</si>
  <si>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</si>
  <si>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</si>
  <si>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</si>
  <si>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</si>
  <si>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</si>
  <si>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</si>
  <si>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</si>
  <si>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</si>
  <si>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</si>
  <si>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</si>
  <si>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</si>
  <si>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</si>
  <si>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</si>
  <si>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</si>
  <si>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</si>
  <si>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</si>
  <si>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</si>
  <si>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</si>
  <si>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</si>
  <si>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</si>
  <si>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</si>
  <si>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</si>
  <si>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</si>
  <si>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</si>
  <si>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</si>
  <si>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</si>
  <si>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</si>
  <si>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</si>
  <si>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</si>
  <si>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</si>
  <si>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</si>
  <si>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</si>
  <si>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</si>
  <si>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</si>
  <si>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</si>
  <si>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</si>
  <si>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</si>
  <si>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</si>
  <si>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</si>
  <si>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</si>
  <si>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</si>
  <si>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</si>
  <si>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</si>
  <si>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</si>
  <si>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</si>
  <si>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</si>
  <si>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</si>
  <si>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</si>
  <si>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</si>
  <si>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</si>
  <si>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</si>
  <si>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</si>
  <si>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</si>
  <si>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</si>
  <si>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</si>
  <si>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</si>
  <si>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</si>
  <si>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</si>
  <si>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</si>
  <si>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</si>
  <si>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</si>
  <si>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</si>
  <si>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</si>
  <si>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</si>
  <si>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</si>
  <si>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</si>
  <si>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</si>
  <si>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</si>
  <si>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</si>
  <si>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</si>
  <si>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</si>
  <si>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</si>
  <si>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</si>
  <si>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</si>
  <si>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</si>
  <si>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</si>
  <si>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</si>
  <si>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</si>
  <si>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</si>
  <si>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</si>
  <si>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</si>
  <si>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</si>
  <si>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</si>
  <si>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</si>
  <si>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</si>
  <si>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</si>
  <si>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</si>
  <si>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</si>
  <si>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</si>
  <si>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</si>
  <si>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</si>
  <si>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</si>
  <si>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</si>
  <si>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</si>
  <si>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</si>
  <si>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</si>
  <si>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</si>
  <si>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</si>
  <si>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</si>
  <si>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</si>
  <si>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>Uchwała dotyczy zmiany wieloletniej prognozy finansowej Województwa Kujawsko-Pomorskiego na lata 2022-2039.</t>
  </si>
  <si>
    <t>Szczegółowy zakres zmian budżetu województwa na 2022 r., które wpływają na załącznik nr 1 do wieloletniej prognozy finansowej przedstawia poniższa tabela:</t>
  </si>
  <si>
    <t>Plan na 2022 rok
(przed zmianą)</t>
  </si>
  <si>
    <t>Obowiązująca wieloletnia prognoza finansowa Województwa Kujawsko-Pomorskiego obejmuje lata 2022-2039.</t>
  </si>
  <si>
    <t>Art. 226-229 i 232 ustawy z dnia 27 sierpnia 2009 r. o finansach publicznych określają szczegółowość wieloletniej prognozy finansowej jednostki samorządu terytorialnego, tj. minimalny zakres informacji i danych jakie powinny się w niej znaleźć.</t>
  </si>
  <si>
    <t>Zestawienie zmian w planowanych dochodach, wydatkach oraz przychodach w latach 2022-2039 przedstawia załączona tabela.</t>
  </si>
  <si>
    <t>Zmiany dochodów, wydatków, przychodów i rozchodów oraz wynik budżetowy i finansowy w latach 2022-2039</t>
  </si>
  <si>
    <t>Skutkiem uchwały jest zmiana wieloletniej prognozy finansowej Województwa Kujawsko-Pomorskiego na lata 2022-2039, zgodnie z załącznikiem do niniejszej uchwały.</t>
  </si>
  <si>
    <t>Pozostałe zmiany</t>
  </si>
  <si>
    <t>Ponadto dokonuje się zmian w załączniku nr 2 do wieloletniej prognozy finansowej "Wykaz przedsięwzięć wieloletnich" wynikających:</t>
  </si>
  <si>
    <t xml:space="preserve"> - ze zmiany ogólnego kosztu zadań,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</si>
  <si>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</si>
  <si>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</si>
  <si>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</si>
  <si>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</si>
  <si>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</si>
  <si>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</si>
  <si>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</si>
  <si>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Wydatki bieżące</t>
  </si>
  <si>
    <t xml:space="preserve">Wydatki na programy, projekty lub zadania pozostałe </t>
  </si>
  <si>
    <t xml:space="preserve"> - ze zmiany budżetu województwa na 2022 r.;</t>
  </si>
  <si>
    <t>Dokonuje się zmiany w wieloletniej prognozie finansowej Województwa Kujawsko-Pomorskiego na lata 2022-2039. Zmiany wynikają:</t>
  </si>
  <si>
    <t>Zgodnie z art. 18 pkt 20 ustawy z dnia 5 czerwca 1998 r. o samorządzie województwa  (Dz. U. z 2022 r. poz. 2094) do kompetencji sejmiku województwa należy podejmowanie uchwał w innych sprawach zastrzeżonych ustawami. Natomiast art. 231 ustawy z dnia 27 sierpnia 2009 r. o finansach publicznych (Dz. U. z 2022 r. poz. 1634, z późn. zm.) uprawnia organ stanowiący do zmiany kwot wydatków na zaplanowane w wieloletniej prognozie finansowej przedsięwzięcia.</t>
  </si>
  <si>
    <t xml:space="preserve"> - ze zmiany przychodów i rozchodów w poszczególnych latach;</t>
  </si>
  <si>
    <t xml:space="preserve"> - ze zmiany w planowanych przedsięwzięciach.</t>
  </si>
  <si>
    <t xml:space="preserve">Wydatki na programy, projekty lub zadania związane z programami realizowanymi z udziałem środków, o których mowa w art. 5 ust. 1 pkt 2 i 3 ustawy z dnia 27 sierpnia 2009 r. o finansach publicznych </t>
  </si>
  <si>
    <t>RPO 2020 - Dz. 2.1 - Budowa kujawsko-pomorskiego systemu udostępniania elektronicznej dokumentacji medycznej - I etap - Poprawa jakości świadczonych usług medycznych z wykorzystaniem narzędzi ICT</t>
  </si>
  <si>
    <t>RPO 2020 - Dz. 2.1 - Infostrada Kujaw i Pomorza 2.0 - Wzrost efektywności działań administracji samorządowej oraz jakości usług publicznych</t>
  </si>
  <si>
    <t>RPO 2020 - Dz. 2.2 - Kultura w zasięgu 2.0 - Wzrost dostępności zasobów dziedzictwa regionalnego poprzez ich digitalizację</t>
  </si>
  <si>
    <t>1.1.6</t>
  </si>
  <si>
    <t>(wydłuża się okres realizacji projektu do 2023 r.)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</si>
  <si>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</si>
  <si>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</si>
  <si>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</si>
  <si>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</si>
  <si>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</si>
  <si>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</si>
  <si>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</si>
  <si>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</si>
  <si>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</si>
  <si>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</si>
  <si>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RPO 2020 - Dz. 6.1.1 – Doposażenie szpitali w województwie kujawsko-pomorskim związane z zapobieganiem, przeciwdziałaniem i zwalczaniem COVID-19 – Wsparcie podmiotów leczniczych w zwalczaniu epidemii COVID-19</t>
  </si>
  <si>
    <t>1.1.17</t>
  </si>
  <si>
    <t>RPO 2020 - RPO WKP 2014-2020 (współfinansowanie krajowe dla beneficjentów środków EFS) - Ułatwienie absorpcji środków (Urząd Marszałkowski w Toruniu)</t>
  </si>
  <si>
    <t>(dokonuje się aktualizacji puli środków na współfinansowanie z EFS)</t>
  </si>
  <si>
    <t>RPO 2020 - RPO WKP 2014-2020 (współfinansowanie krajowe dla beneficjentów środków EFS) - Ułatwienie absorpcji środków (Wojewódzki Urząd Pracy w Toruniu)</t>
  </si>
  <si>
    <t>RPO 2020 - Pomoc Techniczna RPO 2014-2020 - WPD PT "Sprawne zarządzanie i wdrażanie RPO WK-P w latach 2018-2023"  - Zapewnienie technicznego i finansowego wsparcia procesu zarządzania, wdrażania, monitorowania i kontroli w celu sprawnego wdrażania oraz efektywnego wykorzystania środków (Urząd Marszałkowski w Toruniu)</t>
  </si>
  <si>
    <t>(dokonuje się zmniejszenia planowanych wydatków w celu dostosowania do projektu zmiany WPD PT "Sprawne zarządzanie i wdrażanie RPO WK-P w latach 2018-2023")</t>
  </si>
  <si>
    <t>RPO 2020 - Pomoc Techniczna RPO 2014-2020 (Dz. 12.1 - pula) - Zapewnienie technicznego i finansowego wsparcia procesu zarządzania, wdrażania, monitorowania i kontroli w celu sprawnego wdrażania oraz efektywnego wykorzystania środków (Urząd Marszałkowski w Toruniu)</t>
  </si>
  <si>
    <t>IZ - POWER Dz. 2.5 - Kooperacja-efektywna i skuteczna - Wzmocnienie potencjału instytucji działających na rzecz wyłączenia społecznego</t>
  </si>
  <si>
    <t>Wydatki majątkowe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</si>
  <si>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</si>
  <si>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</si>
  <si>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</si>
  <si>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</si>
  <si>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</si>
  <si>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</si>
  <si>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</si>
  <si>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</si>
  <si>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</si>
  <si>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</si>
  <si>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</si>
  <si>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</si>
  <si>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</si>
  <si>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RPO 2020 - RPO WKP 2014-2020 (współfinansowanie krajowe dla beneficjentów środków EFRR) - Ułatwienie absorpcji środków (Urząd Marszałkowski w Toruniu)</t>
  </si>
  <si>
    <t>(dokonuje się aktualizacji puli środków na współfinansowanie z EFRR)</t>
  </si>
  <si>
    <t>Promocja Województwa Kujawsko-Pomorskiego w ramach współpracy z przewoźnikami lotniczymi - Upowszechnianie wiedzy o województwie kujawsko-pomorskim</t>
  </si>
  <si>
    <t>Wydatki inwestycyjne</t>
  </si>
  <si>
    <t>2.2.2</t>
  </si>
  <si>
    <t>IW - Objęcie udziałów w podwyższonym kapitale spółki Regionalny Ośrodek Edukacji Ekologicznej Sp. z o.o. - Poprawa konkurencyjności producentów rolnych</t>
  </si>
  <si>
    <t>2.2.3</t>
  </si>
  <si>
    <t>2.2.4</t>
  </si>
  <si>
    <t>2.2.5</t>
  </si>
  <si>
    <t>2.2.6</t>
  </si>
  <si>
    <t>Dotowanie kolejowych przewozów pasażerskich 2022-2030 (Pakiet I) - Organizowanie publicznego transportu zbiorowego na liniach kolejowych</t>
  </si>
  <si>
    <t>(odstępuje się od realizacji zadania w związku z modyfikacją postępowania przetargowego na świadczenie usług w publicznym transporcie zbiorowym w kolejowych przewozach pasażerskich na terenie województwa kujawsko-pomorskiego w okresie od 11 grudnia 2022 r. do 14 grudnia 2030 r.)</t>
  </si>
  <si>
    <t>RPO 2020 - Dz. 4.5 - Modernizacja zagrody wiejskiej w Dusocinie na potrzeby ośrodka edukacji ekologicznej na terenie Parku Krajobrazowego "Góry Łosiowe" wraz z czynną ochroną przyrody na obszarze Natura 2000 - Ochrona i promocja zasobów przyrodniczych oraz podniesienie świadomości edukacji ekologiczno-przyrodniczej</t>
  </si>
  <si>
    <t>(dokonuje się przeniesienia części planowanych wydatków z roku 2022 do roku 2023 w celu dostosowania do zaktualizowanego harmonogramu realizacji zadań. Ogólna wartość projektu nie ulega zmianie)</t>
  </si>
  <si>
    <t>RPO 2020 - Dz. 4.5 - Budowa stacji terenowo-badawczej "Podmoście" - Ochrona i promocja zasobów przyrodniczych oraz podniesienie świadomości edukacji ekologiczno-przyrodniczej</t>
  </si>
  <si>
    <t>(wydłuża się okres realizacji projektu do 2023 r. oraz dokonuje się przeniesienia planowanych wydatków z roku 2022 do roku 2023 w celu dostosowania do zaktualizowanego harmonogramu realizacji zadań. Ogólna wartość projektu nie ulega zmianie)</t>
  </si>
  <si>
    <t>RPO 2020 - Dz. 1.5.2 - Wsparcie umiędzynarodowienia kujawsko-pomorskich MŚP oraz promocja potencjału gospodarczego regionu - Zwiększenie poziomu handlu zagranicznego sektora MŚP</t>
  </si>
  <si>
    <t>(wydłuża się okres realizacji projektu do 2023 r. oraz dokonuje się przeniesienia części planowanych wydatków z roku 2022 do roku 2023 z przeznaczeniem na pokrycie kosztów misji gospodarczych dla przedsiębiorców. Ogólna wartość projektu nie ulega zmianie)</t>
  </si>
  <si>
    <t>IW - Przebudowa drogi wojewódzkiej Nr 551 Strzyżawa-Dąbrowa Chełmińska-Unisław-Wybcz-Chełmża-Wąbrzeźno na odcinku od km 17+515 do km 22+550- Poprawa bezpieczeństwa ruchu drogowego</t>
  </si>
  <si>
    <t>(dokonuje się zwiększenia planowanych na 2022 r. wydatków oraz ogólnej wartości zadania  w związku ze znacznym wzrostem cen materiałów i usług)</t>
  </si>
  <si>
    <t>IW - Rozbudowa drogi wojewódzkiej Nr 543 Paparzyn-Szabda w m. Jabłonowo-Zamek - Poprawa bezpieczeństwa ruchu drogowego</t>
  </si>
  <si>
    <t>RPO 2020 - Dz. 2.1 - Budowa kujawsko-pomorskiego systemu udostępniania elektronicznej dokumentacji medycznej - II etap  - Poprawa jakości świadczonych usług medycznych z wykorzystaniem narzędzi ICT</t>
  </si>
  <si>
    <t>IW - Rozbudowa Opery Nova w Bydgoszczy o IV krąg - Poprawa infrastruktury kultury</t>
  </si>
  <si>
    <t>IZ - Punkty Informacyjne Funduszy Europejskich - Zapewnienie dostępu do informacji na temat funduszy unijnych</t>
  </si>
  <si>
    <t>(dokonuje się zmniejszenia planowanych na 2022 r. wydatków oraz ogólnej wartości zadania w związku z oszczędnościami poprzetargowymi za usługi promocyjne w 2022 r.)</t>
  </si>
  <si>
    <t>RPO 2020 - Dz. 3.3 - Zwiększenie efektywności energetycznej budynku Urzędu Marszałkowskiego Województwa Kujawsko-Pomorskiego w Toruniu jako element kompleksowej modernizacji budynku - Poprawa efektywności energetycznej budynków użyteczności publicznej</t>
  </si>
  <si>
    <t>RPO 2020 - Dz. 4.2 - Punkty selektywnego zbierania odpadów komunalnych w województwie kujawsko-pomorskim - Zapewnienie kompleksowej gospodarki odpadami</t>
  </si>
  <si>
    <t>(dokonuje się zmniejszenia planowanych w poszczególnych latach wydatków oraz zmniejszenia ogólnej wartości projektu w związku z odstąpieniem od realizacji projektu trzech Grantobiorców: Gminy Czernikowo, Gminy Lubraniec i Gminy Radomin)</t>
  </si>
  <si>
    <t>IW - Budowa parkingu przy Operze Nova w Bydgoszczy - Zwiększenie dostępności do instytucji kultury poprzez zapewnienie miejsc parkingowych</t>
  </si>
  <si>
    <t>IZ - POIŚ, Dz. 8.1 - Młyn Kultury - Przebudowa, rozbudowa i zmiana sposobu użytkowania budynku magazynowego przy ul. Kościuszki 77 w Toruniu na budynek o funkcji użyteczności publicznej - Poprawa dostępu do infrastruktury kultury</t>
  </si>
  <si>
    <t>RPO 2020 - Dz. 3.3 - Termomodernizacja obiektów użyteczności publicznej: budynek Regionalnego Ośrodka Polityki Społecznej w Toruniu - Poprawa efektywności energetycznej budynków użyteczności publicznej</t>
  </si>
  <si>
    <t>(dokonuje się zwiększenia planowanych na 2022 r. wydatków oraz ogólnej wartości projektu w celu dostosowania do zaktualizowanego wniosku o dofinansowanie projektu)</t>
  </si>
  <si>
    <t>(dokonuje się zwiększenia planowanych wydatków wynikających ze zaktualizowanego Rocznego Planu udzielenia dotacji celowej z budżetu państwa)</t>
  </si>
  <si>
    <t>IW - Budowa obwodnicy miasta Brodnicy - Poprawa bezpieczeństwa ruchu drogowego</t>
  </si>
  <si>
    <t>(wydłuża się okres realizacji projektu do 2023 r. oraz przenosi się część planowanych wydatków z roku 2022 do roku 2023 w celu dostosowania do zaktualizowanego harmonogramu realizacji zadań. Ogólna wartość projektu nie ulega zmianie)</t>
  </si>
  <si>
    <t>RPO 2020 - Dz. 1.5.2 - Expressway - promocja terenów inwestycyjnych - Zwiększenie rozpoznawalności województwa kujawsko-pomorskiego jako miejsca o wysokim potencjale inwestycyjnym</t>
  </si>
  <si>
    <t>(dokonuje się przeniesienia części planowanych wydatków z roku 2022 do roku 2023 w związku z przeniesieniem części zadań do realizacji w roku 2023. Ogólna wartość projektu nie ulega zmianie)</t>
  </si>
  <si>
    <t>RPO 2020 - Dz. 1.5.2 - Invest in BiT CITY 2. Promocja potencjału gospodarczego oraz promocja atrakcyjności inwestycyjnej miast prezydenckich województwa kujawsko-pomorskiego - Zwiększenie rozpoznawalności województwa kujawsko-pomorskiego jako miejsca o wysokim potencjale inwestycyjnym</t>
  </si>
  <si>
    <t xml:space="preserve">W powyższej uchwale wprowadzone są zmiany wynikające ze zmiany budżetu województwa na 2022 r. dokonane uchwałami Zarządu Województwa Kujawsko-Pomorskiego: Nr 43/1669/22 z dnia 2 listopada 2022 r. oraz Nr 47/1882/22 z dnia 30 listopada 2022 r. zmieniającymi uchwałę w sprawie budżetu województwa na rok  2022 a także zmiany ujęte w projekcie uchwały Sejmiku Województwa Kujawsko-Pomorskiego w sprawie zmiany budżetu województwa na rok 2022. </t>
  </si>
  <si>
    <t>(wydłuża się okres realizacji projektu do 2023 r. oraz przenosi się  część planowanych wydatków z roku 2022 do roku 2023 w celu dostosowania do zaktualizowanego wniosku o dofinansowanie projektu. Ogólna wartość projektu ulega zwiększeniu)</t>
  </si>
  <si>
    <t>(dokonuje się urealnienia poniesionych do końca 2021 r. wydatków, przeniesienia planowanych wydatków z roku 2022 na lata następne oraz zwiększenia ogólnej wartości zadania w celu dostosowania do wartości poprzetargowych na roboty budowlano-montażowe związane z rozbudową Opery o IV krąg wraz z infrastrukturą parkingową)</t>
  </si>
  <si>
    <t>Dokonuje się zmian w zakresie planowanych dochodów i wydatków oraz przychodów. Zmiany wynikają przede wszystkim:</t>
  </si>
  <si>
    <t xml:space="preserve"> - z przeniesienia planowanych wydatków między latami realizacji zadań.</t>
  </si>
  <si>
    <t xml:space="preserve"> - z aktualizacji wielkości dochodów i wydatków w poszczególnych latach,</t>
  </si>
  <si>
    <t xml:space="preserve"> - z rezygnacji z realizacji zadań,</t>
  </si>
  <si>
    <t>(dokonuje się przeniesienia części planowanych wydatków z roku 2022 do roku 2023 przeznaczonych na przeprowadzenie ogólnopolskiej diagnozy w zakresie deinstytucjonalizacji usług społecznych. Ogólna wartość projektu nie ulega zmianie)</t>
  </si>
  <si>
    <t>(dokonuje się przeniesienia części planowanych wydatków z roku 2022 do roku 2023 w związku z powstałym opóźnieniem procedury wszczęcia postępowań przetargowych przez szpitale wojewódzkie. Ogólna wartość projektu nie ulega zmianie)</t>
  </si>
  <si>
    <t>(dokonuje się zwiększenia planowanych na 2022 r. wydatków na podwyższenie kapitału zakładowego Spółki z przeznaczeniem na pokrycie wkładu własnego do projektu "Krótki Łańcuch Żywności - pilotaż w Toruniu". Ogólna wartość zadania ulega zwiększeniu)</t>
  </si>
  <si>
    <t>(dokonuje się przeniesienia wydatków z roku 2022 i 2023 oraz części planowanych wydatków z roku 2024 na lata następne w celu dostosowania do harmonogramu prac. Ogólna wartość zadania nie ulega zmianie)</t>
  </si>
  <si>
    <t>(odstępuje się od realizacji projektu w związku z wyczerpaniem kwoty alokacji w ramach konkursu RPKP.03.03.00-IZ-00-04-404/20 i  brakiem dofinansowania na powyższy projekt)</t>
  </si>
  <si>
    <t>(dokonuje się zmniejszenia planowanych w poszczególnych latach wydatków oraz zmniejszenia ogólnej wartości projektu w związku z odstąpieniem od realizacji projektu trzech Grantobiorców: Gminy Czernikowo, Gminy Lubraniec i Gminy Radomin i zmniejszeniem wartości kosztów pośrednich projektu)</t>
  </si>
  <si>
    <t>(wydłuża się okres realizacji projektu do 2023 r. oraz przenosi się  część planowanych wydatków z roku 2022 do roku 2023 w związku z przeniesieniem na 2023 r. działań promocyjnych. Ogólna wartość projektu nie ulega zmianie)</t>
  </si>
  <si>
    <t>(dokonuje się przeniesienia części planowanych wydatków z roku 2022 do roku 2023 w związku z opóźnieniami w postępowaniach przetargowych w wyniku konieczności wprowadzenia zmian w dokumentacji technicznej. Ogólna wartość projektu nie ulega zmianie)</t>
  </si>
  <si>
    <t>(dokonuje się przeniesienia części planowanych wydatków z roku 2022 do roku 2023 w związku z przeniesieniem na 2023 r. zakresu rzeczowo-finansowego dotyczącego modernizacji zagrody. Ogólna wartość projektu nie ulega zmianie)</t>
  </si>
  <si>
    <t>(wydłuża się okres realizacji projektu do 2023 r. oraz dokonuje się przeniesienia części planowanych wydatków z roku 2022 do roku 2023 w związku z przeniesieniem na 2023 r. zakresu rzeczowo-finansowego dotyczącego budowy stacji terenowo-badawczej (ogłoszenie postępowania przetargowego na wyłonienie wykonawcy robót budowlanych przewidziane jest w styczniu 2023 r.). Ogólna wartość projektu nie ulega zmianie)</t>
  </si>
  <si>
    <t>(wydłuża się okres realizacji projektu do 2023 r. oraz przenosi się część planowanych wydatków z roku 2022 do roku 2023 z przeznaczeniem na zakup sprzętu medycznego. Ogólna wartość projektu nie ulega zmianie)</t>
  </si>
  <si>
    <t>(wydłuża się okres realizacji zadania do 2025 r. oraz przenosi się część planowanych wydatków z roku 2022 na lata następne w celu dostosowania do zaktualizowanego harmonogramu rzeczowo-finansowego. Ogólna wartość zadania ulega zwiększeniu w celu dostosowania do wartości poprzetargowych na roboty budowlane)</t>
  </si>
  <si>
    <t>1. ze zmian w planowanych przedsięwzięciach wieloletnich, w tym w przedsięwzięciach z udziałem środków unijnych,</t>
  </si>
  <si>
    <t>2. ze zmniejszenia planowanych przychodów w 2022 r. o kwotę 20.000.000 zł stanowiącą wolne środki, o których mowa w art. 2 pkt 6 ustawy o finansach publicznych, wynikające z rozliczenia środków pieniężnych z lat poprzednich, przeznaczonych na pokrycie deficytu budżetowego.</t>
  </si>
  <si>
    <t>(dokonuje się przeniesienia części planowanych wydatków z roku 2022 do roku 2023 w związku z przedłużającymi się postępowaniami przetargowymi dotyczącymi zakupu usług digitalizacji w technice 3D, dostawy i wdrożenia platformy wirtualnego przewodnictwa (platforma i dostawa multimediów) oraz późnym podpisaniem umów z wykonawcami na dostawę sprzętu. Ogólna wartość projektu nie ulega zmianie)</t>
  </si>
  <si>
    <t>(odstępuje się od realizacji projektu w związku z wyczerpaniem kwoty alokacji w ramach konkursu RPKP.03.03.00-IZ-00-04-404/20 i brakiem dofinansowania na powyższy projekt)</t>
  </si>
  <si>
    <t>(wydłuża się okres realizacji projektu do 2023 r. oraz dokonuje się przeniesienia części planowanych wydatków z roku 2022 do roku 2023 w związku ze zgłoszeniem przez partnera projektu wydłużenia terminu realizacji umowy z wykonawcą w zakresie modernizacji/budowy systemu ZSI. Wydatki inwestycyjne ulegają zmniejszeniu)</t>
  </si>
  <si>
    <t>(wydłuża się okres realizacji projektu do 2023 r. oraz dokonuje się przeniesienia części planowanych wydatków z roku 2022 do roku 2023 w związku z przeniesieniem części kosztów zarządzania projektem z roku 2022 do roku 2023. Wydatki bieżące nie ulegają zmianie)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</si>
</sst>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#,##0.00_ ;[Red]\-#,##0.00\ "/>
    <numFmt numFmtId="166" formatCode="#,##0.00\ &quot;zł&quot;"/>
  </numFmts>
  <fonts count="64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Czcionka tekstu podstawowego"/>
      <family val="2"/>
      <charset val="238"/>
    </font>
    <font>
      <i/>
      <sz val="12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8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4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60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178">
    <xf numFmtId="0" fontId="0" fillId="0" borderId="0" xfId="0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vertical="center" wrapText="1"/>
    </xf>
    <xf numFmtId="165" fontId="39" fillId="0" borderId="10" xfId="81" applyNumberFormat="1" applyFont="1" applyBorder="1" applyAlignment="1">
      <alignment vertical="center" shrinkToFit="1"/>
    </xf>
    <xf numFmtId="4" fontId="39" fillId="0" borderId="10" xfId="81" applyNumberFormat="1" applyFont="1" applyBorder="1" applyAlignment="1">
      <alignment vertical="center" shrinkToFit="1"/>
    </xf>
    <xf numFmtId="0" fontId="39" fillId="0" borderId="0" xfId="0" applyFont="1" applyAlignment="1">
      <alignment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 indent="2"/>
    </xf>
    <xf numFmtId="165" fontId="41" fillId="0" borderId="10" xfId="81" applyNumberFormat="1" applyFont="1" applyBorder="1" applyAlignment="1">
      <alignment vertical="center" shrinkToFit="1"/>
    </xf>
    <xf numFmtId="4" fontId="41" fillId="0" borderId="10" xfId="81" applyNumberFormat="1" applyFont="1" applyBorder="1" applyAlignment="1">
      <alignment vertical="center" shrinkToFit="1"/>
    </xf>
    <xf numFmtId="0" fontId="41" fillId="0" borderId="10" xfId="0" applyFont="1" applyBorder="1" applyAlignment="1">
      <alignment horizontal="left" vertical="center" wrapText="1" indent="4"/>
    </xf>
    <xf numFmtId="0" fontId="41" fillId="0" borderId="10" xfId="0" applyFont="1" applyBorder="1" applyAlignment="1">
      <alignment horizontal="left" vertical="center" wrapText="1" indent="6"/>
    </xf>
    <xf numFmtId="0" fontId="40" fillId="0" borderId="0" xfId="0" applyFont="1" applyAlignment="1">
      <alignment wrapText="1"/>
    </xf>
    <xf numFmtId="0" fontId="41" fillId="0" borderId="11" xfId="0" applyFont="1" applyBorder="1" applyAlignment="1">
      <alignment horizontal="left" vertical="center" wrapText="1" indent="6"/>
    </xf>
    <xf numFmtId="0" fontId="39" fillId="0" borderId="10" xfId="0" applyFont="1" applyBorder="1" applyAlignment="1">
      <alignment horizontal="left" vertical="center" wrapText="1" indent="2"/>
    </xf>
    <xf numFmtId="4" fontId="39" fillId="0" borderId="1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0" fontId="41" fillId="0" borderId="10" xfId="0" applyFont="1" applyBorder="1" applyAlignment="1">
      <alignment horizontal="left" vertical="center" wrapText="1" indent="8"/>
    </xf>
    <xf numFmtId="165" fontId="39" fillId="0" borderId="10" xfId="81" applyNumberFormat="1" applyFont="1" applyBorder="1" applyAlignment="1">
      <alignment horizontal="center" vertical="center" shrinkToFit="1"/>
    </xf>
    <xf numFmtId="4" fontId="39" fillId="0" borderId="10" xfId="81" applyNumberFormat="1" applyFont="1" applyBorder="1" applyAlignment="1">
      <alignment horizontal="center" vertical="center" shrinkToFit="1"/>
    </xf>
    <xf numFmtId="10" fontId="41" fillId="0" borderId="10" xfId="81" applyNumberFormat="1" applyFont="1" applyBorder="1" applyAlignment="1">
      <alignment vertical="center" shrinkToFit="1"/>
    </xf>
    <xf numFmtId="165" fontId="41" fillId="0" borderId="10" xfId="81" applyNumberFormat="1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 indent="2"/>
    </xf>
    <xf numFmtId="0" fontId="39" fillId="0" borderId="0" xfId="0" applyFont="1" applyAlignment="1">
      <alignment horizont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2" fontId="38" fillId="0" borderId="12" xfId="0" applyNumberFormat="1" applyFont="1" applyBorder="1" applyAlignment="1">
      <alignment horizontal="center" vertical="center" wrapText="1"/>
    </xf>
    <xf numFmtId="2" fontId="38" fillId="0" borderId="13" xfId="0" applyNumberFormat="1" applyFont="1" applyBorder="1" applyAlignment="1">
      <alignment horizontal="center" vertical="center" wrapText="1"/>
    </xf>
    <xf numFmtId="2" fontId="38" fillId="0" borderId="14" xfId="0" applyNumberFormat="1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 wrapText="1"/>
    </xf>
    <xf numFmtId="0" fontId="38" fillId="0" borderId="0" xfId="0" applyFont="1"/>
    <xf numFmtId="0" fontId="49" fillId="0" borderId="15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/>
    <xf numFmtId="0" fontId="47" fillId="0" borderId="19" xfId="0" applyFont="1" applyBorder="1" applyAlignment="1">
      <alignment horizontal="center" vertical="center"/>
    </xf>
    <xf numFmtId="3" fontId="47" fillId="0" borderId="20" xfId="0" applyNumberFormat="1" applyFont="1" applyBorder="1" applyAlignment="1">
      <alignment vertical="center"/>
    </xf>
    <xf numFmtId="3" fontId="47" fillId="0" borderId="21" xfId="0" applyNumberFormat="1" applyFont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3" fontId="47" fillId="0" borderId="23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24" xfId="0" applyFont="1" applyBorder="1" applyAlignment="1">
      <alignment horizontal="center" vertical="center"/>
    </xf>
    <xf numFmtId="3" fontId="47" fillId="0" borderId="25" xfId="0" applyNumberFormat="1" applyFont="1" applyBorder="1" applyAlignment="1">
      <alignment vertical="center"/>
    </xf>
    <xf numFmtId="3" fontId="47" fillId="0" borderId="10" xfId="0" applyNumberFormat="1" applyFont="1" applyBorder="1" applyAlignment="1">
      <alignment vertical="center"/>
    </xf>
    <xf numFmtId="3" fontId="47" fillId="0" borderId="26" xfId="0" applyNumberFormat="1" applyFont="1" applyBorder="1" applyAlignment="1">
      <alignment vertical="center"/>
    </xf>
    <xf numFmtId="3" fontId="47" fillId="0" borderId="27" xfId="0" applyNumberFormat="1" applyFont="1" applyBorder="1" applyAlignment="1">
      <alignment vertical="center"/>
    </xf>
    <xf numFmtId="0" fontId="47" fillId="0" borderId="28" xfId="0" applyFont="1" applyBorder="1" applyAlignment="1">
      <alignment horizontal="center" vertical="center"/>
    </xf>
    <xf numFmtId="3" fontId="47" fillId="0" borderId="14" xfId="0" applyNumberFormat="1" applyFont="1" applyBorder="1" applyAlignment="1">
      <alignment vertical="center"/>
    </xf>
    <xf numFmtId="3" fontId="47" fillId="0" borderId="13" xfId="0" applyNumberFormat="1" applyFont="1" applyBorder="1" applyAlignment="1">
      <alignment vertical="center"/>
    </xf>
    <xf numFmtId="3" fontId="47" fillId="0" borderId="29" xfId="0" applyNumberFormat="1" applyFont="1" applyBorder="1" applyAlignment="1">
      <alignment vertical="center"/>
    </xf>
    <xf numFmtId="3" fontId="47" fillId="0" borderId="12" xfId="0" applyNumberFormat="1" applyFont="1" applyBorder="1" applyAlignment="1">
      <alignment vertical="center"/>
    </xf>
    <xf numFmtId="0" fontId="47" fillId="0" borderId="30" xfId="0" applyFont="1" applyBorder="1" applyAlignment="1">
      <alignment horizontal="center" vertical="center"/>
    </xf>
    <xf numFmtId="3" fontId="47" fillId="0" borderId="31" xfId="0" applyNumberFormat="1" applyFont="1" applyBorder="1" applyAlignment="1">
      <alignment vertical="center"/>
    </xf>
    <xf numFmtId="0" fontId="47" fillId="0" borderId="26" xfId="0" applyFont="1" applyBorder="1" applyAlignment="1">
      <alignment horizontal="center" vertical="center"/>
    </xf>
    <xf numFmtId="3" fontId="47" fillId="0" borderId="32" xfId="0" applyNumberFormat="1" applyFont="1" applyBorder="1" applyAlignment="1">
      <alignment vertical="center"/>
    </xf>
    <xf numFmtId="0" fontId="47" fillId="0" borderId="29" xfId="0" applyFont="1" applyBorder="1" applyAlignment="1">
      <alignment horizontal="center" vertical="center"/>
    </xf>
    <xf numFmtId="3" fontId="47" fillId="0" borderId="33" xfId="0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165" fontId="42" fillId="0" borderId="0" xfId="0" applyNumberFormat="1" applyFont="1" applyAlignment="1">
      <alignment vertical="center" wrapText="1"/>
    </xf>
    <xf numFmtId="2" fontId="38" fillId="0" borderId="34" xfId="0" applyNumberFormat="1" applyFont="1" applyBorder="1" applyAlignment="1">
      <alignment horizontal="center" vertical="center" wrapText="1"/>
    </xf>
    <xf numFmtId="2" fontId="38" fillId="0" borderId="35" xfId="0" applyNumberFormat="1" applyFont="1" applyBorder="1" applyAlignment="1">
      <alignment horizontal="center" vertical="center" wrapText="1"/>
    </xf>
    <xf numFmtId="2" fontId="38" fillId="0" borderId="36" xfId="0" applyNumberFormat="1" applyFont="1" applyBorder="1" applyAlignment="1">
      <alignment horizontal="center" vertical="center" wrapText="1"/>
    </xf>
    <xf numFmtId="2" fontId="38" fillId="0" borderId="37" xfId="0" applyNumberFormat="1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49" fillId="0" borderId="41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49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 vertical="center"/>
    </xf>
    <xf numFmtId="4" fontId="47" fillId="0" borderId="46" xfId="0" applyNumberFormat="1" applyFont="1" applyBorder="1" applyAlignment="1">
      <alignment vertical="center"/>
    </xf>
    <xf numFmtId="4" fontId="47" fillId="0" borderId="47" xfId="0" applyNumberFormat="1" applyFont="1" applyBorder="1" applyAlignment="1">
      <alignment vertical="center"/>
    </xf>
    <xf numFmtId="4" fontId="47" fillId="0" borderId="0" xfId="0" applyNumberFormat="1" applyFont="1" applyAlignment="1">
      <alignment vertical="center"/>
    </xf>
    <xf numFmtId="4" fontId="47" fillId="0" borderId="27" xfId="0" applyNumberFormat="1" applyFont="1" applyBorder="1" applyAlignment="1">
      <alignment vertical="center"/>
    </xf>
    <xf numFmtId="4" fontId="47" fillId="0" borderId="10" xfId="0" applyNumberFormat="1" applyFont="1" applyBorder="1" applyAlignment="1">
      <alignment vertical="center"/>
    </xf>
    <xf numFmtId="4" fontId="47" fillId="0" borderId="25" xfId="0" applyNumberFormat="1" applyFont="1" applyBorder="1" applyAlignment="1">
      <alignment vertical="center"/>
    </xf>
    <xf numFmtId="4" fontId="47" fillId="0" borderId="48" xfId="0" applyNumberFormat="1" applyFont="1" applyBorder="1" applyAlignment="1">
      <alignment vertical="center"/>
    </xf>
    <xf numFmtId="0" fontId="47" fillId="0" borderId="49" xfId="0" applyFont="1" applyBorder="1" applyAlignment="1">
      <alignment horizontal="center" vertical="center"/>
    </xf>
    <xf numFmtId="4" fontId="47" fillId="0" borderId="50" xfId="0" applyNumberFormat="1" applyFont="1" applyBorder="1" applyAlignment="1">
      <alignment vertical="center"/>
    </xf>
    <xf numFmtId="4" fontId="47" fillId="0" borderId="51" xfId="0" applyNumberFormat="1" applyFont="1" applyBorder="1" applyAlignment="1">
      <alignment vertical="center"/>
    </xf>
    <xf numFmtId="0" fontId="47" fillId="0" borderId="52" xfId="0" applyFont="1" applyBorder="1" applyAlignment="1">
      <alignment horizontal="center" vertical="center"/>
    </xf>
    <xf numFmtId="4" fontId="47" fillId="0" borderId="53" xfId="0" applyNumberFormat="1" applyFont="1" applyBorder="1" applyAlignment="1">
      <alignment vertical="center"/>
    </xf>
    <xf numFmtId="4" fontId="47" fillId="0" borderId="54" xfId="0" applyNumberFormat="1" applyFont="1" applyBorder="1" applyAlignment="1">
      <alignment vertical="center"/>
    </xf>
    <xf numFmtId="4" fontId="47" fillId="0" borderId="55" xfId="0" applyNumberFormat="1" applyFont="1" applyBorder="1" applyAlignment="1">
      <alignment vertical="center"/>
    </xf>
    <xf numFmtId="4" fontId="47" fillId="0" borderId="12" xfId="0" applyNumberFormat="1" applyFont="1" applyBorder="1" applyAlignment="1">
      <alignment vertical="center"/>
    </xf>
    <xf numFmtId="4" fontId="47" fillId="0" borderId="13" xfId="0" applyNumberFormat="1" applyFont="1" applyBorder="1" applyAlignment="1">
      <alignment vertical="center"/>
    </xf>
    <xf numFmtId="4" fontId="47" fillId="0" borderId="14" xfId="0" applyNumberFormat="1" applyFont="1" applyBorder="1" applyAlignment="1">
      <alignment vertical="center"/>
    </xf>
    <xf numFmtId="4" fontId="47" fillId="0" borderId="0" xfId="0" applyNumberFormat="1" applyFont="1"/>
    <xf numFmtId="2" fontId="38" fillId="0" borderId="56" xfId="0" applyNumberFormat="1" applyFont="1" applyBorder="1" applyAlignment="1">
      <alignment horizontal="center" vertical="center" wrapText="1"/>
    </xf>
    <xf numFmtId="2" fontId="38" fillId="0" borderId="57" xfId="0" applyNumberFormat="1" applyFont="1" applyBorder="1" applyAlignment="1">
      <alignment horizontal="center" vertical="center" wrapText="1"/>
    </xf>
    <xf numFmtId="2" fontId="38" fillId="0" borderId="58" xfId="0" applyNumberFormat="1" applyFont="1" applyBorder="1" applyAlignment="1">
      <alignment horizontal="center" vertical="center" wrapText="1"/>
    </xf>
    <xf numFmtId="2" fontId="38" fillId="0" borderId="59" xfId="0" applyNumberFormat="1" applyFont="1" applyBorder="1" applyAlignment="1">
      <alignment horizontal="center" vertical="center" wrapText="1"/>
    </xf>
    <xf numFmtId="4" fontId="47" fillId="0" borderId="60" xfId="0" applyNumberFormat="1" applyFont="1" applyBorder="1" applyAlignment="1">
      <alignment vertical="center"/>
    </xf>
    <xf numFmtId="4" fontId="47" fillId="0" borderId="61" xfId="0" applyNumberFormat="1" applyFont="1" applyBorder="1" applyAlignment="1">
      <alignment vertical="center"/>
    </xf>
    <xf numFmtId="0" fontId="47" fillId="0" borderId="62" xfId="0" applyFont="1" applyBorder="1" applyAlignment="1">
      <alignment horizontal="center" vertical="center"/>
    </xf>
    <xf numFmtId="4" fontId="47" fillId="0" borderId="63" xfId="0" applyNumberFormat="1" applyFont="1" applyBorder="1" applyAlignment="1">
      <alignment vertical="center"/>
    </xf>
    <xf numFmtId="4" fontId="47" fillId="0" borderId="58" xfId="0" applyNumberFormat="1" applyFont="1" applyBorder="1" applyAlignment="1">
      <alignment vertical="center"/>
    </xf>
    <xf numFmtId="4" fontId="47" fillId="0" borderId="64" xfId="0" applyNumberFormat="1" applyFont="1" applyBorder="1" applyAlignment="1">
      <alignment vertical="center"/>
    </xf>
    <xf numFmtId="4" fontId="47" fillId="0" borderId="65" xfId="0" applyNumberFormat="1" applyFont="1" applyBorder="1" applyAlignment="1">
      <alignment vertical="center"/>
    </xf>
    <xf numFmtId="4" fontId="47" fillId="0" borderId="66" xfId="0" applyNumberFormat="1" applyFont="1" applyBorder="1" applyAlignment="1">
      <alignment vertical="center"/>
    </xf>
    <xf numFmtId="165" fontId="41" fillId="0" borderId="0" xfId="81" applyNumberFormat="1" applyFont="1" applyAlignment="1">
      <alignment vertical="center" shrinkToFit="1"/>
    </xf>
    <xf numFmtId="4" fontId="41" fillId="0" borderId="0" xfId="81" applyNumberFormat="1" applyFont="1" applyAlignment="1">
      <alignment vertical="center" shrinkToFit="1"/>
    </xf>
    <xf numFmtId="0" fontId="41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justify" wrapText="1"/>
    </xf>
    <xf numFmtId="0" fontId="41" fillId="0" borderId="0" xfId="0" applyFont="1" applyAlignment="1">
      <alignment horizontal="left"/>
    </xf>
    <xf numFmtId="0" fontId="61" fillId="0" borderId="0" xfId="0" applyFont="1" applyAlignment="1">
      <alignment horizontal="center" vertical="top"/>
    </xf>
    <xf numFmtId="0" fontId="61" fillId="0" borderId="0" xfId="0" applyFont="1" applyAlignment="1">
      <alignment horizontal="justify" wrapText="1"/>
    </xf>
    <xf numFmtId="0" fontId="62" fillId="0" borderId="0" xfId="0" applyFont="1" applyAlignment="1">
      <alignment vertical="center" wrapText="1"/>
    </xf>
    <xf numFmtId="0" fontId="44" fillId="0" borderId="0" xfId="0" applyFont="1" applyAlignment="1">
      <alignment horizontal="center" vertical="top"/>
    </xf>
    <xf numFmtId="3" fontId="44" fillId="0" borderId="0" xfId="0" applyNumberFormat="1" applyFont="1"/>
    <xf numFmtId="0" fontId="59" fillId="0" borderId="0" xfId="0" applyFont="1" applyAlignment="1">
      <alignment vertical="center" wrapText="1"/>
    </xf>
    <xf numFmtId="0" fontId="41" fillId="0" borderId="0" xfId="0" applyFont="1" applyAlignment="1">
      <alignment horizontal="center" vertical="top"/>
    </xf>
    <xf numFmtId="0" fontId="39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5" fillId="0" borderId="0" xfId="0" applyFont="1" applyAlignment="1">
      <alignment horizontal="center" vertical="top" wrapText="1"/>
    </xf>
    <xf numFmtId="0" fontId="55" fillId="0" borderId="0" xfId="0" applyFont="1" applyAlignment="1">
      <alignment wrapText="1"/>
    </xf>
    <xf numFmtId="3" fontId="55" fillId="0" borderId="0" xfId="0" applyNumberFormat="1" applyFont="1"/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top"/>
    </xf>
    <xf numFmtId="0" fontId="57" fillId="0" borderId="0" xfId="0" applyFont="1" applyAlignment="1">
      <alignment horizontal="justify" wrapText="1"/>
    </xf>
    <xf numFmtId="0" fontId="58" fillId="0" borderId="0" xfId="0" applyFont="1" applyAlignment="1">
      <alignment vertical="center" wrapText="1"/>
    </xf>
    <xf numFmtId="0" fontId="53" fillId="0" borderId="0" xfId="0" applyFont="1" applyAlignment="1">
      <alignment horizontal="center" vertical="top"/>
    </xf>
    <xf numFmtId="0" fontId="53" fillId="0" borderId="0" xfId="0" applyFont="1" applyAlignment="1">
      <alignment wrapText="1"/>
    </xf>
    <xf numFmtId="3" fontId="53" fillId="0" borderId="0" xfId="0" applyNumberFormat="1" applyFont="1"/>
    <xf numFmtId="0" fontId="39" fillId="0" borderId="0" xfId="0" applyFont="1" applyAlignment="1">
      <alignment horizontal="center" vertical="top"/>
    </xf>
    <xf numFmtId="0" fontId="39" fillId="0" borderId="0" xfId="0" applyFont="1" applyAlignment="1">
      <alignment horizontal="justify" wrapText="1"/>
    </xf>
    <xf numFmtId="0" fontId="63" fillId="0" borderId="0" xfId="0" applyFont="1" applyAlignment="1">
      <alignment wrapText="1"/>
    </xf>
    <xf numFmtId="0" fontId="54" fillId="0" borderId="0" xfId="86" applyFont="1" applyAlignment="1">
      <alignment horizontal="left" wrapText="1"/>
    </xf>
    <xf numFmtId="0" fontId="52" fillId="0" borderId="0" xfId="70" applyFont="1" applyAlignment="1">
      <alignment wrapText="1"/>
    </xf>
    <xf numFmtId="166" fontId="52" fillId="0" borderId="0" xfId="70" applyNumberFormat="1" applyFont="1" applyAlignment="1">
      <alignment wrapText="1"/>
    </xf>
    <xf numFmtId="0" fontId="52" fillId="0" borderId="0" xfId="70" applyFont="1" applyAlignment="1">
      <alignment vertical="center"/>
    </xf>
    <xf numFmtId="0" fontId="41" fillId="0" borderId="0" xfId="0" applyFont="1" applyAlignment="1">
      <alignment horizontal="justify" wrapText="1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67" xfId="0" applyFont="1" applyBorder="1" applyAlignment="1">
      <alignment horizontal="center"/>
    </xf>
    <xf numFmtId="0" fontId="41" fillId="0" borderId="0" xfId="0" applyFont="1" applyAlignment="1">
      <alignment horizontal="left" wrapText="1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wrapText="1"/>
    </xf>
    <xf numFmtId="0" fontId="43" fillId="0" borderId="0" xfId="0" applyFont="1" applyAlignment="1">
      <alignment horizontal="left" wrapText="1"/>
    </xf>
    <xf numFmtId="0" fontId="41" fillId="0" borderId="10" xfId="0" applyFont="1" applyBorder="1" applyAlignment="1">
      <alignment horizontal="left" vertical="center" wrapText="1"/>
    </xf>
    <xf numFmtId="0" fontId="41" fillId="0" borderId="0" xfId="0" applyFont="1" applyAlignment="1">
      <alignment horizontal="left"/>
    </xf>
    <xf numFmtId="0" fontId="43" fillId="0" borderId="0" xfId="70" applyFont="1" applyAlignment="1">
      <alignment horizontal="left" wrapText="1"/>
    </xf>
    <xf numFmtId="0" fontId="48" fillId="0" borderId="76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39" fillId="0" borderId="0" xfId="0" applyFont="1" applyAlignment="1">
      <alignment horizontal="left" wrapText="1"/>
    </xf>
    <xf numFmtId="0" fontId="45" fillId="0" borderId="0" xfId="0" applyFont="1" applyAlignment="1">
      <alignment horizontal="center"/>
    </xf>
    <xf numFmtId="0" fontId="48" fillId="0" borderId="70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5" fillId="0" borderId="71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</cellXfs>
  <cellStyles count="108">
    <cellStyle name="20% - akcent 1 2" xfId="1" xr:uid="{00000000-0005-0000-0000-000000000000}"/>
    <cellStyle name="20% - akcent 1 3" xfId="2" xr:uid="{00000000-0005-0000-0000-000001000000}"/>
    <cellStyle name="20% - akcent 2 2" xfId="3" xr:uid="{00000000-0005-0000-0000-000002000000}"/>
    <cellStyle name="20% - akcent 2 3" xfId="4" xr:uid="{00000000-0005-0000-0000-000003000000}"/>
    <cellStyle name="20% - akcent 3 2" xfId="5" xr:uid="{00000000-0005-0000-0000-000004000000}"/>
    <cellStyle name="20% - akcent 3 3" xfId="6" xr:uid="{00000000-0005-0000-0000-000005000000}"/>
    <cellStyle name="20% - akcent 4 2" xfId="7" xr:uid="{00000000-0005-0000-0000-000006000000}"/>
    <cellStyle name="20% - akcent 4 3" xfId="8" xr:uid="{00000000-0005-0000-0000-000007000000}"/>
    <cellStyle name="20% - akcent 5 2" xfId="9" xr:uid="{00000000-0005-0000-0000-000008000000}"/>
    <cellStyle name="20% - akcent 5 3" xfId="10" xr:uid="{00000000-0005-0000-0000-000009000000}"/>
    <cellStyle name="20% - akcent 6 2" xfId="11" xr:uid="{00000000-0005-0000-0000-00000A000000}"/>
    <cellStyle name="20% - akcent 6 3" xfId="12" xr:uid="{00000000-0005-0000-0000-00000B000000}"/>
    <cellStyle name="40% - akcent 1 2" xfId="13" xr:uid="{00000000-0005-0000-0000-00000C000000}"/>
    <cellStyle name="40% - akcent 1 3" xfId="14" xr:uid="{00000000-0005-0000-0000-00000D000000}"/>
    <cellStyle name="40% - akcent 2 2" xfId="15" xr:uid="{00000000-0005-0000-0000-00000E000000}"/>
    <cellStyle name="40% - akcent 2 3" xfId="16" xr:uid="{00000000-0005-0000-0000-00000F000000}"/>
    <cellStyle name="40% - akcent 3 2" xfId="17" xr:uid="{00000000-0005-0000-0000-000010000000}"/>
    <cellStyle name="40% - akcent 3 3" xfId="18" xr:uid="{00000000-0005-0000-0000-000011000000}"/>
    <cellStyle name="40% - akcent 4 2" xfId="19" xr:uid="{00000000-0005-0000-0000-000012000000}"/>
    <cellStyle name="40% - akcent 4 3" xfId="20" xr:uid="{00000000-0005-0000-0000-000013000000}"/>
    <cellStyle name="40% - akcent 5 2" xfId="21" xr:uid="{00000000-0005-0000-0000-000014000000}"/>
    <cellStyle name="40% - akcent 5 3" xfId="22" xr:uid="{00000000-0005-0000-0000-000015000000}"/>
    <cellStyle name="40% - akcent 6 2" xfId="23" xr:uid="{00000000-0005-0000-0000-000016000000}"/>
    <cellStyle name="40% - akcent 6 3" xfId="24" xr:uid="{00000000-0005-0000-0000-000017000000}"/>
    <cellStyle name="60% - akcent 1 2" xfId="25" xr:uid="{00000000-0005-0000-0000-000018000000}"/>
    <cellStyle name="60% - akcent 1 3" xfId="26" xr:uid="{00000000-0005-0000-0000-000019000000}"/>
    <cellStyle name="60% - akcent 2 2" xfId="27" xr:uid="{00000000-0005-0000-0000-00001A000000}"/>
    <cellStyle name="60% - akcent 2 3" xfId="28" xr:uid="{00000000-0005-0000-0000-00001B000000}"/>
    <cellStyle name="60% - akcent 3 2" xfId="29" xr:uid="{00000000-0005-0000-0000-00001C000000}"/>
    <cellStyle name="60% - akcent 3 3" xfId="30" xr:uid="{00000000-0005-0000-0000-00001D000000}"/>
    <cellStyle name="60% - akcent 4 2" xfId="31" xr:uid="{00000000-0005-0000-0000-00001E000000}"/>
    <cellStyle name="60% - akcent 4 3" xfId="32" xr:uid="{00000000-0005-0000-0000-00001F000000}"/>
    <cellStyle name="60% - akcent 5 2" xfId="33" xr:uid="{00000000-0005-0000-0000-000020000000}"/>
    <cellStyle name="60% - akcent 5 3" xfId="34" xr:uid="{00000000-0005-0000-0000-000021000000}"/>
    <cellStyle name="60% - akcent 6 2" xfId="35" xr:uid="{00000000-0005-0000-0000-000022000000}"/>
    <cellStyle name="60% - akcent 6 3" xfId="36" xr:uid="{00000000-0005-0000-0000-000023000000}"/>
    <cellStyle name="Akcent 1 2" xfId="37" xr:uid="{00000000-0005-0000-0000-000024000000}"/>
    <cellStyle name="Akcent 1 3" xfId="38" xr:uid="{00000000-0005-0000-0000-000025000000}"/>
    <cellStyle name="Akcent 2 2" xfId="39" xr:uid="{00000000-0005-0000-0000-000026000000}"/>
    <cellStyle name="Akcent 2 3" xfId="40" xr:uid="{00000000-0005-0000-0000-000027000000}"/>
    <cellStyle name="Akcent 3 2" xfId="41" xr:uid="{00000000-0005-0000-0000-000028000000}"/>
    <cellStyle name="Akcent 3 3" xfId="42" xr:uid="{00000000-0005-0000-0000-000029000000}"/>
    <cellStyle name="Akcent 4 2" xfId="43" xr:uid="{00000000-0005-0000-0000-00002A000000}"/>
    <cellStyle name="Akcent 4 3" xfId="44" xr:uid="{00000000-0005-0000-0000-00002B000000}"/>
    <cellStyle name="Akcent 5 2" xfId="45" xr:uid="{00000000-0005-0000-0000-00002C000000}"/>
    <cellStyle name="Akcent 5 3" xfId="46" xr:uid="{00000000-0005-0000-0000-00002D000000}"/>
    <cellStyle name="Akcent 6 2" xfId="47" xr:uid="{00000000-0005-0000-0000-00002E000000}"/>
    <cellStyle name="Akcent 6 3" xfId="48" xr:uid="{00000000-0005-0000-0000-00002F000000}"/>
    <cellStyle name="Dane wejściowe 2" xfId="49" xr:uid="{00000000-0005-0000-0000-000030000000}"/>
    <cellStyle name="Dane wejściowe 3" xfId="50" xr:uid="{00000000-0005-0000-0000-000031000000}"/>
    <cellStyle name="Dane wyjściowe 2" xfId="51" xr:uid="{00000000-0005-0000-0000-000032000000}"/>
    <cellStyle name="Dane wyjściowe 3" xfId="52" xr:uid="{00000000-0005-0000-0000-000033000000}"/>
    <cellStyle name="Dobre 2" xfId="53" xr:uid="{00000000-0005-0000-0000-000034000000}"/>
    <cellStyle name="Dobre 3" xfId="54" xr:uid="{00000000-0005-0000-0000-000035000000}"/>
    <cellStyle name="Dziesiętny 2" xfId="55" xr:uid="{00000000-0005-0000-0000-000036000000}"/>
    <cellStyle name="Komórka połączona 2" xfId="56" xr:uid="{00000000-0005-0000-0000-000037000000}"/>
    <cellStyle name="Komórka połączona 3" xfId="57" xr:uid="{00000000-0005-0000-0000-000038000000}"/>
    <cellStyle name="Komórka zaznaczona 2" xfId="58" xr:uid="{00000000-0005-0000-0000-000039000000}"/>
    <cellStyle name="Komórka zaznaczona 3" xfId="59" xr:uid="{00000000-0005-0000-0000-00003A000000}"/>
    <cellStyle name="Nagłówek 1 2" xfId="60" xr:uid="{00000000-0005-0000-0000-00003B000000}"/>
    <cellStyle name="Nagłówek 1 3" xfId="61" xr:uid="{00000000-0005-0000-0000-00003C000000}"/>
    <cellStyle name="Nagłówek 2 2" xfId="62" xr:uid="{00000000-0005-0000-0000-00003D000000}"/>
    <cellStyle name="Nagłówek 2 3" xfId="63" xr:uid="{00000000-0005-0000-0000-00003E000000}"/>
    <cellStyle name="Nagłówek 3 2" xfId="64" xr:uid="{00000000-0005-0000-0000-00003F000000}"/>
    <cellStyle name="Nagłówek 3 3" xfId="65" xr:uid="{00000000-0005-0000-0000-000040000000}"/>
    <cellStyle name="Nagłówek 4 2" xfId="66" xr:uid="{00000000-0005-0000-0000-000041000000}"/>
    <cellStyle name="Nagłówek 4 3" xfId="67" xr:uid="{00000000-0005-0000-0000-000042000000}"/>
    <cellStyle name="Neutralne 2" xfId="68" xr:uid="{00000000-0005-0000-0000-000043000000}"/>
    <cellStyle name="Neutralne 3" xfId="69" xr:uid="{00000000-0005-0000-0000-000044000000}"/>
    <cellStyle name="Normalny" xfId="0" builtinId="0"/>
    <cellStyle name="Normalny 2" xfId="70" xr:uid="{00000000-0005-0000-0000-000046000000}"/>
    <cellStyle name="Normalny 2 2" xfId="71" xr:uid="{00000000-0005-0000-0000-000047000000}"/>
    <cellStyle name="Normalny 2 3" xfId="72" xr:uid="{00000000-0005-0000-0000-000048000000}"/>
    <cellStyle name="Normalny 2 4" xfId="73" xr:uid="{00000000-0005-0000-0000-000049000000}"/>
    <cellStyle name="Normalny 2 5" xfId="74" xr:uid="{00000000-0005-0000-0000-00004A000000}"/>
    <cellStyle name="Normalny 2 6" xfId="75" xr:uid="{00000000-0005-0000-0000-00004B000000}"/>
    <cellStyle name="Normalny 2 7" xfId="76" xr:uid="{00000000-0005-0000-0000-00004C000000}"/>
    <cellStyle name="Normalny 3" xfId="77" xr:uid="{00000000-0005-0000-0000-00004D000000}"/>
    <cellStyle name="Normalny 4" xfId="78" xr:uid="{00000000-0005-0000-0000-00004E000000}"/>
    <cellStyle name="Normalny 5" xfId="79" xr:uid="{00000000-0005-0000-0000-00004F000000}"/>
    <cellStyle name="Normalny 6" xfId="80" xr:uid="{00000000-0005-0000-0000-000050000000}"/>
    <cellStyle name="Normalny 6 2" xfId="81" xr:uid="{00000000-0005-0000-0000-000051000000}"/>
    <cellStyle name="Normalny 7" xfId="82" xr:uid="{00000000-0005-0000-0000-000052000000}"/>
    <cellStyle name="Normalny 7 2" xfId="83" xr:uid="{00000000-0005-0000-0000-000053000000}"/>
    <cellStyle name="Normalny 8" xfId="84" xr:uid="{00000000-0005-0000-0000-000054000000}"/>
    <cellStyle name="Normalny 9" xfId="85" xr:uid="{00000000-0005-0000-0000-000055000000}"/>
    <cellStyle name="Normalny_Załącznik nr 10 IZ na 2010" xfId="86" xr:uid="{00000000-0005-0000-0000-000056000000}"/>
    <cellStyle name="Obliczenia 2" xfId="87" xr:uid="{00000000-0005-0000-0000-000057000000}"/>
    <cellStyle name="Obliczenia 3" xfId="88" xr:uid="{00000000-0005-0000-0000-000058000000}"/>
    <cellStyle name="Procentowy 2" xfId="89" xr:uid="{00000000-0005-0000-0000-000059000000}"/>
    <cellStyle name="Procentowy 2 2" xfId="90" xr:uid="{00000000-0005-0000-0000-00005A000000}"/>
    <cellStyle name="Procentowy 2 3" xfId="91" xr:uid="{00000000-0005-0000-0000-00005B000000}"/>
    <cellStyle name="Procentowy 3" xfId="92" xr:uid="{00000000-0005-0000-0000-00005C000000}"/>
    <cellStyle name="Procentowy 3 2" xfId="93" xr:uid="{00000000-0005-0000-0000-00005D000000}"/>
    <cellStyle name="Procentowy 4" xfId="94" xr:uid="{00000000-0005-0000-0000-00005E000000}"/>
    <cellStyle name="Procentowy 5" xfId="95" xr:uid="{00000000-0005-0000-0000-00005F000000}"/>
    <cellStyle name="Styl 1" xfId="96" xr:uid="{00000000-0005-0000-0000-000060000000}"/>
    <cellStyle name="Suma 2" xfId="97" xr:uid="{00000000-0005-0000-0000-000061000000}"/>
    <cellStyle name="Suma 3" xfId="98" xr:uid="{00000000-0005-0000-0000-000062000000}"/>
    <cellStyle name="Tekst objaśnienia 2" xfId="99" xr:uid="{00000000-0005-0000-0000-000063000000}"/>
    <cellStyle name="Tekst objaśnienia 3" xfId="100" xr:uid="{00000000-0005-0000-0000-000064000000}"/>
    <cellStyle name="Tekst ostrzeżenia 2" xfId="101" xr:uid="{00000000-0005-0000-0000-000065000000}"/>
    <cellStyle name="Tekst ostrzeżenia 3" xfId="102" xr:uid="{00000000-0005-0000-0000-000066000000}"/>
    <cellStyle name="Tytuł 2" xfId="103" xr:uid="{00000000-0005-0000-0000-000067000000}"/>
    <cellStyle name="Uwaga 2" xfId="104" xr:uid="{00000000-0005-0000-0000-000068000000}"/>
    <cellStyle name="Uwaga 3" xfId="105" xr:uid="{00000000-0005-0000-0000-000069000000}"/>
    <cellStyle name="Złe 2" xfId="106" xr:uid="{00000000-0005-0000-0000-00006A000000}"/>
    <cellStyle name="Złe 3" xfId="107" xr:uid="{00000000-0005-0000-0000-00006B000000}"/>
  </cellStyles>
  <dxfs count="6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203</xdr:row>
      <xdr:rowOff>0</xdr:rowOff>
    </xdr:from>
    <xdr:ext cx="65" cy="18179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3905A91-432F-9D9B-C303-F97AFC12CE6D}"/>
            </a:ext>
          </a:extLst>
        </xdr:cNvPr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203</xdr:row>
      <xdr:rowOff>0</xdr:rowOff>
    </xdr:from>
    <xdr:ext cx="65" cy="18179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AF66177-A2EA-CD6A-7623-692DAC0F7AE4}"/>
            </a:ext>
          </a:extLst>
        </xdr:cNvPr>
        <xdr:cNvSpPr txBox="1"/>
      </xdr:nvSpPr>
      <xdr:spPr>
        <a:xfrm>
          <a:off x="6758940" y="120357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133</xdr:row>
      <xdr:rowOff>0</xdr:rowOff>
    </xdr:from>
    <xdr:ext cx="65" cy="181795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98FDBCFE-1487-BA9F-8406-C47C39CB77F2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141</xdr:row>
      <xdr:rowOff>0</xdr:rowOff>
    </xdr:from>
    <xdr:ext cx="65" cy="18179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A288EE31-48E9-3E64-DF8D-3138EE9107EE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133</xdr:row>
      <xdr:rowOff>0</xdr:rowOff>
    </xdr:from>
    <xdr:ext cx="65" cy="181795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750BBC71-0D08-F21B-D38A-167A35B4C3A8}"/>
            </a:ext>
          </a:extLst>
        </xdr:cNvPr>
        <xdr:cNvSpPr txBox="1"/>
      </xdr:nvSpPr>
      <xdr:spPr>
        <a:xfrm>
          <a:off x="6758940" y="4746498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253</xdr:row>
      <xdr:rowOff>0</xdr:rowOff>
    </xdr:from>
    <xdr:ext cx="65" cy="18179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DBF771C-883C-8C07-19F8-018EF090772B}"/>
            </a:ext>
          </a:extLst>
        </xdr:cNvPr>
        <xdr:cNvSpPr txBox="1"/>
      </xdr:nvSpPr>
      <xdr:spPr>
        <a:xfrm>
          <a:off x="6758940" y="1552956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2/WPF%20na%202022/WPF%2027.06.2022%20(4)/Uzasadnienie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2"/>
  <sheetViews>
    <sheetView view="pageBreakPreview" topLeftCell="A155" zoomScaleNormal="100" zoomScaleSheetLayoutView="100" workbookViewId="0">
      <selection activeCell="B236" sqref="B236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7" width="14" style="2" bestFit="1" customWidth="1"/>
    <col min="8" max="16384" width="8.875" style="2"/>
  </cols>
  <sheetData>
    <row r="1" spans="1:6" ht="23.25" customHeight="1">
      <c r="A1" s="159" t="s">
        <v>0</v>
      </c>
      <c r="B1" s="159"/>
      <c r="C1" s="159"/>
      <c r="D1" s="159"/>
      <c r="E1" s="159"/>
      <c r="F1" s="159"/>
    </row>
    <row r="2" spans="1:6" ht="20.25" customHeight="1">
      <c r="A2" s="76"/>
      <c r="B2" s="76"/>
      <c r="C2" s="76"/>
      <c r="D2" s="76"/>
      <c r="E2" s="76"/>
      <c r="F2" s="75"/>
    </row>
    <row r="3" spans="1:6" s="4" customFormat="1" ht="20.25" customHeight="1">
      <c r="A3" s="160" t="s">
        <v>1</v>
      </c>
      <c r="B3" s="160"/>
      <c r="C3" s="160"/>
      <c r="D3" s="160"/>
      <c r="E3" s="160"/>
      <c r="F3" s="160"/>
    </row>
    <row r="4" spans="1:6" s="5" customFormat="1" ht="22.15" customHeight="1">
      <c r="A4" s="154" t="s">
        <v>221</v>
      </c>
      <c r="B4" s="154"/>
      <c r="C4" s="154"/>
      <c r="D4" s="154"/>
      <c r="E4" s="154"/>
      <c r="F4" s="154"/>
    </row>
    <row r="5" spans="1:6" s="4" customFormat="1" ht="19.899999999999999" customHeight="1">
      <c r="A5" s="160" t="s">
        <v>2</v>
      </c>
      <c r="B5" s="160"/>
      <c r="C5" s="160"/>
      <c r="D5" s="160"/>
      <c r="E5" s="160"/>
      <c r="F5" s="160"/>
    </row>
    <row r="6" spans="1:6" s="5" customFormat="1" ht="52.5" customHeight="1">
      <c r="A6" s="154" t="s">
        <v>243</v>
      </c>
      <c r="B6" s="154"/>
      <c r="C6" s="154"/>
      <c r="D6" s="154"/>
      <c r="E6" s="154"/>
      <c r="F6" s="154"/>
    </row>
    <row r="7" spans="1:6" s="5" customFormat="1" ht="32.450000000000003" customHeight="1">
      <c r="A7" s="154" t="s">
        <v>225</v>
      </c>
      <c r="B7" s="154"/>
      <c r="C7" s="154"/>
      <c r="D7" s="154"/>
      <c r="E7" s="154"/>
      <c r="F7" s="154"/>
    </row>
    <row r="8" spans="1:6" s="4" customFormat="1" ht="22.15" customHeight="1">
      <c r="A8" s="160" t="s">
        <v>3</v>
      </c>
      <c r="B8" s="160"/>
      <c r="C8" s="160"/>
      <c r="D8" s="160"/>
      <c r="E8" s="160"/>
      <c r="F8" s="160"/>
    </row>
    <row r="9" spans="1:6" s="6" customFormat="1" ht="15.75" customHeight="1">
      <c r="A9" s="161" t="s">
        <v>4</v>
      </c>
      <c r="B9" s="161"/>
      <c r="C9" s="161"/>
      <c r="D9" s="161"/>
      <c r="E9" s="161"/>
      <c r="F9" s="161"/>
    </row>
    <row r="10" spans="1:6" s="4" customFormat="1" ht="22.15" customHeight="1">
      <c r="A10" s="160" t="s">
        <v>5</v>
      </c>
      <c r="B10" s="160"/>
      <c r="C10" s="160"/>
      <c r="D10" s="160"/>
      <c r="E10" s="160"/>
      <c r="F10" s="160"/>
    </row>
    <row r="11" spans="1:6" s="6" customFormat="1" ht="15.75" customHeight="1">
      <c r="A11" s="154" t="s">
        <v>224</v>
      </c>
      <c r="B11" s="154"/>
      <c r="C11" s="154"/>
      <c r="D11" s="154"/>
      <c r="E11" s="154"/>
      <c r="F11" s="154"/>
    </row>
    <row r="12" spans="1:6" s="6" customFormat="1" ht="48" customHeight="1">
      <c r="A12" s="154" t="s">
        <v>323</v>
      </c>
      <c r="B12" s="154"/>
      <c r="C12" s="154"/>
      <c r="D12" s="154"/>
      <c r="E12" s="154"/>
      <c r="F12" s="154"/>
    </row>
    <row r="13" spans="1:6" s="77" customFormat="1" ht="15.75">
      <c r="A13" s="158" t="s">
        <v>242</v>
      </c>
      <c r="B13" s="158"/>
      <c r="C13" s="158"/>
      <c r="D13" s="158"/>
      <c r="E13" s="158"/>
      <c r="F13" s="136"/>
    </row>
    <row r="14" spans="1:6" s="77" customFormat="1" ht="15.75" customHeight="1">
      <c r="A14" s="158" t="s">
        <v>241</v>
      </c>
      <c r="B14" s="158"/>
      <c r="C14" s="158"/>
      <c r="D14" s="158"/>
      <c r="E14" s="158"/>
      <c r="F14" s="45"/>
    </row>
    <row r="15" spans="1:6" s="77" customFormat="1" ht="15.75" customHeight="1">
      <c r="A15" s="158" t="s">
        <v>328</v>
      </c>
      <c r="B15" s="158"/>
      <c r="C15" s="158"/>
      <c r="D15" s="158"/>
      <c r="E15" s="158"/>
      <c r="F15" s="45"/>
    </row>
    <row r="16" spans="1:6" s="77" customFormat="1" ht="15.75" hidden="1" customHeight="1">
      <c r="A16" s="158" t="s">
        <v>244</v>
      </c>
      <c r="B16" s="158"/>
      <c r="C16" s="158"/>
      <c r="D16" s="158"/>
      <c r="E16" s="158"/>
      <c r="F16" s="45"/>
    </row>
    <row r="17" spans="1:7" s="77" customFormat="1" ht="15.75" customHeight="1">
      <c r="A17" s="158" t="s">
        <v>245</v>
      </c>
      <c r="B17" s="158"/>
      <c r="C17" s="158"/>
      <c r="D17" s="158"/>
      <c r="E17" s="158"/>
      <c r="F17" s="45"/>
    </row>
    <row r="18" spans="1:7" s="77" customFormat="1" ht="15.75">
      <c r="A18" s="158" t="s">
        <v>222</v>
      </c>
      <c r="B18" s="158"/>
      <c r="C18" s="158"/>
      <c r="D18" s="158"/>
      <c r="E18" s="158"/>
      <c r="F18" s="158"/>
    </row>
    <row r="19" spans="1:7" s="8" customFormat="1" ht="18.75" customHeight="1">
      <c r="A19" s="155" t="s">
        <v>6</v>
      </c>
      <c r="B19" s="155" t="s">
        <v>7</v>
      </c>
      <c r="C19" s="155" t="s">
        <v>223</v>
      </c>
      <c r="D19" s="155" t="s">
        <v>8</v>
      </c>
      <c r="E19" s="155" t="s">
        <v>9</v>
      </c>
      <c r="F19" s="7"/>
    </row>
    <row r="20" spans="1:7" s="8" customFormat="1" ht="15.75">
      <c r="A20" s="155"/>
      <c r="B20" s="155"/>
      <c r="C20" s="155"/>
      <c r="D20" s="155"/>
      <c r="E20" s="155"/>
      <c r="F20" s="7"/>
    </row>
    <row r="21" spans="1:7" s="11" customFormat="1" ht="15" customHeight="1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10"/>
    </row>
    <row r="22" spans="1:7" s="16" customFormat="1" ht="18.75" customHeight="1">
      <c r="A22" s="12">
        <v>1</v>
      </c>
      <c r="B22" s="13" t="s">
        <v>10</v>
      </c>
      <c r="C22" s="14">
        <v>1733156482.54</v>
      </c>
      <c r="D22" s="15">
        <f t="shared" ref="D22:D52" si="0">E22-C22</f>
        <v>-62463087.609999999</v>
      </c>
      <c r="E22" s="14">
        <v>1670693394.9300001</v>
      </c>
      <c r="F22" s="7"/>
    </row>
    <row r="23" spans="1:7" s="5" customFormat="1" ht="15.75" customHeight="1">
      <c r="A23" s="17" t="s">
        <v>11</v>
      </c>
      <c r="B23" s="18" t="s">
        <v>12</v>
      </c>
      <c r="C23" s="19">
        <v>1243549783.54</v>
      </c>
      <c r="D23" s="20">
        <f t="shared" si="0"/>
        <v>-10131709.609999999</v>
      </c>
      <c r="E23" s="19">
        <v>1233418073.9300001</v>
      </c>
      <c r="F23" s="6"/>
    </row>
    <row r="24" spans="1:7" s="5" customFormat="1" ht="31.5" customHeight="1">
      <c r="A24" s="17" t="s">
        <v>13</v>
      </c>
      <c r="B24" s="21" t="s">
        <v>14</v>
      </c>
      <c r="C24" s="19">
        <v>108045073.94</v>
      </c>
      <c r="D24" s="20">
        <f t="shared" si="0"/>
        <v>0</v>
      </c>
      <c r="E24" s="19">
        <v>108045073.94</v>
      </c>
      <c r="F24" s="6"/>
    </row>
    <row r="25" spans="1:7" s="5" customFormat="1" ht="31.5" customHeight="1">
      <c r="A25" s="17" t="s">
        <v>15</v>
      </c>
      <c r="B25" s="21" t="s">
        <v>16</v>
      </c>
      <c r="C25" s="19">
        <v>380367513</v>
      </c>
      <c r="D25" s="20">
        <f t="shared" si="0"/>
        <v>0</v>
      </c>
      <c r="E25" s="19">
        <v>380367513</v>
      </c>
      <c r="F25" s="6"/>
    </row>
    <row r="26" spans="1:7" s="5" customFormat="1" ht="17.25" customHeight="1">
      <c r="A26" s="17" t="s">
        <v>17</v>
      </c>
      <c r="B26" s="21" t="s">
        <v>18</v>
      </c>
      <c r="C26" s="19">
        <v>402049594</v>
      </c>
      <c r="D26" s="20">
        <f t="shared" si="0"/>
        <v>46811</v>
      </c>
      <c r="E26" s="19">
        <v>402096405</v>
      </c>
      <c r="F26" s="6"/>
    </row>
    <row r="27" spans="1:7" s="5" customFormat="1" ht="15.75" customHeight="1">
      <c r="A27" s="17" t="s">
        <v>19</v>
      </c>
      <c r="B27" s="21" t="s">
        <v>20</v>
      </c>
      <c r="C27" s="19">
        <v>316760578.60000002</v>
      </c>
      <c r="D27" s="20">
        <f t="shared" si="0"/>
        <v>-11894846.609999999</v>
      </c>
      <c r="E27" s="19">
        <v>304865731.99000001</v>
      </c>
      <c r="F27" s="6"/>
    </row>
    <row r="28" spans="1:7" s="5" customFormat="1" ht="15.75" customHeight="1">
      <c r="A28" s="17" t="s">
        <v>21</v>
      </c>
      <c r="B28" s="21" t="s">
        <v>22</v>
      </c>
      <c r="C28" s="19">
        <v>36327024</v>
      </c>
      <c r="D28" s="20">
        <f>E28-C28</f>
        <v>1716326</v>
      </c>
      <c r="E28" s="19">
        <v>38043350</v>
      </c>
      <c r="F28" s="6"/>
      <c r="G28" s="78"/>
    </row>
    <row r="29" spans="1:7" s="5" customFormat="1" ht="16.149999999999999" customHeight="1">
      <c r="A29" s="17" t="s">
        <v>23</v>
      </c>
      <c r="B29" s="22" t="s">
        <v>24</v>
      </c>
      <c r="C29" s="19">
        <v>0</v>
      </c>
      <c r="D29" s="20">
        <f t="shared" si="0"/>
        <v>0</v>
      </c>
      <c r="E29" s="19">
        <v>0</v>
      </c>
      <c r="F29" s="6"/>
    </row>
    <row r="30" spans="1:7" s="5" customFormat="1" ht="16.899999999999999" customHeight="1">
      <c r="A30" s="17" t="s">
        <v>25</v>
      </c>
      <c r="B30" s="18" t="s">
        <v>26</v>
      </c>
      <c r="C30" s="19">
        <v>489606699</v>
      </c>
      <c r="D30" s="20">
        <f t="shared" si="0"/>
        <v>-52331378</v>
      </c>
      <c r="E30" s="19">
        <v>437275321</v>
      </c>
      <c r="F30" s="6"/>
    </row>
    <row r="31" spans="1:7" s="5" customFormat="1" ht="15.6" customHeight="1">
      <c r="A31" s="17" t="s">
        <v>27</v>
      </c>
      <c r="B31" s="21" t="s">
        <v>28</v>
      </c>
      <c r="C31" s="19">
        <v>460000</v>
      </c>
      <c r="D31" s="20">
        <f t="shared" si="0"/>
        <v>25085</v>
      </c>
      <c r="E31" s="19">
        <v>485085</v>
      </c>
      <c r="F31" s="6"/>
    </row>
    <row r="32" spans="1:7" s="5" customFormat="1" ht="21.6" customHeight="1">
      <c r="A32" s="17" t="s">
        <v>29</v>
      </c>
      <c r="B32" s="21" t="s">
        <v>30</v>
      </c>
      <c r="C32" s="19">
        <v>471394494</v>
      </c>
      <c r="D32" s="20">
        <f t="shared" si="0"/>
        <v>-52356463</v>
      </c>
      <c r="E32" s="19">
        <v>419038031</v>
      </c>
      <c r="F32" s="6"/>
    </row>
    <row r="33" spans="1:6" s="4" customFormat="1" ht="20.25" customHeight="1">
      <c r="A33" s="12">
        <v>2</v>
      </c>
      <c r="B33" s="13" t="s">
        <v>31</v>
      </c>
      <c r="C33" s="14">
        <v>1761989747.6400001</v>
      </c>
      <c r="D33" s="15">
        <f t="shared" si="0"/>
        <v>-82463087.609999999</v>
      </c>
      <c r="E33" s="14">
        <v>1679526660.03</v>
      </c>
      <c r="F33" s="23"/>
    </row>
    <row r="34" spans="1:6" s="5" customFormat="1" ht="15.6" customHeight="1">
      <c r="A34" s="17" t="s">
        <v>32</v>
      </c>
      <c r="B34" s="18" t="s">
        <v>33</v>
      </c>
      <c r="C34" s="19">
        <v>976008340.63999999</v>
      </c>
      <c r="D34" s="20">
        <f t="shared" si="0"/>
        <v>-33794845.609999999</v>
      </c>
      <c r="E34" s="19">
        <v>942213495.02999997</v>
      </c>
      <c r="F34" s="6"/>
    </row>
    <row r="35" spans="1:6" s="5" customFormat="1" ht="15.6" customHeight="1">
      <c r="A35" s="17" t="s">
        <v>34</v>
      </c>
      <c r="B35" s="21" t="s">
        <v>35</v>
      </c>
      <c r="C35" s="19">
        <v>185072192.69</v>
      </c>
      <c r="D35" s="20">
        <f t="shared" si="0"/>
        <v>1252241.3</v>
      </c>
      <c r="E35" s="19">
        <v>186324433.99000001</v>
      </c>
      <c r="F35" s="6"/>
    </row>
    <row r="36" spans="1:6" s="5" customFormat="1" ht="18.600000000000001" customHeight="1">
      <c r="A36" s="17" t="s">
        <v>36</v>
      </c>
      <c r="B36" s="21" t="s">
        <v>37</v>
      </c>
      <c r="C36" s="19">
        <v>20429881</v>
      </c>
      <c r="D36" s="20">
        <f t="shared" si="0"/>
        <v>-20317693</v>
      </c>
      <c r="E36" s="19">
        <v>112188</v>
      </c>
      <c r="F36" s="6"/>
    </row>
    <row r="37" spans="1:6" s="5" customFormat="1" ht="39" customHeight="1">
      <c r="A37" s="17" t="s">
        <v>38</v>
      </c>
      <c r="B37" s="22" t="s">
        <v>39</v>
      </c>
      <c r="C37" s="19">
        <v>0</v>
      </c>
      <c r="D37" s="20">
        <f t="shared" si="0"/>
        <v>0</v>
      </c>
      <c r="E37" s="19">
        <v>0</v>
      </c>
      <c r="F37" s="6"/>
    </row>
    <row r="38" spans="1:6" s="5" customFormat="1" ht="15.6" customHeight="1">
      <c r="A38" s="17" t="s">
        <v>40</v>
      </c>
      <c r="B38" s="21" t="s">
        <v>41</v>
      </c>
      <c r="C38" s="19">
        <v>16016014</v>
      </c>
      <c r="D38" s="20">
        <f t="shared" si="0"/>
        <v>-564984</v>
      </c>
      <c r="E38" s="19">
        <v>15451030</v>
      </c>
      <c r="F38" s="6"/>
    </row>
    <row r="39" spans="1:6" s="5" customFormat="1" ht="100.5" customHeight="1">
      <c r="A39" s="17" t="s">
        <v>42</v>
      </c>
      <c r="B39" s="22" t="s">
        <v>43</v>
      </c>
      <c r="C39" s="19">
        <v>0</v>
      </c>
      <c r="D39" s="20">
        <f t="shared" si="0"/>
        <v>0</v>
      </c>
      <c r="E39" s="19">
        <v>0</v>
      </c>
      <c r="F39" s="6"/>
    </row>
    <row r="40" spans="1:6" s="5" customFormat="1" ht="65.25" customHeight="1">
      <c r="A40" s="17" t="s">
        <v>44</v>
      </c>
      <c r="B40" s="22" t="s">
        <v>45</v>
      </c>
      <c r="C40" s="19">
        <v>0</v>
      </c>
      <c r="D40" s="20">
        <f t="shared" si="0"/>
        <v>0</v>
      </c>
      <c r="E40" s="19">
        <v>0</v>
      </c>
      <c r="F40" s="6"/>
    </row>
    <row r="41" spans="1:6" s="5" customFormat="1" ht="54" customHeight="1">
      <c r="A41" s="17" t="s">
        <v>46</v>
      </c>
      <c r="B41" s="24" t="s">
        <v>47</v>
      </c>
      <c r="C41" s="19">
        <v>0</v>
      </c>
      <c r="D41" s="20">
        <f t="shared" si="0"/>
        <v>0</v>
      </c>
      <c r="E41" s="19">
        <v>0</v>
      </c>
      <c r="F41" s="6"/>
    </row>
    <row r="42" spans="1:6" s="4" customFormat="1" ht="15.75">
      <c r="A42" s="12" t="s">
        <v>48</v>
      </c>
      <c r="B42" s="25" t="s">
        <v>49</v>
      </c>
      <c r="C42" s="14">
        <v>785981407</v>
      </c>
      <c r="D42" s="15">
        <f t="shared" si="0"/>
        <v>-48668242</v>
      </c>
      <c r="E42" s="14">
        <v>737313165</v>
      </c>
      <c r="F42" s="23"/>
    </row>
    <row r="43" spans="1:6" s="5" customFormat="1" ht="43.5" customHeight="1">
      <c r="A43" s="17" t="s">
        <v>50</v>
      </c>
      <c r="B43" s="21" t="s">
        <v>51</v>
      </c>
      <c r="C43" s="19">
        <v>720099766</v>
      </c>
      <c r="D43" s="20">
        <f t="shared" si="0"/>
        <v>-71615542</v>
      </c>
      <c r="E43" s="19">
        <v>648484224</v>
      </c>
      <c r="F43" s="6"/>
    </row>
    <row r="44" spans="1:6" s="5" customFormat="1" ht="39" customHeight="1">
      <c r="A44" s="17" t="s">
        <v>52</v>
      </c>
      <c r="B44" s="22" t="s">
        <v>53</v>
      </c>
      <c r="C44" s="19">
        <v>232945708</v>
      </c>
      <c r="D44" s="20">
        <f t="shared" si="0"/>
        <v>-64607635</v>
      </c>
      <c r="E44" s="19">
        <v>168338073</v>
      </c>
      <c r="F44" s="6"/>
    </row>
    <row r="45" spans="1:6" s="5" customFormat="1" ht="15.75">
      <c r="A45" s="12">
        <v>3</v>
      </c>
      <c r="B45" s="13" t="s">
        <v>54</v>
      </c>
      <c r="C45" s="26">
        <v>-28833265.100000001</v>
      </c>
      <c r="D45" s="15">
        <f t="shared" si="0"/>
        <v>20000000</v>
      </c>
      <c r="E45" s="26">
        <v>-8833265.0999999996</v>
      </c>
      <c r="F45" s="6"/>
    </row>
    <row r="46" spans="1:6" s="8" customFormat="1" ht="20.25" customHeight="1">
      <c r="A46" s="155" t="s">
        <v>6</v>
      </c>
      <c r="B46" s="155" t="s">
        <v>7</v>
      </c>
      <c r="C46" s="155" t="s">
        <v>223</v>
      </c>
      <c r="D46" s="155" t="s">
        <v>8</v>
      </c>
      <c r="E46" s="155" t="s">
        <v>9</v>
      </c>
      <c r="F46" s="7"/>
    </row>
    <row r="47" spans="1:6" s="8" customFormat="1" ht="20.25" customHeight="1">
      <c r="A47" s="155"/>
      <c r="B47" s="155"/>
      <c r="C47" s="155"/>
      <c r="D47" s="155"/>
      <c r="E47" s="155"/>
      <c r="F47" s="7"/>
    </row>
    <row r="48" spans="1:6" s="11" customFormat="1" ht="15" customHeight="1">
      <c r="A48" s="9">
        <v>1</v>
      </c>
      <c r="B48" s="9">
        <v>2</v>
      </c>
      <c r="C48" s="9">
        <v>3</v>
      </c>
      <c r="D48" s="9">
        <v>4</v>
      </c>
      <c r="E48" s="9">
        <v>5</v>
      </c>
      <c r="F48" s="10"/>
    </row>
    <row r="49" spans="1:6" s="5" customFormat="1" ht="39" customHeight="1">
      <c r="A49" s="17" t="s">
        <v>55</v>
      </c>
      <c r="B49" s="18" t="s">
        <v>56</v>
      </c>
      <c r="C49" s="19">
        <v>0</v>
      </c>
      <c r="D49" s="20">
        <f t="shared" si="0"/>
        <v>0</v>
      </c>
      <c r="E49" s="19">
        <v>0</v>
      </c>
      <c r="F49" s="6"/>
    </row>
    <row r="50" spans="1:6" s="5" customFormat="1" ht="22.5" customHeight="1">
      <c r="A50" s="12">
        <v>4</v>
      </c>
      <c r="B50" s="13" t="s">
        <v>57</v>
      </c>
      <c r="C50" s="14">
        <v>46414217.100000001</v>
      </c>
      <c r="D50" s="15">
        <f t="shared" si="0"/>
        <v>-20000000</v>
      </c>
      <c r="E50" s="14">
        <v>26414217.100000001</v>
      </c>
      <c r="F50" s="6"/>
    </row>
    <row r="51" spans="1:6" s="5" customFormat="1" ht="22.5" customHeight="1">
      <c r="A51" s="17" t="s">
        <v>58</v>
      </c>
      <c r="B51" s="18" t="s">
        <v>59</v>
      </c>
      <c r="C51" s="19">
        <v>0</v>
      </c>
      <c r="D51" s="20">
        <f t="shared" si="0"/>
        <v>0</v>
      </c>
      <c r="E51" s="19">
        <v>0</v>
      </c>
      <c r="F51" s="6"/>
    </row>
    <row r="52" spans="1:6" s="5" customFormat="1" ht="22.5" customHeight="1">
      <c r="A52" s="17" t="s">
        <v>60</v>
      </c>
      <c r="B52" s="21" t="s">
        <v>61</v>
      </c>
      <c r="C52" s="19">
        <v>0</v>
      </c>
      <c r="D52" s="20">
        <f t="shared" si="0"/>
        <v>0</v>
      </c>
      <c r="E52" s="19">
        <v>0</v>
      </c>
      <c r="F52" s="6"/>
    </row>
    <row r="53" spans="1:6" s="5" customFormat="1" ht="22.5" customHeight="1">
      <c r="A53" s="17" t="s">
        <v>62</v>
      </c>
      <c r="B53" s="18" t="s">
        <v>63</v>
      </c>
      <c r="C53" s="19">
        <v>2597900.06</v>
      </c>
      <c r="D53" s="20">
        <f t="shared" ref="D53:D73" si="1">E53-C53</f>
        <v>0</v>
      </c>
      <c r="E53" s="19">
        <v>2597900.06</v>
      </c>
      <c r="F53" s="6"/>
    </row>
    <row r="54" spans="1:6" s="16" customFormat="1" ht="23.45" customHeight="1">
      <c r="A54" s="17" t="s">
        <v>64</v>
      </c>
      <c r="B54" s="21" t="s">
        <v>61</v>
      </c>
      <c r="C54" s="19">
        <v>2597900.06</v>
      </c>
      <c r="D54" s="20">
        <f t="shared" si="1"/>
        <v>0</v>
      </c>
      <c r="E54" s="19">
        <v>2597900.06</v>
      </c>
      <c r="F54" s="7"/>
    </row>
    <row r="55" spans="1:6" s="16" customFormat="1" ht="23.45" customHeight="1">
      <c r="A55" s="17" t="s">
        <v>65</v>
      </c>
      <c r="B55" s="18" t="s">
        <v>66</v>
      </c>
      <c r="C55" s="19">
        <v>43816317.039999999</v>
      </c>
      <c r="D55" s="20">
        <f t="shared" si="1"/>
        <v>-20000000</v>
      </c>
      <c r="E55" s="19">
        <v>23816317.039999999</v>
      </c>
      <c r="F55" s="7"/>
    </row>
    <row r="56" spans="1:6" s="28" customFormat="1" ht="23.45" customHeight="1">
      <c r="A56" s="17" t="s">
        <v>67</v>
      </c>
      <c r="B56" s="21" t="s">
        <v>61</v>
      </c>
      <c r="C56" s="19">
        <v>26235365.039999999</v>
      </c>
      <c r="D56" s="20">
        <f t="shared" si="1"/>
        <v>-20000000</v>
      </c>
      <c r="E56" s="19">
        <v>6235365.04</v>
      </c>
      <c r="F56" s="27"/>
    </row>
    <row r="57" spans="1:6" s="5" customFormat="1" ht="23.45" customHeight="1">
      <c r="A57" s="17" t="s">
        <v>68</v>
      </c>
      <c r="B57" s="18" t="s">
        <v>69</v>
      </c>
      <c r="C57" s="19">
        <v>0</v>
      </c>
      <c r="D57" s="19">
        <f t="shared" si="1"/>
        <v>0</v>
      </c>
      <c r="E57" s="19">
        <v>0</v>
      </c>
      <c r="F57" s="6"/>
    </row>
    <row r="58" spans="1:6" s="5" customFormat="1" ht="23.45" customHeight="1">
      <c r="A58" s="17" t="s">
        <v>70</v>
      </c>
      <c r="B58" s="21" t="s">
        <v>61</v>
      </c>
      <c r="C58" s="19">
        <v>0</v>
      </c>
      <c r="D58" s="19">
        <f t="shared" si="1"/>
        <v>0</v>
      </c>
      <c r="E58" s="19">
        <v>0</v>
      </c>
      <c r="F58" s="6"/>
    </row>
    <row r="59" spans="1:6" s="5" customFormat="1" ht="21.6" customHeight="1">
      <c r="A59" s="17" t="s">
        <v>71</v>
      </c>
      <c r="B59" s="18" t="s">
        <v>72</v>
      </c>
      <c r="C59" s="19">
        <v>0</v>
      </c>
      <c r="D59" s="19">
        <f t="shared" si="1"/>
        <v>0</v>
      </c>
      <c r="E59" s="19">
        <v>0</v>
      </c>
      <c r="F59" s="6"/>
    </row>
    <row r="60" spans="1:6" s="5" customFormat="1" ht="17.25" customHeight="1">
      <c r="A60" s="17" t="s">
        <v>73</v>
      </c>
      <c r="B60" s="21" t="s">
        <v>61</v>
      </c>
      <c r="C60" s="19">
        <v>0</v>
      </c>
      <c r="D60" s="19">
        <f t="shared" si="1"/>
        <v>0</v>
      </c>
      <c r="E60" s="19">
        <v>0</v>
      </c>
      <c r="F60" s="6"/>
    </row>
    <row r="61" spans="1:6" s="5" customFormat="1" ht="21.75" customHeight="1">
      <c r="A61" s="12">
        <v>5</v>
      </c>
      <c r="B61" s="13" t="s">
        <v>74</v>
      </c>
      <c r="C61" s="14">
        <v>17580952</v>
      </c>
      <c r="D61" s="15">
        <f t="shared" si="1"/>
        <v>0</v>
      </c>
      <c r="E61" s="14">
        <v>17580952</v>
      </c>
      <c r="F61" s="6"/>
    </row>
    <row r="62" spans="1:6" s="5" customFormat="1" ht="46.5" customHeight="1">
      <c r="A62" s="17" t="s">
        <v>75</v>
      </c>
      <c r="B62" s="18" t="s">
        <v>76</v>
      </c>
      <c r="C62" s="19">
        <v>17580952</v>
      </c>
      <c r="D62" s="20">
        <f t="shared" si="1"/>
        <v>0</v>
      </c>
      <c r="E62" s="19">
        <v>17580952</v>
      </c>
      <c r="F62" s="6"/>
    </row>
    <row r="63" spans="1:6" s="5" customFormat="1" ht="42.75" customHeight="1">
      <c r="A63" s="17" t="s">
        <v>77</v>
      </c>
      <c r="B63" s="21" t="s">
        <v>218</v>
      </c>
      <c r="C63" s="19">
        <v>0</v>
      </c>
      <c r="D63" s="19">
        <f t="shared" si="1"/>
        <v>0</v>
      </c>
      <c r="E63" s="19">
        <v>0</v>
      </c>
      <c r="F63" s="6"/>
    </row>
    <row r="64" spans="1:6" s="5" customFormat="1" ht="36" customHeight="1">
      <c r="A64" s="17" t="s">
        <v>78</v>
      </c>
      <c r="B64" s="22" t="s">
        <v>219</v>
      </c>
      <c r="C64" s="19">
        <v>0</v>
      </c>
      <c r="D64" s="19">
        <f t="shared" si="1"/>
        <v>0</v>
      </c>
      <c r="E64" s="19">
        <v>0</v>
      </c>
      <c r="F64" s="6"/>
    </row>
    <row r="65" spans="1:6" s="5" customFormat="1" ht="36" customHeight="1">
      <c r="A65" s="17" t="s">
        <v>79</v>
      </c>
      <c r="B65" s="22" t="s">
        <v>220</v>
      </c>
      <c r="C65" s="19">
        <v>0</v>
      </c>
      <c r="D65" s="19">
        <f t="shared" si="1"/>
        <v>0</v>
      </c>
      <c r="E65" s="19">
        <v>0</v>
      </c>
      <c r="F65" s="6"/>
    </row>
    <row r="66" spans="1:6" s="5" customFormat="1" ht="56.25" customHeight="1">
      <c r="A66" s="17" t="s">
        <v>80</v>
      </c>
      <c r="B66" s="22" t="s">
        <v>81</v>
      </c>
      <c r="C66" s="19">
        <v>0</v>
      </c>
      <c r="D66" s="19">
        <f t="shared" si="1"/>
        <v>0</v>
      </c>
      <c r="E66" s="19">
        <v>0</v>
      </c>
      <c r="F66" s="6"/>
    </row>
    <row r="67" spans="1:6" s="5" customFormat="1" ht="21" customHeight="1">
      <c r="A67" s="17" t="s">
        <v>82</v>
      </c>
      <c r="B67" s="29" t="s">
        <v>83</v>
      </c>
      <c r="C67" s="19">
        <v>0</v>
      </c>
      <c r="D67" s="19">
        <f t="shared" si="1"/>
        <v>0</v>
      </c>
      <c r="E67" s="19">
        <v>0</v>
      </c>
      <c r="F67" s="6"/>
    </row>
    <row r="68" spans="1:6" s="5" customFormat="1" ht="37.9" customHeight="1">
      <c r="A68" s="17" t="s">
        <v>84</v>
      </c>
      <c r="B68" s="29" t="s">
        <v>85</v>
      </c>
      <c r="C68" s="19">
        <v>0</v>
      </c>
      <c r="D68" s="19">
        <f t="shared" si="1"/>
        <v>0</v>
      </c>
      <c r="E68" s="19">
        <v>0</v>
      </c>
      <c r="F68" s="6"/>
    </row>
    <row r="69" spans="1:6" s="5" customFormat="1" ht="15.75" customHeight="1">
      <c r="A69" s="17" t="s">
        <v>86</v>
      </c>
      <c r="B69" s="29" t="s">
        <v>87</v>
      </c>
      <c r="C69" s="19">
        <v>0</v>
      </c>
      <c r="D69" s="19">
        <f t="shared" si="1"/>
        <v>0</v>
      </c>
      <c r="E69" s="19">
        <v>0</v>
      </c>
      <c r="F69" s="6"/>
    </row>
    <row r="70" spans="1:6" s="5" customFormat="1" ht="35.25" customHeight="1">
      <c r="A70" s="17" t="s">
        <v>88</v>
      </c>
      <c r="B70" s="24" t="s">
        <v>89</v>
      </c>
      <c r="C70" s="19">
        <v>0</v>
      </c>
      <c r="D70" s="19">
        <f t="shared" si="1"/>
        <v>0</v>
      </c>
      <c r="E70" s="19">
        <v>0</v>
      </c>
      <c r="F70" s="6"/>
    </row>
    <row r="71" spans="1:6" s="5" customFormat="1" ht="20.45" customHeight="1">
      <c r="A71" s="17" t="s">
        <v>90</v>
      </c>
      <c r="B71" s="18" t="s">
        <v>91</v>
      </c>
      <c r="C71" s="19">
        <v>0</v>
      </c>
      <c r="D71" s="19">
        <f t="shared" si="1"/>
        <v>0</v>
      </c>
      <c r="E71" s="19">
        <v>0</v>
      </c>
      <c r="F71" s="6"/>
    </row>
    <row r="72" spans="1:6" s="5" customFormat="1" ht="20.45" customHeight="1">
      <c r="A72" s="12" t="s">
        <v>92</v>
      </c>
      <c r="B72" s="13" t="s">
        <v>93</v>
      </c>
      <c r="C72" s="14">
        <v>229858401</v>
      </c>
      <c r="D72" s="15">
        <f t="shared" si="1"/>
        <v>0</v>
      </c>
      <c r="E72" s="14">
        <v>229858401</v>
      </c>
      <c r="F72" s="6"/>
    </row>
    <row r="73" spans="1:6" s="5" customFormat="1" ht="24.6" customHeight="1">
      <c r="A73" s="17" t="s">
        <v>94</v>
      </c>
      <c r="B73" s="18" t="s">
        <v>95</v>
      </c>
      <c r="C73" s="19">
        <v>4800000</v>
      </c>
      <c r="D73" s="20">
        <f t="shared" si="1"/>
        <v>0</v>
      </c>
      <c r="E73" s="19">
        <v>4800000</v>
      </c>
      <c r="F73" s="6"/>
    </row>
    <row r="74" spans="1:6" s="5" customFormat="1" ht="44.25" customHeight="1">
      <c r="A74" s="12">
        <v>7</v>
      </c>
      <c r="B74" s="13" t="s">
        <v>96</v>
      </c>
      <c r="C74" s="30" t="s">
        <v>97</v>
      </c>
      <c r="D74" s="31" t="s">
        <v>97</v>
      </c>
      <c r="E74" s="30" t="s">
        <v>97</v>
      </c>
      <c r="F74" s="6"/>
    </row>
    <row r="75" spans="1:6" s="5" customFormat="1" ht="18" customHeight="1">
      <c r="A75" s="17" t="s">
        <v>98</v>
      </c>
      <c r="B75" s="18" t="s">
        <v>99</v>
      </c>
      <c r="C75" s="19">
        <v>267541442.90000001</v>
      </c>
      <c r="D75" s="20">
        <f>E75-C75</f>
        <v>23663136</v>
      </c>
      <c r="E75" s="19">
        <v>291204578.89999998</v>
      </c>
      <c r="F75" s="6"/>
    </row>
    <row r="76" spans="1:6" s="5" customFormat="1" ht="41.45" customHeight="1">
      <c r="A76" s="17" t="s">
        <v>100</v>
      </c>
      <c r="B76" s="18" t="s">
        <v>216</v>
      </c>
      <c r="C76" s="19">
        <v>313955660</v>
      </c>
      <c r="D76" s="20">
        <f>E76-C76</f>
        <v>3663136</v>
      </c>
      <c r="E76" s="19">
        <v>317618796</v>
      </c>
      <c r="F76" s="6"/>
    </row>
    <row r="77" spans="1:6" s="5" customFormat="1" ht="20.45" customHeight="1">
      <c r="A77" s="12">
        <v>8</v>
      </c>
      <c r="B77" s="13" t="s">
        <v>101</v>
      </c>
      <c r="C77" s="30" t="s">
        <v>97</v>
      </c>
      <c r="D77" s="31" t="s">
        <v>97</v>
      </c>
      <c r="E77" s="30" t="s">
        <v>97</v>
      </c>
      <c r="F77" s="6"/>
    </row>
    <row r="78" spans="1:6" s="5" customFormat="1" ht="87.75" customHeight="1">
      <c r="A78" s="17" t="s">
        <v>102</v>
      </c>
      <c r="B78" s="18" t="s">
        <v>211</v>
      </c>
      <c r="C78" s="32">
        <v>5.8299999999999998E-2</v>
      </c>
      <c r="D78" s="32">
        <f t="shared" ref="D78:D87" si="2">E78-C78</f>
        <v>-2.2599999999999999E-2</v>
      </c>
      <c r="E78" s="32">
        <v>3.5700000000000003E-2</v>
      </c>
      <c r="F78" s="6"/>
    </row>
    <row r="79" spans="1:6" s="5" customFormat="1" ht="31.15" hidden="1" customHeight="1">
      <c r="A79" s="17" t="s">
        <v>103</v>
      </c>
      <c r="B79" s="21" t="s">
        <v>103</v>
      </c>
      <c r="C79" s="32"/>
      <c r="D79" s="32">
        <f t="shared" si="2"/>
        <v>0</v>
      </c>
      <c r="E79" s="32"/>
      <c r="F79" s="6"/>
    </row>
    <row r="80" spans="1:6" s="5" customFormat="1" ht="31.15" hidden="1" customHeight="1">
      <c r="A80" s="17" t="s">
        <v>104</v>
      </c>
      <c r="B80" s="21" t="s">
        <v>104</v>
      </c>
      <c r="C80" s="32"/>
      <c r="D80" s="32">
        <f t="shared" si="2"/>
        <v>0</v>
      </c>
      <c r="E80" s="32"/>
      <c r="F80" s="6"/>
    </row>
    <row r="81" spans="1:6" s="5" customFormat="1" ht="33" customHeight="1">
      <c r="A81" s="162" t="s">
        <v>105</v>
      </c>
      <c r="B81" s="162" t="s">
        <v>217</v>
      </c>
      <c r="C81" s="32">
        <v>0.32800000000000001</v>
      </c>
      <c r="D81" s="32">
        <f t="shared" si="2"/>
        <v>1.6299999999999999E-2</v>
      </c>
      <c r="E81" s="32">
        <v>0.34429999999999999</v>
      </c>
      <c r="F81" s="6"/>
    </row>
    <row r="82" spans="1:6" s="5" customFormat="1" ht="33" customHeight="1">
      <c r="A82" s="162"/>
      <c r="B82" s="162"/>
      <c r="C82" s="32">
        <v>0.32750000000000001</v>
      </c>
      <c r="D82" s="32">
        <f t="shared" si="2"/>
        <v>1.6199999999999999E-2</v>
      </c>
      <c r="E82" s="32">
        <v>0.34370000000000001</v>
      </c>
      <c r="F82" s="6"/>
    </row>
    <row r="83" spans="1:6" s="5" customFormat="1" ht="97.9" customHeight="1">
      <c r="A83" s="17" t="s">
        <v>106</v>
      </c>
      <c r="B83" s="18" t="s">
        <v>212</v>
      </c>
      <c r="C83" s="32">
        <v>0.36049999999999999</v>
      </c>
      <c r="D83" s="32">
        <f t="shared" si="2"/>
        <v>0</v>
      </c>
      <c r="E83" s="32">
        <v>0.36049999999999999</v>
      </c>
      <c r="F83" s="6"/>
    </row>
    <row r="84" spans="1:6" s="8" customFormat="1" ht="18.75" customHeight="1">
      <c r="A84" s="155" t="s">
        <v>6</v>
      </c>
      <c r="B84" s="155" t="s">
        <v>7</v>
      </c>
      <c r="C84" s="155" t="s">
        <v>223</v>
      </c>
      <c r="D84" s="155" t="s">
        <v>8</v>
      </c>
      <c r="E84" s="155" t="s">
        <v>9</v>
      </c>
      <c r="F84" s="7"/>
    </row>
    <row r="85" spans="1:6" s="8" customFormat="1" ht="15.75">
      <c r="A85" s="155"/>
      <c r="B85" s="155"/>
      <c r="C85" s="155"/>
      <c r="D85" s="155"/>
      <c r="E85" s="155"/>
      <c r="F85" s="7"/>
    </row>
    <row r="86" spans="1:6" s="11" customFormat="1" ht="15" customHeight="1">
      <c r="A86" s="9">
        <v>1</v>
      </c>
      <c r="B86" s="9">
        <v>2</v>
      </c>
      <c r="C86" s="9">
        <v>3</v>
      </c>
      <c r="D86" s="9">
        <v>4</v>
      </c>
      <c r="E86" s="9">
        <v>5</v>
      </c>
      <c r="F86" s="10"/>
    </row>
    <row r="87" spans="1:6" s="5" customFormat="1" ht="105.75" customHeight="1">
      <c r="A87" s="17" t="s">
        <v>107</v>
      </c>
      <c r="B87" s="21" t="s">
        <v>213</v>
      </c>
      <c r="C87" s="32">
        <v>0.41270000000000001</v>
      </c>
      <c r="D87" s="32">
        <f t="shared" si="2"/>
        <v>0</v>
      </c>
      <c r="E87" s="32">
        <v>0.41270000000000001</v>
      </c>
      <c r="F87" s="6"/>
    </row>
    <row r="88" spans="1:6" s="16" customFormat="1" ht="95.25" customHeight="1">
      <c r="A88" s="17" t="s">
        <v>108</v>
      </c>
      <c r="B88" s="18" t="s">
        <v>214</v>
      </c>
      <c r="C88" s="33" t="s">
        <v>109</v>
      </c>
      <c r="D88" s="19"/>
      <c r="E88" s="33" t="s">
        <v>109</v>
      </c>
      <c r="F88" s="7"/>
    </row>
    <row r="89" spans="1:6" s="16" customFormat="1" ht="92.25" customHeight="1">
      <c r="A89" s="17" t="s">
        <v>110</v>
      </c>
      <c r="B89" s="21" t="s">
        <v>215</v>
      </c>
      <c r="C89" s="33" t="s">
        <v>109</v>
      </c>
      <c r="D89" s="19"/>
      <c r="E89" s="33" t="s">
        <v>109</v>
      </c>
      <c r="F89" s="7"/>
    </row>
    <row r="90" spans="1:6" s="28" customFormat="1" ht="44.25" customHeight="1">
      <c r="A90" s="12">
        <v>9</v>
      </c>
      <c r="B90" s="13" t="s">
        <v>111</v>
      </c>
      <c r="C90" s="30" t="s">
        <v>97</v>
      </c>
      <c r="D90" s="30" t="s">
        <v>97</v>
      </c>
      <c r="E90" s="30" t="s">
        <v>97</v>
      </c>
      <c r="F90" s="27"/>
    </row>
    <row r="91" spans="1:6" s="5" customFormat="1" ht="36" customHeight="1">
      <c r="A91" s="17" t="s">
        <v>112</v>
      </c>
      <c r="B91" s="18" t="s">
        <v>113</v>
      </c>
      <c r="C91" s="19">
        <v>226580428</v>
      </c>
      <c r="D91" s="20">
        <f>E91-C91</f>
        <v>-16341821</v>
      </c>
      <c r="E91" s="19">
        <v>210238607</v>
      </c>
      <c r="F91" s="6"/>
    </row>
    <row r="92" spans="1:6" s="5" customFormat="1" ht="54.75" customHeight="1">
      <c r="A92" s="17" t="s">
        <v>114</v>
      </c>
      <c r="B92" s="21" t="s">
        <v>115</v>
      </c>
      <c r="C92" s="19">
        <v>226580428</v>
      </c>
      <c r="D92" s="20">
        <f t="shared" ref="D92:D102" si="3">E92-C92</f>
        <v>-16341821</v>
      </c>
      <c r="E92" s="19">
        <v>210238607</v>
      </c>
      <c r="F92" s="6"/>
    </row>
    <row r="93" spans="1:6" s="5" customFormat="1" ht="15.75" customHeight="1">
      <c r="A93" s="17" t="s">
        <v>116</v>
      </c>
      <c r="B93" s="22" t="s">
        <v>117</v>
      </c>
      <c r="C93" s="19">
        <v>192545086</v>
      </c>
      <c r="D93" s="20">
        <f t="shared" si="3"/>
        <v>-12229452</v>
      </c>
      <c r="E93" s="19">
        <v>180315634</v>
      </c>
      <c r="F93" s="6"/>
    </row>
    <row r="94" spans="1:6" s="5" customFormat="1" ht="41.25" customHeight="1">
      <c r="A94" s="17" t="s">
        <v>118</v>
      </c>
      <c r="B94" s="18" t="s">
        <v>119</v>
      </c>
      <c r="C94" s="19">
        <v>454063290</v>
      </c>
      <c r="D94" s="20">
        <f t="shared" si="3"/>
        <v>-39828678</v>
      </c>
      <c r="E94" s="19">
        <v>414234612</v>
      </c>
      <c r="F94" s="6"/>
    </row>
    <row r="95" spans="1:6" s="5" customFormat="1" ht="52.5" customHeight="1">
      <c r="A95" s="17" t="s">
        <v>120</v>
      </c>
      <c r="B95" s="21" t="s">
        <v>121</v>
      </c>
      <c r="C95" s="19">
        <v>454063290</v>
      </c>
      <c r="D95" s="20">
        <f t="shared" si="3"/>
        <v>-39828678</v>
      </c>
      <c r="E95" s="19">
        <v>414234612</v>
      </c>
      <c r="F95" s="6"/>
    </row>
    <row r="96" spans="1:6" s="5" customFormat="1" ht="15.6" customHeight="1">
      <c r="A96" s="17" t="s">
        <v>122</v>
      </c>
      <c r="B96" s="22" t="s">
        <v>117</v>
      </c>
      <c r="C96" s="19">
        <v>395158791</v>
      </c>
      <c r="D96" s="20">
        <f t="shared" si="3"/>
        <v>-25537959</v>
      </c>
      <c r="E96" s="19">
        <v>369620832</v>
      </c>
      <c r="F96" s="6"/>
    </row>
    <row r="97" spans="1:6" s="5" customFormat="1" ht="39" customHeight="1">
      <c r="A97" s="17" t="s">
        <v>123</v>
      </c>
      <c r="B97" s="18" t="s">
        <v>124</v>
      </c>
      <c r="C97" s="19">
        <v>240006590</v>
      </c>
      <c r="D97" s="20">
        <f t="shared" si="3"/>
        <v>-17233799</v>
      </c>
      <c r="E97" s="19">
        <v>222772791</v>
      </c>
      <c r="F97" s="6"/>
    </row>
    <row r="98" spans="1:6" s="5" customFormat="1" ht="54.75" customHeight="1">
      <c r="A98" s="17" t="s">
        <v>125</v>
      </c>
      <c r="B98" s="21" t="s">
        <v>126</v>
      </c>
      <c r="C98" s="19">
        <v>240006590</v>
      </c>
      <c r="D98" s="20">
        <f t="shared" si="3"/>
        <v>-17233799</v>
      </c>
      <c r="E98" s="19">
        <v>222772791</v>
      </c>
      <c r="F98" s="6"/>
    </row>
    <row r="99" spans="1:6" s="5" customFormat="1" ht="28.15" customHeight="1">
      <c r="A99" s="17" t="s">
        <v>127</v>
      </c>
      <c r="B99" s="22" t="s">
        <v>128</v>
      </c>
      <c r="C99" s="19">
        <v>192526995</v>
      </c>
      <c r="D99" s="20">
        <f>E99-C99</f>
        <v>-12382604</v>
      </c>
      <c r="E99" s="19">
        <v>180144391</v>
      </c>
      <c r="F99" s="6"/>
    </row>
    <row r="100" spans="1:6" s="5" customFormat="1" ht="39.75" customHeight="1">
      <c r="A100" s="17" t="s">
        <v>129</v>
      </c>
      <c r="B100" s="18" t="s">
        <v>130</v>
      </c>
      <c r="C100" s="19">
        <v>474623619</v>
      </c>
      <c r="D100" s="20">
        <f t="shared" si="3"/>
        <v>-37765879</v>
      </c>
      <c r="E100" s="19">
        <v>436857740</v>
      </c>
      <c r="F100" s="6"/>
    </row>
    <row r="101" spans="1:6" s="5" customFormat="1" ht="51.75" customHeight="1">
      <c r="A101" s="17" t="s">
        <v>131</v>
      </c>
      <c r="B101" s="21" t="s">
        <v>132</v>
      </c>
      <c r="C101" s="19">
        <v>474623619</v>
      </c>
      <c r="D101" s="20">
        <f t="shared" si="3"/>
        <v>-37765879</v>
      </c>
      <c r="E101" s="19">
        <v>436857740</v>
      </c>
      <c r="F101" s="6"/>
    </row>
    <row r="102" spans="1:6" s="5" customFormat="1" ht="25.15" customHeight="1">
      <c r="A102" s="17" t="s">
        <v>133</v>
      </c>
      <c r="B102" s="22" t="s">
        <v>128</v>
      </c>
      <c r="C102" s="19">
        <v>394806984</v>
      </c>
      <c r="D102" s="20">
        <f t="shared" si="3"/>
        <v>-23008870</v>
      </c>
      <c r="E102" s="19">
        <v>371798114</v>
      </c>
      <c r="F102" s="6"/>
    </row>
    <row r="103" spans="1:6" s="5" customFormat="1" ht="19.5" customHeight="1">
      <c r="A103" s="12">
        <v>10</v>
      </c>
      <c r="B103" s="13" t="s">
        <v>134</v>
      </c>
      <c r="C103" s="30" t="s">
        <v>97</v>
      </c>
      <c r="D103" s="31" t="s">
        <v>97</v>
      </c>
      <c r="E103" s="30" t="s">
        <v>97</v>
      </c>
      <c r="F103" s="6"/>
    </row>
    <row r="104" spans="1:6" s="5" customFormat="1" ht="36.75" customHeight="1">
      <c r="A104" s="17" t="s">
        <v>135</v>
      </c>
      <c r="B104" s="18" t="s">
        <v>136</v>
      </c>
      <c r="C104" s="19">
        <v>846325397</v>
      </c>
      <c r="D104" s="20">
        <f t="shared" ref="D104:D132" si="4">E104-C104</f>
        <v>-89422203</v>
      </c>
      <c r="E104" s="19">
        <v>756903194</v>
      </c>
      <c r="F104" s="6"/>
    </row>
    <row r="105" spans="1:6" s="5" customFormat="1" ht="15.75" customHeight="1">
      <c r="A105" s="17" t="s">
        <v>137</v>
      </c>
      <c r="B105" s="21" t="s">
        <v>138</v>
      </c>
      <c r="C105" s="19">
        <v>235805071</v>
      </c>
      <c r="D105" s="20">
        <f t="shared" si="4"/>
        <v>-17508403</v>
      </c>
      <c r="E105" s="19">
        <v>218296668</v>
      </c>
      <c r="F105" s="6"/>
    </row>
    <row r="106" spans="1:6" s="5" customFormat="1" ht="19.899999999999999" customHeight="1">
      <c r="A106" s="17" t="s">
        <v>139</v>
      </c>
      <c r="B106" s="21" t="s">
        <v>140</v>
      </c>
      <c r="C106" s="19">
        <v>610520326</v>
      </c>
      <c r="D106" s="20">
        <f t="shared" si="4"/>
        <v>-71913800</v>
      </c>
      <c r="E106" s="19">
        <v>538606526</v>
      </c>
      <c r="F106" s="6"/>
    </row>
    <row r="107" spans="1:6" s="5" customFormat="1" ht="37.5" customHeight="1">
      <c r="A107" s="17" t="s">
        <v>141</v>
      </c>
      <c r="B107" s="18" t="s">
        <v>142</v>
      </c>
      <c r="C107" s="19">
        <v>0</v>
      </c>
      <c r="D107" s="20">
        <f t="shared" si="4"/>
        <v>0</v>
      </c>
      <c r="E107" s="19">
        <v>0</v>
      </c>
      <c r="F107" s="6"/>
    </row>
    <row r="108" spans="1:6" s="5" customFormat="1" ht="47.45" customHeight="1">
      <c r="A108" s="17" t="s">
        <v>143</v>
      </c>
      <c r="B108" s="18" t="s">
        <v>144</v>
      </c>
      <c r="C108" s="19">
        <v>0</v>
      </c>
      <c r="D108" s="20">
        <f t="shared" si="4"/>
        <v>0</v>
      </c>
      <c r="E108" s="19">
        <v>0</v>
      </c>
      <c r="F108" s="6"/>
    </row>
    <row r="109" spans="1:6" s="5" customFormat="1" ht="51.75" customHeight="1">
      <c r="A109" s="17" t="s">
        <v>145</v>
      </c>
      <c r="B109" s="18" t="s">
        <v>146</v>
      </c>
      <c r="C109" s="19">
        <v>0</v>
      </c>
      <c r="D109" s="20">
        <f t="shared" si="4"/>
        <v>0</v>
      </c>
      <c r="E109" s="19">
        <v>0</v>
      </c>
      <c r="F109" s="6"/>
    </row>
    <row r="110" spans="1:6" s="5" customFormat="1" ht="54" customHeight="1">
      <c r="A110" s="17" t="s">
        <v>147</v>
      </c>
      <c r="B110" s="18" t="s">
        <v>148</v>
      </c>
      <c r="C110" s="19">
        <v>0</v>
      </c>
      <c r="D110" s="20">
        <f t="shared" si="4"/>
        <v>0</v>
      </c>
      <c r="E110" s="19">
        <v>0</v>
      </c>
      <c r="F110" s="6"/>
    </row>
    <row r="111" spans="1:6" s="8" customFormat="1" ht="18.75" customHeight="1">
      <c r="A111" s="155" t="s">
        <v>6</v>
      </c>
      <c r="B111" s="155" t="s">
        <v>7</v>
      </c>
      <c r="C111" s="155" t="s">
        <v>223</v>
      </c>
      <c r="D111" s="155" t="s">
        <v>8</v>
      </c>
      <c r="E111" s="155" t="s">
        <v>9</v>
      </c>
      <c r="F111" s="7"/>
    </row>
    <row r="112" spans="1:6" s="8" customFormat="1" ht="15.75">
      <c r="A112" s="155"/>
      <c r="B112" s="155"/>
      <c r="C112" s="155"/>
      <c r="D112" s="155"/>
      <c r="E112" s="155"/>
      <c r="F112" s="7"/>
    </row>
    <row r="113" spans="1:6" s="11" customFormat="1" ht="15" customHeight="1">
      <c r="A113" s="9">
        <v>1</v>
      </c>
      <c r="B113" s="9">
        <v>2</v>
      </c>
      <c r="C113" s="9">
        <v>3</v>
      </c>
      <c r="D113" s="9">
        <v>4</v>
      </c>
      <c r="E113" s="9">
        <v>5</v>
      </c>
      <c r="F113" s="10"/>
    </row>
    <row r="114" spans="1:6" s="5" customFormat="1" ht="33" customHeight="1">
      <c r="A114" s="17" t="s">
        <v>149</v>
      </c>
      <c r="B114" s="18" t="s">
        <v>150</v>
      </c>
      <c r="C114" s="19">
        <v>17580952</v>
      </c>
      <c r="D114" s="20">
        <f t="shared" si="4"/>
        <v>0</v>
      </c>
      <c r="E114" s="19">
        <v>17580952</v>
      </c>
      <c r="F114" s="6"/>
    </row>
    <row r="115" spans="1:6" s="5" customFormat="1" ht="15.75">
      <c r="A115" s="17" t="s">
        <v>151</v>
      </c>
      <c r="B115" s="18" t="s">
        <v>152</v>
      </c>
      <c r="C115" s="19">
        <v>1644623</v>
      </c>
      <c r="D115" s="20">
        <f t="shared" si="4"/>
        <v>0</v>
      </c>
      <c r="E115" s="19">
        <v>1644623</v>
      </c>
      <c r="F115" s="6"/>
    </row>
    <row r="116" spans="1:6" s="5" customFormat="1" ht="33.6" customHeight="1">
      <c r="A116" s="17" t="s">
        <v>153</v>
      </c>
      <c r="B116" s="21" t="s">
        <v>154</v>
      </c>
      <c r="C116" s="19">
        <v>44623</v>
      </c>
      <c r="D116" s="20">
        <f t="shared" si="4"/>
        <v>0</v>
      </c>
      <c r="E116" s="19">
        <v>44623</v>
      </c>
      <c r="F116" s="6"/>
    </row>
    <row r="117" spans="1:6" s="5" customFormat="1" ht="31.5" customHeight="1">
      <c r="A117" s="17" t="s">
        <v>155</v>
      </c>
      <c r="B117" s="21" t="s">
        <v>156</v>
      </c>
      <c r="C117" s="19">
        <v>1600000</v>
      </c>
      <c r="D117" s="20">
        <f t="shared" si="4"/>
        <v>0</v>
      </c>
      <c r="E117" s="19">
        <v>1600000</v>
      </c>
      <c r="F117" s="6"/>
    </row>
    <row r="118" spans="1:6" s="5" customFormat="1" ht="28.15" customHeight="1">
      <c r="A118" s="17" t="s">
        <v>157</v>
      </c>
      <c r="B118" s="22" t="s">
        <v>158</v>
      </c>
      <c r="C118" s="19">
        <v>0</v>
      </c>
      <c r="D118" s="19">
        <f t="shared" si="4"/>
        <v>0</v>
      </c>
      <c r="E118" s="19">
        <v>0</v>
      </c>
      <c r="F118" s="6"/>
    </row>
    <row r="119" spans="1:6" s="5" customFormat="1" ht="15.75">
      <c r="A119" s="17" t="s">
        <v>159</v>
      </c>
      <c r="B119" s="29" t="s">
        <v>160</v>
      </c>
      <c r="C119" s="19">
        <v>0</v>
      </c>
      <c r="D119" s="19">
        <f t="shared" si="4"/>
        <v>0</v>
      </c>
      <c r="E119" s="19">
        <v>0</v>
      </c>
      <c r="F119" s="6"/>
    </row>
    <row r="120" spans="1:6" s="5" customFormat="1" ht="15.75">
      <c r="A120" s="17" t="s">
        <v>161</v>
      </c>
      <c r="B120" s="21" t="s">
        <v>162</v>
      </c>
      <c r="C120" s="19">
        <v>0</v>
      </c>
      <c r="D120" s="19">
        <f t="shared" si="4"/>
        <v>0</v>
      </c>
      <c r="E120" s="19">
        <v>0</v>
      </c>
      <c r="F120" s="6"/>
    </row>
    <row r="121" spans="1:6" s="5" customFormat="1" ht="42" customHeight="1">
      <c r="A121" s="17" t="s">
        <v>163</v>
      </c>
      <c r="B121" s="18" t="s">
        <v>164</v>
      </c>
      <c r="C121" s="19">
        <v>0</v>
      </c>
      <c r="D121" s="19">
        <f t="shared" si="4"/>
        <v>0</v>
      </c>
      <c r="E121" s="19">
        <v>0</v>
      </c>
      <c r="F121" s="6"/>
    </row>
    <row r="122" spans="1:6" s="5" customFormat="1" ht="42" customHeight="1">
      <c r="A122" s="17" t="s">
        <v>165</v>
      </c>
      <c r="B122" s="18" t="s">
        <v>166</v>
      </c>
      <c r="C122" s="19">
        <v>0</v>
      </c>
      <c r="D122" s="19">
        <f t="shared" si="4"/>
        <v>0</v>
      </c>
      <c r="E122" s="19">
        <v>0</v>
      </c>
      <c r="F122" s="6"/>
    </row>
    <row r="123" spans="1:6" s="5" customFormat="1" ht="19.149999999999999" hidden="1" customHeight="1">
      <c r="A123" s="12">
        <v>11</v>
      </c>
      <c r="B123" s="13" t="s">
        <v>167</v>
      </c>
      <c r="C123" s="19"/>
      <c r="D123" s="19">
        <f t="shared" si="4"/>
        <v>0</v>
      </c>
      <c r="E123" s="19"/>
      <c r="F123" s="6"/>
    </row>
    <row r="124" spans="1:6" s="5" customFormat="1" ht="15.75" hidden="1" customHeight="1">
      <c r="A124" s="17" t="s">
        <v>168</v>
      </c>
      <c r="B124" s="18" t="s">
        <v>169</v>
      </c>
      <c r="C124" s="19"/>
      <c r="D124" s="19">
        <f t="shared" si="4"/>
        <v>0</v>
      </c>
      <c r="E124" s="19"/>
      <c r="F124" s="6"/>
    </row>
    <row r="125" spans="1:6" s="5" customFormat="1" ht="15.75" hidden="1" customHeight="1">
      <c r="A125" s="17" t="s">
        <v>170</v>
      </c>
      <c r="B125" s="21" t="s">
        <v>171</v>
      </c>
      <c r="C125" s="19"/>
      <c r="D125" s="19">
        <f t="shared" si="4"/>
        <v>0</v>
      </c>
      <c r="E125" s="19"/>
      <c r="F125" s="6"/>
    </row>
    <row r="126" spans="1:6" s="5" customFormat="1" ht="36" hidden="1" customHeight="1">
      <c r="A126" s="17" t="s">
        <v>172</v>
      </c>
      <c r="B126" s="18" t="s">
        <v>173</v>
      </c>
      <c r="C126" s="19"/>
      <c r="D126" s="19">
        <f t="shared" si="4"/>
        <v>0</v>
      </c>
      <c r="E126" s="19"/>
      <c r="F126" s="6"/>
    </row>
    <row r="127" spans="1:6" s="16" customFormat="1" ht="34.9" hidden="1" customHeight="1">
      <c r="A127" s="12">
        <v>12</v>
      </c>
      <c r="B127" s="13" t="s">
        <v>174</v>
      </c>
      <c r="C127" s="19"/>
      <c r="D127" s="19">
        <f t="shared" si="4"/>
        <v>0</v>
      </c>
      <c r="E127" s="19"/>
      <c r="F127" s="7"/>
    </row>
    <row r="128" spans="1:6" s="16" customFormat="1" ht="31.5" hidden="1" customHeight="1">
      <c r="A128" s="17" t="s">
        <v>175</v>
      </c>
      <c r="B128" s="18" t="s">
        <v>176</v>
      </c>
      <c r="C128" s="19"/>
      <c r="D128" s="19">
        <f t="shared" si="4"/>
        <v>0</v>
      </c>
      <c r="E128" s="19"/>
      <c r="F128" s="7"/>
    </row>
    <row r="129" spans="1:6" s="28" customFormat="1" ht="31.5" hidden="1" customHeight="1">
      <c r="A129" s="17" t="s">
        <v>177</v>
      </c>
      <c r="B129" s="18" t="s">
        <v>178</v>
      </c>
      <c r="C129" s="19"/>
      <c r="D129" s="19">
        <f t="shared" si="4"/>
        <v>0</v>
      </c>
      <c r="E129" s="19"/>
      <c r="F129" s="27"/>
    </row>
    <row r="130" spans="1:6" s="5" customFormat="1" ht="3.6" hidden="1" customHeight="1">
      <c r="A130" s="17" t="s">
        <v>179</v>
      </c>
      <c r="B130" s="18" t="s">
        <v>180</v>
      </c>
      <c r="C130" s="19"/>
      <c r="D130" s="19">
        <f t="shared" si="4"/>
        <v>0</v>
      </c>
      <c r="E130" s="19"/>
      <c r="F130" s="6"/>
    </row>
    <row r="131" spans="1:6" s="5" customFormat="1" ht="83.25" customHeight="1">
      <c r="A131" s="17" t="s">
        <v>181</v>
      </c>
      <c r="B131" s="18" t="s">
        <v>182</v>
      </c>
      <c r="C131" s="19">
        <v>0</v>
      </c>
      <c r="D131" s="19">
        <f t="shared" si="4"/>
        <v>0</v>
      </c>
      <c r="E131" s="19">
        <v>0</v>
      </c>
      <c r="F131" s="6"/>
    </row>
    <row r="132" spans="1:6" s="5" customFormat="1" ht="33" customHeight="1">
      <c r="A132" s="17" t="s">
        <v>183</v>
      </c>
      <c r="B132" s="18" t="s">
        <v>184</v>
      </c>
      <c r="C132" s="19">
        <v>6545000</v>
      </c>
      <c r="D132" s="20">
        <f t="shared" si="4"/>
        <v>-6545000</v>
      </c>
      <c r="E132" s="19">
        <v>0</v>
      </c>
      <c r="F132" s="6"/>
    </row>
    <row r="133" spans="1:6" s="5" customFormat="1" ht="4.9000000000000004" customHeight="1">
      <c r="A133" s="34"/>
      <c r="B133" s="35"/>
      <c r="C133" s="121"/>
      <c r="D133" s="122"/>
      <c r="E133" s="121"/>
      <c r="F133" s="6"/>
    </row>
    <row r="134" spans="1:6" ht="15.75" customHeight="1">
      <c r="A134" s="154" t="s">
        <v>230</v>
      </c>
      <c r="B134" s="154"/>
      <c r="C134" s="154"/>
      <c r="D134" s="154"/>
      <c r="E134" s="154"/>
      <c r="F134" s="5"/>
    </row>
    <row r="135" spans="1:6" ht="15.75" customHeight="1">
      <c r="A135" s="123"/>
      <c r="B135" s="124" t="s">
        <v>231</v>
      </c>
      <c r="C135" s="124"/>
      <c r="D135" s="124"/>
      <c r="E135" s="124"/>
      <c r="F135" s="124"/>
    </row>
    <row r="136" spans="1:6" ht="15.75" customHeight="1">
      <c r="A136" s="123"/>
      <c r="B136" s="124" t="s">
        <v>329</v>
      </c>
      <c r="C136" s="124"/>
      <c r="D136" s="124"/>
      <c r="E136" s="124"/>
      <c r="F136" s="124"/>
    </row>
    <row r="137" spans="1:6" ht="15.6" customHeight="1">
      <c r="A137" s="123"/>
      <c r="B137" s="158" t="s">
        <v>327</v>
      </c>
      <c r="C137" s="158"/>
      <c r="D137" s="158"/>
      <c r="E137" s="158"/>
      <c r="F137" s="158"/>
    </row>
    <row r="138" spans="1:6" ht="15.75">
      <c r="A138" s="163" t="s">
        <v>232</v>
      </c>
      <c r="B138" s="163"/>
      <c r="C138" s="163"/>
      <c r="D138" s="163"/>
      <c r="E138" s="163"/>
      <c r="F138" s="163"/>
    </row>
    <row r="139" spans="1:6" ht="4.9000000000000004" customHeight="1">
      <c r="A139" s="126"/>
      <c r="B139" s="126"/>
      <c r="C139" s="126"/>
      <c r="D139" s="126"/>
      <c r="E139" s="126"/>
      <c r="F139" s="126"/>
    </row>
    <row r="140" spans="1:6" ht="17.45" customHeight="1">
      <c r="A140" s="156" t="s">
        <v>6</v>
      </c>
      <c r="B140" s="156" t="s">
        <v>233</v>
      </c>
      <c r="C140" s="157" t="s">
        <v>234</v>
      </c>
      <c r="D140" s="157"/>
      <c r="E140" s="157"/>
      <c r="F140" s="157"/>
    </row>
    <row r="141" spans="1:6" ht="16.899999999999999" customHeight="1">
      <c r="A141" s="156"/>
      <c r="B141" s="156"/>
      <c r="C141" s="36" t="s">
        <v>235</v>
      </c>
      <c r="D141" s="36" t="s">
        <v>236</v>
      </c>
      <c r="E141" s="36" t="s">
        <v>237</v>
      </c>
      <c r="F141" s="36" t="s">
        <v>238</v>
      </c>
    </row>
    <row r="142" spans="1:6" ht="4.9000000000000004" customHeight="1">
      <c r="A142" s="126"/>
      <c r="B142" s="126"/>
      <c r="C142" s="126"/>
      <c r="D142" s="126"/>
      <c r="E142" s="126"/>
      <c r="F142" s="126"/>
    </row>
    <row r="143" spans="1:6" s="140" customFormat="1" ht="49.9" customHeight="1">
      <c r="A143" s="137" t="s">
        <v>185</v>
      </c>
      <c r="B143" s="138" t="s">
        <v>246</v>
      </c>
      <c r="C143" s="139"/>
      <c r="D143" s="139"/>
      <c r="E143" s="139"/>
      <c r="F143" s="139"/>
    </row>
    <row r="144" spans="1:6" ht="4.9000000000000004" customHeight="1">
      <c r="A144" s="126"/>
      <c r="B144" s="126"/>
      <c r="C144" s="126"/>
      <c r="D144" s="126"/>
      <c r="E144" s="126"/>
      <c r="F144" s="126"/>
    </row>
    <row r="145" spans="1:6" s="143" customFormat="1" ht="15.75" customHeight="1">
      <c r="A145" s="141" t="s">
        <v>11</v>
      </c>
      <c r="B145" s="142" t="s">
        <v>239</v>
      </c>
      <c r="C145" s="142"/>
      <c r="D145" s="142"/>
      <c r="E145" s="142"/>
      <c r="F145" s="142"/>
    </row>
    <row r="146" spans="1:6" ht="4.9000000000000004" customHeight="1">
      <c r="A146" s="126"/>
      <c r="B146" s="126"/>
      <c r="C146" s="126"/>
      <c r="D146" s="126"/>
      <c r="E146" s="126"/>
      <c r="F146" s="126"/>
    </row>
    <row r="147" spans="1:6" s="132" customFormat="1" ht="78.75">
      <c r="A147" s="130" t="s">
        <v>13</v>
      </c>
      <c r="B147" s="149" t="s">
        <v>322</v>
      </c>
      <c r="C147" s="131">
        <v>23433538</v>
      </c>
      <c r="D147" s="131">
        <v>0</v>
      </c>
      <c r="E147" s="131">
        <v>0</v>
      </c>
      <c r="F147" s="131">
        <f>C147+D147-E147</f>
        <v>23433538</v>
      </c>
    </row>
    <row r="148" spans="1:6" ht="31.9" customHeight="1">
      <c r="A148" s="133"/>
      <c r="B148" s="154" t="s">
        <v>321</v>
      </c>
      <c r="C148" s="154"/>
      <c r="D148" s="154"/>
      <c r="E148" s="154"/>
      <c r="F148" s="154"/>
    </row>
    <row r="149" spans="1:6" ht="4.9000000000000004" customHeight="1">
      <c r="A149" s="126"/>
      <c r="B149" s="126"/>
      <c r="C149" s="126"/>
      <c r="D149" s="126"/>
      <c r="E149" s="126"/>
      <c r="F149" s="126"/>
    </row>
    <row r="150" spans="1:6" s="132" customFormat="1" ht="47.25">
      <c r="A150" s="130" t="s">
        <v>15</v>
      </c>
      <c r="B150" s="149" t="s">
        <v>320</v>
      </c>
      <c r="C150" s="131">
        <v>8544937</v>
      </c>
      <c r="D150" s="131">
        <v>0</v>
      </c>
      <c r="E150" s="131">
        <v>0</v>
      </c>
      <c r="F150" s="131">
        <f>C150+D150-E150</f>
        <v>8544937</v>
      </c>
    </row>
    <row r="151" spans="1:6" ht="31.9" customHeight="1">
      <c r="A151" s="133"/>
      <c r="B151" s="154" t="s">
        <v>321</v>
      </c>
      <c r="C151" s="154"/>
      <c r="D151" s="154"/>
      <c r="E151" s="154"/>
      <c r="F151" s="154"/>
    </row>
    <row r="152" spans="1:6" ht="4.9000000000000004" customHeight="1">
      <c r="A152" s="126"/>
      <c r="B152" s="126"/>
      <c r="C152" s="126"/>
      <c r="D152" s="126"/>
      <c r="E152" s="126"/>
      <c r="F152" s="126"/>
    </row>
    <row r="153" spans="1:6" s="132" customFormat="1" ht="47.25">
      <c r="A153" s="130" t="s">
        <v>17</v>
      </c>
      <c r="B153" s="149" t="s">
        <v>301</v>
      </c>
      <c r="C153" s="131">
        <v>9743979</v>
      </c>
      <c r="D153" s="131">
        <v>0</v>
      </c>
      <c r="E153" s="131">
        <v>0</v>
      </c>
      <c r="F153" s="131">
        <f>C153+D153-E153</f>
        <v>9743979</v>
      </c>
    </row>
    <row r="154" spans="1:6" ht="31.9" customHeight="1">
      <c r="A154" s="133"/>
      <c r="B154" s="154" t="s">
        <v>302</v>
      </c>
      <c r="C154" s="154"/>
      <c r="D154" s="154"/>
      <c r="E154" s="154"/>
      <c r="F154" s="154"/>
    </row>
    <row r="155" spans="1:6" ht="4.9000000000000004" customHeight="1">
      <c r="A155" s="126"/>
      <c r="B155" s="126"/>
      <c r="C155" s="126"/>
      <c r="D155" s="126"/>
      <c r="E155" s="126"/>
      <c r="F155" s="126"/>
    </row>
    <row r="156" spans="1:6" s="132" customFormat="1" ht="51" customHeight="1">
      <c r="A156" s="130" t="s">
        <v>19</v>
      </c>
      <c r="B156" s="149" t="s">
        <v>306</v>
      </c>
      <c r="C156" s="131">
        <v>1342593</v>
      </c>
      <c r="D156" s="131">
        <v>0</v>
      </c>
      <c r="E156" s="131">
        <v>0</v>
      </c>
      <c r="F156" s="131">
        <f>C156+D156-E156</f>
        <v>1342593</v>
      </c>
    </row>
    <row r="157" spans="1:6" ht="33" customHeight="1">
      <c r="A157" s="133"/>
      <c r="B157" s="154" t="s">
        <v>347</v>
      </c>
      <c r="C157" s="154"/>
      <c r="D157" s="154"/>
      <c r="E157" s="154"/>
      <c r="F157" s="154"/>
    </row>
    <row r="158" spans="1:6" ht="4.9000000000000004" customHeight="1">
      <c r="A158" s="126"/>
      <c r="B158" s="126"/>
      <c r="C158" s="126"/>
      <c r="D158" s="126"/>
      <c r="E158" s="126"/>
      <c r="F158" s="126"/>
    </row>
    <row r="159" spans="1:6" s="132" customFormat="1" ht="63">
      <c r="A159" s="130" t="s">
        <v>21</v>
      </c>
      <c r="B159" s="149" t="s">
        <v>310</v>
      </c>
      <c r="C159" s="131">
        <v>188171</v>
      </c>
      <c r="D159" s="131">
        <v>0</v>
      </c>
      <c r="E159" s="131">
        <v>188171</v>
      </c>
      <c r="F159" s="131">
        <f>C159+D159-E159</f>
        <v>0</v>
      </c>
    </row>
    <row r="160" spans="1:6" ht="33" customHeight="1">
      <c r="A160" s="133"/>
      <c r="B160" s="154" t="s">
        <v>345</v>
      </c>
      <c r="C160" s="154"/>
      <c r="D160" s="154"/>
      <c r="E160" s="154"/>
      <c r="F160" s="154"/>
    </row>
    <row r="161" spans="1:6" ht="22.5" customHeight="1">
      <c r="A161" s="126"/>
      <c r="B161" s="126"/>
      <c r="C161" s="126"/>
      <c r="D161" s="126"/>
      <c r="E161" s="126"/>
      <c r="F161" s="126"/>
    </row>
    <row r="162" spans="1:6" ht="17.45" customHeight="1">
      <c r="A162" s="156" t="s">
        <v>6</v>
      </c>
      <c r="B162" s="156" t="s">
        <v>233</v>
      </c>
      <c r="C162" s="157" t="s">
        <v>234</v>
      </c>
      <c r="D162" s="157"/>
      <c r="E162" s="157"/>
      <c r="F162" s="157"/>
    </row>
    <row r="163" spans="1:6" ht="16.899999999999999" customHeight="1">
      <c r="A163" s="156"/>
      <c r="B163" s="156"/>
      <c r="C163" s="36" t="s">
        <v>235</v>
      </c>
      <c r="D163" s="36" t="s">
        <v>236</v>
      </c>
      <c r="E163" s="36" t="s">
        <v>237</v>
      </c>
      <c r="F163" s="36" t="s">
        <v>238</v>
      </c>
    </row>
    <row r="164" spans="1:6" ht="4.9000000000000004" customHeight="1">
      <c r="A164" s="126"/>
      <c r="B164" s="126"/>
      <c r="C164" s="126"/>
      <c r="D164" s="126"/>
      <c r="E164" s="126"/>
      <c r="F164" s="126"/>
    </row>
    <row r="165" spans="1:6" s="132" customFormat="1" ht="47.25">
      <c r="A165" s="130" t="s">
        <v>250</v>
      </c>
      <c r="B165" s="149" t="s">
        <v>311</v>
      </c>
      <c r="C165" s="131">
        <v>2058332</v>
      </c>
      <c r="D165" s="131">
        <v>0</v>
      </c>
      <c r="E165" s="131">
        <v>670105</v>
      </c>
      <c r="F165" s="131">
        <f>C165+D165-E165</f>
        <v>1388227</v>
      </c>
    </row>
    <row r="166" spans="1:6" ht="46.9" customHeight="1">
      <c r="A166" s="133"/>
      <c r="B166" s="154" t="s">
        <v>335</v>
      </c>
      <c r="C166" s="154"/>
      <c r="D166" s="154"/>
      <c r="E166" s="154"/>
      <c r="F166" s="154"/>
    </row>
    <row r="167" spans="1:6" ht="4.9000000000000004" customHeight="1">
      <c r="A167" s="126"/>
      <c r="B167" s="126"/>
      <c r="C167" s="126"/>
      <c r="D167" s="126"/>
      <c r="E167" s="126"/>
      <c r="F167" s="126"/>
    </row>
    <row r="168" spans="1:6" s="132" customFormat="1" ht="47.25">
      <c r="A168" s="130" t="s">
        <v>252</v>
      </c>
      <c r="B168" s="149" t="s">
        <v>299</v>
      </c>
      <c r="C168" s="131">
        <v>137469</v>
      </c>
      <c r="D168" s="131">
        <v>0</v>
      </c>
      <c r="E168" s="131">
        <v>0</v>
      </c>
      <c r="F168" s="131">
        <f>C168+D168-E168</f>
        <v>137469</v>
      </c>
    </row>
    <row r="169" spans="1:6" ht="31.9" customHeight="1">
      <c r="A169" s="133"/>
      <c r="B169" s="154" t="s">
        <v>300</v>
      </c>
      <c r="C169" s="154"/>
      <c r="D169" s="154"/>
      <c r="E169" s="154"/>
      <c r="F169" s="154"/>
    </row>
    <row r="170" spans="1:6" ht="4.9000000000000004" customHeight="1">
      <c r="A170" s="126"/>
      <c r="B170" s="126"/>
      <c r="C170" s="126"/>
      <c r="D170" s="126"/>
      <c r="E170" s="126"/>
      <c r="F170" s="126"/>
    </row>
    <row r="171" spans="1:6" s="132" customFormat="1" ht="78.75">
      <c r="A171" s="130" t="s">
        <v>253</v>
      </c>
      <c r="B171" s="149" t="s">
        <v>297</v>
      </c>
      <c r="C171" s="131">
        <v>963884</v>
      </c>
      <c r="D171" s="131">
        <v>0</v>
      </c>
      <c r="E171" s="131">
        <v>0</v>
      </c>
      <c r="F171" s="131">
        <f>C171+D171-E171</f>
        <v>963884</v>
      </c>
    </row>
    <row r="172" spans="1:6" ht="31.9" customHeight="1">
      <c r="A172" s="133"/>
      <c r="B172" s="154" t="s">
        <v>298</v>
      </c>
      <c r="C172" s="154"/>
      <c r="D172" s="154"/>
      <c r="E172" s="154"/>
      <c r="F172" s="154"/>
    </row>
    <row r="173" spans="1:6" ht="4.9000000000000004" customHeight="1">
      <c r="A173" s="126"/>
      <c r="B173" s="126"/>
      <c r="C173" s="126"/>
      <c r="D173" s="126"/>
      <c r="E173" s="126"/>
      <c r="F173" s="126"/>
    </row>
    <row r="174" spans="1:6" s="132" customFormat="1" ht="63">
      <c r="A174" s="130" t="s">
        <v>254</v>
      </c>
      <c r="B174" s="149" t="s">
        <v>262</v>
      </c>
      <c r="C174" s="131">
        <v>6649648</v>
      </c>
      <c r="D174" s="131">
        <v>0</v>
      </c>
      <c r="E174" s="131">
        <v>0</v>
      </c>
      <c r="F174" s="131">
        <f>C174+D174-E174</f>
        <v>6649648</v>
      </c>
    </row>
    <row r="175" spans="1:6" ht="31.9" customHeight="1">
      <c r="A175" s="133"/>
      <c r="B175" s="154" t="s">
        <v>319</v>
      </c>
      <c r="C175" s="154"/>
      <c r="D175" s="154"/>
      <c r="E175" s="154"/>
      <c r="F175" s="154"/>
    </row>
    <row r="176" spans="1:6" ht="4.9000000000000004" customHeight="1">
      <c r="A176" s="126"/>
      <c r="B176" s="126"/>
      <c r="C176" s="126"/>
      <c r="D176" s="126"/>
      <c r="E176" s="126"/>
      <c r="F176" s="126"/>
    </row>
    <row r="177" spans="1:6" s="132" customFormat="1" ht="49.9" customHeight="1">
      <c r="A177" s="130" t="s">
        <v>255</v>
      </c>
      <c r="B177" s="149" t="s">
        <v>285</v>
      </c>
      <c r="C177" s="131">
        <v>515881</v>
      </c>
      <c r="D177" s="131">
        <v>0</v>
      </c>
      <c r="E177" s="131">
        <v>48882</v>
      </c>
      <c r="F177" s="131">
        <f>C177+D177-E177</f>
        <v>466999</v>
      </c>
    </row>
    <row r="178" spans="1:6" ht="15.75">
      <c r="A178" s="133"/>
      <c r="B178" s="154" t="s">
        <v>286</v>
      </c>
      <c r="C178" s="154"/>
      <c r="D178" s="154"/>
      <c r="E178" s="154"/>
      <c r="F178" s="154"/>
    </row>
    <row r="179" spans="1:6" ht="4.9000000000000004" customHeight="1">
      <c r="A179" s="126"/>
      <c r="B179" s="126"/>
      <c r="C179" s="126"/>
      <c r="D179" s="126"/>
      <c r="E179" s="126"/>
      <c r="F179" s="126"/>
    </row>
    <row r="180" spans="1:6" s="132" customFormat="1" ht="49.9" customHeight="1">
      <c r="A180" s="130" t="s">
        <v>256</v>
      </c>
      <c r="B180" s="149" t="s">
        <v>264</v>
      </c>
      <c r="C180" s="131">
        <v>69427249</v>
      </c>
      <c r="D180" s="131">
        <v>825512</v>
      </c>
      <c r="E180" s="131">
        <v>0</v>
      </c>
      <c r="F180" s="131">
        <f>C180+D180-E180</f>
        <v>70252761</v>
      </c>
    </row>
    <row r="181" spans="1:6" ht="15.75">
      <c r="A181" s="133"/>
      <c r="B181" s="154" t="s">
        <v>265</v>
      </c>
      <c r="C181" s="154"/>
      <c r="D181" s="154"/>
      <c r="E181" s="154"/>
      <c r="F181" s="154"/>
    </row>
    <row r="182" spans="1:6" ht="4.9000000000000004" customHeight="1">
      <c r="A182" s="126"/>
      <c r="B182" s="126"/>
      <c r="C182" s="126"/>
      <c r="D182" s="126"/>
      <c r="E182" s="126"/>
      <c r="F182" s="126"/>
    </row>
    <row r="183" spans="1:6" s="132" customFormat="1" ht="49.9" customHeight="1">
      <c r="A183" s="130" t="s">
        <v>257</v>
      </c>
      <c r="B183" s="149" t="s">
        <v>266</v>
      </c>
      <c r="C183" s="131">
        <v>9106598</v>
      </c>
      <c r="D183" s="131">
        <v>0</v>
      </c>
      <c r="E183" s="131">
        <v>37729</v>
      </c>
      <c r="F183" s="131">
        <f>C183+D183-E183</f>
        <v>9068869</v>
      </c>
    </row>
    <row r="184" spans="1:6" ht="15.75">
      <c r="A184" s="133"/>
      <c r="B184" s="154" t="s">
        <v>265</v>
      </c>
      <c r="C184" s="154"/>
      <c r="D184" s="154"/>
      <c r="E184" s="154"/>
      <c r="F184" s="154"/>
    </row>
    <row r="185" spans="1:6" ht="4.9000000000000004" customHeight="1">
      <c r="A185" s="126"/>
      <c r="B185" s="126"/>
      <c r="C185" s="126"/>
      <c r="D185" s="126"/>
      <c r="E185" s="126"/>
      <c r="F185" s="126"/>
    </row>
    <row r="186" spans="1:6" s="132" customFormat="1" ht="81.599999999999994" customHeight="1">
      <c r="A186" s="130" t="s">
        <v>258</v>
      </c>
      <c r="B186" s="149" t="s">
        <v>267</v>
      </c>
      <c r="C186" s="131">
        <v>247771812</v>
      </c>
      <c r="D186" s="131">
        <v>0</v>
      </c>
      <c r="E186" s="131">
        <v>1489954</v>
      </c>
      <c r="F186" s="131">
        <f>C186+D186-E186</f>
        <v>246281858</v>
      </c>
    </row>
    <row r="187" spans="1:6" ht="33" customHeight="1">
      <c r="A187" s="133"/>
      <c r="B187" s="154" t="s">
        <v>268</v>
      </c>
      <c r="C187" s="154"/>
      <c r="D187" s="154"/>
      <c r="E187" s="154"/>
      <c r="F187" s="154"/>
    </row>
    <row r="188" spans="1:6" ht="4.9000000000000004" customHeight="1">
      <c r="A188" s="126"/>
      <c r="B188" s="126"/>
      <c r="C188" s="126"/>
      <c r="D188" s="126"/>
      <c r="E188" s="126"/>
      <c r="F188" s="126"/>
    </row>
    <row r="189" spans="1:6" s="132" customFormat="1" ht="63" customHeight="1">
      <c r="A189" s="130" t="s">
        <v>259</v>
      </c>
      <c r="B189" s="149" t="s">
        <v>269</v>
      </c>
      <c r="C189" s="131">
        <v>62472392</v>
      </c>
      <c r="D189" s="131">
        <v>4456471</v>
      </c>
      <c r="E189" s="131">
        <v>0</v>
      </c>
      <c r="F189" s="131">
        <f>C189+D189-E189</f>
        <v>66928863</v>
      </c>
    </row>
    <row r="190" spans="1:6" ht="15.75">
      <c r="A190" s="133"/>
      <c r="B190" s="154" t="s">
        <v>317</v>
      </c>
      <c r="C190" s="154"/>
      <c r="D190" s="154"/>
      <c r="E190" s="154"/>
      <c r="F190" s="154"/>
    </row>
    <row r="191" spans="1:6" ht="4.9000000000000004" customHeight="1">
      <c r="A191" s="126"/>
      <c r="B191" s="126"/>
      <c r="C191" s="126"/>
      <c r="D191" s="126"/>
      <c r="E191" s="126"/>
      <c r="F191" s="126"/>
    </row>
    <row r="192" spans="1:6" s="132" customFormat="1" ht="33" customHeight="1">
      <c r="A192" s="130" t="s">
        <v>260</v>
      </c>
      <c r="B192" s="150" t="s">
        <v>270</v>
      </c>
      <c r="C192" s="131">
        <v>31604369</v>
      </c>
      <c r="D192" s="131">
        <v>0</v>
      </c>
      <c r="E192" s="131">
        <v>0</v>
      </c>
      <c r="F192" s="131">
        <f>C192+D192-E192</f>
        <v>31604369</v>
      </c>
    </row>
    <row r="193" spans="1:6" ht="37.15" customHeight="1">
      <c r="A193" s="133"/>
      <c r="B193" s="154" t="s">
        <v>330</v>
      </c>
      <c r="C193" s="154"/>
      <c r="D193" s="154"/>
      <c r="E193" s="154"/>
      <c r="F193" s="154"/>
    </row>
    <row r="194" spans="1:6" ht="4.9000000000000004" customHeight="1">
      <c r="A194" s="126"/>
      <c r="B194" s="126"/>
      <c r="C194" s="126"/>
      <c r="D194" s="126"/>
      <c r="E194" s="126"/>
      <c r="F194" s="126"/>
    </row>
    <row r="195" spans="1:6" s="132" customFormat="1" ht="63">
      <c r="A195" s="130" t="s">
        <v>261</v>
      </c>
      <c r="B195" s="150" t="s">
        <v>314</v>
      </c>
      <c r="C195" s="131">
        <v>789371</v>
      </c>
      <c r="D195" s="131">
        <v>0</v>
      </c>
      <c r="E195" s="131">
        <v>0</v>
      </c>
      <c r="F195" s="131">
        <f>C195+D195-E195</f>
        <v>789371</v>
      </c>
    </row>
    <row r="196" spans="1:6" ht="31.9" customHeight="1">
      <c r="A196" s="133"/>
      <c r="B196" s="154" t="s">
        <v>336</v>
      </c>
      <c r="C196" s="154"/>
      <c r="D196" s="154"/>
      <c r="E196" s="154"/>
      <c r="F196" s="154"/>
    </row>
    <row r="197" spans="1:6" ht="4.9000000000000004" customHeight="1">
      <c r="A197" s="126"/>
      <c r="B197" s="126"/>
      <c r="C197" s="126"/>
      <c r="D197" s="126"/>
      <c r="E197" s="126"/>
      <c r="F197" s="126"/>
    </row>
    <row r="198" spans="1:6" s="132" customFormat="1" ht="31.5">
      <c r="A198" s="130" t="s">
        <v>263</v>
      </c>
      <c r="B198" s="150" t="s">
        <v>308</v>
      </c>
      <c r="C198" s="131">
        <v>11767284</v>
      </c>
      <c r="D198" s="131">
        <v>470000</v>
      </c>
      <c r="E198" s="131">
        <v>0</v>
      </c>
      <c r="F198" s="131">
        <f>C198+D198-E198</f>
        <v>12237284</v>
      </c>
    </row>
    <row r="199" spans="1:6" ht="33" customHeight="1">
      <c r="A199" s="133"/>
      <c r="B199" s="154" t="s">
        <v>324</v>
      </c>
      <c r="C199" s="154"/>
      <c r="D199" s="154"/>
      <c r="E199" s="154"/>
      <c r="F199" s="154"/>
    </row>
    <row r="200" spans="1:6" ht="24" customHeight="1">
      <c r="A200" s="126"/>
      <c r="B200" s="126"/>
      <c r="C200" s="126"/>
      <c r="D200" s="126"/>
      <c r="E200" s="126"/>
      <c r="F200" s="126"/>
    </row>
    <row r="201" spans="1:6" ht="17.45" customHeight="1">
      <c r="A201" s="156" t="s">
        <v>6</v>
      </c>
      <c r="B201" s="156" t="s">
        <v>233</v>
      </c>
      <c r="C201" s="157" t="s">
        <v>234</v>
      </c>
      <c r="D201" s="157"/>
      <c r="E201" s="157"/>
      <c r="F201" s="157"/>
    </row>
    <row r="202" spans="1:6" ht="16.899999999999999" customHeight="1">
      <c r="A202" s="156"/>
      <c r="B202" s="156"/>
      <c r="C202" s="36" t="s">
        <v>235</v>
      </c>
      <c r="D202" s="36" t="s">
        <v>236</v>
      </c>
      <c r="E202" s="36" t="s">
        <v>237</v>
      </c>
      <c r="F202" s="36" t="s">
        <v>238</v>
      </c>
    </row>
    <row r="203" spans="1:6" ht="4.9000000000000004" customHeight="1">
      <c r="A203" s="126"/>
      <c r="B203" s="126"/>
      <c r="C203" s="126"/>
      <c r="D203" s="126"/>
      <c r="E203" s="126"/>
      <c r="F203" s="126"/>
    </row>
    <row r="204" spans="1:6" s="135" customFormat="1" ht="15.75" customHeight="1">
      <c r="A204" s="144" t="s">
        <v>25</v>
      </c>
      <c r="B204" s="145" t="s">
        <v>271</v>
      </c>
      <c r="C204" s="146"/>
      <c r="D204" s="146"/>
      <c r="E204" s="146"/>
      <c r="F204" s="146"/>
    </row>
    <row r="205" spans="1:6" s="129" customFormat="1" ht="4.9000000000000004" customHeight="1">
      <c r="A205" s="127"/>
      <c r="B205" s="128"/>
      <c r="C205" s="128"/>
      <c r="D205" s="128"/>
      <c r="E205" s="128"/>
      <c r="F205" s="128"/>
    </row>
    <row r="206" spans="1:6" s="132" customFormat="1" ht="49.9" customHeight="1">
      <c r="A206" s="130" t="s">
        <v>27</v>
      </c>
      <c r="B206" s="149" t="s">
        <v>247</v>
      </c>
      <c r="C206" s="131">
        <v>87719488</v>
      </c>
      <c r="D206" s="131">
        <v>0</v>
      </c>
      <c r="E206" s="131">
        <v>0</v>
      </c>
      <c r="F206" s="131">
        <f>C206+D206-E206</f>
        <v>87719488</v>
      </c>
    </row>
    <row r="207" spans="1:6" ht="31.9" customHeight="1">
      <c r="A207" s="133"/>
      <c r="B207" s="154" t="s">
        <v>331</v>
      </c>
      <c r="C207" s="154"/>
      <c r="D207" s="154"/>
      <c r="E207" s="154"/>
      <c r="F207" s="154"/>
    </row>
    <row r="208" spans="1:6" s="129" customFormat="1" ht="4.9000000000000004" customHeight="1">
      <c r="A208" s="127"/>
      <c r="B208" s="128"/>
      <c r="C208" s="128"/>
      <c r="D208" s="128"/>
      <c r="E208" s="128"/>
      <c r="F208" s="128"/>
    </row>
    <row r="209" spans="1:6" s="132" customFormat="1" ht="52.15" customHeight="1">
      <c r="A209" s="130" t="s">
        <v>29</v>
      </c>
      <c r="B209" s="149" t="s">
        <v>306</v>
      </c>
      <c r="C209" s="131">
        <v>20264682</v>
      </c>
      <c r="D209" s="131">
        <v>0</v>
      </c>
      <c r="E209" s="131">
        <v>38505</v>
      </c>
      <c r="F209" s="131">
        <f>C209+D209-E209</f>
        <v>20226177</v>
      </c>
    </row>
    <row r="210" spans="1:6" ht="47.45" customHeight="1">
      <c r="A210" s="133"/>
      <c r="B210" s="154" t="s">
        <v>346</v>
      </c>
      <c r="C210" s="154"/>
      <c r="D210" s="154"/>
      <c r="E210" s="154"/>
      <c r="F210" s="154"/>
    </row>
    <row r="211" spans="1:6" s="129" customFormat="1" ht="4.9000000000000004" customHeight="1">
      <c r="A211" s="127"/>
      <c r="B211" s="128"/>
      <c r="C211" s="128"/>
      <c r="D211" s="128"/>
      <c r="E211" s="128"/>
      <c r="F211" s="128"/>
    </row>
    <row r="212" spans="1:6" s="132" customFormat="1" ht="49.9" customHeight="1">
      <c r="A212" s="130" t="s">
        <v>272</v>
      </c>
      <c r="B212" s="149" t="s">
        <v>248</v>
      </c>
      <c r="C212" s="131">
        <v>109528546</v>
      </c>
      <c r="D212" s="131">
        <v>0</v>
      </c>
      <c r="E212" s="131">
        <v>0</v>
      </c>
      <c r="F212" s="131">
        <f>C212+D212-E212</f>
        <v>109528546</v>
      </c>
    </row>
    <row r="213" spans="1:6" ht="33" customHeight="1">
      <c r="A213" s="133"/>
      <c r="B213" s="154" t="s">
        <v>337</v>
      </c>
      <c r="C213" s="154"/>
      <c r="D213" s="154"/>
      <c r="E213" s="154"/>
      <c r="F213" s="154"/>
    </row>
    <row r="214" spans="1:6" s="129" customFormat="1" ht="4.9000000000000004" customHeight="1">
      <c r="A214" s="127"/>
      <c r="B214" s="128"/>
      <c r="C214" s="128"/>
      <c r="D214" s="128"/>
      <c r="E214" s="128"/>
      <c r="F214" s="128"/>
    </row>
    <row r="215" spans="1:6" s="132" customFormat="1" ht="31.5">
      <c r="A215" s="130" t="s">
        <v>273</v>
      </c>
      <c r="B215" s="149" t="s">
        <v>249</v>
      </c>
      <c r="C215" s="131">
        <v>19882929</v>
      </c>
      <c r="D215" s="131">
        <v>0</v>
      </c>
      <c r="E215" s="131">
        <v>0</v>
      </c>
      <c r="F215" s="131">
        <f>C215+D215-E215</f>
        <v>19882929</v>
      </c>
    </row>
    <row r="216" spans="1:6" ht="49.9" customHeight="1">
      <c r="A216" s="133"/>
      <c r="B216" s="154" t="s">
        <v>344</v>
      </c>
      <c r="C216" s="154"/>
      <c r="D216" s="154"/>
      <c r="E216" s="154"/>
      <c r="F216" s="154"/>
    </row>
    <row r="217" spans="1:6" s="129" customFormat="1" ht="4.9000000000000004" customHeight="1">
      <c r="A217" s="127"/>
      <c r="B217" s="128"/>
      <c r="C217" s="128"/>
      <c r="D217" s="128"/>
      <c r="E217" s="128"/>
      <c r="F217" s="128"/>
    </row>
    <row r="218" spans="1:6" s="132" customFormat="1" ht="52.15" customHeight="1">
      <c r="A218" s="130" t="s">
        <v>274</v>
      </c>
      <c r="B218" s="149" t="s">
        <v>315</v>
      </c>
      <c r="C218" s="131">
        <v>922954</v>
      </c>
      <c r="D218" s="131">
        <v>89773</v>
      </c>
      <c r="E218" s="131">
        <v>0</v>
      </c>
      <c r="F218" s="131">
        <f>C218+D218-E218</f>
        <v>1012727</v>
      </c>
    </row>
    <row r="219" spans="1:6" ht="36.6" customHeight="1">
      <c r="A219" s="133"/>
      <c r="B219" s="154" t="s">
        <v>316</v>
      </c>
      <c r="C219" s="154"/>
      <c r="D219" s="154"/>
      <c r="E219" s="154"/>
      <c r="F219" s="154"/>
    </row>
    <row r="220" spans="1:6" s="129" customFormat="1" ht="4.9000000000000004" customHeight="1">
      <c r="A220" s="127"/>
      <c r="B220" s="128"/>
      <c r="C220" s="128"/>
      <c r="D220" s="128"/>
      <c r="E220" s="128"/>
      <c r="F220" s="128"/>
    </row>
    <row r="221" spans="1:6" s="132" customFormat="1" ht="63">
      <c r="A221" s="130" t="s">
        <v>275</v>
      </c>
      <c r="B221" s="149" t="s">
        <v>310</v>
      </c>
      <c r="C221" s="131">
        <v>26136043</v>
      </c>
      <c r="D221" s="131">
        <v>0</v>
      </c>
      <c r="E221" s="131">
        <v>26136043</v>
      </c>
      <c r="F221" s="131">
        <f>C221+D221-E221</f>
        <v>0</v>
      </c>
    </row>
    <row r="222" spans="1:6" ht="33" customHeight="1">
      <c r="A222" s="133"/>
      <c r="B222" s="154" t="s">
        <v>334</v>
      </c>
      <c r="C222" s="154"/>
      <c r="D222" s="154"/>
      <c r="E222" s="154"/>
      <c r="F222" s="154"/>
    </row>
    <row r="223" spans="1:6" s="129" customFormat="1" ht="4.9000000000000004" customHeight="1">
      <c r="A223" s="127"/>
      <c r="B223" s="128"/>
      <c r="C223" s="128"/>
      <c r="D223" s="128"/>
      <c r="E223" s="128"/>
      <c r="F223" s="128"/>
    </row>
    <row r="224" spans="1:6" s="132" customFormat="1" ht="47.25">
      <c r="A224" s="130" t="s">
        <v>276</v>
      </c>
      <c r="B224" s="149" t="s">
        <v>311</v>
      </c>
      <c r="C224" s="131">
        <v>7687042</v>
      </c>
      <c r="D224" s="131">
        <v>0</v>
      </c>
      <c r="E224" s="131">
        <v>3853462</v>
      </c>
      <c r="F224" s="131">
        <f>C224+D224-E224</f>
        <v>3833580</v>
      </c>
    </row>
    <row r="225" spans="1:6" ht="33" customHeight="1">
      <c r="A225" s="133"/>
      <c r="B225" s="154" t="s">
        <v>312</v>
      </c>
      <c r="C225" s="154"/>
      <c r="D225" s="154"/>
      <c r="E225" s="154"/>
      <c r="F225" s="154"/>
    </row>
    <row r="226" spans="1:6" s="129" customFormat="1" ht="4.9000000000000004" customHeight="1">
      <c r="A226" s="127"/>
      <c r="B226" s="128"/>
      <c r="C226" s="128"/>
      <c r="D226" s="128"/>
      <c r="E226" s="128"/>
      <c r="F226" s="128"/>
    </row>
    <row r="227" spans="1:6" s="132" customFormat="1" ht="47.25">
      <c r="A227" s="130" t="s">
        <v>277</v>
      </c>
      <c r="B227" s="149" t="s">
        <v>299</v>
      </c>
      <c r="C227" s="131">
        <v>787721</v>
      </c>
      <c r="D227" s="131">
        <v>0</v>
      </c>
      <c r="E227" s="131">
        <v>0</v>
      </c>
      <c r="F227" s="131">
        <f>C227+D227-E227</f>
        <v>787721</v>
      </c>
    </row>
    <row r="228" spans="1:6" ht="52.9" customHeight="1">
      <c r="A228" s="133"/>
      <c r="B228" s="154" t="s">
        <v>339</v>
      </c>
      <c r="C228" s="154"/>
      <c r="D228" s="154"/>
      <c r="E228" s="154"/>
      <c r="F228" s="154"/>
    </row>
    <row r="229" spans="1:6" s="129" customFormat="1" ht="4.9000000000000004" customHeight="1">
      <c r="A229" s="127"/>
      <c r="B229" s="128"/>
      <c r="C229" s="128"/>
      <c r="D229" s="128"/>
      <c r="E229" s="128"/>
      <c r="F229" s="128"/>
    </row>
    <row r="230" spans="1:6" s="132" customFormat="1" ht="78.75">
      <c r="A230" s="130" t="s">
        <v>278</v>
      </c>
      <c r="B230" s="149" t="s">
        <v>297</v>
      </c>
      <c r="C230" s="131">
        <v>7559173</v>
      </c>
      <c r="D230" s="131">
        <v>0</v>
      </c>
      <c r="E230" s="131">
        <v>0</v>
      </c>
      <c r="F230" s="131">
        <f>C230+D230-E230</f>
        <v>7559173</v>
      </c>
    </row>
    <row r="231" spans="1:6" ht="31.9" customHeight="1">
      <c r="A231" s="133"/>
      <c r="B231" s="154" t="s">
        <v>338</v>
      </c>
      <c r="C231" s="154"/>
      <c r="D231" s="154"/>
      <c r="E231" s="154"/>
      <c r="F231" s="154"/>
    </row>
    <row r="232" spans="1:6" s="129" customFormat="1" ht="4.9000000000000004" customHeight="1">
      <c r="A232" s="127"/>
      <c r="B232" s="128"/>
      <c r="C232" s="128"/>
      <c r="D232" s="128"/>
      <c r="E232" s="128"/>
      <c r="F232" s="128"/>
    </row>
    <row r="233" spans="1:6" s="132" customFormat="1" ht="63">
      <c r="A233" s="130" t="s">
        <v>279</v>
      </c>
      <c r="B233" s="149" t="s">
        <v>262</v>
      </c>
      <c r="C233" s="131">
        <v>69238964</v>
      </c>
      <c r="D233" s="131">
        <v>0</v>
      </c>
      <c r="E233" s="131">
        <v>0</v>
      </c>
      <c r="F233" s="131">
        <f>C233+D233-E233</f>
        <v>69238964</v>
      </c>
    </row>
    <row r="234" spans="1:6" ht="31.9" customHeight="1">
      <c r="A234" s="133"/>
      <c r="B234" s="154" t="s">
        <v>340</v>
      </c>
      <c r="C234" s="154"/>
      <c r="D234" s="154"/>
      <c r="E234" s="154"/>
      <c r="F234" s="154"/>
    </row>
    <row r="235" spans="1:6" s="129" customFormat="1" ht="4.9000000000000004" customHeight="1">
      <c r="A235" s="127"/>
      <c r="B235" s="128"/>
      <c r="C235" s="128"/>
      <c r="D235" s="128"/>
      <c r="E235" s="128"/>
      <c r="F235" s="128"/>
    </row>
    <row r="236" spans="1:6" s="132" customFormat="1" ht="49.9" customHeight="1">
      <c r="A236" s="130" t="s">
        <v>280</v>
      </c>
      <c r="B236" s="149" t="s">
        <v>285</v>
      </c>
      <c r="C236" s="131">
        <v>89097406</v>
      </c>
      <c r="D236" s="131">
        <v>0</v>
      </c>
      <c r="E236" s="131">
        <v>22649475</v>
      </c>
      <c r="F236" s="131">
        <f>C236+D236-E236</f>
        <v>66447931</v>
      </c>
    </row>
    <row r="237" spans="1:6" ht="15.75">
      <c r="A237" s="133"/>
      <c r="B237" s="154" t="s">
        <v>286</v>
      </c>
      <c r="C237" s="154"/>
      <c r="D237" s="154"/>
      <c r="E237" s="154"/>
      <c r="F237" s="154"/>
    </row>
    <row r="238" spans="1:6" s="129" customFormat="1" ht="29.25" customHeight="1">
      <c r="A238" s="127"/>
      <c r="B238" s="128"/>
      <c r="C238" s="128"/>
      <c r="D238" s="128"/>
      <c r="E238" s="128"/>
      <c r="F238" s="128"/>
    </row>
    <row r="239" spans="1:6" ht="17.45" customHeight="1">
      <c r="A239" s="156" t="s">
        <v>6</v>
      </c>
      <c r="B239" s="156" t="s">
        <v>233</v>
      </c>
      <c r="C239" s="157" t="s">
        <v>234</v>
      </c>
      <c r="D239" s="157"/>
      <c r="E239" s="157"/>
      <c r="F239" s="157"/>
    </row>
    <row r="240" spans="1:6" ht="16.899999999999999" customHeight="1">
      <c r="A240" s="156"/>
      <c r="B240" s="156"/>
      <c r="C240" s="36" t="s">
        <v>235</v>
      </c>
      <c r="D240" s="36" t="s">
        <v>236</v>
      </c>
      <c r="E240" s="36" t="s">
        <v>237</v>
      </c>
      <c r="F240" s="36" t="s">
        <v>238</v>
      </c>
    </row>
    <row r="241" spans="1:6" s="129" customFormat="1" ht="4.9000000000000004" customHeight="1">
      <c r="A241" s="127"/>
      <c r="B241" s="128"/>
      <c r="C241" s="128"/>
      <c r="D241" s="128"/>
      <c r="E241" s="128"/>
      <c r="F241" s="128"/>
    </row>
    <row r="242" spans="1:6" s="132" customFormat="1" ht="49.9" customHeight="1">
      <c r="A242" s="130" t="s">
        <v>281</v>
      </c>
      <c r="B242" s="149" t="s">
        <v>264</v>
      </c>
      <c r="C242" s="131">
        <v>1894364</v>
      </c>
      <c r="D242" s="131">
        <v>0</v>
      </c>
      <c r="E242" s="131">
        <v>56329</v>
      </c>
      <c r="F242" s="131">
        <f>C242+D242-E242</f>
        <v>1838035</v>
      </c>
    </row>
    <row r="243" spans="1:6" ht="15.75">
      <c r="A243" s="133"/>
      <c r="B243" s="154" t="s">
        <v>265</v>
      </c>
      <c r="C243" s="154"/>
      <c r="D243" s="154"/>
      <c r="E243" s="154"/>
      <c r="F243" s="154"/>
    </row>
    <row r="244" spans="1:6" s="129" customFormat="1" ht="4.9000000000000004" customHeight="1">
      <c r="A244" s="127"/>
      <c r="B244" s="128"/>
      <c r="C244" s="128"/>
      <c r="D244" s="128"/>
      <c r="E244" s="128"/>
      <c r="F244" s="128"/>
    </row>
    <row r="245" spans="1:6" s="132" customFormat="1" ht="79.900000000000006" customHeight="1">
      <c r="A245" s="130" t="s">
        <v>282</v>
      </c>
      <c r="B245" s="149" t="s">
        <v>267</v>
      </c>
      <c r="C245" s="131">
        <v>5075670</v>
      </c>
      <c r="D245" s="131">
        <v>0</v>
      </c>
      <c r="E245" s="131">
        <v>144000</v>
      </c>
      <c r="F245" s="131">
        <f>C245+D245-E245</f>
        <v>4931670</v>
      </c>
    </row>
    <row r="246" spans="1:6" ht="33" customHeight="1">
      <c r="A246" s="133"/>
      <c r="B246" s="154" t="s">
        <v>268</v>
      </c>
      <c r="C246" s="154"/>
      <c r="D246" s="154"/>
      <c r="E246" s="154"/>
      <c r="F246" s="154"/>
    </row>
    <row r="247" spans="1:6" s="129" customFormat="1" ht="4.9000000000000004" customHeight="1">
      <c r="A247" s="127"/>
      <c r="B247" s="128"/>
      <c r="C247" s="128"/>
      <c r="D247" s="128"/>
      <c r="E247" s="128"/>
      <c r="F247" s="128"/>
    </row>
    <row r="248" spans="1:6" s="132" customFormat="1" ht="63">
      <c r="A248" s="130" t="s">
        <v>283</v>
      </c>
      <c r="B248" s="150" t="s">
        <v>314</v>
      </c>
      <c r="C248" s="131">
        <v>32336726</v>
      </c>
      <c r="D248" s="131">
        <v>0</v>
      </c>
      <c r="E248" s="131">
        <v>0</v>
      </c>
      <c r="F248" s="131">
        <f>C248+D248-E248</f>
        <v>32336726</v>
      </c>
    </row>
    <row r="249" spans="1:6" ht="15.75">
      <c r="A249" s="133"/>
      <c r="B249" s="154" t="s">
        <v>251</v>
      </c>
      <c r="C249" s="154"/>
      <c r="D249" s="154"/>
      <c r="E249" s="154"/>
      <c r="F249" s="154"/>
    </row>
    <row r="250" spans="1:6" s="129" customFormat="1" ht="4.9000000000000004" customHeight="1">
      <c r="A250" s="127"/>
      <c r="B250" s="128"/>
      <c r="C250" s="128"/>
      <c r="D250" s="128"/>
      <c r="E250" s="128"/>
      <c r="F250" s="128"/>
    </row>
    <row r="251" spans="1:6" s="132" customFormat="1" ht="31.5">
      <c r="A251" s="130" t="s">
        <v>284</v>
      </c>
      <c r="B251" s="150" t="s">
        <v>308</v>
      </c>
      <c r="C251" s="131">
        <v>318765</v>
      </c>
      <c r="D251" s="131">
        <v>0</v>
      </c>
      <c r="E251" s="131">
        <v>0</v>
      </c>
      <c r="F251" s="131">
        <f>C251+D251-E251</f>
        <v>318765</v>
      </c>
    </row>
    <row r="252" spans="1:6" ht="15.75">
      <c r="A252" s="133"/>
      <c r="B252" s="154" t="s">
        <v>251</v>
      </c>
      <c r="C252" s="154"/>
      <c r="D252" s="154"/>
      <c r="E252" s="154"/>
      <c r="F252" s="154"/>
    </row>
    <row r="253" spans="1:6" s="129" customFormat="1" ht="4.9000000000000004" customHeight="1">
      <c r="A253" s="127"/>
      <c r="B253" s="128"/>
      <c r="C253" s="128"/>
      <c r="D253" s="128"/>
      <c r="E253" s="128"/>
      <c r="F253" s="128"/>
    </row>
    <row r="254" spans="1:6" s="135" customFormat="1" ht="15.75" customHeight="1">
      <c r="A254" s="147">
        <v>2</v>
      </c>
      <c r="B254" s="148" t="s">
        <v>240</v>
      </c>
      <c r="C254" s="148"/>
      <c r="D254" s="148"/>
      <c r="E254" s="148"/>
      <c r="F254" s="148"/>
    </row>
    <row r="255" spans="1:6" s="129" customFormat="1" ht="6" customHeight="1">
      <c r="A255" s="127"/>
      <c r="B255" s="128"/>
      <c r="C255" s="128"/>
      <c r="D255" s="128"/>
      <c r="E255" s="128"/>
      <c r="F255" s="128"/>
    </row>
    <row r="256" spans="1:6" s="135" customFormat="1" ht="15.75" customHeight="1">
      <c r="A256" s="144" t="s">
        <v>32</v>
      </c>
      <c r="B256" s="145" t="s">
        <v>239</v>
      </c>
      <c r="C256" s="146"/>
      <c r="D256" s="146"/>
      <c r="E256" s="146"/>
      <c r="F256" s="146"/>
    </row>
    <row r="257" spans="1:6" s="129" customFormat="1" ht="4.9000000000000004" customHeight="1">
      <c r="A257" s="127"/>
      <c r="B257" s="128"/>
      <c r="C257" s="128"/>
      <c r="D257" s="128"/>
      <c r="E257" s="128"/>
      <c r="F257" s="128"/>
    </row>
    <row r="258" spans="1:6" ht="37.15" customHeight="1">
      <c r="A258" s="130" t="s">
        <v>34</v>
      </c>
      <c r="B258" s="150" t="s">
        <v>295</v>
      </c>
      <c r="C258" s="131">
        <v>5883000</v>
      </c>
      <c r="D258" s="131">
        <v>0</v>
      </c>
      <c r="E258" s="131">
        <v>5883000</v>
      </c>
      <c r="F258" s="131">
        <f>C258+D258-E258</f>
        <v>0</v>
      </c>
    </row>
    <row r="259" spans="1:6" ht="33" customHeight="1">
      <c r="A259" s="130"/>
      <c r="B259" s="154" t="s">
        <v>296</v>
      </c>
      <c r="C259" s="154"/>
      <c r="D259" s="154"/>
      <c r="E259" s="154"/>
      <c r="F259" s="154"/>
    </row>
    <row r="260" spans="1:6" s="129" customFormat="1" ht="4.9000000000000004" customHeight="1">
      <c r="A260" s="127"/>
      <c r="B260" s="128"/>
      <c r="C260" s="128"/>
      <c r="D260" s="128"/>
      <c r="E260" s="128"/>
      <c r="F260" s="128"/>
    </row>
    <row r="261" spans="1:6" ht="47.25">
      <c r="A261" s="130" t="s">
        <v>36</v>
      </c>
      <c r="B261" s="149" t="s">
        <v>287</v>
      </c>
      <c r="C261" s="131">
        <v>3111925</v>
      </c>
      <c r="D261" s="131">
        <v>0</v>
      </c>
      <c r="E261" s="131">
        <v>163000</v>
      </c>
      <c r="F261" s="131">
        <f>C261+D261-E261</f>
        <v>2948925</v>
      </c>
    </row>
    <row r="262" spans="1:6" ht="33" customHeight="1">
      <c r="A262" s="130"/>
      <c r="B262" s="154" t="s">
        <v>309</v>
      </c>
      <c r="C262" s="154"/>
      <c r="D262" s="154"/>
      <c r="E262" s="154"/>
      <c r="F262" s="154"/>
    </row>
    <row r="263" spans="1:6" s="129" customFormat="1" ht="4.9000000000000004" customHeight="1">
      <c r="A263" s="127"/>
      <c r="B263" s="128"/>
      <c r="C263" s="128"/>
      <c r="D263" s="128"/>
      <c r="E263" s="128"/>
      <c r="F263" s="128"/>
    </row>
    <row r="264" spans="1:6" s="135" customFormat="1" ht="15.75" customHeight="1">
      <c r="A264" s="144" t="s">
        <v>48</v>
      </c>
      <c r="B264" s="145" t="s">
        <v>288</v>
      </c>
      <c r="C264" s="146"/>
      <c r="D264" s="146"/>
      <c r="E264" s="146"/>
      <c r="F264" s="146"/>
    </row>
    <row r="265" spans="1:6" ht="4.9000000000000004" customHeight="1">
      <c r="A265" s="130"/>
      <c r="B265" s="125"/>
      <c r="C265" s="125"/>
      <c r="D265" s="125"/>
      <c r="E265" s="125"/>
      <c r="F265" s="125"/>
    </row>
    <row r="266" spans="1:6" ht="49.9" customHeight="1">
      <c r="A266" s="130" t="s">
        <v>50</v>
      </c>
      <c r="B266" s="150" t="s">
        <v>290</v>
      </c>
      <c r="C266" s="131">
        <v>4012700</v>
      </c>
      <c r="D266" s="131">
        <v>260000</v>
      </c>
      <c r="E266" s="131">
        <v>0</v>
      </c>
      <c r="F266" s="131">
        <f>C266+D266-E266</f>
        <v>4272700</v>
      </c>
    </row>
    <row r="267" spans="1:6" ht="33" customHeight="1">
      <c r="A267" s="130"/>
      <c r="B267" s="154" t="s">
        <v>332</v>
      </c>
      <c r="C267" s="154"/>
      <c r="D267" s="154"/>
      <c r="E267" s="154"/>
      <c r="F267" s="154"/>
    </row>
    <row r="268" spans="1:6" ht="4.9000000000000004" customHeight="1">
      <c r="A268" s="130"/>
      <c r="B268" s="125"/>
      <c r="C268" s="125"/>
      <c r="D268" s="125"/>
      <c r="E268" s="125"/>
      <c r="F268" s="125"/>
    </row>
    <row r="269" spans="1:6" ht="31.5">
      <c r="A269" s="130" t="s">
        <v>289</v>
      </c>
      <c r="B269" s="150" t="s">
        <v>318</v>
      </c>
      <c r="C269" s="131">
        <v>32000000</v>
      </c>
      <c r="D269" s="131">
        <v>0</v>
      </c>
      <c r="E269" s="131">
        <v>0</v>
      </c>
      <c r="F269" s="131">
        <f>C269+D269-E269</f>
        <v>32000000</v>
      </c>
    </row>
    <row r="270" spans="1:6" ht="33" customHeight="1">
      <c r="A270" s="130"/>
      <c r="B270" s="154" t="s">
        <v>333</v>
      </c>
      <c r="C270" s="154"/>
      <c r="D270" s="154"/>
      <c r="E270" s="154"/>
      <c r="F270" s="154"/>
    </row>
    <row r="271" spans="1:6" ht="4.9000000000000004" customHeight="1">
      <c r="A271" s="130"/>
      <c r="B271" s="125"/>
      <c r="C271" s="125"/>
      <c r="D271" s="125"/>
      <c r="E271" s="125"/>
      <c r="F271" s="125"/>
    </row>
    <row r="272" spans="1:6" ht="49.9" customHeight="1">
      <c r="A272" s="130" t="s">
        <v>291</v>
      </c>
      <c r="B272" s="150" t="s">
        <v>303</v>
      </c>
      <c r="C272" s="131">
        <v>9350000</v>
      </c>
      <c r="D272" s="131">
        <v>702675</v>
      </c>
      <c r="E272" s="131">
        <v>0</v>
      </c>
      <c r="F272" s="131">
        <f>C272+D272-E272</f>
        <v>10052675</v>
      </c>
    </row>
    <row r="273" spans="1:6" ht="33" customHeight="1">
      <c r="A273" s="130"/>
      <c r="B273" s="154" t="s">
        <v>304</v>
      </c>
      <c r="C273" s="154"/>
      <c r="D273" s="154"/>
      <c r="E273" s="154"/>
      <c r="F273" s="154"/>
    </row>
    <row r="274" spans="1:6" ht="4.9000000000000004" customHeight="1">
      <c r="A274" s="130"/>
      <c r="B274" s="125"/>
      <c r="C274" s="125"/>
      <c r="D274" s="125"/>
      <c r="E274" s="125"/>
      <c r="F274" s="125"/>
    </row>
    <row r="275" spans="1:6" ht="31.5">
      <c r="A275" s="130" t="s">
        <v>292</v>
      </c>
      <c r="B275" s="150" t="s">
        <v>305</v>
      </c>
      <c r="C275" s="131">
        <v>5543273</v>
      </c>
      <c r="D275" s="131">
        <v>221065</v>
      </c>
      <c r="E275" s="131">
        <v>0</v>
      </c>
      <c r="F275" s="131">
        <f>C275+D275-E275</f>
        <v>5764338</v>
      </c>
    </row>
    <row r="276" spans="1:6" ht="33" customHeight="1">
      <c r="A276" s="130"/>
      <c r="B276" s="154" t="s">
        <v>304</v>
      </c>
      <c r="C276" s="154"/>
      <c r="D276" s="154"/>
      <c r="E276" s="154"/>
      <c r="F276" s="154"/>
    </row>
    <row r="277" spans="1:6" ht="4.9000000000000004" customHeight="1">
      <c r="A277" s="130"/>
      <c r="B277" s="125"/>
      <c r="C277" s="125"/>
      <c r="D277" s="125"/>
      <c r="E277" s="125"/>
      <c r="F277" s="125"/>
    </row>
    <row r="278" spans="1:6" ht="47.25">
      <c r="A278" s="130" t="s">
        <v>293</v>
      </c>
      <c r="B278" s="150" t="s">
        <v>313</v>
      </c>
      <c r="C278" s="131">
        <v>12504676</v>
      </c>
      <c r="D278" s="131">
        <v>19729800</v>
      </c>
      <c r="E278" s="131">
        <v>0</v>
      </c>
      <c r="F278" s="131">
        <f>C278+D278-E278</f>
        <v>32234476</v>
      </c>
    </row>
    <row r="279" spans="1:6" ht="47.45" customHeight="1">
      <c r="A279" s="130"/>
      <c r="B279" s="154" t="s">
        <v>325</v>
      </c>
      <c r="C279" s="154"/>
      <c r="D279" s="154"/>
      <c r="E279" s="154"/>
      <c r="F279" s="154"/>
    </row>
    <row r="280" spans="1:6" ht="4.9000000000000004" customHeight="1">
      <c r="A280" s="130"/>
      <c r="B280" s="125"/>
      <c r="C280" s="125"/>
      <c r="D280" s="125"/>
      <c r="E280" s="125"/>
      <c r="F280" s="125"/>
    </row>
    <row r="281" spans="1:6" ht="31.5">
      <c r="A281" s="130" t="s">
        <v>294</v>
      </c>
      <c r="B281" s="150" t="s">
        <v>307</v>
      </c>
      <c r="C281" s="131">
        <v>89358814</v>
      </c>
      <c r="D281" s="131">
        <v>24857926</v>
      </c>
      <c r="E281" s="131">
        <v>0</v>
      </c>
      <c r="F281" s="131">
        <f>C281+D281-E281</f>
        <v>114216740</v>
      </c>
    </row>
    <row r="282" spans="1:6" ht="52.15" customHeight="1">
      <c r="A282" s="130"/>
      <c r="B282" s="154" t="s">
        <v>341</v>
      </c>
      <c r="C282" s="154"/>
      <c r="D282" s="154"/>
      <c r="E282" s="154"/>
      <c r="F282" s="154"/>
    </row>
    <row r="283" spans="1:6" ht="36" customHeight="1">
      <c r="A283" s="130"/>
      <c r="B283" s="125"/>
      <c r="C283" s="125"/>
      <c r="D283" s="125"/>
      <c r="E283" s="125"/>
      <c r="F283" s="125"/>
    </row>
    <row r="284" spans="1:6" ht="17.45" customHeight="1">
      <c r="A284" s="156" t="s">
        <v>6</v>
      </c>
      <c r="B284" s="156" t="s">
        <v>233</v>
      </c>
      <c r="C284" s="157" t="s">
        <v>234</v>
      </c>
      <c r="D284" s="157"/>
      <c r="E284" s="157"/>
      <c r="F284" s="157"/>
    </row>
    <row r="285" spans="1:6" ht="16.899999999999999" customHeight="1">
      <c r="A285" s="156"/>
      <c r="B285" s="156"/>
      <c r="C285" s="36" t="s">
        <v>235</v>
      </c>
      <c r="D285" s="36" t="s">
        <v>236</v>
      </c>
      <c r="E285" s="36" t="s">
        <v>237</v>
      </c>
      <c r="F285" s="36" t="s">
        <v>238</v>
      </c>
    </row>
    <row r="286" spans="1:6" ht="4.9000000000000004" customHeight="1">
      <c r="A286" s="130"/>
      <c r="B286" s="125"/>
      <c r="C286" s="125"/>
      <c r="D286" s="125"/>
      <c r="E286" s="125"/>
      <c r="F286" s="125"/>
    </row>
    <row r="287" spans="1:6" s="135" customFormat="1" ht="15.75" customHeight="1">
      <c r="A287" s="134" t="s">
        <v>229</v>
      </c>
      <c r="C287" s="134"/>
      <c r="D287" s="134"/>
      <c r="E287" s="134"/>
      <c r="F287" s="134"/>
    </row>
    <row r="288" spans="1:6" s="135" customFormat="1" ht="15.75">
      <c r="A288" s="154" t="s">
        <v>326</v>
      </c>
      <c r="B288" s="154"/>
      <c r="C288" s="154"/>
      <c r="D288" s="154"/>
      <c r="E288" s="154"/>
      <c r="F288" s="154"/>
    </row>
    <row r="289" spans="1:8" s="135" customFormat="1" ht="15.75">
      <c r="A289" s="154" t="s">
        <v>342</v>
      </c>
      <c r="B289" s="154"/>
      <c r="C289" s="154"/>
      <c r="D289" s="154"/>
      <c r="E289" s="154"/>
      <c r="F289" s="154"/>
    </row>
    <row r="290" spans="1:8" s="135" customFormat="1" ht="31.9" customHeight="1">
      <c r="A290" s="154" t="s">
        <v>343</v>
      </c>
      <c r="B290" s="154"/>
      <c r="C290" s="154"/>
      <c r="D290" s="154"/>
      <c r="E290" s="154"/>
      <c r="F290" s="154"/>
    </row>
    <row r="291" spans="1:8" s="135" customFormat="1" ht="15.75" customHeight="1">
      <c r="A291" s="125"/>
      <c r="B291" s="125"/>
      <c r="C291" s="125"/>
      <c r="D291" s="125"/>
      <c r="E291" s="125"/>
      <c r="F291" s="125"/>
    </row>
    <row r="292" spans="1:8" s="153" customFormat="1" ht="15.75">
      <c r="A292" s="164" t="s">
        <v>226</v>
      </c>
      <c r="B292" s="164"/>
      <c r="C292" s="164"/>
      <c r="D292" s="164"/>
      <c r="E292" s="164"/>
      <c r="F292" s="151"/>
      <c r="G292" s="151"/>
      <c r="H292" s="152"/>
    </row>
  </sheetData>
  <sheetProtection algorithmName="SHA-512" hashValue="W4zwD8yzeH4OiRpiIsHTPzZDUJG5a6xDcldXSHtrd52F1FU3YFnBGJesEjFeJHFMOcAJqD1nlni+5EIbBJogyA==" saltValue="HEdpcW+LZO1i4LrBQ6KOJQ==" spinCount="100000" sheet="1" objects="1" scenarios="1"/>
  <mergeCells count="101">
    <mergeCell ref="A239:A240"/>
    <mergeCell ref="B239:B240"/>
    <mergeCell ref="C239:F239"/>
    <mergeCell ref="B231:F231"/>
    <mergeCell ref="B175:F175"/>
    <mergeCell ref="B181:F181"/>
    <mergeCell ref="A284:A285"/>
    <mergeCell ref="B284:B285"/>
    <mergeCell ref="C284:F284"/>
    <mergeCell ref="B246:F246"/>
    <mergeCell ref="B270:F270"/>
    <mergeCell ref="B279:F279"/>
    <mergeCell ref="B249:F249"/>
    <mergeCell ref="B273:F273"/>
    <mergeCell ref="B282:F282"/>
    <mergeCell ref="B276:F276"/>
    <mergeCell ref="B207:F207"/>
    <mergeCell ref="B213:F213"/>
    <mergeCell ref="B151:F151"/>
    <mergeCell ref="A292:E292"/>
    <mergeCell ref="A288:F288"/>
    <mergeCell ref="A289:F289"/>
    <mergeCell ref="A290:F290"/>
    <mergeCell ref="B157:F157"/>
    <mergeCell ref="B210:F210"/>
    <mergeCell ref="B190:F190"/>
    <mergeCell ref="B259:F259"/>
    <mergeCell ref="B160:F160"/>
    <mergeCell ref="B222:F222"/>
    <mergeCell ref="B267:F267"/>
    <mergeCell ref="B166:F166"/>
    <mergeCell ref="B225:F225"/>
    <mergeCell ref="B199:F199"/>
    <mergeCell ref="B252:F252"/>
    <mergeCell ref="B193:F193"/>
    <mergeCell ref="B262:F262"/>
    <mergeCell ref="B169:F169"/>
    <mergeCell ref="B137:F137"/>
    <mergeCell ref="B84:B85"/>
    <mergeCell ref="C84:C85"/>
    <mergeCell ref="C46:C47"/>
    <mergeCell ref="A84:A85"/>
    <mergeCell ref="B46:B47"/>
    <mergeCell ref="A138:F138"/>
    <mergeCell ref="A18:F18"/>
    <mergeCell ref="B234:F234"/>
    <mergeCell ref="B216:F216"/>
    <mergeCell ref="B148:F148"/>
    <mergeCell ref="B228:F228"/>
    <mergeCell ref="B172:F172"/>
    <mergeCell ref="A201:A202"/>
    <mergeCell ref="B201:B202"/>
    <mergeCell ref="C201:F201"/>
    <mergeCell ref="A162:A163"/>
    <mergeCell ref="B162:B163"/>
    <mergeCell ref="C162:F162"/>
    <mergeCell ref="D19:D20"/>
    <mergeCell ref="A11:F11"/>
    <mergeCell ref="A81:A82"/>
    <mergeCell ref="C19:C20"/>
    <mergeCell ref="E19:E20"/>
    <mergeCell ref="B19:B20"/>
    <mergeCell ref="E46:E47"/>
    <mergeCell ref="A14:E14"/>
    <mergeCell ref="B81:B82"/>
    <mergeCell ref="A13:E13"/>
    <mergeCell ref="A16:E16"/>
    <mergeCell ref="A17:E17"/>
    <mergeCell ref="A1:F1"/>
    <mergeCell ref="A3:F3"/>
    <mergeCell ref="A4:F4"/>
    <mergeCell ref="A5:F5"/>
    <mergeCell ref="A6:F6"/>
    <mergeCell ref="A8:F8"/>
    <mergeCell ref="A7:F7"/>
    <mergeCell ref="A9:F9"/>
    <mergeCell ref="A10:F10"/>
    <mergeCell ref="B243:F243"/>
    <mergeCell ref="B178:F178"/>
    <mergeCell ref="B237:F237"/>
    <mergeCell ref="B196:F196"/>
    <mergeCell ref="B219:F219"/>
    <mergeCell ref="B187:F187"/>
    <mergeCell ref="B184:F184"/>
    <mergeCell ref="B154:F154"/>
    <mergeCell ref="A12:F12"/>
    <mergeCell ref="A19:A20"/>
    <mergeCell ref="A134:E134"/>
    <mergeCell ref="A140:A141"/>
    <mergeCell ref="B140:B141"/>
    <mergeCell ref="C140:F140"/>
    <mergeCell ref="E84:E85"/>
    <mergeCell ref="A15:E15"/>
    <mergeCell ref="A46:A47"/>
    <mergeCell ref="D111:D112"/>
    <mergeCell ref="E111:E112"/>
    <mergeCell ref="A111:A112"/>
    <mergeCell ref="B111:B112"/>
    <mergeCell ref="C111:C112"/>
    <mergeCell ref="D46:D47"/>
    <mergeCell ref="D84:D85"/>
  </mergeCells>
  <conditionalFormatting sqref="E78:E79">
    <cfRule type="expression" dxfId="5" priority="34" stopIfTrue="1">
      <formula>LEFT(E78,3)="Nie"</formula>
    </cfRule>
  </conditionalFormatting>
  <conditionalFormatting sqref="E89">
    <cfRule type="cellIs" dxfId="4" priority="7" stopIfTrue="1" operator="equal">
      <formula>"Nie spełniona"</formula>
    </cfRule>
  </conditionalFormatting>
  <conditionalFormatting sqref="E88">
    <cfRule type="cellIs" dxfId="3" priority="8" stopIfTrue="1" operator="equal">
      <formula>"Nie spełniona"</formula>
    </cfRule>
  </conditionalFormatting>
  <conditionalFormatting sqref="C78:C79">
    <cfRule type="expression" dxfId="2" priority="3" stopIfTrue="1">
      <formula>LEFT(C78,3)="Nie"</formula>
    </cfRule>
  </conditionalFormatting>
  <conditionalFormatting sqref="C88">
    <cfRule type="cellIs" dxfId="1" priority="2" stopIfTrue="1" operator="equal">
      <formula>"Nie spełniona"</formula>
    </cfRule>
  </conditionalFormatting>
  <conditionalFormatting sqref="C89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1.1811023622047245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abSelected="1" view="pageBreakPreview" topLeftCell="A28" zoomScaleNormal="100" zoomScaleSheetLayoutView="100" workbookViewId="0">
      <selection activeCell="O38" sqref="O38"/>
    </sheetView>
  </sheetViews>
  <sheetFormatPr defaultColWidth="8.875" defaultRowHeight="15"/>
  <cols>
    <col min="1" max="1" width="8.25" style="38" customWidth="1"/>
    <col min="2" max="2" width="14.375" style="37" customWidth="1"/>
    <col min="3" max="3" width="14.25" style="37" customWidth="1"/>
    <col min="4" max="4" width="13.625" style="37" customWidth="1"/>
    <col min="5" max="5" width="14.375" style="37" customWidth="1"/>
    <col min="6" max="7" width="13.875" style="37" customWidth="1"/>
    <col min="8" max="8" width="1" style="37" customWidth="1"/>
    <col min="9" max="9" width="13.125" style="37" customWidth="1"/>
    <col min="10" max="10" width="13.375" style="37" customWidth="1"/>
    <col min="11" max="11" width="13.125" style="37" customWidth="1"/>
    <col min="12" max="16384" width="8.875" style="37"/>
  </cols>
  <sheetData>
    <row r="1" spans="1:11" ht="30" customHeight="1">
      <c r="A1" s="169" t="s">
        <v>227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thickBot="1"/>
    <row r="3" spans="1:11" s="40" customFormat="1" ht="27.75" customHeight="1" thickBot="1">
      <c r="A3" s="170" t="s">
        <v>187</v>
      </c>
      <c r="B3" s="172" t="s">
        <v>188</v>
      </c>
      <c r="C3" s="173"/>
      <c r="D3" s="174"/>
      <c r="E3" s="175" t="s">
        <v>189</v>
      </c>
      <c r="F3" s="175"/>
      <c r="G3" s="176"/>
      <c r="H3" s="39"/>
      <c r="I3" s="166" t="s">
        <v>190</v>
      </c>
      <c r="J3" s="166"/>
      <c r="K3" s="166"/>
    </row>
    <row r="4" spans="1:11" s="45" customFormat="1" ht="31.5" customHeight="1" thickBot="1">
      <c r="A4" s="171"/>
      <c r="B4" s="79" t="s">
        <v>191</v>
      </c>
      <c r="C4" s="80" t="s">
        <v>192</v>
      </c>
      <c r="D4" s="81" t="s">
        <v>193</v>
      </c>
      <c r="E4" s="82" t="s">
        <v>191</v>
      </c>
      <c r="F4" s="80" t="s">
        <v>192</v>
      </c>
      <c r="G4" s="81" t="s">
        <v>193</v>
      </c>
      <c r="H4" s="44"/>
      <c r="I4" s="41" t="s">
        <v>191</v>
      </c>
      <c r="J4" s="42" t="s">
        <v>192</v>
      </c>
      <c r="K4" s="43" t="s">
        <v>193</v>
      </c>
    </row>
    <row r="5" spans="1:11" s="51" customFormat="1" ht="12" thickBot="1">
      <c r="A5" s="83" t="s">
        <v>185</v>
      </c>
      <c r="B5" s="84" t="s">
        <v>194</v>
      </c>
      <c r="C5" s="85" t="s">
        <v>186</v>
      </c>
      <c r="D5" s="86" t="s">
        <v>195</v>
      </c>
      <c r="E5" s="87" t="s">
        <v>196</v>
      </c>
      <c r="F5" s="85" t="s">
        <v>197</v>
      </c>
      <c r="G5" s="86" t="s">
        <v>198</v>
      </c>
      <c r="H5" s="50"/>
      <c r="I5" s="88" t="s">
        <v>199</v>
      </c>
      <c r="J5" s="85" t="s">
        <v>200</v>
      </c>
      <c r="K5" s="89" t="s">
        <v>201</v>
      </c>
    </row>
    <row r="6" spans="1:11" s="58" customFormat="1" ht="18" customHeight="1">
      <c r="A6" s="90">
        <v>2022</v>
      </c>
      <c r="B6" s="120">
        <v>1733156482.54</v>
      </c>
      <c r="C6" s="91">
        <f t="shared" ref="C6:C23" si="0">D6-B6</f>
        <v>-62463087.609999999</v>
      </c>
      <c r="D6" s="92">
        <v>1670693394.9300001</v>
      </c>
      <c r="E6" s="120">
        <v>1761989747.6400001</v>
      </c>
      <c r="F6" s="91">
        <f t="shared" ref="F6:F23" si="1">G6-E6</f>
        <v>-82463087.609999999</v>
      </c>
      <c r="G6" s="92">
        <v>1679526660.03</v>
      </c>
      <c r="H6" s="93"/>
      <c r="I6" s="94">
        <f t="shared" ref="I6:I23" si="2">B6-E6</f>
        <v>-28833265.100000001</v>
      </c>
      <c r="J6" s="95">
        <f t="shared" ref="J6:J23" si="3">K6-I6</f>
        <v>20000000</v>
      </c>
      <c r="K6" s="96">
        <f t="shared" ref="K6:K23" si="4">D6-G6</f>
        <v>-8833265.0999999996</v>
      </c>
    </row>
    <row r="7" spans="1:11" s="58" customFormat="1" ht="18" customHeight="1">
      <c r="A7" s="90">
        <f>A6+1</f>
        <v>2023</v>
      </c>
      <c r="B7" s="97">
        <v>1516802737</v>
      </c>
      <c r="C7" s="91">
        <f t="shared" si="0"/>
        <v>19253108</v>
      </c>
      <c r="D7" s="92">
        <v>1536055845</v>
      </c>
      <c r="E7" s="97">
        <v>1583302737</v>
      </c>
      <c r="F7" s="91">
        <f t="shared" si="1"/>
        <v>19253108</v>
      </c>
      <c r="G7" s="92">
        <v>1602555845</v>
      </c>
      <c r="H7" s="93"/>
      <c r="I7" s="94">
        <f t="shared" si="2"/>
        <v>-66500000</v>
      </c>
      <c r="J7" s="95">
        <f t="shared" si="3"/>
        <v>0</v>
      </c>
      <c r="K7" s="96">
        <f t="shared" si="4"/>
        <v>-66500000</v>
      </c>
    </row>
    <row r="8" spans="1:11" s="58" customFormat="1" ht="18" customHeight="1">
      <c r="A8" s="90">
        <f>A7+1</f>
        <v>2024</v>
      </c>
      <c r="B8" s="97">
        <v>1098421535</v>
      </c>
      <c r="C8" s="91">
        <f t="shared" si="0"/>
        <v>4029189</v>
      </c>
      <c r="D8" s="92">
        <v>1102450724</v>
      </c>
      <c r="E8" s="97">
        <v>1109421535</v>
      </c>
      <c r="F8" s="91">
        <f t="shared" si="1"/>
        <v>4029189</v>
      </c>
      <c r="G8" s="92">
        <v>1113450724</v>
      </c>
      <c r="H8" s="93"/>
      <c r="I8" s="94">
        <f t="shared" si="2"/>
        <v>-11000000</v>
      </c>
      <c r="J8" s="95">
        <f t="shared" si="3"/>
        <v>0</v>
      </c>
      <c r="K8" s="96">
        <f t="shared" si="4"/>
        <v>-11000000</v>
      </c>
    </row>
    <row r="9" spans="1:11" s="58" customFormat="1" ht="18" customHeight="1">
      <c r="A9" s="90">
        <f>A8+1</f>
        <v>2025</v>
      </c>
      <c r="B9" s="97">
        <v>945213831</v>
      </c>
      <c r="C9" s="91">
        <f t="shared" si="0"/>
        <v>19664266</v>
      </c>
      <c r="D9" s="92">
        <v>964878097</v>
      </c>
      <c r="E9" s="97">
        <v>947213831</v>
      </c>
      <c r="F9" s="91">
        <f t="shared" si="1"/>
        <v>19664266</v>
      </c>
      <c r="G9" s="92">
        <v>966878097</v>
      </c>
      <c r="H9" s="93"/>
      <c r="I9" s="94">
        <f t="shared" si="2"/>
        <v>-2000000</v>
      </c>
      <c r="J9" s="95">
        <f t="shared" si="3"/>
        <v>0</v>
      </c>
      <c r="K9" s="96">
        <f t="shared" si="4"/>
        <v>-2000000</v>
      </c>
    </row>
    <row r="10" spans="1:11" s="58" customFormat="1" ht="18" customHeight="1">
      <c r="A10" s="90">
        <f>A9+1</f>
        <v>2026</v>
      </c>
      <c r="B10" s="97">
        <v>851276488</v>
      </c>
      <c r="C10" s="91">
        <f t="shared" si="0"/>
        <v>0</v>
      </c>
      <c r="D10" s="92">
        <v>851276488</v>
      </c>
      <c r="E10" s="97">
        <v>851976488</v>
      </c>
      <c r="F10" s="91">
        <f t="shared" si="1"/>
        <v>0</v>
      </c>
      <c r="G10" s="92">
        <v>851976488</v>
      </c>
      <c r="H10" s="93"/>
      <c r="I10" s="94">
        <f t="shared" si="2"/>
        <v>-700000</v>
      </c>
      <c r="J10" s="95">
        <f t="shared" si="3"/>
        <v>0</v>
      </c>
      <c r="K10" s="96">
        <f t="shared" si="4"/>
        <v>-700000</v>
      </c>
    </row>
    <row r="11" spans="1:11" s="58" customFormat="1" ht="18" customHeight="1">
      <c r="A11" s="98">
        <v>2027</v>
      </c>
      <c r="B11" s="99">
        <v>855542043</v>
      </c>
      <c r="C11" s="91">
        <f t="shared" si="0"/>
        <v>0</v>
      </c>
      <c r="D11" s="100">
        <v>855542043</v>
      </c>
      <c r="E11" s="99">
        <v>853873719</v>
      </c>
      <c r="F11" s="91">
        <f t="shared" si="1"/>
        <v>0</v>
      </c>
      <c r="G11" s="100">
        <v>853873719</v>
      </c>
      <c r="H11" s="93"/>
      <c r="I11" s="94">
        <f t="shared" si="2"/>
        <v>1668324</v>
      </c>
      <c r="J11" s="95">
        <f t="shared" si="3"/>
        <v>0</v>
      </c>
      <c r="K11" s="96">
        <f t="shared" si="4"/>
        <v>1668324</v>
      </c>
    </row>
    <row r="12" spans="1:11" s="58" customFormat="1" ht="18" customHeight="1">
      <c r="A12" s="98">
        <v>2028</v>
      </c>
      <c r="B12" s="99">
        <v>859939893</v>
      </c>
      <c r="C12" s="91">
        <f t="shared" si="0"/>
        <v>0</v>
      </c>
      <c r="D12" s="100">
        <v>859939893</v>
      </c>
      <c r="E12" s="99">
        <v>840103363</v>
      </c>
      <c r="F12" s="91">
        <f t="shared" si="1"/>
        <v>0</v>
      </c>
      <c r="G12" s="100">
        <v>840103363</v>
      </c>
      <c r="H12" s="93"/>
      <c r="I12" s="94">
        <f t="shared" si="2"/>
        <v>19836530</v>
      </c>
      <c r="J12" s="95">
        <f t="shared" si="3"/>
        <v>0</v>
      </c>
      <c r="K12" s="96">
        <f t="shared" si="4"/>
        <v>19836530</v>
      </c>
    </row>
    <row r="13" spans="1:11" s="58" customFormat="1" ht="18" customHeight="1">
      <c r="A13" s="98">
        <v>2029</v>
      </c>
      <c r="B13" s="99">
        <v>859939893</v>
      </c>
      <c r="C13" s="91">
        <f t="shared" si="0"/>
        <v>0</v>
      </c>
      <c r="D13" s="100">
        <v>859939893</v>
      </c>
      <c r="E13" s="99">
        <v>839439893</v>
      </c>
      <c r="F13" s="91">
        <f t="shared" si="1"/>
        <v>0</v>
      </c>
      <c r="G13" s="100">
        <v>839439893</v>
      </c>
      <c r="H13" s="93"/>
      <c r="I13" s="94">
        <f t="shared" si="2"/>
        <v>20500000</v>
      </c>
      <c r="J13" s="95">
        <f t="shared" si="3"/>
        <v>0</v>
      </c>
      <c r="K13" s="96">
        <f t="shared" si="4"/>
        <v>20500000</v>
      </c>
    </row>
    <row r="14" spans="1:11" s="58" customFormat="1" ht="18" customHeight="1">
      <c r="A14" s="98">
        <v>2030</v>
      </c>
      <c r="B14" s="99">
        <v>859939893</v>
      </c>
      <c r="C14" s="91">
        <f t="shared" si="0"/>
        <v>0</v>
      </c>
      <c r="D14" s="100">
        <v>859939893</v>
      </c>
      <c r="E14" s="99">
        <v>839439893</v>
      </c>
      <c r="F14" s="91">
        <f t="shared" si="1"/>
        <v>0</v>
      </c>
      <c r="G14" s="100">
        <v>839439893</v>
      </c>
      <c r="H14" s="93"/>
      <c r="I14" s="94">
        <f t="shared" si="2"/>
        <v>20500000</v>
      </c>
      <c r="J14" s="95">
        <f t="shared" si="3"/>
        <v>0</v>
      </c>
      <c r="K14" s="96">
        <f t="shared" si="4"/>
        <v>20500000</v>
      </c>
    </row>
    <row r="15" spans="1:11" s="58" customFormat="1" ht="18" customHeight="1">
      <c r="A15" s="98">
        <v>2031</v>
      </c>
      <c r="B15" s="99">
        <v>859939893</v>
      </c>
      <c r="C15" s="91">
        <f t="shared" si="0"/>
        <v>0</v>
      </c>
      <c r="D15" s="100">
        <v>859939893</v>
      </c>
      <c r="E15" s="99">
        <v>839439893</v>
      </c>
      <c r="F15" s="91">
        <f t="shared" si="1"/>
        <v>0</v>
      </c>
      <c r="G15" s="100">
        <v>839439893</v>
      </c>
      <c r="H15" s="93"/>
      <c r="I15" s="94">
        <f t="shared" si="2"/>
        <v>20500000</v>
      </c>
      <c r="J15" s="95">
        <f t="shared" si="3"/>
        <v>0</v>
      </c>
      <c r="K15" s="96">
        <f t="shared" si="4"/>
        <v>20500000</v>
      </c>
    </row>
    <row r="16" spans="1:11" s="58" customFormat="1" ht="18" customHeight="1">
      <c r="A16" s="98">
        <v>2032</v>
      </c>
      <c r="B16" s="99">
        <v>859939893</v>
      </c>
      <c r="C16" s="91">
        <f t="shared" si="0"/>
        <v>0</v>
      </c>
      <c r="D16" s="100">
        <v>859939893</v>
      </c>
      <c r="E16" s="99">
        <v>839439893</v>
      </c>
      <c r="F16" s="91">
        <f t="shared" si="1"/>
        <v>0</v>
      </c>
      <c r="G16" s="100">
        <v>839439893</v>
      </c>
      <c r="H16" s="93"/>
      <c r="I16" s="94">
        <f t="shared" si="2"/>
        <v>20500000</v>
      </c>
      <c r="J16" s="95">
        <f t="shared" si="3"/>
        <v>0</v>
      </c>
      <c r="K16" s="96">
        <f t="shared" si="4"/>
        <v>20500000</v>
      </c>
    </row>
    <row r="17" spans="1:11" s="58" customFormat="1" ht="18" customHeight="1">
      <c r="A17" s="98">
        <v>2033</v>
      </c>
      <c r="B17" s="99">
        <v>859939893</v>
      </c>
      <c r="C17" s="91">
        <f t="shared" si="0"/>
        <v>0</v>
      </c>
      <c r="D17" s="100">
        <v>859939893</v>
      </c>
      <c r="E17" s="99">
        <v>838439893</v>
      </c>
      <c r="F17" s="91">
        <f t="shared" si="1"/>
        <v>0</v>
      </c>
      <c r="G17" s="100">
        <v>838439893</v>
      </c>
      <c r="H17" s="93"/>
      <c r="I17" s="94">
        <f t="shared" si="2"/>
        <v>21500000</v>
      </c>
      <c r="J17" s="95">
        <f t="shared" si="3"/>
        <v>0</v>
      </c>
      <c r="K17" s="96">
        <f t="shared" si="4"/>
        <v>21500000</v>
      </c>
    </row>
    <row r="18" spans="1:11" s="58" customFormat="1" ht="18" customHeight="1">
      <c r="A18" s="98">
        <v>2034</v>
      </c>
      <c r="B18" s="99">
        <v>859939893</v>
      </c>
      <c r="C18" s="91">
        <f t="shared" si="0"/>
        <v>0</v>
      </c>
      <c r="D18" s="100">
        <v>859939893</v>
      </c>
      <c r="E18" s="99">
        <v>838939893</v>
      </c>
      <c r="F18" s="91">
        <f t="shared" si="1"/>
        <v>0</v>
      </c>
      <c r="G18" s="100">
        <v>838939893</v>
      </c>
      <c r="H18" s="93"/>
      <c r="I18" s="94">
        <f t="shared" si="2"/>
        <v>21000000</v>
      </c>
      <c r="J18" s="95">
        <f t="shared" si="3"/>
        <v>0</v>
      </c>
      <c r="K18" s="96">
        <f t="shared" si="4"/>
        <v>21000000</v>
      </c>
    </row>
    <row r="19" spans="1:11" s="58" customFormat="1" ht="18" customHeight="1">
      <c r="A19" s="98">
        <v>2035</v>
      </c>
      <c r="B19" s="99">
        <v>859939893</v>
      </c>
      <c r="C19" s="91">
        <f t="shared" si="0"/>
        <v>0</v>
      </c>
      <c r="D19" s="100">
        <v>859939893</v>
      </c>
      <c r="E19" s="99">
        <v>839649260</v>
      </c>
      <c r="F19" s="91">
        <f t="shared" si="1"/>
        <v>0</v>
      </c>
      <c r="G19" s="100">
        <v>839649260</v>
      </c>
      <c r="H19" s="93"/>
      <c r="I19" s="94">
        <f t="shared" si="2"/>
        <v>20290633</v>
      </c>
      <c r="J19" s="95">
        <f t="shared" si="3"/>
        <v>0</v>
      </c>
      <c r="K19" s="96">
        <f t="shared" si="4"/>
        <v>20290633</v>
      </c>
    </row>
    <row r="20" spans="1:11" s="58" customFormat="1" ht="18" customHeight="1">
      <c r="A20" s="98">
        <v>2036</v>
      </c>
      <c r="B20" s="99">
        <v>859939893</v>
      </c>
      <c r="C20" s="91">
        <f t="shared" si="0"/>
        <v>0</v>
      </c>
      <c r="D20" s="100">
        <v>859939893</v>
      </c>
      <c r="E20" s="99">
        <v>842439893</v>
      </c>
      <c r="F20" s="91">
        <f t="shared" si="1"/>
        <v>0</v>
      </c>
      <c r="G20" s="100">
        <v>842439893</v>
      </c>
      <c r="H20" s="93"/>
      <c r="I20" s="94">
        <f t="shared" si="2"/>
        <v>17500000</v>
      </c>
      <c r="J20" s="95">
        <f t="shared" si="3"/>
        <v>0</v>
      </c>
      <c r="K20" s="96">
        <f t="shared" si="4"/>
        <v>17500000</v>
      </c>
    </row>
    <row r="21" spans="1:11" s="58" customFormat="1" ht="18" customHeight="1">
      <c r="A21" s="98">
        <v>2037</v>
      </c>
      <c r="B21" s="99">
        <v>859939893</v>
      </c>
      <c r="C21" s="91">
        <f t="shared" si="0"/>
        <v>0</v>
      </c>
      <c r="D21" s="100">
        <v>859939893</v>
      </c>
      <c r="E21" s="99">
        <v>846939893</v>
      </c>
      <c r="F21" s="91">
        <f t="shared" si="1"/>
        <v>0</v>
      </c>
      <c r="G21" s="100">
        <v>846939893</v>
      </c>
      <c r="H21" s="93"/>
      <c r="I21" s="94">
        <f t="shared" si="2"/>
        <v>13000000</v>
      </c>
      <c r="J21" s="95">
        <f t="shared" si="3"/>
        <v>0</v>
      </c>
      <c r="K21" s="96">
        <f t="shared" si="4"/>
        <v>13000000</v>
      </c>
    </row>
    <row r="22" spans="1:11" s="58" customFormat="1" ht="18" customHeight="1">
      <c r="A22" s="98">
        <v>2038</v>
      </c>
      <c r="B22" s="99">
        <v>859939893</v>
      </c>
      <c r="C22" s="91">
        <f t="shared" si="0"/>
        <v>0</v>
      </c>
      <c r="D22" s="100">
        <v>859939893</v>
      </c>
      <c r="E22" s="99">
        <v>846476979</v>
      </c>
      <c r="F22" s="91">
        <f t="shared" si="1"/>
        <v>0</v>
      </c>
      <c r="G22" s="100">
        <v>846476979</v>
      </c>
      <c r="H22" s="93"/>
      <c r="I22" s="94">
        <f t="shared" si="2"/>
        <v>13462914</v>
      </c>
      <c r="J22" s="95">
        <f t="shared" si="3"/>
        <v>0</v>
      </c>
      <c r="K22" s="96">
        <f t="shared" si="4"/>
        <v>13462914</v>
      </c>
    </row>
    <row r="23" spans="1:11" s="58" customFormat="1" ht="18" customHeight="1" thickBot="1">
      <c r="A23" s="101">
        <v>2039</v>
      </c>
      <c r="B23" s="102">
        <v>859939893</v>
      </c>
      <c r="C23" s="103">
        <f t="shared" si="0"/>
        <v>0</v>
      </c>
      <c r="D23" s="104">
        <v>859939893</v>
      </c>
      <c r="E23" s="102">
        <v>847939893</v>
      </c>
      <c r="F23" s="103">
        <f t="shared" si="1"/>
        <v>0</v>
      </c>
      <c r="G23" s="104">
        <v>847939893</v>
      </c>
      <c r="H23" s="93"/>
      <c r="I23" s="105">
        <f t="shared" si="2"/>
        <v>12000000</v>
      </c>
      <c r="J23" s="106">
        <f t="shared" si="3"/>
        <v>0</v>
      </c>
      <c r="K23" s="107">
        <f t="shared" si="4"/>
        <v>12000000</v>
      </c>
    </row>
    <row r="24" spans="1:11"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7" spans="1:11" s="40" customFormat="1" ht="27.75" customHeight="1" thickBot="1">
      <c r="A27" s="165" t="s">
        <v>187</v>
      </c>
      <c r="B27" s="166" t="s">
        <v>202</v>
      </c>
      <c r="C27" s="166"/>
      <c r="D27" s="166"/>
      <c r="E27" s="167" t="s">
        <v>203</v>
      </c>
      <c r="F27" s="167"/>
      <c r="G27" s="167"/>
      <c r="H27" s="39"/>
      <c r="I27" s="166" t="s">
        <v>204</v>
      </c>
      <c r="J27" s="166"/>
      <c r="K27" s="166"/>
    </row>
    <row r="28" spans="1:11" s="45" customFormat="1" ht="31.5" customHeight="1" thickBot="1">
      <c r="A28" s="165"/>
      <c r="B28" s="109" t="s">
        <v>191</v>
      </c>
      <c r="C28" s="110" t="s">
        <v>192</v>
      </c>
      <c r="D28" s="111" t="s">
        <v>193</v>
      </c>
      <c r="E28" s="112" t="s">
        <v>191</v>
      </c>
      <c r="F28" s="110" t="s">
        <v>192</v>
      </c>
      <c r="G28" s="111" t="s">
        <v>193</v>
      </c>
      <c r="H28" s="44"/>
      <c r="I28" s="41" t="s">
        <v>191</v>
      </c>
      <c r="J28" s="42" t="s">
        <v>192</v>
      </c>
      <c r="K28" s="43" t="s">
        <v>193</v>
      </c>
    </row>
    <row r="29" spans="1:11" s="51" customFormat="1" ht="12" thickBot="1">
      <c r="A29" s="46" t="s">
        <v>185</v>
      </c>
      <c r="B29" s="88" t="s">
        <v>194</v>
      </c>
      <c r="C29" s="85" t="s">
        <v>186</v>
      </c>
      <c r="D29" s="89" t="s">
        <v>195</v>
      </c>
      <c r="E29" s="87" t="s">
        <v>196</v>
      </c>
      <c r="F29" s="85" t="s">
        <v>197</v>
      </c>
      <c r="G29" s="89" t="s">
        <v>198</v>
      </c>
      <c r="H29" s="50"/>
      <c r="I29" s="88" t="s">
        <v>199</v>
      </c>
      <c r="J29" s="85" t="s">
        <v>200</v>
      </c>
      <c r="K29" s="89" t="s">
        <v>201</v>
      </c>
    </row>
    <row r="30" spans="1:11" s="58" customFormat="1" ht="18" customHeight="1">
      <c r="A30" s="59">
        <v>2022</v>
      </c>
      <c r="B30" s="113">
        <v>46414217.100000001</v>
      </c>
      <c r="C30" s="91">
        <f t="shared" ref="C30:C47" si="5">D30-B30</f>
        <v>-20000000</v>
      </c>
      <c r="D30" s="96">
        <v>26414217.100000001</v>
      </c>
      <c r="E30" s="113">
        <v>17580952</v>
      </c>
      <c r="F30" s="91">
        <f t="shared" ref="F30:F47" si="6">G30-E30</f>
        <v>0</v>
      </c>
      <c r="G30" s="96">
        <v>17580952</v>
      </c>
      <c r="H30" s="93"/>
      <c r="I30" s="94">
        <f t="shared" ref="I30:I47" si="7">B6+B30-E6-E30</f>
        <v>0</v>
      </c>
      <c r="J30" s="95">
        <f t="shared" ref="J30:J47" si="8">K30-I30</f>
        <v>0</v>
      </c>
      <c r="K30" s="96">
        <f t="shared" ref="K30:K47" si="9">D6+D30-G6-G30</f>
        <v>0</v>
      </c>
    </row>
    <row r="31" spans="1:11" s="58" customFormat="1" ht="18" customHeight="1">
      <c r="A31" s="59">
        <f>A30+1</f>
        <v>2023</v>
      </c>
      <c r="B31" s="114">
        <v>80000000</v>
      </c>
      <c r="C31" s="91">
        <f t="shared" si="5"/>
        <v>0</v>
      </c>
      <c r="D31" s="96">
        <v>80000000</v>
      </c>
      <c r="E31" s="114">
        <v>13500000</v>
      </c>
      <c r="F31" s="91">
        <f t="shared" si="6"/>
        <v>0</v>
      </c>
      <c r="G31" s="96">
        <v>13500000</v>
      </c>
      <c r="H31" s="93"/>
      <c r="I31" s="94">
        <f t="shared" si="7"/>
        <v>0</v>
      </c>
      <c r="J31" s="95">
        <f t="shared" si="8"/>
        <v>0</v>
      </c>
      <c r="K31" s="96">
        <f t="shared" si="9"/>
        <v>0</v>
      </c>
    </row>
    <row r="32" spans="1:11" s="58" customFormat="1" ht="18" customHeight="1">
      <c r="A32" s="59">
        <f>A31+1</f>
        <v>2024</v>
      </c>
      <c r="B32" s="114">
        <v>30000000</v>
      </c>
      <c r="C32" s="91">
        <f t="shared" si="5"/>
        <v>0</v>
      </c>
      <c r="D32" s="96">
        <v>30000000</v>
      </c>
      <c r="E32" s="114">
        <v>19000000</v>
      </c>
      <c r="F32" s="91">
        <f t="shared" si="6"/>
        <v>0</v>
      </c>
      <c r="G32" s="96">
        <v>19000000</v>
      </c>
      <c r="H32" s="93"/>
      <c r="I32" s="94">
        <f t="shared" si="7"/>
        <v>0</v>
      </c>
      <c r="J32" s="95">
        <f t="shared" si="8"/>
        <v>0</v>
      </c>
      <c r="K32" s="96">
        <f t="shared" si="9"/>
        <v>0</v>
      </c>
    </row>
    <row r="33" spans="1:11" s="58" customFormat="1" ht="18" customHeight="1">
      <c r="A33" s="59">
        <f>A32+1</f>
        <v>2025</v>
      </c>
      <c r="B33" s="114">
        <v>29000000</v>
      </c>
      <c r="C33" s="91">
        <f t="shared" si="5"/>
        <v>0</v>
      </c>
      <c r="D33" s="96">
        <v>29000000</v>
      </c>
      <c r="E33" s="114">
        <v>27000000</v>
      </c>
      <c r="F33" s="91">
        <f t="shared" si="6"/>
        <v>0</v>
      </c>
      <c r="G33" s="96">
        <v>27000000</v>
      </c>
      <c r="H33" s="93"/>
      <c r="I33" s="94">
        <f t="shared" si="7"/>
        <v>0</v>
      </c>
      <c r="J33" s="95">
        <f t="shared" si="8"/>
        <v>0</v>
      </c>
      <c r="K33" s="96">
        <f t="shared" si="9"/>
        <v>0</v>
      </c>
    </row>
    <row r="34" spans="1:11" s="58" customFormat="1" ht="18" customHeight="1">
      <c r="A34" s="59">
        <f>A33+1</f>
        <v>2026</v>
      </c>
      <c r="B34" s="114">
        <v>29000000</v>
      </c>
      <c r="C34" s="91">
        <f t="shared" si="5"/>
        <v>0</v>
      </c>
      <c r="D34" s="96">
        <v>29000000</v>
      </c>
      <c r="E34" s="114">
        <v>28300000</v>
      </c>
      <c r="F34" s="91">
        <f t="shared" si="6"/>
        <v>0</v>
      </c>
      <c r="G34" s="96">
        <v>28300000</v>
      </c>
      <c r="H34" s="93"/>
      <c r="I34" s="94">
        <f t="shared" si="7"/>
        <v>0</v>
      </c>
      <c r="J34" s="95">
        <f t="shared" si="8"/>
        <v>0</v>
      </c>
      <c r="K34" s="96">
        <f t="shared" si="9"/>
        <v>0</v>
      </c>
    </row>
    <row r="35" spans="1:11" s="58" customFormat="1" ht="18" customHeight="1">
      <c r="A35" s="115">
        <v>2027</v>
      </c>
      <c r="B35" s="114">
        <v>22000000</v>
      </c>
      <c r="C35" s="91">
        <f t="shared" si="5"/>
        <v>0</v>
      </c>
      <c r="D35" s="96">
        <v>22000000</v>
      </c>
      <c r="E35" s="116">
        <v>23668324</v>
      </c>
      <c r="F35" s="91">
        <f t="shared" si="6"/>
        <v>0</v>
      </c>
      <c r="G35" s="117">
        <v>23668324</v>
      </c>
      <c r="H35" s="93"/>
      <c r="I35" s="94">
        <f t="shared" si="7"/>
        <v>0</v>
      </c>
      <c r="J35" s="95">
        <f t="shared" si="8"/>
        <v>0</v>
      </c>
      <c r="K35" s="96">
        <f t="shared" si="9"/>
        <v>0</v>
      </c>
    </row>
    <row r="36" spans="1:11" s="58" customFormat="1" ht="18" customHeight="1">
      <c r="A36" s="115">
        <v>2028</v>
      </c>
      <c r="B36" s="114">
        <v>3000000</v>
      </c>
      <c r="C36" s="91">
        <f t="shared" si="5"/>
        <v>0</v>
      </c>
      <c r="D36" s="96">
        <v>3000000</v>
      </c>
      <c r="E36" s="116">
        <v>22836530</v>
      </c>
      <c r="F36" s="91">
        <f t="shared" si="6"/>
        <v>0</v>
      </c>
      <c r="G36" s="117">
        <v>22836530</v>
      </c>
      <c r="H36" s="93"/>
      <c r="I36" s="94">
        <f t="shared" si="7"/>
        <v>0</v>
      </c>
      <c r="J36" s="95">
        <f t="shared" si="8"/>
        <v>0</v>
      </c>
      <c r="K36" s="96">
        <f t="shared" si="9"/>
        <v>0</v>
      </c>
    </row>
    <row r="37" spans="1:11" s="58" customFormat="1" ht="18" customHeight="1">
      <c r="A37" s="115">
        <v>2029</v>
      </c>
      <c r="B37" s="114">
        <v>0</v>
      </c>
      <c r="C37" s="91">
        <f t="shared" si="5"/>
        <v>0</v>
      </c>
      <c r="D37" s="96">
        <v>0</v>
      </c>
      <c r="E37" s="116">
        <v>20500000</v>
      </c>
      <c r="F37" s="91">
        <f t="shared" si="6"/>
        <v>0</v>
      </c>
      <c r="G37" s="117">
        <v>20500000</v>
      </c>
      <c r="H37" s="93"/>
      <c r="I37" s="94">
        <f t="shared" si="7"/>
        <v>0</v>
      </c>
      <c r="J37" s="95">
        <f t="shared" si="8"/>
        <v>0</v>
      </c>
      <c r="K37" s="96">
        <f t="shared" si="9"/>
        <v>0</v>
      </c>
    </row>
    <row r="38" spans="1:11" s="58" customFormat="1" ht="18" customHeight="1">
      <c r="A38" s="115">
        <v>2030</v>
      </c>
      <c r="B38" s="114">
        <v>0</v>
      </c>
      <c r="C38" s="91">
        <f t="shared" si="5"/>
        <v>0</v>
      </c>
      <c r="D38" s="96">
        <v>0</v>
      </c>
      <c r="E38" s="116">
        <v>20500000</v>
      </c>
      <c r="F38" s="91">
        <f t="shared" si="6"/>
        <v>0</v>
      </c>
      <c r="G38" s="117">
        <v>20500000</v>
      </c>
      <c r="H38" s="93"/>
      <c r="I38" s="94">
        <f t="shared" si="7"/>
        <v>0</v>
      </c>
      <c r="J38" s="95">
        <f t="shared" si="8"/>
        <v>0</v>
      </c>
      <c r="K38" s="96">
        <f t="shared" si="9"/>
        <v>0</v>
      </c>
    </row>
    <row r="39" spans="1:11" s="58" customFormat="1" ht="18" customHeight="1">
      <c r="A39" s="115">
        <v>2031</v>
      </c>
      <c r="B39" s="114">
        <v>0</v>
      </c>
      <c r="C39" s="91">
        <f t="shared" si="5"/>
        <v>0</v>
      </c>
      <c r="D39" s="96">
        <v>0</v>
      </c>
      <c r="E39" s="116">
        <v>20500000</v>
      </c>
      <c r="F39" s="91">
        <f t="shared" si="6"/>
        <v>0</v>
      </c>
      <c r="G39" s="117">
        <v>20500000</v>
      </c>
      <c r="H39" s="93"/>
      <c r="I39" s="94">
        <f t="shared" si="7"/>
        <v>0</v>
      </c>
      <c r="J39" s="95">
        <f t="shared" si="8"/>
        <v>0</v>
      </c>
      <c r="K39" s="96">
        <f t="shared" si="9"/>
        <v>0</v>
      </c>
    </row>
    <row r="40" spans="1:11" s="58" customFormat="1" ht="18" customHeight="1">
      <c r="A40" s="115">
        <v>2032</v>
      </c>
      <c r="B40" s="114">
        <v>0</v>
      </c>
      <c r="C40" s="91">
        <f t="shared" si="5"/>
        <v>0</v>
      </c>
      <c r="D40" s="96">
        <v>0</v>
      </c>
      <c r="E40" s="116">
        <v>20500000</v>
      </c>
      <c r="F40" s="91">
        <f t="shared" si="6"/>
        <v>0</v>
      </c>
      <c r="G40" s="117">
        <v>20500000</v>
      </c>
      <c r="H40" s="93"/>
      <c r="I40" s="94">
        <f t="shared" si="7"/>
        <v>0</v>
      </c>
      <c r="J40" s="95">
        <f t="shared" si="8"/>
        <v>0</v>
      </c>
      <c r="K40" s="96">
        <f t="shared" si="9"/>
        <v>0</v>
      </c>
    </row>
    <row r="41" spans="1:11" s="58" customFormat="1" ht="18" customHeight="1">
      <c r="A41" s="115">
        <v>2033</v>
      </c>
      <c r="B41" s="114">
        <v>0</v>
      </c>
      <c r="C41" s="91">
        <f t="shared" si="5"/>
        <v>0</v>
      </c>
      <c r="D41" s="96">
        <v>0</v>
      </c>
      <c r="E41" s="116">
        <v>21500000</v>
      </c>
      <c r="F41" s="91">
        <f t="shared" si="6"/>
        <v>0</v>
      </c>
      <c r="G41" s="117">
        <v>21500000</v>
      </c>
      <c r="H41" s="93"/>
      <c r="I41" s="94">
        <f t="shared" si="7"/>
        <v>0</v>
      </c>
      <c r="J41" s="95">
        <f t="shared" si="8"/>
        <v>0</v>
      </c>
      <c r="K41" s="96">
        <f t="shared" si="9"/>
        <v>0</v>
      </c>
    </row>
    <row r="42" spans="1:11" s="58" customFormat="1" ht="18" customHeight="1">
      <c r="A42" s="115">
        <v>2034</v>
      </c>
      <c r="B42" s="114">
        <v>0</v>
      </c>
      <c r="C42" s="91">
        <f t="shared" si="5"/>
        <v>0</v>
      </c>
      <c r="D42" s="96">
        <v>0</v>
      </c>
      <c r="E42" s="116">
        <v>21000000</v>
      </c>
      <c r="F42" s="91">
        <f t="shared" si="6"/>
        <v>0</v>
      </c>
      <c r="G42" s="117">
        <v>21000000</v>
      </c>
      <c r="H42" s="93"/>
      <c r="I42" s="94">
        <f t="shared" si="7"/>
        <v>0</v>
      </c>
      <c r="J42" s="95">
        <f t="shared" si="8"/>
        <v>0</v>
      </c>
      <c r="K42" s="96">
        <f t="shared" si="9"/>
        <v>0</v>
      </c>
    </row>
    <row r="43" spans="1:11" s="58" customFormat="1" ht="18" customHeight="1">
      <c r="A43" s="115">
        <v>2035</v>
      </c>
      <c r="B43" s="114">
        <v>0</v>
      </c>
      <c r="C43" s="91">
        <f t="shared" si="5"/>
        <v>0</v>
      </c>
      <c r="D43" s="96">
        <v>0</v>
      </c>
      <c r="E43" s="116">
        <v>20290633</v>
      </c>
      <c r="F43" s="91">
        <f t="shared" si="6"/>
        <v>0</v>
      </c>
      <c r="G43" s="117">
        <v>20290633</v>
      </c>
      <c r="H43" s="93"/>
      <c r="I43" s="94">
        <f t="shared" si="7"/>
        <v>0</v>
      </c>
      <c r="J43" s="95">
        <f t="shared" si="8"/>
        <v>0</v>
      </c>
      <c r="K43" s="96">
        <f t="shared" si="9"/>
        <v>0</v>
      </c>
    </row>
    <row r="44" spans="1:11" s="58" customFormat="1" ht="18" customHeight="1">
      <c r="A44" s="115">
        <v>2036</v>
      </c>
      <c r="B44" s="114">
        <v>0</v>
      </c>
      <c r="C44" s="91">
        <f t="shared" si="5"/>
        <v>0</v>
      </c>
      <c r="D44" s="96">
        <v>0</v>
      </c>
      <c r="E44" s="116">
        <v>17500000</v>
      </c>
      <c r="F44" s="91">
        <f t="shared" si="6"/>
        <v>0</v>
      </c>
      <c r="G44" s="117">
        <v>17500000</v>
      </c>
      <c r="H44" s="93"/>
      <c r="I44" s="94">
        <f t="shared" si="7"/>
        <v>0</v>
      </c>
      <c r="J44" s="95">
        <f t="shared" si="8"/>
        <v>0</v>
      </c>
      <c r="K44" s="96">
        <f t="shared" si="9"/>
        <v>0</v>
      </c>
    </row>
    <row r="45" spans="1:11" s="58" customFormat="1" ht="18" customHeight="1">
      <c r="A45" s="115">
        <v>2037</v>
      </c>
      <c r="B45" s="114">
        <v>0</v>
      </c>
      <c r="C45" s="91">
        <f t="shared" si="5"/>
        <v>0</v>
      </c>
      <c r="D45" s="96">
        <v>0</v>
      </c>
      <c r="E45" s="116">
        <v>13000000</v>
      </c>
      <c r="F45" s="91">
        <f t="shared" si="6"/>
        <v>0</v>
      </c>
      <c r="G45" s="117">
        <v>13000000</v>
      </c>
      <c r="H45" s="93"/>
      <c r="I45" s="94">
        <f t="shared" si="7"/>
        <v>0</v>
      </c>
      <c r="J45" s="95">
        <f t="shared" si="8"/>
        <v>0</v>
      </c>
      <c r="K45" s="96">
        <f t="shared" si="9"/>
        <v>0</v>
      </c>
    </row>
    <row r="46" spans="1:11" s="58" customFormat="1" ht="18" customHeight="1">
      <c r="A46" s="115">
        <v>2038</v>
      </c>
      <c r="B46" s="114">
        <v>0</v>
      </c>
      <c r="C46" s="91">
        <f t="shared" si="5"/>
        <v>0</v>
      </c>
      <c r="D46" s="96">
        <v>0</v>
      </c>
      <c r="E46" s="116">
        <v>13462914</v>
      </c>
      <c r="F46" s="91">
        <f t="shared" si="6"/>
        <v>0</v>
      </c>
      <c r="G46" s="117">
        <v>13462914</v>
      </c>
      <c r="H46" s="93"/>
      <c r="I46" s="94">
        <f t="shared" si="7"/>
        <v>0</v>
      </c>
      <c r="J46" s="95">
        <f t="shared" si="8"/>
        <v>0</v>
      </c>
      <c r="K46" s="96">
        <f t="shared" si="9"/>
        <v>0</v>
      </c>
    </row>
    <row r="47" spans="1:11" s="58" customFormat="1" ht="18" customHeight="1" thickBot="1">
      <c r="A47" s="64">
        <v>2039</v>
      </c>
      <c r="B47" s="118">
        <v>0</v>
      </c>
      <c r="C47" s="119">
        <f t="shared" si="5"/>
        <v>0</v>
      </c>
      <c r="D47" s="107">
        <v>0</v>
      </c>
      <c r="E47" s="118">
        <v>12000000</v>
      </c>
      <c r="F47" s="119">
        <f t="shared" si="6"/>
        <v>0</v>
      </c>
      <c r="G47" s="107">
        <v>12000000</v>
      </c>
      <c r="H47" s="93"/>
      <c r="I47" s="105">
        <f t="shared" si="7"/>
        <v>0</v>
      </c>
      <c r="J47" s="106">
        <f t="shared" si="8"/>
        <v>0</v>
      </c>
      <c r="K47" s="107">
        <f t="shared" si="9"/>
        <v>0</v>
      </c>
    </row>
    <row r="49" spans="1:11" ht="15.75" customHeight="1">
      <c r="A49" s="36" t="s">
        <v>196</v>
      </c>
      <c r="B49" s="168" t="s">
        <v>205</v>
      </c>
      <c r="C49" s="168"/>
      <c r="D49" s="168"/>
      <c r="E49" s="168"/>
      <c r="F49" s="168"/>
      <c r="G49" s="168"/>
      <c r="H49" s="168"/>
      <c r="I49" s="168"/>
      <c r="J49" s="168"/>
      <c r="K49" s="168"/>
    </row>
    <row r="50" spans="1:11" ht="33" customHeight="1">
      <c r="A50" s="154" t="s">
        <v>228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</row>
  </sheetData>
  <sheetProtection algorithmName="SHA-512" hashValue="b6XMQYLyfmb8MTFTppT9ra3cy8x1+yHxp5dzK1ljaleznuQvU+A8Q9UAFgKTq2CXxwi4mA3rrCMAyJryppVBxA==" saltValue="Xi68KB3z/Z5riiFp5T2pdg==" spinCount="100000" sheet="1" objects="1" scenarios="1"/>
  <mergeCells count="11">
    <mergeCell ref="A50:K50"/>
    <mergeCell ref="A1:K1"/>
    <mergeCell ref="A3:A4"/>
    <mergeCell ref="B3:D3"/>
    <mergeCell ref="E3:G3"/>
    <mergeCell ref="I3:K3"/>
    <mergeCell ref="A27:A28"/>
    <mergeCell ref="B27:D27"/>
    <mergeCell ref="E27:G27"/>
    <mergeCell ref="I27:K27"/>
    <mergeCell ref="B49:K49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38" customWidth="1"/>
    <col min="2" max="2" width="11.25" style="37" customWidth="1"/>
    <col min="3" max="3" width="11.125" style="37" customWidth="1"/>
    <col min="4" max="5" width="11.25" style="37" customWidth="1"/>
    <col min="6" max="6" width="11.125" style="37" customWidth="1"/>
    <col min="7" max="7" width="11.25" style="37" customWidth="1"/>
    <col min="8" max="8" width="1.75" style="37" customWidth="1"/>
    <col min="9" max="9" width="11.25" style="37" customWidth="1"/>
    <col min="10" max="10" width="9.75" style="37" customWidth="1"/>
    <col min="11" max="11" width="11.25" style="37" customWidth="1"/>
    <col min="12" max="16384" width="8.875" style="37"/>
  </cols>
  <sheetData>
    <row r="1" spans="1:11" ht="30" customHeight="1">
      <c r="A1" s="169" t="s">
        <v>206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3" spans="1:11" s="40" customFormat="1" ht="27.75" customHeight="1">
      <c r="A3" s="177" t="s">
        <v>187</v>
      </c>
      <c r="B3" s="166" t="s">
        <v>188</v>
      </c>
      <c r="C3" s="166"/>
      <c r="D3" s="166"/>
      <c r="E3" s="166" t="s">
        <v>189</v>
      </c>
      <c r="F3" s="166"/>
      <c r="G3" s="166"/>
      <c r="H3" s="39"/>
      <c r="I3" s="166" t="s">
        <v>190</v>
      </c>
      <c r="J3" s="166"/>
      <c r="K3" s="166"/>
    </row>
    <row r="4" spans="1:11" s="45" customFormat="1" ht="31.5" customHeight="1">
      <c r="A4" s="177"/>
      <c r="B4" s="41" t="s">
        <v>191</v>
      </c>
      <c r="C4" s="42" t="s">
        <v>192</v>
      </c>
      <c r="D4" s="43" t="s">
        <v>193</v>
      </c>
      <c r="E4" s="41" t="s">
        <v>191</v>
      </c>
      <c r="F4" s="42" t="s">
        <v>192</v>
      </c>
      <c r="G4" s="43" t="s">
        <v>193</v>
      </c>
      <c r="H4" s="44"/>
      <c r="I4" s="41" t="s">
        <v>191</v>
      </c>
      <c r="J4" s="42" t="s">
        <v>192</v>
      </c>
      <c r="K4" s="43" t="s">
        <v>193</v>
      </c>
    </row>
    <row r="5" spans="1:11" s="51" customFormat="1" ht="11.25">
      <c r="A5" s="46" t="s">
        <v>185</v>
      </c>
      <c r="B5" s="47" t="s">
        <v>194</v>
      </c>
      <c r="C5" s="48" t="s">
        <v>186</v>
      </c>
      <c r="D5" s="49" t="s">
        <v>195</v>
      </c>
      <c r="E5" s="47" t="s">
        <v>196</v>
      </c>
      <c r="F5" s="48" t="s">
        <v>197</v>
      </c>
      <c r="G5" s="49" t="s">
        <v>198</v>
      </c>
      <c r="H5" s="50"/>
      <c r="I5" s="47" t="s">
        <v>199</v>
      </c>
      <c r="J5" s="48" t="s">
        <v>200</v>
      </c>
      <c r="K5" s="49" t="s">
        <v>201</v>
      </c>
    </row>
    <row r="6" spans="1:11" s="58" customFormat="1" ht="18" customHeight="1">
      <c r="A6" s="52">
        <v>2011</v>
      </c>
      <c r="B6" s="53">
        <v>736629732</v>
      </c>
      <c r="C6" s="54">
        <f t="shared" ref="C6:C21" si="0">D6-B6</f>
        <v>0</v>
      </c>
      <c r="D6" s="53">
        <v>736629732</v>
      </c>
      <c r="E6" s="55">
        <v>774997440</v>
      </c>
      <c r="F6" s="54">
        <f t="shared" ref="F6:F21" si="1">G6-E6</f>
        <v>0</v>
      </c>
      <c r="G6" s="53">
        <v>774997440</v>
      </c>
      <c r="H6" s="56"/>
      <c r="I6" s="57">
        <f t="shared" ref="I6:I21" si="2">B6-E6</f>
        <v>-38367708</v>
      </c>
      <c r="J6" s="54">
        <f t="shared" ref="J6:J21" si="3">K6-I6</f>
        <v>0</v>
      </c>
      <c r="K6" s="53">
        <f t="shared" ref="K6:K21" si="4">D6-G6</f>
        <v>-38367708</v>
      </c>
    </row>
    <row r="7" spans="1:11" s="58" customFormat="1" ht="18" customHeight="1">
      <c r="A7" s="59">
        <f t="shared" ref="A7:A21" si="5">A6+1</f>
        <v>2012</v>
      </c>
      <c r="B7" s="60">
        <v>759814698</v>
      </c>
      <c r="C7" s="61">
        <f t="shared" si="0"/>
        <v>0</v>
      </c>
      <c r="D7" s="60">
        <v>759814698</v>
      </c>
      <c r="E7" s="62">
        <v>766102070</v>
      </c>
      <c r="F7" s="61">
        <f t="shared" si="1"/>
        <v>0</v>
      </c>
      <c r="G7" s="60">
        <v>766102070</v>
      </c>
      <c r="H7" s="56"/>
      <c r="I7" s="63">
        <f t="shared" si="2"/>
        <v>-6287372</v>
      </c>
      <c r="J7" s="61">
        <f t="shared" si="3"/>
        <v>0</v>
      </c>
      <c r="K7" s="60">
        <f t="shared" si="4"/>
        <v>-6287372</v>
      </c>
    </row>
    <row r="8" spans="1:11" s="58" customFormat="1" ht="18" customHeight="1">
      <c r="A8" s="59">
        <f t="shared" si="5"/>
        <v>2013</v>
      </c>
      <c r="B8" s="60">
        <v>828053919</v>
      </c>
      <c r="C8" s="61">
        <f t="shared" si="0"/>
        <v>12897522</v>
      </c>
      <c r="D8" s="60">
        <v>840951441</v>
      </c>
      <c r="E8" s="62">
        <v>868053919</v>
      </c>
      <c r="F8" s="61">
        <f t="shared" si="1"/>
        <v>12897522</v>
      </c>
      <c r="G8" s="60">
        <v>880951441</v>
      </c>
      <c r="H8" s="56"/>
      <c r="I8" s="63">
        <f t="shared" si="2"/>
        <v>-40000000</v>
      </c>
      <c r="J8" s="61">
        <f t="shared" si="3"/>
        <v>0</v>
      </c>
      <c r="K8" s="60">
        <f t="shared" si="4"/>
        <v>-40000000</v>
      </c>
    </row>
    <row r="9" spans="1:11" s="58" customFormat="1" ht="18" customHeight="1">
      <c r="A9" s="59">
        <f t="shared" si="5"/>
        <v>2014</v>
      </c>
      <c r="B9" s="60">
        <v>1008729660</v>
      </c>
      <c r="C9" s="61">
        <f t="shared" si="0"/>
        <v>31874934</v>
      </c>
      <c r="D9" s="60">
        <v>1040604594</v>
      </c>
      <c r="E9" s="62">
        <v>994661336</v>
      </c>
      <c r="F9" s="61">
        <f t="shared" si="1"/>
        <v>31874934</v>
      </c>
      <c r="G9" s="60">
        <v>1026536270</v>
      </c>
      <c r="H9" s="56"/>
      <c r="I9" s="63">
        <f t="shared" si="2"/>
        <v>14068324</v>
      </c>
      <c r="J9" s="61">
        <f t="shared" si="3"/>
        <v>0</v>
      </c>
      <c r="K9" s="60">
        <f t="shared" si="4"/>
        <v>14068324</v>
      </c>
    </row>
    <row r="10" spans="1:11" s="58" customFormat="1" ht="18" customHeight="1">
      <c r="A10" s="59">
        <f t="shared" si="5"/>
        <v>2015</v>
      </c>
      <c r="B10" s="60">
        <v>724373840</v>
      </c>
      <c r="C10" s="61">
        <f t="shared" si="0"/>
        <v>2641871</v>
      </c>
      <c r="D10" s="60">
        <v>727015711</v>
      </c>
      <c r="E10" s="62">
        <v>681792888</v>
      </c>
      <c r="F10" s="61">
        <f t="shared" si="1"/>
        <v>2641871</v>
      </c>
      <c r="G10" s="60">
        <v>684434759</v>
      </c>
      <c r="H10" s="56"/>
      <c r="I10" s="63">
        <f t="shared" si="2"/>
        <v>42580952</v>
      </c>
      <c r="J10" s="61">
        <f t="shared" si="3"/>
        <v>0</v>
      </c>
      <c r="K10" s="60">
        <f t="shared" si="4"/>
        <v>42580952</v>
      </c>
    </row>
    <row r="11" spans="1:11" s="58" customFormat="1" ht="18" customHeight="1">
      <c r="A11" s="59">
        <f t="shared" si="5"/>
        <v>2016</v>
      </c>
      <c r="B11" s="60">
        <v>569097963</v>
      </c>
      <c r="C11" s="61">
        <f t="shared" si="0"/>
        <v>1500000</v>
      </c>
      <c r="D11" s="60">
        <v>570597963</v>
      </c>
      <c r="E11" s="62">
        <v>524817011</v>
      </c>
      <c r="F11" s="61">
        <f t="shared" si="1"/>
        <v>1500000</v>
      </c>
      <c r="G11" s="60">
        <v>526317011</v>
      </c>
      <c r="H11" s="56"/>
      <c r="I11" s="63">
        <f t="shared" si="2"/>
        <v>44280952</v>
      </c>
      <c r="J11" s="61">
        <f t="shared" si="3"/>
        <v>0</v>
      </c>
      <c r="K11" s="60">
        <f t="shared" si="4"/>
        <v>44280952</v>
      </c>
    </row>
    <row r="12" spans="1:11" s="58" customFormat="1" ht="18" customHeight="1">
      <c r="A12" s="59">
        <f t="shared" si="5"/>
        <v>2017</v>
      </c>
      <c r="B12" s="60">
        <v>565060690</v>
      </c>
      <c r="C12" s="61">
        <f t="shared" si="0"/>
        <v>0</v>
      </c>
      <c r="D12" s="60">
        <v>565060690</v>
      </c>
      <c r="E12" s="62">
        <v>521479738</v>
      </c>
      <c r="F12" s="61">
        <f t="shared" si="1"/>
        <v>0</v>
      </c>
      <c r="G12" s="60">
        <v>521479738</v>
      </c>
      <c r="H12" s="56"/>
      <c r="I12" s="63">
        <f t="shared" si="2"/>
        <v>43580952</v>
      </c>
      <c r="J12" s="61">
        <f t="shared" si="3"/>
        <v>0</v>
      </c>
      <c r="K12" s="60">
        <f t="shared" si="4"/>
        <v>43580952</v>
      </c>
    </row>
    <row r="13" spans="1:11" s="58" customFormat="1" ht="18" customHeight="1">
      <c r="A13" s="59">
        <f t="shared" si="5"/>
        <v>2018</v>
      </c>
      <c r="B13" s="60">
        <v>572686089</v>
      </c>
      <c r="C13" s="61">
        <f t="shared" si="0"/>
        <v>0</v>
      </c>
      <c r="D13" s="60">
        <v>572686089</v>
      </c>
      <c r="E13" s="62">
        <v>528105137</v>
      </c>
      <c r="F13" s="61">
        <f t="shared" si="1"/>
        <v>0</v>
      </c>
      <c r="G13" s="60">
        <v>528105137</v>
      </c>
      <c r="H13" s="56"/>
      <c r="I13" s="63">
        <f t="shared" si="2"/>
        <v>44580952</v>
      </c>
      <c r="J13" s="61">
        <f t="shared" si="3"/>
        <v>0</v>
      </c>
      <c r="K13" s="60">
        <f t="shared" si="4"/>
        <v>44580952</v>
      </c>
    </row>
    <row r="14" spans="1:11" s="58" customFormat="1" ht="18" customHeight="1">
      <c r="A14" s="59">
        <f t="shared" si="5"/>
        <v>2019</v>
      </c>
      <c r="B14" s="60">
        <v>580923590</v>
      </c>
      <c r="C14" s="61">
        <f t="shared" si="0"/>
        <v>0</v>
      </c>
      <c r="D14" s="60">
        <v>580923590</v>
      </c>
      <c r="E14" s="62">
        <v>536342638</v>
      </c>
      <c r="F14" s="61">
        <f t="shared" si="1"/>
        <v>0</v>
      </c>
      <c r="G14" s="60">
        <v>536342638</v>
      </c>
      <c r="H14" s="56"/>
      <c r="I14" s="63">
        <f t="shared" si="2"/>
        <v>44580952</v>
      </c>
      <c r="J14" s="61">
        <f t="shared" si="3"/>
        <v>0</v>
      </c>
      <c r="K14" s="60">
        <f t="shared" si="4"/>
        <v>44580952</v>
      </c>
    </row>
    <row r="15" spans="1:11" s="58" customFormat="1" ht="18" customHeight="1">
      <c r="A15" s="59">
        <f t="shared" si="5"/>
        <v>2020</v>
      </c>
      <c r="B15" s="60">
        <v>587098279</v>
      </c>
      <c r="C15" s="61">
        <f t="shared" si="0"/>
        <v>0</v>
      </c>
      <c r="D15" s="60">
        <v>587098279</v>
      </c>
      <c r="E15" s="62">
        <v>549054329</v>
      </c>
      <c r="F15" s="61">
        <f t="shared" si="1"/>
        <v>0</v>
      </c>
      <c r="G15" s="60">
        <v>549054329</v>
      </c>
      <c r="H15" s="56"/>
      <c r="I15" s="63">
        <f t="shared" si="2"/>
        <v>38043950</v>
      </c>
      <c r="J15" s="61">
        <f t="shared" si="3"/>
        <v>0</v>
      </c>
      <c r="K15" s="60">
        <f t="shared" si="4"/>
        <v>38043950</v>
      </c>
    </row>
    <row r="16" spans="1:11" s="58" customFormat="1" ht="18" customHeight="1">
      <c r="A16" s="59">
        <f t="shared" si="5"/>
        <v>2021</v>
      </c>
      <c r="B16" s="60">
        <v>590579723</v>
      </c>
      <c r="C16" s="61">
        <f t="shared" si="0"/>
        <v>0</v>
      </c>
      <c r="D16" s="60">
        <v>590579723</v>
      </c>
      <c r="E16" s="62">
        <v>569579723</v>
      </c>
      <c r="F16" s="61">
        <f t="shared" si="1"/>
        <v>0</v>
      </c>
      <c r="G16" s="60">
        <v>569579723</v>
      </c>
      <c r="H16" s="56"/>
      <c r="I16" s="63">
        <f t="shared" si="2"/>
        <v>21000000</v>
      </c>
      <c r="J16" s="61">
        <f t="shared" si="3"/>
        <v>0</v>
      </c>
      <c r="K16" s="60">
        <f t="shared" si="4"/>
        <v>21000000</v>
      </c>
    </row>
    <row r="17" spans="1:11" s="58" customFormat="1" ht="18" customHeight="1">
      <c r="A17" s="59">
        <f t="shared" si="5"/>
        <v>2022</v>
      </c>
      <c r="B17" s="60">
        <v>597380286</v>
      </c>
      <c r="C17" s="61">
        <f t="shared" si="0"/>
        <v>0</v>
      </c>
      <c r="D17" s="60">
        <v>597380286</v>
      </c>
      <c r="E17" s="62">
        <v>576380286</v>
      </c>
      <c r="F17" s="61">
        <f t="shared" si="1"/>
        <v>0</v>
      </c>
      <c r="G17" s="60">
        <v>576380286</v>
      </c>
      <c r="H17" s="56"/>
      <c r="I17" s="63">
        <f t="shared" si="2"/>
        <v>21000000</v>
      </c>
      <c r="J17" s="61">
        <f t="shared" si="3"/>
        <v>0</v>
      </c>
      <c r="K17" s="60">
        <f t="shared" si="4"/>
        <v>21000000</v>
      </c>
    </row>
    <row r="18" spans="1:11" s="58" customFormat="1" ht="18" customHeight="1">
      <c r="A18" s="59">
        <f t="shared" si="5"/>
        <v>2023</v>
      </c>
      <c r="B18" s="60">
        <v>600752653</v>
      </c>
      <c r="C18" s="61">
        <f t="shared" si="0"/>
        <v>0</v>
      </c>
      <c r="D18" s="60">
        <v>600752653</v>
      </c>
      <c r="E18" s="62">
        <v>580771701</v>
      </c>
      <c r="F18" s="61">
        <f t="shared" si="1"/>
        <v>0</v>
      </c>
      <c r="G18" s="60">
        <v>580771701</v>
      </c>
      <c r="H18" s="56"/>
      <c r="I18" s="63">
        <f t="shared" si="2"/>
        <v>19980952</v>
      </c>
      <c r="J18" s="61">
        <f t="shared" si="3"/>
        <v>0</v>
      </c>
      <c r="K18" s="60">
        <f t="shared" si="4"/>
        <v>19980952</v>
      </c>
    </row>
    <row r="19" spans="1:11" s="58" customFormat="1" ht="18" customHeight="1">
      <c r="A19" s="59">
        <f t="shared" si="5"/>
        <v>2024</v>
      </c>
      <c r="B19" s="60">
        <v>607741610</v>
      </c>
      <c r="C19" s="61">
        <f t="shared" si="0"/>
        <v>0</v>
      </c>
      <c r="D19" s="60">
        <v>607741610</v>
      </c>
      <c r="E19" s="62">
        <v>595741610</v>
      </c>
      <c r="F19" s="61">
        <f t="shared" si="1"/>
        <v>0</v>
      </c>
      <c r="G19" s="60">
        <v>595741610</v>
      </c>
      <c r="H19" s="56"/>
      <c r="I19" s="63">
        <f t="shared" si="2"/>
        <v>12000000</v>
      </c>
      <c r="J19" s="61">
        <f t="shared" si="3"/>
        <v>0</v>
      </c>
      <c r="K19" s="60">
        <f t="shared" si="4"/>
        <v>12000000</v>
      </c>
    </row>
    <row r="20" spans="1:11" s="58" customFormat="1" ht="18" customHeight="1">
      <c r="A20" s="59">
        <f t="shared" si="5"/>
        <v>2025</v>
      </c>
      <c r="B20" s="60">
        <v>614638521</v>
      </c>
      <c r="C20" s="61">
        <f t="shared" si="0"/>
        <v>0</v>
      </c>
      <c r="D20" s="60">
        <v>614638521</v>
      </c>
      <c r="E20" s="62">
        <v>605167705</v>
      </c>
      <c r="F20" s="61">
        <f t="shared" si="1"/>
        <v>0</v>
      </c>
      <c r="G20" s="60">
        <v>605167705</v>
      </c>
      <c r="H20" s="56"/>
      <c r="I20" s="63">
        <f t="shared" si="2"/>
        <v>9470816</v>
      </c>
      <c r="J20" s="61">
        <f t="shared" si="3"/>
        <v>0</v>
      </c>
      <c r="K20" s="60">
        <f t="shared" si="4"/>
        <v>9470816</v>
      </c>
    </row>
    <row r="21" spans="1:11" s="58" customFormat="1" ht="18" customHeight="1">
      <c r="A21" s="64">
        <f t="shared" si="5"/>
        <v>2026</v>
      </c>
      <c r="B21" s="65">
        <v>621858781</v>
      </c>
      <c r="C21" s="66">
        <f t="shared" si="0"/>
        <v>0</v>
      </c>
      <c r="D21" s="65">
        <v>621858781</v>
      </c>
      <c r="E21" s="67">
        <v>621858781</v>
      </c>
      <c r="F21" s="66">
        <f t="shared" si="1"/>
        <v>0</v>
      </c>
      <c r="G21" s="65">
        <v>621858781</v>
      </c>
      <c r="H21" s="56"/>
      <c r="I21" s="68">
        <f t="shared" si="2"/>
        <v>0</v>
      </c>
      <c r="J21" s="66">
        <f t="shared" si="3"/>
        <v>0</v>
      </c>
      <c r="K21" s="65">
        <f t="shared" si="4"/>
        <v>0</v>
      </c>
    </row>
    <row r="25" spans="1:11" s="40" customFormat="1" ht="27.75" customHeight="1">
      <c r="A25" s="177" t="s">
        <v>187</v>
      </c>
      <c r="B25" s="166" t="s">
        <v>202</v>
      </c>
      <c r="C25" s="166"/>
      <c r="D25" s="166"/>
      <c r="E25" s="166" t="s">
        <v>203</v>
      </c>
      <c r="F25" s="166"/>
      <c r="G25" s="166"/>
      <c r="H25" s="39"/>
      <c r="I25" s="166" t="s">
        <v>204</v>
      </c>
      <c r="J25" s="166"/>
      <c r="K25" s="166"/>
    </row>
    <row r="26" spans="1:11" s="45" customFormat="1" ht="31.5" customHeight="1">
      <c r="A26" s="177"/>
      <c r="B26" s="41" t="s">
        <v>191</v>
      </c>
      <c r="C26" s="42" t="s">
        <v>192</v>
      </c>
      <c r="D26" s="43" t="s">
        <v>193</v>
      </c>
      <c r="E26" s="41" t="s">
        <v>191</v>
      </c>
      <c r="F26" s="42" t="s">
        <v>192</v>
      </c>
      <c r="G26" s="43" t="s">
        <v>193</v>
      </c>
      <c r="H26" s="44"/>
      <c r="I26" s="41" t="s">
        <v>191</v>
      </c>
      <c r="J26" s="42" t="s">
        <v>192</v>
      </c>
      <c r="K26" s="43" t="s">
        <v>193</v>
      </c>
    </row>
    <row r="27" spans="1:11" s="51" customFormat="1" ht="11.25">
      <c r="A27" s="46" t="s">
        <v>185</v>
      </c>
      <c r="B27" s="47" t="s">
        <v>199</v>
      </c>
      <c r="C27" s="48" t="s">
        <v>200</v>
      </c>
      <c r="D27" s="49" t="s">
        <v>201</v>
      </c>
      <c r="E27" s="47" t="s">
        <v>207</v>
      </c>
      <c r="F27" s="48" t="s">
        <v>208</v>
      </c>
      <c r="G27" s="49" t="s">
        <v>209</v>
      </c>
      <c r="H27" s="50"/>
      <c r="I27" s="47" t="s">
        <v>199</v>
      </c>
      <c r="J27" s="48" t="s">
        <v>200</v>
      </c>
      <c r="K27" s="49" t="s">
        <v>201</v>
      </c>
    </row>
    <row r="28" spans="1:11" s="58" customFormat="1" ht="18" customHeight="1">
      <c r="A28" s="69">
        <v>2011</v>
      </c>
      <c r="B28" s="57">
        <v>133221710</v>
      </c>
      <c r="C28" s="54">
        <f t="shared" ref="C28:C43" si="6">D28-B28</f>
        <v>0</v>
      </c>
      <c r="D28" s="70">
        <v>133221710</v>
      </c>
      <c r="E28" s="57">
        <v>31462914</v>
      </c>
      <c r="F28" s="54">
        <f t="shared" ref="F28:F43" si="7">G28-E28</f>
        <v>0</v>
      </c>
      <c r="G28" s="53">
        <v>31462914</v>
      </c>
      <c r="H28" s="56"/>
      <c r="I28" s="57">
        <f t="shared" ref="I28:I43" si="8">B6+B28-E6-E28</f>
        <v>63391088</v>
      </c>
      <c r="J28" s="54">
        <f t="shared" ref="J28:J43" si="9">K28-I28</f>
        <v>0</v>
      </c>
      <c r="K28" s="53">
        <f t="shared" ref="K28:K43" si="10">D6+D28-G6-G28</f>
        <v>63391088</v>
      </c>
    </row>
    <row r="29" spans="1:11" s="58" customFormat="1" ht="18" customHeight="1">
      <c r="A29" s="71">
        <f t="shared" ref="A29:A43" si="11">A28+1</f>
        <v>2012</v>
      </c>
      <c r="B29" s="63">
        <v>104972040</v>
      </c>
      <c r="C29" s="61">
        <f t="shared" si="6"/>
        <v>0</v>
      </c>
      <c r="D29" s="72">
        <v>104972040</v>
      </c>
      <c r="E29" s="63">
        <v>31580952</v>
      </c>
      <c r="F29" s="61">
        <f t="shared" si="7"/>
        <v>0</v>
      </c>
      <c r="G29" s="60">
        <v>31580952</v>
      </c>
      <c r="H29" s="56"/>
      <c r="I29" s="63">
        <f t="shared" si="8"/>
        <v>67103716</v>
      </c>
      <c r="J29" s="61">
        <f t="shared" si="9"/>
        <v>0</v>
      </c>
      <c r="K29" s="60">
        <f t="shared" si="10"/>
        <v>67103716</v>
      </c>
    </row>
    <row r="30" spans="1:11" s="58" customFormat="1" ht="18" customHeight="1">
      <c r="A30" s="71">
        <f t="shared" si="11"/>
        <v>2013</v>
      </c>
      <c r="B30" s="63">
        <v>74280952</v>
      </c>
      <c r="C30" s="61">
        <f t="shared" si="6"/>
        <v>0</v>
      </c>
      <c r="D30" s="72">
        <v>74280952</v>
      </c>
      <c r="E30" s="63">
        <v>34280952</v>
      </c>
      <c r="F30" s="61">
        <f t="shared" si="7"/>
        <v>0</v>
      </c>
      <c r="G30" s="60">
        <v>34280952</v>
      </c>
      <c r="H30" s="56"/>
      <c r="I30" s="63">
        <f t="shared" si="8"/>
        <v>0</v>
      </c>
      <c r="J30" s="61">
        <f t="shared" si="9"/>
        <v>0</v>
      </c>
      <c r="K30" s="60">
        <f t="shared" si="10"/>
        <v>0</v>
      </c>
    </row>
    <row r="31" spans="1:11" s="58" customFormat="1" ht="18" customHeight="1">
      <c r="A31" s="71">
        <f t="shared" si="11"/>
        <v>2014</v>
      </c>
      <c r="B31" s="63">
        <v>34280952</v>
      </c>
      <c r="C31" s="61">
        <f t="shared" si="6"/>
        <v>0</v>
      </c>
      <c r="D31" s="72">
        <v>34280952</v>
      </c>
      <c r="E31" s="63">
        <v>34280952</v>
      </c>
      <c r="F31" s="61">
        <f t="shared" si="7"/>
        <v>0</v>
      </c>
      <c r="G31" s="60">
        <v>34280952</v>
      </c>
      <c r="H31" s="56"/>
      <c r="I31" s="63">
        <f t="shared" si="8"/>
        <v>14068324</v>
      </c>
      <c r="J31" s="61">
        <f t="shared" si="9"/>
        <v>0</v>
      </c>
      <c r="K31" s="60">
        <f t="shared" si="10"/>
        <v>14068324</v>
      </c>
    </row>
    <row r="32" spans="1:11" s="58" customFormat="1" ht="18" customHeight="1">
      <c r="A32" s="71">
        <f t="shared" si="11"/>
        <v>2015</v>
      </c>
      <c r="B32" s="63">
        <v>42780952</v>
      </c>
      <c r="C32" s="61">
        <f t="shared" si="6"/>
        <v>0</v>
      </c>
      <c r="D32" s="72">
        <v>42780952</v>
      </c>
      <c r="E32" s="63">
        <v>42780952</v>
      </c>
      <c r="F32" s="61">
        <f t="shared" si="7"/>
        <v>0</v>
      </c>
      <c r="G32" s="60">
        <v>42780952</v>
      </c>
      <c r="H32" s="56"/>
      <c r="I32" s="63">
        <f t="shared" si="8"/>
        <v>42580952</v>
      </c>
      <c r="J32" s="61">
        <f t="shared" si="9"/>
        <v>0</v>
      </c>
      <c r="K32" s="60">
        <f t="shared" si="10"/>
        <v>42580952</v>
      </c>
    </row>
    <row r="33" spans="1:11" s="58" customFormat="1" ht="18" customHeight="1">
      <c r="A33" s="71">
        <f t="shared" si="11"/>
        <v>2016</v>
      </c>
      <c r="B33" s="63">
        <v>42580952</v>
      </c>
      <c r="C33" s="61">
        <f t="shared" si="6"/>
        <v>0</v>
      </c>
      <c r="D33" s="72">
        <v>42580952</v>
      </c>
      <c r="E33" s="63">
        <v>42580952</v>
      </c>
      <c r="F33" s="61">
        <f t="shared" si="7"/>
        <v>0</v>
      </c>
      <c r="G33" s="60">
        <v>42580952</v>
      </c>
      <c r="H33" s="56"/>
      <c r="I33" s="63">
        <f t="shared" si="8"/>
        <v>44280952</v>
      </c>
      <c r="J33" s="61">
        <f t="shared" si="9"/>
        <v>0</v>
      </c>
      <c r="K33" s="60">
        <f t="shared" si="10"/>
        <v>44280952</v>
      </c>
    </row>
    <row r="34" spans="1:11" s="58" customFormat="1" ht="18" customHeight="1">
      <c r="A34" s="71">
        <f t="shared" si="11"/>
        <v>2017</v>
      </c>
      <c r="B34" s="63">
        <v>44280952</v>
      </c>
      <c r="C34" s="61">
        <f t="shared" si="6"/>
        <v>0</v>
      </c>
      <c r="D34" s="72">
        <v>44280952</v>
      </c>
      <c r="E34" s="63">
        <v>44280952</v>
      </c>
      <c r="F34" s="61">
        <f t="shared" si="7"/>
        <v>0</v>
      </c>
      <c r="G34" s="60">
        <v>44280952</v>
      </c>
      <c r="H34" s="56"/>
      <c r="I34" s="63">
        <f t="shared" si="8"/>
        <v>43580952</v>
      </c>
      <c r="J34" s="61">
        <f t="shared" si="9"/>
        <v>0</v>
      </c>
      <c r="K34" s="60">
        <f t="shared" si="10"/>
        <v>43580952</v>
      </c>
    </row>
    <row r="35" spans="1:11" s="58" customFormat="1" ht="18" customHeight="1">
      <c r="A35" s="71">
        <f t="shared" si="11"/>
        <v>2018</v>
      </c>
      <c r="B35" s="63">
        <v>43580952</v>
      </c>
      <c r="C35" s="61">
        <f t="shared" si="6"/>
        <v>0</v>
      </c>
      <c r="D35" s="72">
        <v>43580952</v>
      </c>
      <c r="E35" s="63">
        <v>43580952</v>
      </c>
      <c r="F35" s="61">
        <f t="shared" si="7"/>
        <v>0</v>
      </c>
      <c r="G35" s="60">
        <v>43580952</v>
      </c>
      <c r="H35" s="56"/>
      <c r="I35" s="63">
        <f t="shared" si="8"/>
        <v>44580952</v>
      </c>
      <c r="J35" s="61">
        <f t="shared" si="9"/>
        <v>0</v>
      </c>
      <c r="K35" s="60">
        <f t="shared" si="10"/>
        <v>44580952</v>
      </c>
    </row>
    <row r="36" spans="1:11" s="58" customFormat="1" ht="18" customHeight="1">
      <c r="A36" s="71">
        <f t="shared" si="11"/>
        <v>2019</v>
      </c>
      <c r="B36" s="63">
        <v>44580952</v>
      </c>
      <c r="C36" s="61">
        <f t="shared" si="6"/>
        <v>0</v>
      </c>
      <c r="D36" s="72">
        <v>44580952</v>
      </c>
      <c r="E36" s="63">
        <v>44580952</v>
      </c>
      <c r="F36" s="61">
        <f t="shared" si="7"/>
        <v>0</v>
      </c>
      <c r="G36" s="60">
        <v>44580952</v>
      </c>
      <c r="H36" s="56"/>
      <c r="I36" s="63">
        <f t="shared" si="8"/>
        <v>44580952</v>
      </c>
      <c r="J36" s="61">
        <f t="shared" si="9"/>
        <v>0</v>
      </c>
      <c r="K36" s="60">
        <f t="shared" si="10"/>
        <v>44580952</v>
      </c>
    </row>
    <row r="37" spans="1:11" s="58" customFormat="1" ht="18" customHeight="1">
      <c r="A37" s="71">
        <f t="shared" si="11"/>
        <v>2020</v>
      </c>
      <c r="B37" s="63">
        <v>44580952</v>
      </c>
      <c r="C37" s="61">
        <f t="shared" si="6"/>
        <v>0</v>
      </c>
      <c r="D37" s="72">
        <v>44580952</v>
      </c>
      <c r="E37" s="63">
        <v>44580952</v>
      </c>
      <c r="F37" s="61">
        <f t="shared" si="7"/>
        <v>0</v>
      </c>
      <c r="G37" s="60">
        <v>44580952</v>
      </c>
      <c r="H37" s="56"/>
      <c r="I37" s="63">
        <f t="shared" si="8"/>
        <v>38043950</v>
      </c>
      <c r="J37" s="61">
        <f t="shared" si="9"/>
        <v>0</v>
      </c>
      <c r="K37" s="60">
        <f t="shared" si="10"/>
        <v>38043950</v>
      </c>
    </row>
    <row r="38" spans="1:11" s="58" customFormat="1" ht="18" customHeight="1">
      <c r="A38" s="71">
        <f t="shared" si="11"/>
        <v>2021</v>
      </c>
      <c r="B38" s="63">
        <v>38043950</v>
      </c>
      <c r="C38" s="61">
        <f t="shared" si="6"/>
        <v>0</v>
      </c>
      <c r="D38" s="72">
        <v>38043950</v>
      </c>
      <c r="E38" s="63">
        <v>38043950</v>
      </c>
      <c r="F38" s="61">
        <f t="shared" si="7"/>
        <v>0</v>
      </c>
      <c r="G38" s="60">
        <v>38043950</v>
      </c>
      <c r="H38" s="56"/>
      <c r="I38" s="63">
        <f t="shared" si="8"/>
        <v>21000000</v>
      </c>
      <c r="J38" s="61">
        <f t="shared" si="9"/>
        <v>0</v>
      </c>
      <c r="K38" s="60">
        <f t="shared" si="10"/>
        <v>21000000</v>
      </c>
    </row>
    <row r="39" spans="1:11" s="58" customFormat="1" ht="18" customHeight="1">
      <c r="A39" s="71">
        <f t="shared" si="11"/>
        <v>2022</v>
      </c>
      <c r="B39" s="63">
        <v>21000000</v>
      </c>
      <c r="C39" s="61">
        <f t="shared" si="6"/>
        <v>0</v>
      </c>
      <c r="D39" s="72">
        <v>21000000</v>
      </c>
      <c r="E39" s="63">
        <v>21000000</v>
      </c>
      <c r="F39" s="61">
        <f t="shared" si="7"/>
        <v>0</v>
      </c>
      <c r="G39" s="60">
        <v>21000000</v>
      </c>
      <c r="H39" s="56"/>
      <c r="I39" s="63">
        <f t="shared" si="8"/>
        <v>21000000</v>
      </c>
      <c r="J39" s="61">
        <f t="shared" si="9"/>
        <v>0</v>
      </c>
      <c r="K39" s="60">
        <f t="shared" si="10"/>
        <v>21000000</v>
      </c>
    </row>
    <row r="40" spans="1:11" s="58" customFormat="1" ht="18" customHeight="1">
      <c r="A40" s="71">
        <f t="shared" si="11"/>
        <v>2023</v>
      </c>
      <c r="B40" s="63">
        <v>21000000</v>
      </c>
      <c r="C40" s="61">
        <f t="shared" si="6"/>
        <v>0</v>
      </c>
      <c r="D40" s="72">
        <v>21000000</v>
      </c>
      <c r="E40" s="63">
        <v>21000000</v>
      </c>
      <c r="F40" s="61">
        <f t="shared" si="7"/>
        <v>0</v>
      </c>
      <c r="G40" s="60">
        <v>21000000</v>
      </c>
      <c r="H40" s="56"/>
      <c r="I40" s="63">
        <f t="shared" si="8"/>
        <v>19980952</v>
      </c>
      <c r="J40" s="61">
        <f t="shared" si="9"/>
        <v>0</v>
      </c>
      <c r="K40" s="60">
        <f t="shared" si="10"/>
        <v>19980952</v>
      </c>
    </row>
    <row r="41" spans="1:11" s="58" customFormat="1" ht="18" customHeight="1">
      <c r="A41" s="71">
        <f t="shared" si="11"/>
        <v>2024</v>
      </c>
      <c r="B41" s="63">
        <v>19980952</v>
      </c>
      <c r="C41" s="61">
        <f t="shared" si="6"/>
        <v>0</v>
      </c>
      <c r="D41" s="72">
        <v>19980952</v>
      </c>
      <c r="E41" s="63">
        <v>19980952</v>
      </c>
      <c r="F41" s="61">
        <f t="shared" si="7"/>
        <v>0</v>
      </c>
      <c r="G41" s="60">
        <v>19980952</v>
      </c>
      <c r="H41" s="56"/>
      <c r="I41" s="63">
        <f t="shared" si="8"/>
        <v>12000000</v>
      </c>
      <c r="J41" s="61">
        <f t="shared" si="9"/>
        <v>0</v>
      </c>
      <c r="K41" s="60">
        <f t="shared" si="10"/>
        <v>12000000</v>
      </c>
    </row>
    <row r="42" spans="1:11" s="58" customFormat="1" ht="18" customHeight="1">
      <c r="A42" s="71">
        <f t="shared" si="11"/>
        <v>2025</v>
      </c>
      <c r="B42" s="63">
        <v>12000000</v>
      </c>
      <c r="C42" s="61">
        <f t="shared" si="6"/>
        <v>0</v>
      </c>
      <c r="D42" s="72">
        <v>12000000</v>
      </c>
      <c r="E42" s="63">
        <v>12000000</v>
      </c>
      <c r="F42" s="61">
        <f t="shared" si="7"/>
        <v>0</v>
      </c>
      <c r="G42" s="60">
        <v>12000000</v>
      </c>
      <c r="H42" s="56"/>
      <c r="I42" s="63">
        <f t="shared" si="8"/>
        <v>9470816</v>
      </c>
      <c r="J42" s="61">
        <f t="shared" si="9"/>
        <v>0</v>
      </c>
      <c r="K42" s="60">
        <f t="shared" si="10"/>
        <v>9470816</v>
      </c>
    </row>
    <row r="43" spans="1:11" s="58" customFormat="1" ht="18" customHeight="1">
      <c r="A43" s="73">
        <f t="shared" si="11"/>
        <v>2026</v>
      </c>
      <c r="B43" s="68">
        <v>9470816</v>
      </c>
      <c r="C43" s="66">
        <f t="shared" si="6"/>
        <v>0</v>
      </c>
      <c r="D43" s="74">
        <v>9470816</v>
      </c>
      <c r="E43" s="68">
        <v>9470816</v>
      </c>
      <c r="F43" s="66">
        <f t="shared" si="7"/>
        <v>0</v>
      </c>
      <c r="G43" s="65">
        <v>9470816</v>
      </c>
      <c r="H43" s="56"/>
      <c r="I43" s="68">
        <f t="shared" si="8"/>
        <v>0</v>
      </c>
      <c r="J43" s="66">
        <f t="shared" si="9"/>
        <v>0</v>
      </c>
      <c r="K43" s="65">
        <f t="shared" si="10"/>
        <v>0</v>
      </c>
    </row>
    <row r="46" spans="1:11" ht="15.75" customHeight="1">
      <c r="A46" s="36" t="s">
        <v>195</v>
      </c>
      <c r="B46" s="168" t="s">
        <v>205</v>
      </c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1" ht="33" customHeight="1">
      <c r="A47" s="154" t="s">
        <v>210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</row>
  </sheetData>
  <sheetProtection selectLockedCells="1" selectUnlockedCells="1"/>
  <mergeCells count="11">
    <mergeCell ref="A47:K47"/>
    <mergeCell ref="A1:K1"/>
    <mergeCell ref="A3:A4"/>
    <mergeCell ref="B3:D3"/>
    <mergeCell ref="E3:G3"/>
    <mergeCell ref="I3:K3"/>
    <mergeCell ref="A25:A26"/>
    <mergeCell ref="B25:D25"/>
    <mergeCell ref="E25:G25"/>
    <mergeCell ref="I25:K25"/>
    <mergeCell ref="B46:K46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Krzysztof Ryszewski</cp:lastModifiedBy>
  <cp:lastPrinted>2022-12-16T09:27:02Z</cp:lastPrinted>
  <dcterms:created xsi:type="dcterms:W3CDTF">2021-04-20T07:22:12Z</dcterms:created>
  <dcterms:modified xsi:type="dcterms:W3CDTF">2022-12-16T13:24:17Z</dcterms:modified>
</cp:coreProperties>
</file>