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<sst xmlns="http://schemas.openxmlformats.org/spreadsheetml/2006/main" count="738" uniqueCount="565">
  <si>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</si>
  <si>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</si>
  <si>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</si>
  <si>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</si>
  <si>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</si>
  <si>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</si>
  <si>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</si>
  <si>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</si>
  <si>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</si>
  <si>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</si>
  <si>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</si>
  <si>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</si>
  <si>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</si>
  <si>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</si>
  <si>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</si>
  <si>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</si>
  <si>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</si>
  <si>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</si>
  <si>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</si>
  <si>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</si>
  <si>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</si>
  <si>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</si>
  <si>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</si>
  <si>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</si>
  <si>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</si>
  <si>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</si>
  <si>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</si>
  <si>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</si>
  <si>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</si>
  <si>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</si>
  <si>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</si>
  <si>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</si>
  <si>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</si>
  <si>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</si>
  <si>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</si>
  <si>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</si>
  <si>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</si>
  <si>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Oświata i wychowanie</t>
  </si>
  <si>
    <t>Szkoły zawodowe specjalne</t>
  </si>
  <si>
    <t>Drogi publiczne wojewódzkie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</si>
  <si>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</si>
  <si>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</si>
  <si>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</si>
  <si>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</si>
  <si>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</si>
  <si>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</si>
  <si>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</si>
  <si>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5 "Wynik budżetowy i finansowy. Plan na 2022 rok";</t>
  </si>
  <si>
    <t>Załącznik nr 9 "Dotacje udzielane z budżetu Województwa Kujawsko-Pomorskiego. Plan na 2022 rok";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</si>
  <si>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</si>
  <si>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</si>
  <si>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</si>
  <si>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</si>
  <si>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</si>
  <si>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Krajowe pasażerskie przewozy kolejowe</t>
  </si>
  <si>
    <t>9.</t>
  </si>
  <si>
    <t>Pozostałe zadania w zakresie polityki społecznej</t>
  </si>
  <si>
    <t>Kultura i ochrona dziedzictwa narodowego</t>
  </si>
  <si>
    <t>Regionalne Programy Operacyjne 2014-2020 finansowane z udziałem środków Europejskiego Funduszu Rozwoju Regionalnego</t>
  </si>
  <si>
    <t>w kwocie</t>
  </si>
  <si>
    <t xml:space="preserve">o kwotę </t>
  </si>
  <si>
    <t>o kwotę</t>
  </si>
  <si>
    <t>Regionalne Programy Operacyjne 2014-2020 finansowane z udziałem środków Europejskiego Funduszu Społecznego</t>
  </si>
  <si>
    <t>Teatry</t>
  </si>
  <si>
    <t>Edukacyjna opieka wychowawcza</t>
  </si>
  <si>
    <t>Specjalne ośrodki szkolno-wychowawcze</t>
  </si>
  <si>
    <t>Dokształcanie i doskonalenie nauczycieli</t>
  </si>
  <si>
    <t>Pozostała działalność</t>
  </si>
  <si>
    <t>Ogrody botaniczne i zoologiczne oraz naturalne obszary i obiekty chronionej przyrody</t>
  </si>
  <si>
    <t>Parki krajobrazowe</t>
  </si>
  <si>
    <t xml:space="preserve">Parki krajobrazowe </t>
  </si>
  <si>
    <t>Gospodarka mieszkaniowa</t>
  </si>
  <si>
    <t>Przetwórstwo przemysłowe</t>
  </si>
  <si>
    <t>Rozwój przedsiębiorczości</t>
  </si>
  <si>
    <t>Szkoły policealne</t>
  </si>
  <si>
    <t>Zwiększa się wydatki:</t>
  </si>
  <si>
    <t>Placówki kształcenia ustawicznego i centra kształcenia zawodowego</t>
  </si>
  <si>
    <t>Biblioteki</t>
  </si>
  <si>
    <t>Galerie i biura wystaw artystycznych</t>
  </si>
  <si>
    <t>Domy i ośrodki kultury, świetlice i kluby</t>
  </si>
  <si>
    <t>Muzea</t>
  </si>
  <si>
    <t>Administracja publiczna</t>
  </si>
  <si>
    <t>Urzędy marszałkowskie</t>
  </si>
  <si>
    <t>Promocja jednostek samorządu terytorialnego</t>
  </si>
  <si>
    <t>Realizacja zadań wymagających stosowania specjalnej organizacji nauki i metod pracy dla dzieci w przedszkolach, oddziałach przedszkolnych w szkołach podstawowych i innych formach wychowania przedszkolnego</t>
  </si>
  <si>
    <t>Informatyka</t>
  </si>
  <si>
    <t>Ochrona zdrowia</t>
  </si>
  <si>
    <t>Szpitale ogólne</t>
  </si>
  <si>
    <t>Szkoły podstawowe specjalne</t>
  </si>
  <si>
    <t>Gospodarka komunalna i ochrona środowiska</t>
  </si>
  <si>
    <t>Zmniejsza się wydatki: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</si>
  <si>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</si>
  <si>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Powyższe zmiany dokonywane są w celu dostosowania planowanych dochodów do wielkości przewidywanych wpływów, które uzależnione są od zakresu realizowanych zadań i ponoszonych wydatków.</t>
  </si>
  <si>
    <t>60013</t>
  </si>
  <si>
    <t>Załącznik nr 10 "Dochody i wydatki na zadania związane ze szczególnymi zasadami wykonywania budżetu . Plan na 2022 rok";</t>
  </si>
  <si>
    <t>Załącznik nr 6 "Projekty i działania realizowane w ramach Regionalnego Programu Operacyjnego Województwa Kujawsko-Pomorskiego 2014-2020. Plan na 2022 rok";</t>
  </si>
  <si>
    <t>Załącznik nr 7 "Pozostałe projekty i działania realizowane ze środków zagranicznych. Plan na 2022 rok";</t>
  </si>
  <si>
    <t>Załącznik nr 8 "Wydatki na zadania inwestycyjne. Plan na 2022 rok";</t>
  </si>
  <si>
    <t>10.</t>
  </si>
  <si>
    <t>11.</t>
  </si>
  <si>
    <t>12.</t>
  </si>
  <si>
    <t>3)</t>
  </si>
  <si>
    <t>4)</t>
  </si>
  <si>
    <t>§ 2 ust.1 pkt 2 dotyczący wydatków majątkowych</t>
  </si>
  <si>
    <t>§ 1 ust. 1 pkt 2 dotyczący dochodów majątkowych</t>
  </si>
  <si>
    <t>13.</t>
  </si>
  <si>
    <t>§ 7 ust. 1 pkt 1 dotyczący dotacji udzielanych z budżetu województwa jednostkom sektora finansów publicznych</t>
  </si>
  <si>
    <t xml:space="preserve">§ 3 ust. 1 dotyczący deficytu budżetowego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</si>
  <si>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</si>
  <si>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</si>
  <si>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>14.</t>
  </si>
  <si>
    <t>15.</t>
  </si>
  <si>
    <t>16.</t>
  </si>
  <si>
    <t>Biblioteki pedagogiczne</t>
  </si>
  <si>
    <t>Drogi publiczne gminne</t>
  </si>
  <si>
    <t>Część oświatowa subwencji ogólnej dla jednostek samorządu terytorialnego</t>
  </si>
  <si>
    <t>Przedszkola specjalne</t>
  </si>
  <si>
    <t>Licea ogólnokształcące specjalne</t>
  </si>
  <si>
    <t>Wczesne wspomaganie rozwoju dziecka</t>
  </si>
  <si>
    <t>Placówki wychowania pozaszkolnego</t>
  </si>
  <si>
    <t>18.</t>
  </si>
  <si>
    <t>Załącznik nr 14 "Dochody gromadzone na wydzielonych rachunkach oraz wydatki nimi finansowane. Plan na 2022 rok".</t>
  </si>
  <si>
    <t>Załącznik nr 13 "Dochody i wydatki na zadania realizowane w drodze umów i porozumień między jednostkami samorządu terytorialnego. Plan na 2022 rok";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</si>
  <si>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</si>
  <si>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</si>
  <si>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Różne rozliczenia</t>
  </si>
  <si>
    <t>Rezerwy ogólne i celowe</t>
  </si>
  <si>
    <t>§ 5 pkt 2 dotyczący rezerw celowych</t>
  </si>
  <si>
    <t>17.</t>
  </si>
  <si>
    <t>19.</t>
  </si>
  <si>
    <t>20.</t>
  </si>
  <si>
    <t>Turystyka</t>
  </si>
  <si>
    <t xml:space="preserve">   - o kwotę 300 zł w planie finansowym Medyczno-Społecznego Centrum Kształcenia Zawodowego i Ustawicznego w Inowrocławiu;</t>
  </si>
  <si>
    <t>Działalność usługowa</t>
  </si>
  <si>
    <t>Biura planowania przestrzennego</t>
  </si>
  <si>
    <t>Regionalne ośrodki polityki społecznej</t>
  </si>
  <si>
    <t>Obsługa długu publicznego</t>
  </si>
  <si>
    <t>Obsługa papierów wartościowych, kredytów i pożyczek oraz innych zobowiązań jednostek samorządu terytorialnego zaliczanych do tytułu dłużnego - kredyty i pożyczki</t>
  </si>
  <si>
    <t>Rozliczenia z tytułu poręczeń i gwarancji udzielonych przez Skarb Państwa lub jednostkę samorządu terytorialnego</t>
  </si>
  <si>
    <r>
      <t xml:space="preserve">Wprowadza się zmiany w zadaniu własnym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realizowanym przez Zarząd Dróg Wojewódzkich w Bydgoszczy, poprzez:</t>
    </r>
  </si>
  <si>
    <t>Wprowadza się zmiany w zadaniach inwestycyjnych realizowanych przez Zarząd Dróg Wojewódzkich w Bydgoszczy:</t>
  </si>
  <si>
    <t>1. jednoroczne zadania inwestycyjne:</t>
  </si>
  <si>
    <t>2. wieloletnie zadania inwestycyjne:</t>
  </si>
  <si>
    <t xml:space="preserve">   2) zwiększenie wydatków:</t>
  </si>
  <si>
    <t>Rozwój kadr nowoczesnej gospodarki i przedsiębiorczości</t>
  </si>
  <si>
    <t>Dokonuje się zmian w planach podzadań Pomocy Technicznej Regionalnego Programu Operacyjnego Województwa Kujawsko-Pomorskiego 2014-2020 realizowanych przez Urząd Marszałkowski poprzez:</t>
  </si>
  <si>
    <t>Załącznik nr 12 "Dochody i wydatki na zadania wykonywane na mocy porozumień z organami administracji rządowej. Plan na 2022 rok";</t>
  </si>
  <si>
    <t>Niniejszą uchwałą dokonuje się zmian w zakresie planowanych  dochodów, wydatków, przychodów, deficytu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</si>
  <si>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r>
      <t xml:space="preserve">         pn. </t>
    </r>
    <r>
      <rPr>
        <i/>
        <sz val="10"/>
        <rFont val="Times New Roman"/>
        <family val="1"/>
      </rPr>
      <t>"Infostrada Kujaw i Pomorza 2.0"</t>
    </r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</si>
  <si>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 etap"</t>
    </r>
  </si>
  <si>
    <t>Zmniejsza się wydatki zaplanowane na potencjalne zobowiązania z tytułu udzielonych przez Województwo poręczeń i gwarancji:</t>
  </si>
  <si>
    <t>1. Działania 2.1 Wysoka dostępność i jakość e-usług publicznych:</t>
  </si>
  <si>
    <t>Dokonuje się zmian w planowanych dochodach z tytułu dotacji celowych z budżetu państwa (budżet środków europejskich) przeznaczonych na projekty realizowane w ramach Regionalnego Programu Operacyjnego Województwa Kujawsko-Pomorskiego 2014-2020, poprzez:</t>
  </si>
  <si>
    <t xml:space="preserve">       - Działania 2.1 Wysoka dostępność i jakość e-usług publicznych, na projekty: </t>
  </si>
  <si>
    <r>
      <t xml:space="preserve">       - Działania 2.2 Cyfrowa dostępność i użyteczność informacji sektora publicznego oraz zasobów nauki, 
         kultury i dziedzictwa regionalnego, na projekt pn. </t>
    </r>
    <r>
      <rPr>
        <i/>
        <sz val="10"/>
        <rFont val="Times New Roman"/>
        <family val="1"/>
      </rPr>
      <t>"Kultura w zasięgu 2.0"</t>
    </r>
  </si>
  <si>
    <t xml:space="preserve">§ 4 pkt 2 dotyczący wydatków na spłatę przypadających w 2022 roku zgodnie z zawartymi umowami potencjalnych zobowiązań z tytułu udzielonych przez Województwo poręczeń i gwarancji 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</si>
  <si>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r., Nr 13/471/22 Zarządu Województwa Kujawsko-Pomorskiego z dnia 6 kwietnia 2022 r., Nr XLIV/587/22 Sejmiku Województwa Kujawsko-Pomorskiego z dnia 25 kwietnia 2022 r., Nr 16/577/22 Zarządu Województwa Kujawsko-Pomorskiego z dnia 27 kwietnia 2022 r., Nr XLV/607/22 Sejmiku Województwa Kujawsko-Pomorskiego z dnia 27 maja 2022 r., Nr 21/835/22 Zarządu Województwa Kujawsko-Pomorskiego z dnia 31 maja 2022 r., Nr XLVII/626/22 Sejmiku Województwa Kujawsko-Pomorskiego z dnia 27 czerwca 2022 r., Nr 25/985/22 Zarządu Województwa Kujawsko-Pomorskiego z dnia 29 czerwca 2022 r., Nr 30/1257/22 Zarządu Województwa Kujawsko-Pomorskiego z dnia 5 sierpnia 2022 r., Nr 34/1402/22 Zarządu Województwa Kujawsko-Pomorskiego z dnia 31 sierpnia 2022 r., Nr XLIX/655/22 Sejmiku Województwa Kujawsko-Pomorskiego z dnia 26 września 2022 r., Nr 39/1544/22 Zarządu Województwa Kujawsko-Pomorskiego z dnia 4 października 2022 r., Nr L/674/22 Sejmiku Województwa Kujawsko-Pomorskiego z dnia 24 października 2022 r., Nr 43/1669/22 Zarządu Województwa Kujawsko-Pomorskiego z dnia 2 listopada 2022 r. oraz Nr 47/1882/22 Zarządu Województwa Kujawsko-Pomorskiego z dnia 30 listopada 2022 r.</t>
  </si>
  <si>
    <t>010</t>
  </si>
  <si>
    <t>Rolnictwo i łowiectwo</t>
  </si>
  <si>
    <t>01095</t>
  </si>
  <si>
    <t>Państwowy Fundusz Rehabilitacji Osób Niepełnosprawnych</t>
  </si>
  <si>
    <t>Ochrona powietrza atmosferycznego i klimatu</t>
  </si>
  <si>
    <t>Zmniejsza się o kwotę 150 zł dochody z tytułu wpływów z opłat za członkostwo w regionalnej sieci Dziedzictwo Kulinarne Kujawy i Pomorze w związku ze zmniejszeniem ilości podmiotów, które wnoszą roczne składki.</t>
  </si>
  <si>
    <r>
      <t xml:space="preserve">Zmniejsza się wydatki zaplanowane na zadanie własne pn. </t>
    </r>
    <r>
      <rPr>
        <i/>
        <sz val="10"/>
        <rFont val="Times New Roman"/>
        <family val="1"/>
      </rPr>
      <t xml:space="preserve">"Europejska Sieć Dziedzictwa Kulinarnego" </t>
    </r>
    <r>
      <rPr>
        <sz val="10"/>
        <rFont val="Times New Roman"/>
        <family val="1"/>
      </rPr>
      <t>łącznie o kwotę 150 zł  w związku z mniejszymi wpływami z opłat za członkostwo w regionalnej sieci Dziedzictwo Kulinarne Kujawy i Pomorze.</t>
    </r>
  </si>
  <si>
    <t xml:space="preserve"> - o kwotę 2.520 zł w planie finansowym Zespołu Szkół Nr 33 Specjalnych dla Dzieci i Młodzieży Przewlekle Chorej w Bydgoszczy;</t>
  </si>
  <si>
    <t xml:space="preserve"> - o kwotę 1.890 zł w planie finansowym Zespołu Szkół Specjalnych Nr 1 w Ciechocinku.</t>
  </si>
  <si>
    <t xml:space="preserve"> - o kwotę 1.560 zł w planie finansowym Kujawsko-Pomorskiego Specjalnego Ośrodka Szkolno-Wychowawczego nr 2 w Bydgoszczy;</t>
  </si>
  <si>
    <t xml:space="preserve"> - o kwotę 550 zł w planie finansowym Kujawsko-Pomorskiego Specjalnego Ośrodka Szkolno-Wychowawczego im. J. Korczaka w Toruniu;</t>
  </si>
  <si>
    <t xml:space="preserve"> - o kwotę 390 zł w planie finansowym Medyczno-Społecznego Centrum Kształcenia Zawodowego i Ustawicznego w Toruniu;</t>
  </si>
  <si>
    <t xml:space="preserve"> - o kwotę 550 zł w planie finansowym Kujawsko-Pomorskiego Centrum Kształcenia Zawodowego w Bydgoszczy;</t>
  </si>
  <si>
    <t xml:space="preserve"> - o kwotę 2.110 zł w planie finansowym Kujawsko-Pomorskiego Centrum Edukacji Nauczycieli we Włocławku;</t>
  </si>
  <si>
    <r>
      <t xml:space="preserve">Odstępuje się w 2022 r. od realizacji zadania pn. </t>
    </r>
    <r>
      <rPr>
        <i/>
        <sz val="10"/>
        <rFont val="Times New Roman"/>
        <family val="1"/>
      </rPr>
      <t xml:space="preserve">"Kujawsko-Pomorski Specjalny Ośrodek Szkolno-Wychowawczy nr 1 w Bydgoszczy - remonty" </t>
    </r>
    <r>
      <rPr>
        <sz val="10"/>
        <rFont val="Times New Roman"/>
        <family val="1"/>
      </rPr>
      <t xml:space="preserve">i zmniejsza wydatki o kwotę 230.000 zł. W związku z niewyłonieniem wykonawcy prac polegających na naprawie poszycia dachów w budynku głównym Ośrodka oraz w budynku garażowo-gospodarczym na skutek braku ofert i konieczności unieważnienia ogłoszonego postępowania przetargowego nie ma możliwości przeprowadzenia do końca roku kolejnej procedury przetargowej i wydatkowania środków. </t>
    </r>
  </si>
  <si>
    <t>90026</t>
  </si>
  <si>
    <t>Pozostałe działania związane z gospodarką odpadami</t>
  </si>
  <si>
    <t xml:space="preserve"> - o kwotę 12.500 zł za utracone lub uszkodzone mienie;</t>
  </si>
  <si>
    <t xml:space="preserve"> - o kwotę 50.000 zł z tytułu opłat za zajęcie pasa drogowego oraz za przejazdy pojazdów ponadnormatywnych;</t>
  </si>
  <si>
    <t xml:space="preserve"> - o kwotę 25.000 zł z tytułu sprzedaży składników majątkowych (złom i drewno);</t>
  </si>
  <si>
    <t xml:space="preserve"> - o kwotę 102.420 zł z tytułu kar za nieterminowe bądź niezgodne z umową wykonanie usług;</t>
  </si>
  <si>
    <t xml:space="preserve"> - o kwotę 84.600 zł z tytułu rozliczeń z lat ubiegłych.</t>
  </si>
  <si>
    <t xml:space="preserve">   1) zmniejszenie wydatków:</t>
  </si>
  <si>
    <r>
      <t xml:space="preserve">       - o kwotę 319.026 zł na zadanie pn.</t>
    </r>
    <r>
      <rPr>
        <i/>
        <sz val="10"/>
        <rFont val="Times New Roman"/>
        <family val="1"/>
      </rPr>
      <t xml:space="preserve"> "Drogi wojewódzkie - Modernizacja dróg" </t>
    </r>
    <r>
      <rPr>
        <sz val="10"/>
        <rFont val="Times New Roman"/>
        <family val="1"/>
      </rPr>
      <t>w związku z oszczędnościami powstałymi po rozstrzygnięciu 
         postępowań przetargowych;</t>
    </r>
  </si>
  <si>
    <r>
      <t xml:space="preserve">       - o kwotę 1.400.000 zł na zadanie pn. </t>
    </r>
    <r>
      <rPr>
        <i/>
        <sz val="10"/>
        <rFont val="Times New Roman"/>
        <family val="1"/>
      </rPr>
      <t xml:space="preserve">"Wykup gruntu" </t>
    </r>
    <r>
      <rPr>
        <sz val="10"/>
        <rFont val="Times New Roman"/>
        <family val="1"/>
      </rPr>
      <t>w związku z mniejszą wartością wydanych przez Wojewodę Kujawsko-Pomorskiego
         decyzji odszkodowawczych za utracone prawo własności nieruchomości;</t>
    </r>
  </si>
  <si>
    <r>
      <t xml:space="preserve">       - o kwotę 135.546 zł na zadanie pn. </t>
    </r>
    <r>
      <rPr>
        <i/>
        <sz val="10"/>
        <rFont val="Times New Roman"/>
        <family val="1"/>
      </rPr>
      <t>"Modernizacja dróg wojewódzkich, grupa III - K-P planu spójności komunikacji drogowej i kolejowej 
         2014-2020"</t>
    </r>
    <r>
      <rPr>
        <sz val="10"/>
        <rFont val="Times New Roman"/>
        <family val="1"/>
      </rPr>
      <t xml:space="preserve"> w związku z oszczędnościami powstałymi po rozstrzygnięciu postępowań przetargowych;</t>
    </r>
  </si>
  <si>
    <r>
      <t xml:space="preserve">      - o kwotę 702.675 zł na zadanie pn.</t>
    </r>
    <r>
      <rPr>
        <i/>
        <sz val="10"/>
        <rFont val="Times New Roman"/>
        <family val="1"/>
      </rPr>
      <t xml:space="preserve"> "Przebudowa drogi wojewódzkiej Nr 551 Strzyżawa-Dąbrowa Chełmińska-Unisław-Wybcz-Chełmża-
        Wąbrzeźno na odcinku od km 17+515 do km 22+550";</t>
    </r>
  </si>
  <si>
    <r>
      <t xml:space="preserve">      - o kwotę 221.065 zł na zadanie pn. </t>
    </r>
    <r>
      <rPr>
        <i/>
        <sz val="10"/>
        <rFont val="Times New Roman"/>
        <family val="1"/>
      </rPr>
      <t>"Rozbudowa drogi wojewódzkiej Nr 543 Paparzyn-Szabda w m. Jabłonowo-Zamek";</t>
    </r>
  </si>
  <si>
    <t>Zwiększa się planowane dochody własne województwa łącznie o kwotę 46.811 zł w związku z Decyzjami Ministra Finansów:</t>
  </si>
  <si>
    <t xml:space="preserve"> - Nr ST3.4751.38.2022.4w z dnia 22 listopada 2022 r. o zwiększeniu części oświatowej subwencji ogólnej dla Województwa Kujawsko-Pomorskiego 
   na rok 2022 ze środków rezerwy części oświatowej subwencji ogólnej o kwotę 15.000 zł na dofinansowanie doposażenia pomieszczeń dla szkół 
   rozpoczynających kształcenie w nowych zawodach;</t>
  </si>
  <si>
    <t xml:space="preserve"> - Nr ST5.4751.40.2022.6w z dnia 28 listopada 2022 r. o zwiększeniu części oświatowej subwencji ogólnej dla Województwa Kujawsko-Pomorskiego
   na rok 2022 o kwotę 31.811 zł na dofinansowanie kosztów związanych z wypłatą odpraw dla zwalnianych nauczycieli w szkołach i placówkach
   oświatowych w trybie art. 20 ustawy z dnia 26 stycznia 1982 r. Karta Nauczyciela albo przechodzących na emeryturę na podstawie art. 88 ustawy - 
   Karta Nauczyciela w związku z art. 20 ww. ustawy Karta Nauczyciela.</t>
  </si>
  <si>
    <t>Leczenie sanatoryjno-klimatyczne</t>
  </si>
  <si>
    <r>
      <t xml:space="preserve">Zwiększa się o kwotę 5.243 zł wydatki zaplanowane na zadanie pn. </t>
    </r>
    <r>
      <rPr>
        <i/>
        <sz val="10"/>
        <rFont val="Times New Roman"/>
        <family val="1"/>
      </rPr>
      <t>"Remont"</t>
    </r>
    <r>
      <rPr>
        <sz val="10"/>
        <rFont val="Times New Roman"/>
        <family val="1"/>
      </rPr>
      <t xml:space="preserve"> realizowane przez Medyczno-Społeczne Centrum Kształcenia Zawodowego i Ustawicznego w Inowrocławiu z przeznaczeniem na partycypację w kosztach wymiany części dachu wraz z uszczelnieniem na budynku przy ul. Narutowicza 53 w Inowrocławiu. Powyższa kwota stanowi 34,10 % kosztów remontu. Pozostałą część pokrył Powiat Inowrocławski - organ prowadzący III Liceum Ogólnokształcące w Inowrocławiu, mieszczące się w tym samym budynku.</t>
    </r>
  </si>
  <si>
    <t xml:space="preserve"> - o kwotę 19.781.131 zł z tytułu poręczenia kredytów zaciągniętych w Europejskim Banku Inwestycyjnego przez Kujawsko-Pomorskie Inwestycje
   Medyczne Sp. z o.o. w związku z uregulowaniem przez Spółkę zobowiązań przypadających do spłaty w 2022 r. wobec EBI z tytułu zaciągniętych 
   kredytów;</t>
  </si>
  <si>
    <t xml:space="preserve"> - o kwotę 336.562 zł z tytułu poręczenia kredytu zaciągniętego na rynku krajowym przez Wojewódzki Szpital Specjalistyczny im. błogosławionego 
   księdza Jerzego Popiełuszki we Włocławku, tj. do wysokości ostatniej raty zobowiązania przypadającej do spłaty 30 grudnia br.</t>
  </si>
  <si>
    <t>Zwiększa się o kwotę 10.650 zł planowane dochody własne województwa pochodzące z tytułu 2,5 % odpisu od środków przyznanych województwu z Państwowego Funduszu Rehabilitacji Osób Niepełnosprawnych, tj. z kwoty 416.508 zł do kwoty 427.158 zł. Wstępnie przyznane zostały środki w kwocie 16.660.305 zł. Po ostatecznym podziale środków przypadającym samorządom województw przez Zarząd Państwowego Funduszu Rehabilitacji Osób Niepełnosprawnych, dla województwa kujawsko-pomorskiego określona została kwota 17.086.305 zł.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</si>
  <si>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zwiększa się o kwotę 10.650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>, które finansowane są z 2,5 % odpisu od środków przeznaczonych dla Województwa Kujawsko-Pomorskiego na powyższy cel. Ponadto dokonuje się przeniesienia planowanych wydatków między podziałkami klasyfikacji budżetowej w kwocie 57.083 zł z przeznaczeniem na wynagrodzenia pracowników wykonujących zadania z zakresu rehabilitacji zawodowej i społecznej oraz zatrudnienia osób niepełnosprawnych.</t>
    </r>
  </si>
  <si>
    <r>
      <t xml:space="preserve">Odstępuje się w 2022 r. od realizacji zadania pn. </t>
    </r>
    <r>
      <rPr>
        <i/>
        <sz val="10"/>
        <rFont val="Times New Roman"/>
        <family val="1"/>
      </rPr>
      <t xml:space="preserve">"Pedagogiczna Biblioteka Wojewódzka w Bydgoszczy - remont" </t>
    </r>
    <r>
      <rPr>
        <sz val="10"/>
        <rFont val="Times New Roman"/>
        <family val="1"/>
      </rPr>
      <t xml:space="preserve">i zmniejsza wydatki o kwotę 72.001 zł. W związku z niewyłonieniem wykonawcy prac polegających na wykonaniu izolacji ścian zewnętrznych fundamentów piwnicy oraz naprawie tynków wewnętrznych w pomieszczeniach piwnicznych na skutek braku ofert spełniających warunki postępowania i konieczności unieważnienia ogłoszonego postępowania przetargowego nie ma możliwości przeprowadzenia do końca roku kolejnej procedury przetargowej i wydatkowania środków. </t>
    </r>
  </si>
  <si>
    <t>Medycyna pracy</t>
  </si>
  <si>
    <r>
      <t xml:space="preserve">Zwiększa się o kwotę 450.000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z przeznaczeniem na realizację przez wojewódzkie ośrodki medycyny pracy zadań wynikających z ustawy z dnia 27 czerwca 1997 r. o służbie medycyny.</t>
    </r>
  </si>
  <si>
    <t>01006</t>
  </si>
  <si>
    <t>Zarządy melioracji i urządzeń wodnych</t>
  </si>
  <si>
    <r>
      <t>Zwiększa się wydatki na zadanie własne pn.</t>
    </r>
    <r>
      <rPr>
        <i/>
        <sz val="10"/>
        <rFont val="Times New Roman"/>
        <family val="1"/>
      </rPr>
      <t xml:space="preserve"> "Doskonalenie nauczycieli": </t>
    </r>
  </si>
  <si>
    <t xml:space="preserve">   - o kwotę 1.847 zł w planie finansowym Kujawsko-Pomorskiego Centrum Edukacji Nauczycieli w Toruniu;</t>
  </si>
  <si>
    <t xml:space="preserve">   - o kwotę 7.187 zł w planie finansowym Kujawsko-Pomorskiego Centrum Edukacji Nauczycieli we Włocławku;</t>
  </si>
  <si>
    <t xml:space="preserve">   - o kwotę 320 zł w planie finansowym Medyczno-Społecznego Centrum Kształcenia Zawodowego i Ustawicznego w Toruniu.</t>
  </si>
  <si>
    <t xml:space="preserve">   - o kwotę 3.565 zł w planie finansowym Kujawsko-Pomorskiego Centrum Edukacji Nauczycieli w Bydgoszczy;</t>
  </si>
  <si>
    <t>1) w związku z przyznaniem środków na indywidualne formy doskonalenia zawodowego dyrektorów szkół i placówek, dla których organem 
    prowadzącym jest Samorząd Województwa Kujawsko-Pomorskiego łącznie o kwotę 15.435 zł, w tym:</t>
  </si>
  <si>
    <t xml:space="preserve">   Środki przeniesione zostają w ramach zadania z planu finansowego Urzędu Marszałkowskiego z rozdziału 85446.</t>
  </si>
  <si>
    <t>2) o kwotę 1.831 zł w planie finansowym Kujawsko-Pomorskiego Specjalnego Ośrodka Szkolno-Wychowawczego w Toruniu z przeznaczeniem na 
     indywidualne formy doskonalenia nauczycieli - studia podyplomowe w zakresie edukacji i terapii dzieci ze spektrum autyzmu.</t>
  </si>
  <si>
    <t xml:space="preserve"> - o kwotę 1.000 zł w planie finansowym Kujawsko-Pomorskiego Specjalnego Ośrodka Szkolno-Wychowawczego im. J. Korczaka w Toruniu;</t>
  </si>
  <si>
    <r>
      <t xml:space="preserve">Zmniejsza się wydatki na zadanie własne pn. </t>
    </r>
    <r>
      <rPr>
        <i/>
        <sz val="10"/>
        <rFont val="Times New Roman"/>
        <family val="1"/>
      </rPr>
      <t xml:space="preserve">"Doskonalenie nauczycieli" </t>
    </r>
    <r>
      <rPr>
        <sz val="10"/>
        <rFont val="Times New Roman"/>
        <family val="1"/>
      </rPr>
      <t>łącznie o kwotę 17.266 zł, w tym:</t>
    </r>
  </si>
  <si>
    <t xml:space="preserve"> - o kwotę 15.435 zł w planie finansowym Urzędu Marszałkowskiego w związku z przeniesieniem środków do rozdziału 80146 z przeznaczeniem na 
   indywidualne formy doskonalenia zawodowego dyrektorów szkół i placówek.</t>
  </si>
  <si>
    <t>1) na projekty realizowane w ramach Programu Operacyjnego Wiedza Edukacja Rozwój 2014-2020, Działania 4.3, tj.:</t>
  </si>
  <si>
    <t>2) na projekty realizowane w ramach RPO WK-P 2014-2020, Działania 4.5, przez Zespół Parków Krajobrazowych nad Dolną Wisłą, tj.:</t>
  </si>
  <si>
    <r>
      <t>Określa się wydatki w kwocie 11.000 zł na zadanie pn.</t>
    </r>
    <r>
      <rPr>
        <i/>
        <sz val="10"/>
        <rFont val="Times New Roman"/>
        <family val="1"/>
      </rPr>
      <t xml:space="preserve"> "Badania archeologiczne na terenie ZPKnDW"</t>
    </r>
    <r>
      <rPr>
        <sz val="10"/>
        <rFont val="Times New Roman"/>
        <family val="1"/>
      </rPr>
      <t xml:space="preserve"> przewidziane do realizacji przez Zespół Parków Krajobrazowych nad Dolną Wisłą z przeznaczeniem na pokrycie kosztów przeprowadzenia nieinwazyjnych badań archeologicznych na działkach ewidencyjnych nr 317, 318 i 320 oraz badań sondażowych na działce nr 318 zlokalizowanych w m. Kozielec, gm. Nowe, powierzonych przez Wojewódzki Urząd Ochrony Zabytków w Toruniu.</t>
    </r>
  </si>
  <si>
    <t>Zwiększa się dochody własne województwa o kwotę 11.000 zł w związku z uzyskaniem przez Zespół Parków Krajobrazowych nad Dolną Wisłą dochodów z tytułu przeprowadzenia nieinwazyjnych badań archeologicznych i sondażowych w m. Kozielec, gm. Nowe powierzonych przez Wojewódzki Urząd Ochrony Zabytków w Toruniu.</t>
  </si>
  <si>
    <t>W celu zabezpieczenia środków na bieżące funkcjonowanie Instytucji, zwiększa się wydatki zaplanowane na działalność statutową:</t>
  </si>
  <si>
    <t xml:space="preserve"> - Kujawsko-Pomorskiego Teatru Muzycznego w Toruniu o kwotę 22.500 zł.</t>
  </si>
  <si>
    <t xml:space="preserve"> - Teatru im. W. Horzycy w Toruniu o kwotę 129.063 zł, w tym o kwotę 20.000 zł na pokrycie zwiększonych kosztów energii elektrycznej;</t>
  </si>
  <si>
    <t>Filharmonie, orkiestry, chóry i kapele</t>
  </si>
  <si>
    <t>Zwiększa się o kwotę 814.829 zł wydatki zaplanowane na działalność statutową Filharmonii Pomorskiej w Bydgoszczy w celu zabezpieczenia środków na bieżące funkcjonowanie Instytucji, w tym o kwotę 659.954 zł na pokrycie kosztów współorganizacji XII Międzynarodowego Konkursu Pianistycznego im. I. J. Paderewskiego w Bydgoszczy.</t>
  </si>
  <si>
    <t xml:space="preserve"> - Wojewódzkiego Ośrodka Animacji Kultury w Toruniu o kwotę 29.375 zł;</t>
  </si>
  <si>
    <t xml:space="preserve"> - Kujawsko-Pomorskiego Centrum Kultury w Bydgoszczy o kwotę 49.313 zł;</t>
  </si>
  <si>
    <t xml:space="preserve"> - Kujawsko-Pomorskiego Centrum Dziedzictwa w Toruniu o kwotę 9.688 zł;</t>
  </si>
  <si>
    <t xml:space="preserve"> - Ośrodka Chopinowskiego w Szafarni o kwotę 14.375 zł;</t>
  </si>
  <si>
    <t xml:space="preserve"> - Pałacu Lubostroń w Lubostroniu o kwotę 22.500 zł.</t>
  </si>
  <si>
    <t xml:space="preserve"> - Galerii Sztuki "Wozownia" w Toruniu o kwotę 42.915 zł, w tym o kwotę 26.040 zł z przeznaczeniem na wypłatę odprawy emerytalnej.</t>
  </si>
  <si>
    <t xml:space="preserve"> - Wojewódzkiej i Miejskiej Biblioteki Publicznej im. dr Witolda Bełzy w Bydgoszczy o kwotę 198.288 zł, w tym o kwotę 30.000 zł z przeznaczeniem 
   na wypłatę odpraw emerytalnych;</t>
  </si>
  <si>
    <t xml:space="preserve"> - Wojewódzkiej Biblioteki Publicznej - Książnicy Kopernikańskiej w Toruniu o kwotę 240.550 zł, w tym o kwotę 79.700 zł z przeznaczeniem na 
   wypłatę nagród jubileuszowych oraz odprawy emerytalnej.</t>
  </si>
  <si>
    <t xml:space="preserve"> - Muzeum Archeologicznego w Biskupinie o kwotę 64.538 zł.</t>
  </si>
  <si>
    <t xml:space="preserve"> - Muzeum Ziemi Kujawskiej i Dobrzyńskiej we Włocławku o kwotę 84.950 zł;</t>
  </si>
  <si>
    <t xml:space="preserve"> - Muzeum Etnograficznego w Toruniu o kwotę 123.179 zł, w tym o kwotę 22.454 zł z przeznaczeniem na wypłatę nagród jubileuszowych;</t>
  </si>
  <si>
    <t xml:space="preserve">Powyższe środki przeniesione zostają na rok 2023, zgodnie z uchwałami Rady Miasta Bydgoszczy o udzieleniu pomocy finansowej. </t>
  </si>
  <si>
    <t>05011</t>
  </si>
  <si>
    <t>Program Operacyjny Zrównoważony rozwój sektora rybołówstwa i nadbrzeżnych obszarów rybackich 
2007-2013 oraz Program Operacyjny Rybactwo i Morze 2014-2020</t>
  </si>
  <si>
    <t>050</t>
  </si>
  <si>
    <t>Rybołówstwo i rybactwo</t>
  </si>
  <si>
    <r>
      <t>Zmniejsza się o kwotę 180.000 zł wydatki zaplanowane na zadanie powierzone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realizowane w ramach Programu Operacyjnego Pomoc Techniczna. Zmiana wynika z aktualizacji wniosku o przyznanie dotacji celowej na 2022 r. Środki przeniesione zostają na rok 2023 w związku z decyzją Ministerstwa Funduszy i Polityki Regionalnej o przedłużeniu realizacji projektu do dnia 31 maja 2023 r.</t>
    </r>
  </si>
  <si>
    <t>Drogi wewnętrzne</t>
  </si>
  <si>
    <t>Zmniejsza się o kwotę 3.128.118 zł rezerwę celową zaplanowaną na regulację wynagrodzeń.</t>
  </si>
  <si>
    <t>1) zwiększenie wydatków:</t>
  </si>
  <si>
    <t xml:space="preserve">    - o kwotę 72.206 zł w planie finansowym Kujawsko-Pomorskiego Specjalnego Ośrodka Szkolno-Wychowawczego w Toruniu;</t>
  </si>
  <si>
    <t xml:space="preserve">    - o kwotę 74.332 zł w planie finansowym Kujawsko-Pomorskiego Specjalnego Ośrodka Szkolno-Wychowawczego nr 2 w Bydgoszczy;</t>
  </si>
  <si>
    <t xml:space="preserve">    - o kwotę 26.186 zł w planie finansowym Zespołu Szkół Nr 33 Specjalnych w Bydgoszczy;</t>
  </si>
  <si>
    <t xml:space="preserve">    - o kwotę 25.731 zł w planie finansowym Zespołu Szkół Specjalnych Nr 1 w Ciechocinku;</t>
  </si>
  <si>
    <t>W celu dostosowania planu do przewidywanego wykonania w grupie wynagrodzeń i pochodnych dokonuje się zmian w bieżącym utrzymaniu placówek oświatowych, poprzez:</t>
  </si>
  <si>
    <t>1) zwiększenie wydatków o kwotę 63.587 zł w planie finansowym Medyczno-Społecznego Centrum Kształcenia Zawodowego i Ustawicznego 
    w Toruniu;</t>
  </si>
  <si>
    <t xml:space="preserve">    - o kwotę 7.508 zł w planie finansowym Kujawsko-Pomorskiego Specjalnego Ośrodka Szkolno-Wychowawczego nr 2 w Bydgoszczy;</t>
  </si>
  <si>
    <t xml:space="preserve">    - o kwotę 17.097 zł w planie finansowym Zespołu Szkół Nr 33 Specjalnych w Bydgoszczy;</t>
  </si>
  <si>
    <t xml:space="preserve">    - o kwotę 4.977 zł w planie finansowym Zespołu Szkół Specjalnych Nr 1 w Ciechocinku;</t>
  </si>
  <si>
    <t xml:space="preserve">    - o kwotę 62.006 zł w planie finansowym Kujawsko-Pomorskiego Specjalnego Ośrodka Szkolno-Wychowawczego w Toruniu;</t>
  </si>
  <si>
    <t>Wprowadza się następujące zmiany w bieżącym utrzymaniu Kujawsko-Pomorskiego Centrum Kształcenia Zawodowego w Bydgoszczy:</t>
  </si>
  <si>
    <t xml:space="preserve"> - zwiększenie wydatków finansowanych z dotacji od jednostek samorządu terytorialnego o kwotę 37.580 zł w związku z urealnieniem dochodów 
   uzyskiwanych od gmin i powiatów z tytułu odpłatności za kształcenie uczniów w zakresie teoretycznej nauki zawodu.</t>
  </si>
  <si>
    <t xml:space="preserve"> - przeniesienie wydatków między podziałkami klasyfikacji budżetowej w kwocie 6.435 zł oraz zwiększenie wydatków o kwotę 4.407 zł w części 
   finansowanej ze środków własnych województwa w celu dostosowania planu wydatków na wynagrodzenia i pochodne do przewidywanego
   wykonania;</t>
  </si>
  <si>
    <t>Zwiększa się:</t>
  </si>
  <si>
    <t xml:space="preserve"> - dochody z tytułu dotacji od jednostek samorządu terytorialnego o kwotę 37.580 zł w celu urealnienia dochodów uzyskiwanych od gmin 
   i powiatów z tytułu odpłatności za kształcenie uczniów w zakresie teoretycznej nauki zawodu w Kujawsko-Pomorskim Centrum Kształcenia 
   Zawodowego w Bydgoszczy.</t>
  </si>
  <si>
    <t>2) zmniejszenie wydatków o kwotę 50 514 zł w planie finansowym Kujawsko-Pomorskiego Specjalnego Ośrodka Szkolno-Wychowawczego nr 1 
    w Bydgoszczy.</t>
  </si>
  <si>
    <t>2) zwiększenie wydatków o kwotę 42.622 zł w planie finansowym Kujawsko-Pomorskiego Centrum Edukacji Nauczycieli w Toruniu;</t>
  </si>
  <si>
    <t>2) zmniejszenie wydatków o kwotę 100 465 zł w planie finansowym Kujawsko-Pomorskiego Centrum Edukacji Nauczycieli we Włocławku;</t>
  </si>
  <si>
    <t>3) zwiększenie wydatków o kwotę 56.669 zł w planie  finansowym Pedagogicznej Biblioteki Wojewódzkiej w Bydgoszczy.</t>
  </si>
  <si>
    <t>1) zwiększenie wydatków o kwotę 24.241 zł w planie finansowym Kujawsko-Pomorskiego Specjalnego Ośrodka Szkolno-Wychowawczego 
    w Toruniu;</t>
  </si>
  <si>
    <t>W celu dostosowania planu wydatków do wielkości prognozowanego współfinansowania krajowego dla projektów przewidzianych do realizacji przez beneficjentów w 2022 r. w ramach RPO WK-P 2014-2020 dokonuje się zmian polegających na:</t>
  </si>
  <si>
    <t xml:space="preserve"> - Kujawsko-Pomorskiego Specjalnego Ośrodka Szkolno-Wychowawczego w Toruniu o kwotę 65.830 zł;</t>
  </si>
  <si>
    <t xml:space="preserve"> - Kujawsko-Pomorskiego Specjalnego Ośrodka Szkolno-Wychowawczego nr 1 w Bydgoszczy o kwotę 120.938 zł;</t>
  </si>
  <si>
    <t xml:space="preserve"> - Kujawsko-Pomorskiego Specjalnego Ośrodka Szkolno-Wychowawczego nr 2 w Bydgoszczy o kwotę 79.068 zł.</t>
  </si>
  <si>
    <t xml:space="preserve"> - Kujawsko-Pomorskiego Specjalnego Ośrodka Szkolno-Wychowawczego nr 1 w Bydgoszczy o kwotę 14.246 zł;</t>
  </si>
  <si>
    <t xml:space="preserve"> - Kujawsko-Pomorskiego Specjalnego Ośrodka Szkolno-Wychowawczego nr 2 w Bydgoszczy o kwotę 1.500 zł.</t>
  </si>
  <si>
    <t xml:space="preserve"> - Kujawsko-Pomorskiego Specjalnego Ośrodka Szkolno-Wychowawczego w Toruniu o kwotę 1.810 zł;</t>
  </si>
  <si>
    <t xml:space="preserve"> - Zespołu Szkół Nr 33 Specjalnych dla Dzieci i Młodzieży Przewlekle Chorej w Bydgoszczy o kwotę 29.073 zł;</t>
  </si>
  <si>
    <t xml:space="preserve"> - Zespołu Szkół Specjalnych Nr 1 w Ciechocinku o kwotę 22.988 zł.</t>
  </si>
  <si>
    <t>1) Urzędu Marszałkowskiego w Toruniu poprzez:</t>
  </si>
  <si>
    <t xml:space="preserve">     - przeniesienie planowanych wydatków między podziałkami klasyfikacji budżetowej w kwocie 10.000 zł w celu zabezpieczenia środków na zakup 
       artykułów spożywczych;</t>
  </si>
  <si>
    <t>2)  Zarządu Dróg Wojewódzkich w Bydgoszczy poprzez:</t>
  </si>
  <si>
    <t xml:space="preserve">       - Poddziałania 1.5.2 Wsparcie procesu umiędzynarodowienia przedsiębiorstw, na projekty:</t>
  </si>
  <si>
    <r>
      <t xml:space="preserve">         pn. </t>
    </r>
    <r>
      <rPr>
        <i/>
        <sz val="10"/>
        <rFont val="Times New Roman"/>
        <family val="1"/>
      </rPr>
      <t>"Invest in BiT CITY 2. Promocja potencjału gospodarczego oraz promocja atrakcyjności 
         inwestycyjnej miast prezydenckich województwa kujawsko-pomorskiego"</t>
    </r>
  </si>
  <si>
    <r>
      <t xml:space="preserve">         pn. </t>
    </r>
    <r>
      <rPr>
        <i/>
        <sz val="10"/>
        <rFont val="Times New Roman"/>
        <family val="1"/>
      </rPr>
      <t>"Expressway - promocja terenów inwestycyjnych"</t>
    </r>
  </si>
  <si>
    <r>
      <t xml:space="preserve">         pn. "</t>
    </r>
    <r>
      <rPr>
        <i/>
        <sz val="10"/>
        <rFont val="Times New Roman"/>
        <family val="1"/>
      </rPr>
      <t>Wsparcie umiędzynarodowienia kujawsko-pomorskich MŚP oraz promocja potencjału 
         gospodarczego regionu"</t>
    </r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</si>
  <si>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II etap"</t>
    </r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</si>
  <si>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"Budowa kujawsko- 
         pomorskiego systemu udostępniania elektronicznej dokumentacji medycznej - II etap"</t>
    </r>
  </si>
  <si>
    <r>
      <t xml:space="preserve">       - Działania 3.3 Efektywność energetyczna w sektorze publicznym i mieszkaniowymi, na projekt pn. 
        </t>
    </r>
    <r>
      <rPr>
        <i/>
        <sz val="10"/>
        <rFont val="Times New Roman"/>
        <family val="1"/>
      </rPr>
      <t>"Zwiększenie efektywności energetycznej budynku Urzędu Marszałkowskiego Województwa Kujawsko-
         Pomorskiego w Toruniu jako element kompleksowej modernizacji budynku"</t>
    </r>
  </si>
  <si>
    <r>
      <t xml:space="preserve">       - Działania 4.2 Gospodarka odpadami, na projekt pn. </t>
    </r>
    <r>
      <rPr>
        <i/>
        <sz val="10"/>
        <rFont val="Times New Roman"/>
        <family val="1"/>
      </rPr>
      <t>"Punkty selektywnego zbierania odpadów 
         komunalnych w województwie kujawsko-pomorskim"</t>
    </r>
  </si>
  <si>
    <t xml:space="preserve">       - Działania 4.5 Ochrona przyrody, na projekty:</t>
  </si>
  <si>
    <r>
      <t xml:space="preserve">         pn. </t>
    </r>
    <r>
      <rPr>
        <i/>
        <sz val="10"/>
        <rFont val="Times New Roman"/>
        <family val="1"/>
      </rPr>
      <t>"Modernizacja zagrody wiejskiej w Dusocinie na potrzeby ośrodka edukacji ekologicznej na 
         terenie Parku Krajobrazowego Góry Łosiowe wraz z czynną ochroną przyrody na obszarze Natura 
         2000"</t>
    </r>
  </si>
  <si>
    <r>
      <t xml:space="preserve">         pn. </t>
    </r>
    <r>
      <rPr>
        <i/>
        <sz val="10"/>
        <rFont val="Times New Roman"/>
        <family val="1"/>
      </rPr>
      <t>"Budowa stacji terenowo-badawczej "Podmoście"</t>
    </r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</si>
  <si>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
         i zwalczaniem COVID-19"</t>
    </r>
  </si>
  <si>
    <t xml:space="preserve">     - przeniesienie planowanych wydatków między podziałkami klasyfikacji budżetowej w kwocie 2.220 zł z w celu zabezpieczenia środków na odpis 
       na zakładowy fundusz świadczeń socjalnych oraz zwiększenie wydatków o kwotę 177.910 zł w grupie pozostałych wydatków bieżących 
       z przeznaczeniem na obowiązkowe wpłaty na Państwowy Fundusz Rehabilitacji Osób Niepełnosprawnych, zakup sprzętu biurowego, w tym 
       komputerów i drukarek oraz na opłaty za zużycie energii elektrycznej.</t>
  </si>
  <si>
    <r>
      <t xml:space="preserve">Zwiększa się o kwotę 89.773 zł wydatki zaplanowane na projekt pn. </t>
    </r>
    <r>
      <rPr>
        <i/>
        <sz val="10"/>
        <rFont val="Times New Roman"/>
        <family val="1"/>
      </rPr>
      <t>"Termomodernizacja obiektów użyteczności publicznej: budynek Regionalnego Ośrodka Polityki Społecznej Toruniu"</t>
    </r>
    <r>
      <rPr>
        <sz val="10"/>
        <rFont val="Times New Roman"/>
        <family val="1"/>
      </rPr>
      <t xml:space="preserve"> realizowany przez ROPS w Toruniu w ramach RPO WK-P 2014-2020, Działania 3.3 w związku ze zwiększeniem ogólnej wartości projektu po zaktualizowaniu wniosku o dofinansowanie.</t>
    </r>
  </si>
  <si>
    <t>Dokonuje się zmian w projektach realizowanych w ramach RPO WK-P 2014-2020, Podziałania 1.5.2, tj.:</t>
  </si>
  <si>
    <r>
      <t xml:space="preserve"> 1) projekt pn. </t>
    </r>
    <r>
      <rPr>
        <i/>
        <sz val="10"/>
        <rFont val="Times New Roman"/>
        <family val="1"/>
      </rPr>
      <t>"Expressway - promocja terenów inwestycyjnych":</t>
    </r>
  </si>
  <si>
    <t xml:space="preserve">    - zmniejszenie wydatków o kwotę 1.886.821 zł w związku z przeniesieniem na rok 2023 m.in. produkcji filmu promującego tereny inwestycyjne 
      partnerów projektu oraz ogólnopolskiej kampanii reklamowej w prasie branżowej dla partnerów, którzy nie wykonali kampanii w roku 
      bieżącym. Nie zmienia się ogólna wartość projektu;</t>
  </si>
  <si>
    <r>
      <t xml:space="preserve">2) projekt pn. </t>
    </r>
    <r>
      <rPr>
        <i/>
        <sz val="10"/>
        <rFont val="Times New Roman"/>
        <family val="1"/>
      </rPr>
      <t>"Wsparcie umiędzynarodowienia kujawsko-pomorskich MŚP oraz promocja potencjału gospodarczego regionu":</t>
    </r>
  </si>
  <si>
    <t xml:space="preserve">    - przeniesienie planowanych wydatków między podziałkami klasyfikacji budżetowej w kwocie 42.830 zł w celu zabezpieczenia środków na 
      pokrycie kosztów wynagrodzeń pracowników zaangażowanych w realizację projektu;</t>
  </si>
  <si>
    <r>
      <t xml:space="preserve">    - zmniejszenie wydatków o kwotę 2.621.460 zł na projekt pn. </t>
    </r>
    <r>
      <rPr>
        <i/>
        <sz val="10"/>
        <rFont val="Times New Roman"/>
        <family val="1"/>
      </rPr>
      <t xml:space="preserve">"Wsparcie umiędzynarodowienia kujawsko-pomorskich MŚP oraz promocja 
      potencjału gospodarczego regionu" </t>
    </r>
    <r>
      <rPr>
        <sz val="10"/>
        <rFont val="Times New Roman"/>
        <family val="1"/>
      </rPr>
      <t>w związku z brakiem możliwości wydatkowania środków w 2022 r. w wyniku trudności z organizacją misji 
      zagranicznych dla przedsiębiorców do Paryża i Berlina. Środki przeniesione zostają na rok 2023. Wydłuża się okres realizacji projektu, ogólna 
      wartość się nie zmienia.</t>
    </r>
  </si>
  <si>
    <t>W związku z modyfikacją postępowania o udzielenie zamówienia publicznego w trybie przetargu nieograniczonego na świadczenie usług publicznych w publicznym transporcie zbiorowym w kolejowych przewozach pasażerskich na terenie województwa kujawsko-pomorskiego w okresie od 11 grudnia 2022 r. do 14 grudnia 2030 r., odstępuje się od realizacji pakietu I obejmującego linię kolejową nr 33 od Rypina do Brodnicy; linia komunikacyjna Brodnica-Rypin i zmniejsza wydatki o kwotę 37.000 zł.</t>
  </si>
  <si>
    <t>W celu dostosowania planu wydatków do wielkości prognozowanego współfinansowania krajowego dla projektów przewidzianych do realizacji przez beneficjentów w 2022 r. w ramach rozstrzygniętych konkursów RPO WK-P 2014-2020 zmniejsza się wydatki:</t>
  </si>
  <si>
    <t>W celu dostosowania planu wydatków do wielkości prognozowanego współfinansowania krajowego dla projektów przewidzianych do realizacji przez beneficjentów w 2022 r. w ramach rozstrzygniętych konkursów RPO WK-P 2014-2020 zmniejsza się wydatki na:</t>
  </si>
  <si>
    <t xml:space="preserve"> - Poddziałanie 9.2.1 Aktywne włączenie społeczne łącznie o kwotę 238.281 zł, w tym wydatki bieżące o kwotę 229.866 zł oraz wydatki inwestycyjne 
   o kwotę 8.415 zł;</t>
  </si>
  <si>
    <t xml:space="preserve"> - Poddziałanie 9.3.2 Rozwój usług społecznych łącznie o kwotę 520.604 zł, w tym wydatki bieżące o kwotę 518.690 zł oraz wydatki inwestycyjne 
   o kwotę 1.914 zł.</t>
  </si>
  <si>
    <r>
      <t xml:space="preserve">Zmniejsza się wydatki na zadanie własne pn. </t>
    </r>
    <r>
      <rPr>
        <i/>
        <sz val="10"/>
        <rFont val="Times New Roman"/>
        <family val="1"/>
      </rPr>
      <t xml:space="preserve">"Popularyzacja i propagowanie działań w zakresie ochrony środowiska" </t>
    </r>
    <r>
      <rPr>
        <sz val="10"/>
        <rFont val="Times New Roman"/>
        <family val="1"/>
      </rPr>
      <t>w części finansowanej ze środków własnych województwa o kwotę 25.000 zł w związku z oszczędnościami powstałymi po zrealizowaniu zaplanowanych przedsięwzięć.</t>
    </r>
  </si>
  <si>
    <t>Wprowadza się zmiany w bieżącym utrzymaniu parków krajobrazowych w grupie wynagrodzeń i pochodnych w celu dostosowania planu do przewidywanego wykonania:</t>
  </si>
  <si>
    <t xml:space="preserve"> - Brodnicki Park Krajobrazowy - zmniejszenie wydatków o kwotę 27.074 zł;</t>
  </si>
  <si>
    <t xml:space="preserve"> - Gostynińsko-Włocławski Park Krajobrazowy -  przeniesienie planowanych wydatków między podziałkami klasyfikacji budżetowej w kwocie 998 zł
   oraz zwiększenie wydatków o kwotę 8.999 zł;</t>
  </si>
  <si>
    <t xml:space="preserve"> - Górznieńsko-Lidzbarski Park Krajobrazowy - zwiększenie wydatków o kwotę 7.466 zł;</t>
  </si>
  <si>
    <t xml:space="preserve"> - Krajeński Park Krajobrazowy - przeniesienie planowanych wydatków między podziałkami klasyfikacji budżetowej w kwocie 348 zł oraz 
   zwiększenie wydatków o kwotę 9.265 zł;</t>
  </si>
  <si>
    <t xml:space="preserve"> - Nadgoplański Park Tysiąclecia - przeniesienie planowanych wydatków między podziałkami klasyfikacji budżetowej w kwocie 1.362 zł oraz 
   zmniejszenie wydatków o kwotę 20.247 zł;</t>
  </si>
  <si>
    <t xml:space="preserve"> - Tucholski Park Krajobrazowy - zwiększenie wydatków o kwotę 9.552 zł;</t>
  </si>
  <si>
    <t xml:space="preserve"> - Wdecki Park Krajobrazowy - zwiększenie wydatków o kwotę 14.296 zł;</t>
  </si>
  <si>
    <t xml:space="preserve"> - Zespół Parków Krajobrazowych nad Dolną Wisłą - zwiększenie wydatków 15.127 zł.</t>
  </si>
  <si>
    <t>Zmniejsza się o kwotę 26.390.754 zł dotację inwestycyjną dla Opery NOVA w Bydgoszczy na rozbudowę gmachu Opery o IV krąg, w tym w części finansowanej z dotacji od miasta Bydgoszczy o kwotę 13.399.042, tj. do wysokości określonej w uchwale Rady Miasta Bydgoszczy w sprawie udzielenia pomocy finansowej Województwu Kujawsko-Pomorskiemu oraz w części finansowanej ze środków własnych województwa o kwotę 12.991.712 zł w związku z aktualizacją harmonogramu realizacji inwestycji. Zwiększa się ogólna wartość zadania po przeprowadzeniu postępowania przetargowego na wykonawcę robót budowlanych.</t>
  </si>
  <si>
    <t xml:space="preserve"> - o kwotę 256.415 zł na Poddziałanie 8.6.1 Wsparcie na rzecz wydłużania aktywności zawodowej mieszkańców;</t>
  </si>
  <si>
    <t xml:space="preserve"> - o kwotę 301.220 zł na Poddziałanie 9.3.1 Rozwój usług zdrowotnych.</t>
  </si>
  <si>
    <t xml:space="preserve">2) przeniesienie planowanych wydatków między podziałkami klasyfikacji budżetowej: </t>
  </si>
  <si>
    <t xml:space="preserve">    - w kwocie 20.000 zł w ramach podzadania Koszty zatrudnienia w celu zabezpieczenia środków na wpłaty na Pracownicze Plany Kapitałowe 
      finansowane przez pracodawcę. </t>
  </si>
  <si>
    <t xml:space="preserve">    - o kwotę 641.858 zł na podzadanie Koszty instytucji;</t>
  </si>
  <si>
    <t xml:space="preserve">    - o kwotę 95.000 zł na podzadanie Koszty wdrażania;</t>
  </si>
  <si>
    <t xml:space="preserve">    - o kwotę 517.706 zł na podzadanie Podnoszenie kwalifikacji zawodowych;</t>
  </si>
  <si>
    <t xml:space="preserve">   w celu dostosowania planu wydatków do zmiany Wieloletniego Planu Działań "Sprawne zarządzanie i wdrażanie RPO WK-P na lata 2018-2023" 
   dla Pomocy Technicznej Regionalnego Programu Operacyjnego Województwa Kujawsko-Pomorskiego 2014-2020;</t>
  </si>
  <si>
    <t xml:space="preserve">    - o kwotę 54.320 zł na podzadanie Ewaluacja i badania;</t>
  </si>
  <si>
    <t xml:space="preserve">    - o kwotę 306.070 zł na podzadanie Koszty przygotowania nowego okresu programowania;</t>
  </si>
  <si>
    <t>1) zmniejszenie wydatków łącznie o kwotę 1.633.954 zł, w tym:</t>
  </si>
  <si>
    <t>Centra kultury i sztuki</t>
  </si>
  <si>
    <t>Bezpieczeństwo publiczne i ochrona przeciwpożarowa</t>
  </si>
  <si>
    <t>Ochotnicze straże pożarne</t>
  </si>
  <si>
    <r>
      <t xml:space="preserve"> - o kwotę 12.480 zł na zadanie pn. </t>
    </r>
    <r>
      <rPr>
        <i/>
        <sz val="10"/>
        <rFont val="Times New Roman"/>
        <family val="1"/>
      </rPr>
      <t>"Zwrot dotacji RPO"</t>
    </r>
    <r>
      <rPr>
        <sz val="10"/>
        <rFont val="Times New Roman"/>
        <family val="1"/>
      </rPr>
      <t xml:space="preserve"> ujęte w planie finansowym Urzędu Marszałkowskiego w Toruniu z przeznaczeniem na 
   zwrot dotacji z projektu  pn. "Granty na kapitał obrotowy dla mikro i małych przedsiębiorstw w branży gastronomicznej oraz fitness w związku 
   z wystąpieniem stanu epidemii COVID-19", RPO WK-P 2014-2020, Poddziałanie 1.6.2;</t>
    </r>
  </si>
  <si>
    <t xml:space="preserve"> - o kwotę 355.300 zł na podwyższenie kapitału zakładowego spółki Kujawsko-Pomorska Agencja Innowacji Sp. z o.o. z przeznaczeniem na 
   przygotowanie Spółki do koordynacji prac w związku z realizacją zadań dotyczących nowych projektów w ramach Funduszy Europejskich dla 
   Kujaw i Pomorza 2021-2027, tj. do kwoty 855.300 zł. Wniesienie kapitału nastąpi poprzez objęcie 3.553 nowych udziałów o wartości nominalnej 
   100 zł każdy.</t>
  </si>
  <si>
    <r>
      <t xml:space="preserve">3) projekt pn. </t>
    </r>
    <r>
      <rPr>
        <i/>
        <sz val="10"/>
        <rFont val="Times New Roman"/>
        <family val="1"/>
      </rPr>
      <t>"Invest in BiT CITY 2. Promocja potencjału gospodarczego oraz promocja atrakcyjności inwestycyjnej miast prezydenckich 
    województwa kujawsko-pomorskiego":</t>
    </r>
  </si>
  <si>
    <t xml:space="preserve">    - przeniesienie planowanych wydatków między podziałkami klasyfikacji budżetowej w kwocie 236 zł w celu zabezpieczenia środków na 
      wpłaty na Pracownicze Plany Kapitałowe finansowane przez pracodawcę;</t>
  </si>
  <si>
    <t xml:space="preserve">    - zmniejszenie wydatków o kwotę 2.495.022 zł w związku z przeniesieniem na rok 2023 m.in. produkcji filmu promującego tereny inwestycyjne 
      partnerów projektu, ogólnopolskiej kampanii reklamowej w prasie branżowej dla partnerów, którzy nie wykonali kampanii w roku 
      bieżącym oraz organizacji Dni Inwestora. Nie zmienia się ogólna wartość projektu.</t>
  </si>
  <si>
    <r>
      <t xml:space="preserve"> - o kwotę 5.924 zł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>;</t>
    </r>
  </si>
  <si>
    <r>
      <t xml:space="preserve"> - o kwotę 397.375 zł na zadanie własne pn. </t>
    </r>
    <r>
      <rPr>
        <i/>
        <sz val="10"/>
        <rFont val="Times New Roman"/>
        <family val="1"/>
      </rPr>
      <t>"Regulacja wynagrodzeń nauczycieli".</t>
    </r>
  </si>
  <si>
    <t>Internaty i bursy szkolne</t>
  </si>
  <si>
    <r>
      <t xml:space="preserve"> - o kwotę 22.122 zł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>;</t>
    </r>
  </si>
  <si>
    <r>
      <t xml:space="preserve"> - o kwotę 20.822 zł na zadanie własne pn. </t>
    </r>
    <r>
      <rPr>
        <i/>
        <sz val="10"/>
        <rFont val="Times New Roman"/>
        <family val="1"/>
      </rPr>
      <t>"Regulacja wynagrodzeń nauczycieli".</t>
    </r>
  </si>
  <si>
    <t xml:space="preserve">Zwiększa się o kwotę 29.933 zł wydatki zaplanowane na bieżące utrzymanie Kujawsko-Pomorskiego Centrum Kształcenia Zawodowego w Bydgoszczy w celu zabezpieczenia środków na wynagrodzenia i pochodne. </t>
  </si>
  <si>
    <t xml:space="preserve">    - o kwotę 43.817 zł na Działanie 3.3 Efektywność energetyczna w sektorze publicznym i mieszkaniowym (wydatki bieżące o kwotę 380 zł oraz 
      wydatki inwestycyjne o kwotę 43.437 zł);</t>
  </si>
  <si>
    <t xml:space="preserve">    - o kwotę 2.885.796 zł na Działanie 6.2 Rewitalizacja obszarów miejskich i ich obszarów funkcjonalnych (wydatki bieżące o kwotę 2.878 zł oraz 
      wydatki inwestycyjne o kwotę 2.882.918 zł);</t>
  </si>
  <si>
    <t xml:space="preserve">    - o kwotę na 2.445.405 zł na Poddziałanie 6.4.1 Rewitalizacja obszarów miejskich i ich obszarów funkcjonalnych w ramach ZIT (wydatki bieżące 
      o kwotę 785 zł oraz wydatki inwestycyjne o kwotę 2.444.620 zł);</t>
  </si>
  <si>
    <t>2) zwiększenie wydatków o kwotę 59.550 zł na Działanie 7.1 Rozwój lokalny kierowany przez społeczność (wydatki bieżące o kwotę 1.064 zł oraz 
    wydatki inwestycyjne o kwotę 58.486 zł).</t>
  </si>
  <si>
    <t>90015</t>
  </si>
  <si>
    <t>Oświetlenie ulic, placów i dróg</t>
  </si>
  <si>
    <t>90001</t>
  </si>
  <si>
    <t>Gospodarka ściekowa i ochrona wód</t>
  </si>
  <si>
    <t>Usługi opiekuńcze i specjalistyczne usługi opiekuńcze</t>
  </si>
  <si>
    <t>W celu dostosowania planu wydatków do wielkości prognozowanego współfinansowania krajowego dla projektów przewidzianych do realizacji przez beneficjentów w 2022 r. w ramach rozstrzygniętych konkursów RPO WK-P 2014-2020 zmniejsza się o kwotę 652 zł wydatki bieżące zaplanowane na Poddziałanie 9.1.2 Rozwój usług opiekuńczych w ramach ZIT.</t>
  </si>
  <si>
    <t>Ośrodki wsparcia</t>
  </si>
  <si>
    <t>Programy polityki zdrowotnej</t>
  </si>
  <si>
    <t>W celu dostosowania planu wydatków do wielkości prognozowanego współfinansowania krajowego dla projektów przewidzianych do realizacji przez beneficjentów w 2022 r. w ramach rozstrzygniętych konkursów RPO WK-P 2014-2020 zmniejsza się o kwotę 362.340 zł wydatki bieżące zaplanowane na Poddziałanie 8.6.2 Regionalne programy polityki zdrowotnej i profilaktyczne.</t>
  </si>
  <si>
    <t>Zakłady opiekuńczo-lecznicze i pielęgnacyjno-opiekuńcze</t>
  </si>
  <si>
    <t>W celu dostosowania planu wydatków do wielkości prognozowanego współfinansowania krajowego dla projektów przewidzianych do realizacji przez beneficjentów w 2022 r. w ramach rozstrzygniętych konkursów RPO WK-P 2014-2020, zmniejsza się o kwotę 18.254 zł wydatki  inwestycyjne zaplanowane na Poddziałanie 6.1.1 Inwestycje w infrastrukturę zdrowotną.</t>
  </si>
  <si>
    <t>W celu dostosowania planu wydatków do wielkości prognozowanego współfinansowania krajowego dla projektów przewidzianych do realizacji przez beneficjentów w 2022 r. w ramach rozstrzygniętych konkursów RPO WK-P 2014-2020 oraz do statusu beneficjentów otrzymujących współfinansowanie krajowe dokonuje się następujących zmian w ramach Poddziałania 6.1.1 Inwestycje w infrastrukturę zdrowotną:</t>
  </si>
  <si>
    <t xml:space="preserve"> - przeniesienie wydatków w kwocie 1.297 zł pomiędzy dotacjami dla podmiotów zaliczanych i niezaliczanych do sektora finansów publicznych 
  sklasyfikowanych w tym samym paragrafie, w tym wydatków bieżących w kwocie 36 zł oraz wydatków inwestycyjnych w kwocie 1.261 zł.</t>
  </si>
  <si>
    <t>Technika</t>
  </si>
  <si>
    <t>W celu dostosowania planu wydatków do wielkości prognozowanego współfinansowania krajowego dla projektów przewidzianych do realizacji przez beneficjentów w 2022 r. w ramach rozstrzygniętych konkursów RPO WK-P 2014-2020 zmniejsza się  o kwotę 19.129 zł wydatki inwestycyjne zaplanowane na Poddziałanie 6.3.2 Inwestycje w infrastrukturę kształcenia zawodowego.</t>
  </si>
  <si>
    <t>Przedszkola</t>
  </si>
  <si>
    <t>W celu dostosowania planu wydatków do wielkości prognozowanego współfinansowania krajowego dla projektów przewidzianych do realizacji przez beneficjentów w 2022 r. w ramach rozstrzygniętych konkursów RPO WK-P 2014-2020 zmniejsza się o kwotę 102.807 zł wydatki inwestycyjne zaplanowane na Poddziałanie 6.3.1 Inwestycje w infrastrukturę przedszkolną.</t>
  </si>
  <si>
    <r>
      <t xml:space="preserve"> - zadania pn. </t>
    </r>
    <r>
      <rPr>
        <i/>
        <sz val="10"/>
        <rFont val="Times New Roman"/>
        <family val="1"/>
      </rPr>
      <t xml:space="preserve">"Urząd Marszałkowski w Toruniu - wydatki inwestycyjne" </t>
    </r>
    <r>
      <rPr>
        <sz val="10"/>
        <rFont val="Times New Roman"/>
        <family val="1"/>
      </rPr>
      <t>i zmniejsza wydatki o kwotę 399.623 zł. Zmiana wynika z zabezpieczenia 
   środków na dokumentację projektową remontu elewacji budynku zabytkowego przy ul. Kopernika w Toruniu zgodnie z zakresem rzeczowym
    w ramach zadania obejmującego usługi remontowo-konserwatorskie.</t>
    </r>
  </si>
  <si>
    <t>Gospodarowanie mieszkaniowym zasobem gminy</t>
  </si>
  <si>
    <t>Lokalny transport zbiorowy</t>
  </si>
  <si>
    <t xml:space="preserve"> - Nr WFB.I.3120.3.94.2022 z dnia 9 grudnia 2022 r. o zwiększeniu planu dotacji celowych o kwotę 14.523,36 zł;</t>
  </si>
  <si>
    <t>Zwiększa się planowane dochody z tytułu dotacji celowej z budżetu państwa łącznie o kwotę 14.838,49 zł w związku z Decyzjami Wojewody Kujawsko-Pomorskiego:</t>
  </si>
  <si>
    <t>Zwiększa się planowane dochody własne województwa o kwotę 838.475 zł w związku ze zwrotem przez operatorów części środków otrzymanych w 2021 roku z tytułu rekompensaty za świadczenie usług w zakresie publicznego transportu zbiorowego w przewozach autobusowych. Środki w kwocie 742.755 zł stanowią zwrot środków otrzymanych z Funduszu rozwoju przewozów autobusowych, natomiast kwota 95.720 zł stanowi środki własne województwa.</t>
  </si>
  <si>
    <t>Zmniejsza się wydatki na projekty realizowane w ramach RPO WK-P 2014-2020:</t>
  </si>
  <si>
    <r>
      <t xml:space="preserve"> - o kwotę 184.204 zł na projekt pn. </t>
    </r>
    <r>
      <rPr>
        <i/>
        <sz val="10"/>
        <rFont val="Times New Roman"/>
        <family val="1"/>
      </rPr>
      <t>"Invest in BiT CITY 2. Promocja potencjału gospodarczego oraz promocja atrakcyjności inwestycyjnej 
   miast prezydenckich województwa kujawsko-pomorskiego";</t>
    </r>
  </si>
  <si>
    <r>
      <t xml:space="preserve"> - o kwotę 203.582 zł na projekt pn. </t>
    </r>
    <r>
      <rPr>
        <i/>
        <sz val="10"/>
        <rFont val="Times New Roman"/>
        <family val="1"/>
      </rPr>
      <t>"Expressway - promocja terenów inwestycyjnych";</t>
    </r>
  </si>
  <si>
    <t>w związku z przeniesieniem części zakresów rzeczowo-finansowych na rok 2023.</t>
  </si>
  <si>
    <t>Zmniejsza się łącznie o kwotę 387.786 zł dochody z tytułu dotacji od jednostek samorządu terytorialnego zaplanowane na realizację projektów partnerskich  w ramach RPO WKP 2014-2020, Poddziałania 1.5.2 (wkład własny partnerów), w tym:</t>
  </si>
  <si>
    <t xml:space="preserve"> - o kwotę 14.111 zł na zadanie pn. "Strefa Aktywnego Umysłu w bibliotece na os. Kapuściska (Program BBO)";</t>
  </si>
  <si>
    <t xml:space="preserve"> - o kwotę 15.000 zł na zadanie pn. "Wykonanie systemu oddymiania klatki schodowej w budynku Wojewódzkiej i Miejskiej Biblioteki Publicznej 
   w Bydgoszczy przy ul. Stary Rynek 22",</t>
  </si>
  <si>
    <t>Zmniejsza się planowane dochody z tytułu dotacji od jednostek samorządu terytorialnego o kwotę 29.111 zł zaplanowane od Miasta Bydgoszczy na zadania inwestycyjne realizowane przez Wojewódzką i Miejską Bibliotekę Publiczną im. dr Witolda Bełzy w Bydgoszczy, tj.:</t>
  </si>
  <si>
    <r>
      <t xml:space="preserve">1) na projekt pn. </t>
    </r>
    <r>
      <rPr>
        <i/>
        <sz val="10"/>
        <rFont val="Times New Roman"/>
        <family val="1"/>
      </rPr>
      <t xml:space="preserve">"Przyroda bez barier-aktywni niepełnosprawni" </t>
    </r>
    <r>
      <rPr>
        <sz val="10"/>
        <rFont val="Times New Roman"/>
        <family val="1"/>
      </rPr>
      <t xml:space="preserve">realizowany przez Gostynińsko-Włocławski Park Krajobrazowy łącznie 
    o kwotę 369 282 zł, w tym: </t>
    </r>
  </si>
  <si>
    <t xml:space="preserve">    - z budżetu środków europejskich na zadania bieżące o kwotę 192.806 zł oraz na zadania inwestycyjne o kwotę 155.390 zł;</t>
  </si>
  <si>
    <t xml:space="preserve">    - z dotacji z budżetu państwa na współfinansowanie krajowe na zadania bieżące o kwotę 11.676 zł oraz na zadania inwestycyjne o kwotę 9.410 zł;</t>
  </si>
  <si>
    <t>Zmniejsza się dochody na projekty realizowane w ramach Programu Operacyjnego Wiedza Edukacja Rozwój 2014-2020, Działania 4.3, tj.:</t>
  </si>
  <si>
    <t xml:space="preserve">    - z dotacji z budżetu państwa na współfinansowanie krajowe na zadania bieżące o kwotę 8.970 zł oraz na zadania inwestycyjne o kwotę 15.480 zł.</t>
  </si>
  <si>
    <t>Dokonuje się zmian w planowanych dochodach z tytułu dotacji celowych z budżetu państwa (budżet środków krajowych) przeznaczonych na współfinansowanie projektów w ramach Regionalnego Programu Operacyjnego Województwa Kujawsko-Pomorskiego 2014-2020, poprzez:</t>
  </si>
  <si>
    <t xml:space="preserve">      - Poddziałania 8.5.2 Wsparcie outplacementowe</t>
  </si>
  <si>
    <t xml:space="preserve">      - Poddziałania 8.6.1 Wsparcie na rzecz wydłużania aktywności zawodowej mieszkańców</t>
  </si>
  <si>
    <t xml:space="preserve">      - Poddziałania 8.6.2 Regionalne programy polityki zdrowotnej i profilaktyczne</t>
  </si>
  <si>
    <t xml:space="preserve">      - Poddziałania 9.2.1 Aktywne włączenie społeczne</t>
  </si>
  <si>
    <t xml:space="preserve">      - Poddziałania 9.3.1 Rozwój usług zdrowotnych</t>
  </si>
  <si>
    <t xml:space="preserve">      - Poddziałania 9.3.2 Rozwój usług społecznych</t>
  </si>
  <si>
    <t xml:space="preserve">      - Poddziałania 10.1.2 Kształcenie ogólne w ramach ZIT</t>
  </si>
  <si>
    <t xml:space="preserve">      - Poddziałania 10.1.3 Kształcenie zawodowe w ramach ZIT</t>
  </si>
  <si>
    <t xml:space="preserve">      - Poddziałania 10.2.2 Kształcenie ogólne</t>
  </si>
  <si>
    <t xml:space="preserve">      - Poddziałania 10.2.3 Kształcenie zawodowe</t>
  </si>
  <si>
    <t>Powyższe zmiany wprowadzone są w celu dostosowania planowanych dochodów do wielkości przewidywanych wydatków przeznaczonych dla beneficjentów, realizujących projekty z udziałem współfinansowania krajowego, zgodnie z harmonogramami realizacji projektów.</t>
  </si>
  <si>
    <t xml:space="preserve">      - Poddziałania 10.4.2 Edukacja dorosłych na rzecz rynku pracy</t>
  </si>
  <si>
    <t xml:space="preserve">      - Poddziałania 9.1.2 Rozwój usług opiekuńczych w ramach ZIT</t>
  </si>
  <si>
    <t xml:space="preserve">      - Poddziałania 9.4.1 Rozwój podmiotów sektora ekonomii społecznej</t>
  </si>
  <si>
    <r>
      <t xml:space="preserve">1. określenie dochodów bieżących w ramach Działania 4.4 Ochrona i rozwój zasobów kultury, na projekt 
    pn. </t>
    </r>
    <r>
      <rPr>
        <i/>
        <sz val="10"/>
        <rFont val="Times New Roman"/>
        <family val="1"/>
      </rPr>
      <t xml:space="preserve">"Wsparcie opieki nad zabytkami Województwa Kujawsko-Pomorskiego w 2020 roku"
   </t>
    </r>
    <r>
      <rPr>
        <sz val="10"/>
        <rFont val="Times New Roman"/>
        <family val="1"/>
      </rPr>
      <t>(refundacja poniesionych wydatków - płatność końcowa)</t>
    </r>
  </si>
  <si>
    <t xml:space="preserve">    1) zadania bieżące w ramach:</t>
  </si>
  <si>
    <t>2. zmniejszenie dochodów na:</t>
  </si>
  <si>
    <t xml:space="preserve">         - Działania 3.4 Zrównoważona mobilność miejska i promowanie strategii niskoemisyjnych</t>
  </si>
  <si>
    <t xml:space="preserve">         - Poddziałania 3.5.1 Efektywność energetyczna w sektorze publicznym i mieszkaniowym w ramach ZIT</t>
  </si>
  <si>
    <t xml:space="preserve">         - Poddziałania 6.1.2 Inwestycje w infrastrukturę społeczną</t>
  </si>
  <si>
    <t xml:space="preserve">         - Działania 6.2 Rewitalizacja obszarów miejskich i ich obszarów funkcjonalnych</t>
  </si>
  <si>
    <t xml:space="preserve">         - Poddziałania 6.3.2 Inwestycje w infrastrukturę kształcenia zawodowego</t>
  </si>
  <si>
    <t xml:space="preserve">         - Poddziałania 6.4.1 Rewitalizacja obszarów miejskich i ich obszarów funkcjonalnych w ramach ZIT</t>
  </si>
  <si>
    <t xml:space="preserve">    2) zadania inwestycyjne w ramach:</t>
  </si>
  <si>
    <t xml:space="preserve">         - Działania 3.3 Efektywność energetyczna w sektorze publicznym i mieszkaniowym</t>
  </si>
  <si>
    <t xml:space="preserve">         - Poddziałania 6.1.1 Inwestycje w infrastrukturę zdrowotną</t>
  </si>
  <si>
    <t xml:space="preserve">         - Poddziałania 6.3.1 Inwestycje w infrastrukturę przedszkolną</t>
  </si>
  <si>
    <r>
      <t xml:space="preserve">        - Działania 5.1 Infrastruktura drogowa, na projekt pn. </t>
    </r>
    <r>
      <rPr>
        <i/>
        <sz val="10"/>
        <rFont val="Times New Roman"/>
        <family val="1"/>
      </rPr>
      <t xml:space="preserve">"Przebudowa i rozbudowa drogi wojewódzkiej 
          Nr 255 Pakość - Strzelno od km 0+005 do km  21+910. Etap I - Rozbudowa drogi wojewódzkiej 
          Nr 255 na odc. od km 0+005 do km 2+220, dł. 2,215 km"
     </t>
    </r>
    <r>
      <rPr>
        <sz val="10"/>
        <rFont val="Times New Roman"/>
        <family val="1"/>
      </rPr>
      <t xml:space="preserve">     (refundacja poniesionych wydatków - płatność końcowa)</t>
    </r>
  </si>
  <si>
    <t xml:space="preserve">        - Działania 7.1 Rozwój lokalny kierowany przez społeczność</t>
  </si>
  <si>
    <r>
      <t xml:space="preserve">         - Działania 3.3 Efektywność energetyczna w sektorze publicznym i mieszkaniowymi, na projekt pn. 
          </t>
    </r>
    <r>
      <rPr>
        <i/>
        <sz val="10"/>
        <rFont val="Times New Roman"/>
        <family val="1"/>
      </rPr>
      <t>"Zwiększenie efektywności energetycznej budynku Urzędu Marszałkowskiego Województwa Kujawsko-
           Pomorskiego w Toruniu jako element kompleksowej modernizacji budynku"</t>
    </r>
  </si>
  <si>
    <t xml:space="preserve">        - Poddziałania 4.1.2 Wzmocnienie systemów ratownictwa chemiczno-ekologicznego i służb ratowniczych</t>
  </si>
  <si>
    <t xml:space="preserve">         - Działania 4.3 Rozwój infrastruktury wodno-ściekowej</t>
  </si>
  <si>
    <r>
      <t xml:space="preserve">         - Poddziałania 6.1.1  Inwestycje w infrastrukturę zdrowotną, na projekt pn. </t>
    </r>
    <r>
      <rPr>
        <i/>
        <sz val="10"/>
        <rFont val="Times New Roman"/>
        <family val="1"/>
      </rPr>
      <t>"Doposażenie szpitali 
           w województwie kujawsko-pomorskim związane z zapobieganiem, przeciwdziałaniem i zwalczaniem 
           COVID-19"</t>
    </r>
  </si>
  <si>
    <t xml:space="preserve">Zgodnie z art. 18 pkt 6 ustawy z dnia 5 czerwca 1998 r. o samorządzie województwa (Dz. U. z 2022 poz. 2094)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2022 poz. 1634, z późn. zm.). </t>
  </si>
  <si>
    <t>Zwiększa się dochody z tytułu dotacji od jednostek samorządu terytorialnego o kwotę 1.002.659 zł w związku z podpisaniem z Województwem Mazowieckiem umowy na realizację wojewódzkich kolejowych przewozów pasażerskich na odcinku linii kolejowej nr 27 Nasielsk - Toruń Wschodni od stacji Sierp do granicy województwa mazowieckiego w okresie od dnia 31 stycznia 2022 r. do dnia 10 grudnia 2022 r.</t>
  </si>
  <si>
    <t>Zwiększa się o kwotę 110.588 zł dochody pochodzące z innych źródeł zagranicznych w związku z otrzymaniem refundacji końcowej wydatków poniesionych na projekt  EKO-CICLE realizowany w ramach Programu INTERREG Europa.</t>
  </si>
  <si>
    <t xml:space="preserve"> - dochody własne województwa o kwotę 13.404 zł w związku z otrzymaniem przez Kujawsko-Pomorskie Centrum Kształcenia Zawodowego 
   w Bydgoszczy dochodów z tytułu odszkodowania za uszkodzone mienie;</t>
  </si>
  <si>
    <t>Powyższe zmiany wynikają z późnego podpisania umów o dofinansowanie projektów i przeniesienia części zakresów rzeczowo-finansowych na rok 2023.</t>
  </si>
  <si>
    <t>Zmniejsza się o kwotę 35.000 zł wydatki zaplanowane na sfinansowanie kosztów funkcjonowania komórki realizującej działania przyczyniające się do odpowiedniego wykonywania zadań programowych PO Rybactwo i Morze 2014-2020, które nie mogą być finansowane ze środków wyprzedzającego finansowania w celu dostosowania planu wydatków do faktycznych kosztów.</t>
  </si>
  <si>
    <t xml:space="preserve"> - przeniesienie planowanych wydatków między podziałkami klasyfikacji budżetowej w kwocie 2.000 zł w celu zabezpieczenia środków na zakup 
   energii do oświetlania placów i przejść dla pieszych;</t>
  </si>
  <si>
    <r>
      <t xml:space="preserve">   1) określenie wydatków finansowanych z dotacji od jednostek samorządu terytorialnego w kwocie 300.000 zł na zadanie pn. </t>
    </r>
    <r>
      <rPr>
        <i/>
        <sz val="10"/>
        <rFont val="Times New Roman"/>
        <family val="1"/>
      </rPr>
      <t>"Przebudowa drogi 
       wojewódzkiej nr 544 polegająca na odnowie nawierzchni od km 2+100 do km 20+436 z wyłączeniem odcinków: od km 3+395 do km 
       3+527, dł. 0,132 km; od km 10+337 do km 10+357, dł. 0,020 km; od km 18+730 do km 19+100, dł. 0,370 km; od km 19+535 do km 
       19+570, dł. 0,035 km wraz z przebudową przepustu w ciągu drogi wojewódzkiej nr 544 w km 10+342 w m. Łaszewo"</t>
    </r>
    <r>
      <rPr>
        <sz val="10"/>
        <rFont val="Times New Roman"/>
        <family val="1"/>
      </rPr>
      <t xml:space="preserve"> w związku 
       z udzieleniem pomocy finansowej przez gminę Brodnica na wykonanie remontu chodnika o dł. 1,2 km w miejscowości Cielęta. Jednocześnie 
       zmniejsza się o kwotę 300.000 zł wydatki finansowane ze środków własnych województwa; </t>
    </r>
  </si>
  <si>
    <r>
      <t xml:space="preserve">Zmniejsza się o kwotę 3.749.599 zł dotację dla Opery NOVA w Bydgoszczy zaplanowaną na wieloletnie zadanie inwestycyjne pn. </t>
    </r>
    <r>
      <rPr>
        <i/>
        <sz val="10"/>
        <rFont val="Times New Roman"/>
        <family val="1"/>
      </rPr>
      <t>"Budowa parkingu przy Operze NOVA w Bydgoszczy"</t>
    </r>
    <r>
      <rPr>
        <sz val="10"/>
        <rFont val="Times New Roman"/>
        <family val="1"/>
      </rPr>
      <t xml:space="preserve"> w związku z brakiem możliwości wydatkowania środków na skutek przedłużającej się procedury przetargowej na wykonanie robót budowlano-montażowych. Środki przeniesione zostają na lata następne. Zwiększa się ogólna wartość inwestycji w związku z nieznalezieniem partnera chętnego sfinansować budowę parkingu w zamian za długoletnią dzierżawę.</t>
    </r>
  </si>
  <si>
    <r>
      <t xml:space="preserve">Zwiększa się o kwotę 100.000 zł wydatki zaplanowane na zadanie własne pn. </t>
    </r>
    <r>
      <rPr>
        <i/>
        <sz val="10"/>
        <rFont val="Times New Roman"/>
        <family val="1"/>
      </rPr>
      <t>"Kujawsko-Pomorska Organizacja Turystyczna"</t>
    </r>
    <r>
      <rPr>
        <sz val="10"/>
        <rFont val="Times New Roman"/>
        <family val="1"/>
      </rPr>
      <t xml:space="preserve"> z przeznaczeniem na pokrycie kosztów dodruku i dystrybucji map regionalnych oraz sfinansowanie prac przygotowawczych do V Regionalnego Forum Turystycznego.</t>
    </r>
    <r>
      <rPr>
        <i/>
        <sz val="10"/>
        <rFont val="Times New Roman"/>
        <family val="1"/>
      </rPr>
      <t xml:space="preserve">. </t>
    </r>
  </si>
  <si>
    <t>Do0konuje się przeniesienia planowanych wydatków między podziałkami klasyfikacji budżetowej w kwocie 3.833 zł oraz zwiększenia wydatków o kwotę 70.511 zł w ramach bieżącego utrzymania Kujawsko-Pomorskiego Biura Planowania Przestrzennego i Regionalnego we Włocławku w celu zabezpieczenia środków na wynagrodzenia i pochodne.</t>
  </si>
  <si>
    <t>Odstępuje się od realizacji:</t>
  </si>
  <si>
    <t xml:space="preserve">    - przeniesienie planowanych wydatków między podziałkami klasyfikacji budżetowej w kwocie 48.271 zł w celu zabezpieczenia środków na 
      pokrycie kosztów podróży służbowych oraz pochodne od wynagrodzeń;</t>
  </si>
  <si>
    <t>W celu dostosowania planu wydatków do wielkości prognozowanego współfinansowania krajowego dla projektów przewidzianych do realizacji przez beneficjentów w 2022 r. w ramach rozstrzygniętych konkursów RPO WK-P 2014-2020 zwiększa się o kwotę 4.813 zł wydatki bieżące zaplanowane na Poddziałanie 4.1.2 Wzmocnienie systemów ratownictwa chemiczno-ekologicznego i służb ratowniczych.</t>
  </si>
  <si>
    <t>Zwiększa się o kwotę 400.000 zł wydatki zaplanowane na pokrycie kosztów składki członkowskiej Stowarzyszenia "Salutaris" - zrzeszenia kujawsko-pomorskich samorządów w związku ze zwiększonymi potrzebami w zakresie wsparcia lokalnych samorządów dotkniętych nagłymi, nieprzewidywanymi wydarzeniami niosącymi zagrożenie dla ludzi i mienia.</t>
  </si>
  <si>
    <t>2) przeniesienie wydatków między podziałkami klasyfikacji budżetowej w kwocie 7.671 zł oraz zmniejszenie wydatków o kwotę 100.598 zł w planie 
    finansowym Kujawsko-Pomorskiego Specjalnego Ośrodka Szkolno-Wychowawczego nr 1 w Bydgoszczy.</t>
  </si>
  <si>
    <t>2) przeniesienie wydatków między podziałkami klasyfikacji budżetowej w kwocie 13.291 zł oraz zmniejszenie wydatków o kwotę 112.499 zł w planie 
    finansowym Medyczno-Społecznego Centrum Kształcenia Zawodowego i Ustawicznego w Inowrocławiu.</t>
  </si>
  <si>
    <t>2) przeniesienie wydatków między podziałkami klasyfikacji budżetowej w kwocie 7.680 zł oraz zmniejszenie wydatków o kwotę 485.641 zł w planie 
    finansowym Kujawsko-Pomorskiego Specjalnego Ośrodka Szkolno-Wychowawczego nr 1 w Bydgoszczy.</t>
  </si>
  <si>
    <t>W związku z zabezpieczeniem środków na nagrody jubileuszowe i odprawy emerytalne oraz na wynagrodzenia pracowników pedagogicznych w planie finansowym Kujawsko-Pomorskiego Centrum Kształcenia Zawodowego w Bydgoszczy, zmniejsza się wydatki ujęte w planie finansowym Urzędu Marszałkowskiego:</t>
  </si>
  <si>
    <t>1) przeniesienie wydatków między podziałkami klasyfikacji budżetowej w kwocie 1.745 zł oraz zmniejszenie wydatków o kwotę 96.455 zł w planie 
    finansowym Kujawsko-Pomorskiego Centrum Edukacji Nauczycieli w Bydgoszczy;</t>
  </si>
  <si>
    <t>3) przeniesienie wydatków między podziałkami klasyfikacji budżetowej w kwocie 9.726 zł oraz zmniejszenie wydatków o kwotę 324.597 zł w planie 
    finansowym Kujawsko-Pomorskiego Centrum Edukacji Nauczycieli we Włocławku.</t>
  </si>
  <si>
    <t>1) przeniesienie wydatków między podziałkami klasyfikacji budżetowej w kwocie 20.694 zł oraz zmniejszenie wydatków o kwotę 55.030 zł w planie 
    finansowym Biblioteki Pedagogicznej w Toruniu;</t>
  </si>
  <si>
    <t>2) przeniesienie wydatków między podziałkami klasyfikacji budżetowej w kwocie 28 zł oraz zmniejszenie wydatków o kwotę 115.487 zł w planie 
    finansowym Kujawsko-Pomorskiego Specjalnego Ośrodka Szkolno-Wychowawczego nr 1 w Bydgoszczy.</t>
  </si>
  <si>
    <t xml:space="preserve"> - Poddziałanie 6.1.2 Inwestycje w infrastrukturę społeczną łącznie o kwotę 2.592.790 zł, w tym wydatki bieżące o kwotę 2.000 zł oraz wydatki  
   inwestycyjne o kwotę 2.590.790 zł;</t>
  </si>
  <si>
    <t>Zwiększa się o kwotę 129.500 zł dotację dla Centrum Sztuki Współczesnej "Znaki Czasu" na działalność statutową w związku ze zwiększonymi kosztami zużycia energii elektrycznej i cieplnej.</t>
  </si>
  <si>
    <t xml:space="preserve"> - o kwotę 14.111 zł na zadanie pn. "Strefa Aktywnego Umysłu w bibliotece na os. Kapuściska (Program BBO)" w związku z brakiem materiałów do 
   produkcji okien i braku możliwości wydatkowania środków w 2022 r.;</t>
  </si>
  <si>
    <r>
      <t xml:space="preserve">       - Działania 5.1 Infrastruktura drogowa, na projekt pn. </t>
    </r>
    <r>
      <rPr>
        <i/>
        <sz val="10"/>
        <rFont val="Times New Roman"/>
        <family val="1"/>
      </rPr>
      <t>"Rozbudowa drogi wojewódzkiej Nr 548 Stolno-
         Wąbrzeźno od km 0+005 do km 29+619 z wyłączeniem węzła autostradowego w m. Lisewo od km 
         14+144 do km 15+146"</t>
    </r>
  </si>
  <si>
    <t>Zwiększa się o kwotę 19.832.000 zł wydatki zaplanowane na podwyższenie kapitału Spółki Kujawsko-Pomorskie Inwestycje Medyczne Sp. z o.o. Środki przeznaczone są na pokrycie kosztów związanych z realizacją inwestycji w ramach Kujawsko-Pomorskiego Programu Ochrony Zdrowia I i II.</t>
  </si>
  <si>
    <t xml:space="preserve"> - Opery Nova w Bydgoszczy o kwotę 815.000 zł, w tym o kwotę 450.000 zł na pokrycie zwiększonych kosztów energii elektrycznej;</t>
  </si>
  <si>
    <r>
      <t xml:space="preserve">Zwiększa się o kwotę 1.240.026 zł wydatki inwestycyjne ujęte w planie finansowym Urzędu Marszałkowskiego w Toruniu w ramach zadania pn. </t>
    </r>
    <r>
      <rPr>
        <i/>
        <sz val="10"/>
        <rFont val="Times New Roman"/>
        <family val="1"/>
      </rPr>
      <t>"Zwrot dotacji RPO"</t>
    </r>
    <r>
      <rPr>
        <sz val="10"/>
        <rFont val="Times New Roman"/>
        <family val="1"/>
      </rPr>
      <t xml:space="preserve"> z przeznaczeniem na zwrot dotacji z budżetu państwa na finansowanie części unijnej otrzymanej w 2021 roku na projekt pn. "Opracowanie dokumentacji projektowej dla strategicznych zadań w szpitalach wojewódzkich dla nowego okresu programowania 2021-2027" realizowany w ramach Pomocy Technicznej RPO WK-P 2014-2020, Działania 12.1. </t>
    </r>
  </si>
  <si>
    <t>§ 5 pkt 2 lit. c dotyczący rezerwy celowej na wydatki remontowe jednostek organizacyjnych</t>
  </si>
  <si>
    <t>§ 5 pkt 2 lit. d dotyczący rezerwy celowej na regulację wynagrodzeń</t>
  </si>
  <si>
    <t>§ 7 ust. 2 dotyczący dotacji przedmiotowych udzielanych z budżetu województwa dla przewoźników komunikacji kolejowej z tytułu świadczonych usług w zakresie publicznego transportu zbiorowego</t>
  </si>
  <si>
    <t>§ 8 ust. 4 dotyczący dochodów pochodzących z 2,5 % odpisu od środków przyznanych województwu z PFRON oraz wydatków na pokrycie kosztów obsługi zadań realizowanych na rzecz osób niepełnosprawnych</t>
  </si>
  <si>
    <t>Załącznik nr 11 "Zadania z zakresu administracji rządowej zlecone ustawami Samorządowi Województwa. Plan na 2022 rok";</t>
  </si>
  <si>
    <t xml:space="preserve"> - Nr WFB.I.3120.3.90.2022 z dnia 30 listopada 2022 r. o zwiększeniu planu dotacji celowych o kwotę 315,13 zł;</t>
  </si>
  <si>
    <t>z przeznaczeniem na odszkodowania za szkodę w uprawach i płodach rolnych powstałych na obszarach niewchodzących w skład obwodów łowieckich oraz spowodowane przez zwierzęta łowne objęte całoroczną ochroną.</t>
  </si>
  <si>
    <t xml:space="preserve">Urealnia się dochody uzyskiwane przez Zarząd Dróg Wojewódzkich w Bydgoszczy poprzez zwiększenie dochodów łącznie o kwotę 829.520 zł, w tym: </t>
  </si>
  <si>
    <t xml:space="preserve"> - o kwotę 555.000 zł z tytułu odsetek od środków zgromadzonych na rachunku bankowym;</t>
  </si>
  <si>
    <r>
      <t xml:space="preserve">Zwiększa się dochody z tytułu dotacji od jednostek samorządu terytorialnego o kwotę 300.000 zł w związku z udzieleniem przez gminę Brodnica pomocy finansowej na wykonanie remontu chodnika o dł. 1,2 km w miejscowości Cielęta w ramach zadania pn. </t>
    </r>
    <r>
      <rPr>
        <i/>
        <sz val="10"/>
        <rFont val="Times New Roman"/>
        <family val="1"/>
      </rPr>
      <t>"Przebudowa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Łaszewo".</t>
    </r>
  </si>
  <si>
    <r>
      <t>Zmniejsza się dochody z tytułu dotacji celowej z budżetu państwa zaplanowane na zadanie pn. "</t>
    </r>
    <r>
      <rPr>
        <i/>
        <sz val="10"/>
        <rFont val="Times New Roman"/>
        <family val="1"/>
      </rPr>
      <t>Punkty Informacyjne Funduszy Europejskich WK-P"</t>
    </r>
    <r>
      <rPr>
        <sz val="10"/>
        <rFont val="Times New Roman"/>
        <family val="1"/>
      </rPr>
      <t xml:space="preserve"> realizowane w ramach Programu Operacyjnego Pomoc Techniczna łącznie o kwotę 180.000 zł, w tym z budżetu państwa na finansowanie części unijnej o kwotę 153.000 zł oraz na finansowanie części krajowej o kwotę 27.000 zł. Zmiana dokonywana jest w związku z akceptacją przez Ministerstwo Funduszy i Polityki Regionalnej zaktualizowanego wniosku o przyznanie dotacji celowej na 2022 r.</t>
    </r>
  </si>
  <si>
    <t>2. zwiększenie dochodów na:</t>
  </si>
  <si>
    <r>
      <t xml:space="preserve">    1) zadania bieżące w ramach Działania 5.1 Infrastruktura drogowa, na projekt pn. </t>
    </r>
    <r>
      <rPr>
        <i/>
        <sz val="10"/>
        <rFont val="Times New Roman"/>
        <family val="1"/>
      </rPr>
      <t xml:space="preserve">"Przebudowa i rozbudowa
        drogi wojewódzkiej Nr 255 Pakość - Strzelno od km 0+005 do km  21+910. Etap I - 
        Rozbudowa drogi wojewódzkiej Nr 255 na odc. od km 0+005 do km 2+220, dł. 2,215 km"
    </t>
    </r>
    <r>
      <rPr>
        <sz val="10"/>
        <rFont val="Times New Roman"/>
        <family val="1"/>
      </rPr>
      <t xml:space="preserve">    (refundacja poniesionych wydatków - płatność końcowa)</t>
    </r>
  </si>
  <si>
    <r>
      <t xml:space="preserve">        - Działania 3.3 Efektywność energetyczna w sektorze publicznym i mieszkaniowymi, na projekt pn. 
          </t>
    </r>
    <r>
      <rPr>
        <i/>
        <sz val="10"/>
        <rFont val="Times New Roman"/>
        <family val="1"/>
      </rPr>
      <t>"Termomodernizacja obiektów użyteczności publicznej: budynek Regionalnego Ośrodka Polityki 
           Społecznej w Toruniu"</t>
    </r>
  </si>
  <si>
    <r>
      <t xml:space="preserve">        - Działania 5.1 Infrastruktura drogowa, na projekt pn. </t>
    </r>
    <r>
      <rPr>
        <i/>
        <sz val="10"/>
        <rFont val="Times New Roman"/>
        <family val="1"/>
      </rPr>
      <t xml:space="preserve">"Przebudowa i rozbudowa drogi wojewódzkiej 
          Nr 255 Pakość - Strzelno od km 0+005 do km  21+910. Etap I - Rozbudowa drogi wojewódzkiej Nr 255
          na odc. od km 0+005 do km 2+220, dł. 2,215 km"
    </t>
    </r>
    <r>
      <rPr>
        <sz val="10"/>
        <rFont val="Times New Roman"/>
        <family val="1"/>
      </rPr>
      <t xml:space="preserve">     (refundacja poniesionych wydatków - płatność końcowa)</t>
    </r>
  </si>
  <si>
    <t>3. zmniejszenie dochodów na:</t>
  </si>
  <si>
    <t xml:space="preserve">   1) zadania bieżące w ramach:</t>
  </si>
  <si>
    <t xml:space="preserve">   2) zadania inwestycyjne w ramach:</t>
  </si>
  <si>
    <t>1. zwiększenie dochodów na zadania inwestycyjne w ramach Poddziałania 10.2.3 Kształcenie zawodowe</t>
  </si>
  <si>
    <t>Zmniejsza się dochody z tytułu dotacji celowej z budżetu państwa (budżet środków krajowych) zaplanowane w ramach Pomocy Technicznej RPO WK-P na lata 2014-2020, Działania 12.1 Wsparcie procesu zarządzania i wdrażania RPO łącznie o kwotę 1.388.860 zł, w tym na zadania bieżące o kwotę 1.266.460 zł oraz na zadania inwestycyjne o kwotę 122.400 zł, tj. do wysokości wynikającej ze zaktualizowanego Rocznego Planu udzielenia dotacji celowej z budżetu państwa na rok 2022. Ponadto dokonuje się przeniesienia planowanych dochodów w kwocie 150.000 zł poprzez zmniejszenie dotacji przeznaczonych na wydatki bieżące województwa - instytucji zarządzającej RPO przy jednoczesnym określeniu dotacji dla instytucji pośredniczącej na wydatki związane z funkcjonowaniem Biura ZIT BTOF 2014-2020.</t>
  </si>
  <si>
    <r>
      <t xml:space="preserve">Zmniejsza się dochody z tytułu dotacji z funduszy celowych o kwotę 40.000 zł w związku ze złożeniem korekty wniosku o dofinansowanie z Wojewódzkiego Funduszu Ochrony Środowiska i Gospodarki Wodnej w Toruniu przedsięwzięcia pt. "Opracowanie stanowiące podstawę do określenia aktualizacji obowiązujących programów ochrony powietrza dla 4 stref województwa kujawsko-pomorskiego wraz z uwzględnieniem nowych przekroczeń w zakresie pyłu zawieszonego PM2,5 oraz ogłoszenia prasowe" (zadanie zlecone z zakresu administracji rządowej pn. </t>
    </r>
    <r>
      <rPr>
        <i/>
        <sz val="10"/>
        <rFont val="Times New Roman"/>
        <family val="1"/>
      </rPr>
      <t>"Programy ochrony powietrza"</t>
    </r>
    <r>
      <rPr>
        <sz val="10"/>
        <rFont val="Times New Roman"/>
        <family val="1"/>
      </rPr>
      <t>).</t>
    </r>
  </si>
  <si>
    <r>
      <t xml:space="preserve"> 2) na projekt pn. </t>
    </r>
    <r>
      <rPr>
        <i/>
        <sz val="10"/>
        <rFont val="Times New Roman"/>
        <family val="1"/>
      </rPr>
      <t xml:space="preserve">"Wdecki Park Krajobrazowy - park zmysłów" </t>
    </r>
    <r>
      <rPr>
        <sz val="10"/>
        <rFont val="Times New Roman"/>
        <family val="1"/>
      </rPr>
      <t>realizowany przez Wdecki Park Krajobrazowy łącznie o kwotę 428.139 zł, w tym:</t>
    </r>
  </si>
  <si>
    <t xml:space="preserve">    - z budżetu środków europejskich na zadania bieżące o kwotę 148.069 zł oraz na zadania inwestycyjne o kwotę 255.620 zł;</t>
  </si>
  <si>
    <r>
      <t xml:space="preserve">Zwiększa się o kwotę 5.400 zł wydatki zaplanowane na zadanie własne pn. </t>
    </r>
    <r>
      <rPr>
        <i/>
        <sz val="10"/>
        <rFont val="Times New Roman"/>
        <family val="1"/>
      </rPr>
      <t xml:space="preserve">"Zobowiązania zlikwidowanych jednostek" </t>
    </r>
    <r>
      <rPr>
        <sz val="10"/>
        <rFont val="Times New Roman"/>
        <family val="1"/>
      </rPr>
      <t>z przeznaczeniem na pokrycie po zlikwidowanym z dniem 31 grudnia 2018 r. Kujawsko-Pomorskim Zarządzie Melioracji i Urządzeń Wodnych we Włocławku zobowiązań z tytułu zwrotu na rzecz pozwanego kosztów procesu oraz zwrotu wydatków tymczasowo pokrytych przez Skarb Państwa.</t>
    </r>
  </si>
  <si>
    <r>
      <t>W ramach zadania pn.</t>
    </r>
    <r>
      <rPr>
        <i/>
        <sz val="10"/>
        <rFont val="Times New Roman"/>
        <family val="1"/>
      </rPr>
      <t xml:space="preserve"> "Dotowanie kolejowych przewozów pasażerskich"</t>
    </r>
    <r>
      <rPr>
        <sz val="10"/>
        <rFont val="Times New Roman"/>
        <family val="1"/>
      </rPr>
      <t xml:space="preserve"> określa się wydatki w kwocie 1.002.659 zł finansowane z dotacji od jednostek samorządu terytorialnego w związku z podpisaniem z Województwem Mazowieckiem umowy na realizację wojewódzkich kolejowych przewozów pasażerskich na odcinku linii kolejowej nr 27 Nasielsk - Toruń Wschodni od stacji Sierp do granicy województwa mazowieckiego w okresie od dnia 31 stycznia 2022 r. do dnia 10 grudnia 2022 r. Jednocześnie zmniejsza się o kwotę 1.002.659 zł wydatki finansowane ze środków własnych województwa.</t>
    </r>
  </si>
  <si>
    <t xml:space="preserve"> - zmniejszenie wydatków o kwotę 307.910 zł w związku m.in. z mniejszymi kosztami usług związanych z przygotowaniem dróg do zimowego sezonu 
   oraz opłat z tytułu odprowadzania wód opadowych z nawierzchni dróg wojewódzkich.</t>
  </si>
  <si>
    <t xml:space="preserve">      w związku ze wzrostem cen towarów i usług na rynku budowlanym i koniecznością waloryzacji ogólnej wartości robót;</t>
  </si>
  <si>
    <r>
      <t xml:space="preserve">   3) zmniejszenie wydatków o kwotę 1.000.000 zł na zadanie pn.</t>
    </r>
    <r>
      <rPr>
        <i/>
        <sz val="10"/>
        <rFont val="Times New Roman"/>
        <family val="1"/>
      </rPr>
      <t xml:space="preserve"> "Budowa obwodnicy miasta Brodnicy". </t>
    </r>
    <r>
      <rPr>
        <sz val="10"/>
        <rFont val="Times New Roman"/>
        <family val="1"/>
      </rPr>
      <t>Środki przeniesione zostają na rok 2025</t>
    </r>
    <r>
      <rPr>
        <i/>
        <sz val="10"/>
        <rFont val="Times New Roman"/>
        <family val="1"/>
      </rPr>
      <t xml:space="preserve"> 
       </t>
    </r>
    <r>
      <rPr>
        <sz val="10"/>
        <rFont val="Times New Roman"/>
        <family val="1"/>
      </rPr>
      <t>zgodnie ze zaktualizowanym harmonogramem rzeczowo-finansowym ujętym we wniosku o dofinansowanie z Rządowego Funduszu Rozwoju 
       Dróg. Następuje przeniesienie wydatków pomiędzy latami realizacji.</t>
    </r>
  </si>
  <si>
    <t>Odstępuje się w 2022 r. od udzielenia pomocy finansowej gminie Chełmża na dofinansowanie budowy komunalnego budynku mieszkalnego, 4-lokalowego w miejscowości Nawra, w celu zapewnienia lokali zastępczych dla czterech rodzin obecnie zamieszkujących zespół pałacowo-parkowy w Nawrze i zmniejsza wydatki o kwotę 150.000 zł. Zmiana wynika z rozwiązania umowy z gminą Chełmża na skutek braku finansowania inwestycji ze środków Banku Gospodarstwa Krajowego w roku bieżącym.</t>
  </si>
  <si>
    <r>
      <t xml:space="preserve">   - o kwotę 2.791.298 zł na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II etap" </t>
    </r>
    <r>
      <rPr>
        <sz val="10"/>
        <rFont val="Times New Roman"/>
        <family val="1"/>
      </rPr>
      <t xml:space="preserve"> 
     w związku ze zgłoszeniem przez partnera projektu wydłużenia terminu realizacji umowy z wykonawcą w zakresie modernizacji/budowy systemu 
     ZSI. Środki przeniesione zostają na rok 2023;</t>
    </r>
  </si>
  <si>
    <t>Dokonuje się zmian w bieżącym utrzymaniu:</t>
  </si>
  <si>
    <t xml:space="preserve">     - przeniesienie planowanych wydatków między podziałkami klasyfikacji budżetowej w kwocie 7.592 zł oraz zwiększenie wydatków o kwotę
       49.389 zł w grupie wynagrodzeń i pochodnych w celu urealnienia planu do przewidywanego wykonania;</t>
  </si>
  <si>
    <t xml:space="preserve">    - w kwocie 2.000 zł w ramach podzadania Koszty instytucji w celu zabezpieczenia środków na usługi tłumaczeniowe;</t>
  </si>
  <si>
    <r>
      <t xml:space="preserve">Zmniejsza się o kwotę 163.000 zł wydatki na zadanie wieloletnie pn. </t>
    </r>
    <r>
      <rPr>
        <i/>
        <sz val="10"/>
        <rFont val="Times New Roman"/>
        <family val="1"/>
      </rPr>
      <t xml:space="preserve">"Promocja Województwa Kujawsko-Pomorskiego w ramach współpracy z przewoźnikami lotniczymi", </t>
    </r>
    <r>
      <rPr>
        <sz val="10"/>
        <rFont val="Times New Roman"/>
        <family val="1"/>
      </rPr>
      <t>tj. do kwoty planowanej do poniesienia w 2022 roku na promocję w liniach lotniczych oraz na międzynarodowych trasach lotniczych.</t>
    </r>
  </si>
  <si>
    <t>Zmniejsza się o kwotę 564.984 zł wydatki zaplanowane na pokrycie kosztów odsetek od kredytów komercyjnych zaciągniętych w latach 2013-2021 w celu urealnienia planu do łącznej kwoty przypadającej do spłaty w roku 2022.</t>
  </si>
  <si>
    <t>Rozwiązuje się rezerwę celową na remonty obiektów jednostek organizacyjnych w kwocie 11.837 zł.</t>
  </si>
  <si>
    <t>W związku z zabezpieczeniem środków na nagrody jubileuszowe i odprawy emerytalne oraz wynagrodzenia pracowników pedagogicznych w planach finansowych poszczególnych placówek oświatowych, zmniejsza się wydatki w planie finansowym Urzędu Marszałkowskiego:</t>
  </si>
  <si>
    <r>
      <t xml:space="preserve"> - o kwotę 362.511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</si>
  <si>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593.118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</si>
  <si>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>Zwiększa się o kwotę 4.748 zł wydatki zaplanowane na bieżące utrzymanie Zespołu Szkół Nr 33 Specjalnych w Bydgoszczy w celu zabezpieczenia środków na wynagrodzenia i pochodne.</t>
  </si>
  <si>
    <r>
      <t xml:space="preserve"> - o kwotę 146.747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</si>
  <si>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242.424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</si>
  <si>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r>
      <t xml:space="preserve"> - o kwotę 74.007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</si>
  <si>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106.456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</si>
  <si>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>1) w planie finansowym Urzędu Marszałkowskiego:</t>
  </si>
  <si>
    <r>
      <t xml:space="preserve">    - o kwotę 227.136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</si>
  <si>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   - o kwotę 102.897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</si>
  <si>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 xml:space="preserve">    w związku z zabezpieczeniem środków na nagrody jubileuszowe i odprawy emerytalne oraz wynagrodzenia pracowników pedagogicznych 
    w planach finansowych poszczególnych placówek oświatowych;</t>
  </si>
  <si>
    <t>W związku z zabezpieczeniem środków na nagrody jubileuszowe i odprawy emerytalne oraz na wynagrodzenia pracowników pedagogicznych w planie finansowym Kujawsko-Pomorskiego Centrum Kształcenia Zawodowego w Bydgoszczy, zmniejsza się wydatki w planie finansowym Urzędu Marszałkowskiego:</t>
  </si>
  <si>
    <r>
      <t xml:space="preserve"> - o kwotę 293.960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</si>
  <si>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157.651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</si>
  <si>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r>
      <t xml:space="preserve">    - o kwotę 187.876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</si>
  <si>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   - o kwotę 190.568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</si>
  <si>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>2) w planie finansowym Biblioteki Pedagogicznej w Toruniu o kwotę 18.000 zł na bieżące utrzymanie w grupie pozostałych wydatków bieżących 
    w związku z mniejszymi opłatami za zużycie energii elektrycznej.</t>
  </si>
  <si>
    <r>
      <t xml:space="preserve"> - o kwotę 17.700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</si>
  <si>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59.083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</si>
  <si>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r>
      <t xml:space="preserve">Zmniejsza się o kwotę 9.570 zł wydatki na zadanie własne pn. </t>
    </r>
    <r>
      <rPr>
        <i/>
        <sz val="10"/>
        <rFont val="Times New Roman"/>
        <family val="1"/>
      </rPr>
      <t xml:space="preserve">"Pomoc zdrowotna dla nauczycieli" </t>
    </r>
    <r>
      <rPr>
        <sz val="10"/>
        <rFont val="Times New Roman"/>
        <family val="1"/>
      </rPr>
      <t>w części ujętej w planie finansowym Urzędu Marszałkowskiego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Środki przeniesione zostają do rozdziału 85495.</t>
    </r>
  </si>
  <si>
    <t>1. zmniejszeniu:</t>
  </si>
  <si>
    <t xml:space="preserve">   1) wydatków bieżących:</t>
  </si>
  <si>
    <t xml:space="preserve">       - o kwotę 259.540 zł na Poddziałanie 10.1.3 Kształcenie zawodowe w ramach ZIT;</t>
  </si>
  <si>
    <t xml:space="preserve">       - o kwotę 499.752 zł na Poddziałanie 10.2.3 Kształcenie zawodowe;</t>
  </si>
  <si>
    <t xml:space="preserve">   2) wydatków inwestycyjnych o kwotę 70.675 zł na Poddziałanie 3.5.1 Efektywność energetyczna w sektorze publicznym i mieszkaniowym 
       w ramach ZIT;</t>
  </si>
  <si>
    <t>2. zwiększeniu wydatków inwestycyjnych o kwotę 4.000 zł na Poddziałanie 10.2.3 Kształcenie zawodowe;</t>
  </si>
  <si>
    <t>3. przeniesieniu wydatków bieżących w kwocie 5.158 zł pomiędzy dotacjami dla podmiotów zaliczanych i niezaliczanych do sektora finansów 
    publicznych sklasyfikowanych w tym samym paragrafie w ramach Poddziałania 10.2.3 Kształcenie zawodowe.</t>
  </si>
  <si>
    <t xml:space="preserve"> - zmniejszenie wydatków łącznie o kwotę 4.715.108 zł, w tym wydatków bieżących o kwotę 45.816 zł oraz wydatków inwestycyjnych o kwotę 
   4.669.292 zł;</t>
  </si>
  <si>
    <r>
      <t xml:space="preserve">Zmniejsza się o kwotę 612.240 zł wydatki zaplanowane na projekt pn. </t>
    </r>
    <r>
      <rPr>
        <i/>
        <sz val="10"/>
        <rFont val="Times New Roman"/>
        <family val="1"/>
      </rPr>
      <t>"Doposażenie szpitali w województwie kujawsko-pomorskim związane z zapobieganiem, przeciwdziałaniem, zwalczaniem COVID-19"</t>
    </r>
    <r>
      <rPr>
        <sz val="10"/>
        <rFont val="Times New Roman"/>
        <family val="1"/>
      </rPr>
      <t xml:space="preserve"> realizowany przez Urząd Marszałkowski w ramach RPO WK-P 2014-2020, Poddziałania 6.1.1 w związku z przeniesieniem na rok 2023 części kosztów wynagrodzeń pracowników i kosztów administracyjnych oraz środków niewydatkowanych na zakup sprzętu medycznego. Wydłuża się okres realizacji projektu, ogólna wartość się nie zmienia.</t>
    </r>
  </si>
  <si>
    <t>W celu dostosowania planu wydatków do wielkości prognozowanego współfinansowania krajowego dla projektów przewidzianych do realizacji przez beneficjentów w 2022 r. w ramach rozstrzygniętych konkursów RPO WK-P 2014-2020 zmniejsza się o kwotę 12.592 zł wydatki bieżące zaplanowane na Poddziałanie 9.4.1 Rozwój podmiotów sektora ekonomii społecznej.</t>
  </si>
  <si>
    <r>
      <t xml:space="preserve">Zmniejsza się o kwotę 4.285.148 zł wydatki zaplanowane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przez Regionalny Ośrodek Polityki Społecznej w Toruniu w ramach Programu Operacyjnego Wiedza Edukacja Rozwój 2014-2020, Działania 2.5 w związku z oszczędnościami po zakończeniu działań dotyczących COVID-19 i wyrażeniem zgody przez Ministerstwo Rodziny i Polityki Społecznej na przeprowadzenie ogólnopolskiej diagnozy w zakresie deinstytucjonalizacji usług społecznych. Środki przeniesione zostają na rok 2023, ogólna wartość projektu nie ulega zmianie.</t>
    </r>
  </si>
  <si>
    <t xml:space="preserve">Określa się wydatki w kwocie 500.000 zł na podwyższenie kapitału zakładowego Spółki Zakład Sprzętu Ortopedycznego i Rehabilitacyjnego Sp. z o.o. z przeznaczeniem zabezpieczenie i ustabilizowanie sytuacji finansowej Spółki. Wniesienie kapitału nastąpi poprzez objęcie 1.000 nowych udziałów o wartości nominalnej 500 zł każdy. </t>
  </si>
  <si>
    <t>W celu dostosowania planu wydatków do wielkości prognozowanego współfinansowania krajowego dla projektów przewidzianych do realizacji przez beneficjentów w 2022 r. w ramach rozstrzygniętych konkursów RPO WK-P 2014-2020 zmniejsza się o kwotę 37.729 zł wydatki bieżące na Poddziałanie 8.5.2 Wsparcie outplacementowe ujęte w planie finansowym Wojewódzkiego Urzędu Pracy w Toruniu.</t>
  </si>
  <si>
    <r>
      <t xml:space="preserve"> - o kwotę 20.800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</si>
  <si>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33.646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</si>
  <si>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r>
      <t xml:space="preserve"> - o kwotę 688.874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</si>
  <si>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230.798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</si>
  <si>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>W celu zabezpieczenia środków na wynagrodzenia i pochodne zwiększa się wydatki na bieżące utrzymanie:</t>
  </si>
  <si>
    <r>
      <t xml:space="preserve"> - o kwotę 44.793 zł na zadanie własne pn. </t>
    </r>
    <r>
      <rPr>
        <i/>
        <sz val="10"/>
        <rFont val="Times New Roman"/>
        <family val="1"/>
      </rPr>
      <t>"Jednorazowe płatności jednostek oświatowych";</t>
    </r>
  </si>
  <si>
    <r>
      <t xml:space="preserve"> - o kwotę 105.635 zł na zadanie własne pn. </t>
    </r>
    <r>
      <rPr>
        <i/>
        <sz val="10"/>
        <rFont val="Times New Roman"/>
        <family val="1"/>
      </rPr>
      <t>"Regulacja wynagrodzeń nauczycieli".</t>
    </r>
    <r>
      <rPr>
        <sz val="10"/>
        <rFont val="Times New Roman"/>
        <family val="1"/>
      </rPr>
      <t xml:space="preserve"> </t>
    </r>
  </si>
  <si>
    <t xml:space="preserve"> - o kwotę 831 zł w planie finansowym Zespołu Szkół Nr 33 Specjalnych dla Dzieci i Młodzieży Przewlekle Chorej w Bydgoszczy;</t>
  </si>
  <si>
    <t xml:space="preserve"> w związku z niewykorzystaniem środków na indywidualne formy doskonalenia zawodowego nauczycieli wychowawców;</t>
  </si>
  <si>
    <t>W związku z Decyzjami Marszałka Województwa przyznającymi świadczenia na pomoc zdrowotną dla nauczycieli oraz nauczycieli emerytów i rencistów ze szkół i placówek prowadzonych przez Samorząd Województwa, wydanymi po rozpatrzeniu wniosków złożonych w drugiej turze tj. w terminie do dnia 30 września 2022 roku, zwiększa się łącznie o kwotę 9.570 zł wydatki w planach finansowych jednostek oświatowych, w tym:</t>
  </si>
  <si>
    <t>zmniejszeniem planowanych dochodów o kwotę 66.531.899,51 zł, tj. do kwoty 1.670.693.394,93 zł;</t>
  </si>
  <si>
    <t>zmniejszeniem planowanych wydatków o kwotę 86.531.899,51 zł, tj. do kwoty 1.679.526.660,03 zł;</t>
  </si>
  <si>
    <t>zmniejszeniem planowanych przychodów o kwotę 20.000.000,00 zł, tj. do kwoty 26.414.217,10 zł, w wyniku zmniejszenia wolnych środków na sfinansowanie planowanego deficytu budżetowego o kwotę 20.000.000 zł, tj. z kwoty 26.235.365,04 zł do kwoty 6.235.365,04 zł,</t>
  </si>
  <si>
    <t xml:space="preserve">zmniejszeniem planowanego deficytu budżetowego o kwotę 20.000.000 zł, tj. z kwoty 28.833.265,10 zł do kwoty 8.833.265,10 zł. </t>
  </si>
  <si>
    <t xml:space="preserve">W celu dostosowania planu wydatków do wielkości prognozowanego współfinansowania krajowego dla projektów przewidzianych do realizacji przez beneficjentów w 2022 r. w ramach rozstrzygniętych konkursów RPO WK-P 2014-2020 zmniejsza się wydatki na Działanie 3.4 Zrównoważona mobilność miejska i promowanie strategii niskoemisyjnych łącznie o kwotę 1.051.248 zł, w tym wydatki bieżące o kwotę 2.800 zł oraz wydatki inwestycyjne o kwotę 1.048.448 zł. </t>
  </si>
  <si>
    <t>W celu dostosowania planu wydatków do wielkości prognozowanego współfinansowania krajowego dla projektów przewidzianych do realizacji przez beneficjentów w 2022 r. w ramach rozstrzygniętych konkursów RPO WK-P 2014-2020 zmniejsza się wydatki na Działanie 4.3 Rozwój infrastruktury wodno-ściekowej łącznie o kwotę 279.615 zł, w tym wydatki bieżące o kwotę 100 zł oraz wydatki inwestycyjne o kwotę 279.515 zł.</t>
  </si>
  <si>
    <r>
      <t xml:space="preserve">Zmniejsza się wydatki zaplanowane na zadanie zlecone z zakresu administracji rządowej pn. </t>
    </r>
    <r>
      <rPr>
        <i/>
        <sz val="10"/>
        <rFont val="Times New Roman"/>
        <family val="1"/>
      </rPr>
      <t xml:space="preserve">"Programy ochrony powietrza" </t>
    </r>
    <r>
      <rPr>
        <sz val="10"/>
        <rFont val="Times New Roman"/>
        <family val="1"/>
      </rPr>
      <t xml:space="preserve">w części finansowanej z Wojewódzkiego Funduszu Ochrony Środowiska i Gospodarki Wodnej w Toruniu o kwotę 40.000 zł w związku ze złożeniem korekty wniosku o dofinansowanie przedsięwzięcia pt. "Opracowanie stanowiące podstawę do określenia aktualizacji obowiązujących programów ochrony powietrza dla 4 stref województwa kujawsko-pomorskiego wraz z uwzględnieniem nowych przekroczeń w zakresie pyłu zawieszonego PM2,5 oraz ogłoszenia prasowe". </t>
    </r>
  </si>
  <si>
    <r>
      <t xml:space="preserve">Określa się dotację celową na pomoc finansową w kwocie 300.000 zł dla gminy Dobrzyń nad Wisłą przeznaczeniem na dofinansowanie zadania inwestycyjnego pn. </t>
    </r>
    <r>
      <rPr>
        <i/>
        <sz val="10"/>
        <rFont val="Times New Roman"/>
        <family val="1"/>
      </rPr>
      <t>"Budowa Punktu Selektywnej Zbiórki Odpadów Komunalnych w Dobrzyniu nad Wisłą".</t>
    </r>
  </si>
  <si>
    <t>W celu dostosowania planu wydatków do wielkości prognozowanego współfinansowania krajowego dla projektów przewidzianych do realizacji przez beneficjentów w 2022 r. w ramach rozstrzygniętych konkursów RPO WK-P 2014-2020 dokonuje się zmian poprzez:</t>
  </si>
  <si>
    <t>1) zmniejszenie wydatków:</t>
  </si>
  <si>
    <t xml:space="preserve"> - Galerii i Ośrodka Plastycznej Twórczości Dziecka w Toruniu o kwotę 34.839 zł, w tym o kwotę 2.443 zł z przeznaczeniem na wypłatę odprawy     
   emerytalnej oraz o kwotę 4.583 zł na zwiększone koszty zużycia energii elektrycznej i cieplnej;</t>
  </si>
  <si>
    <t xml:space="preserve"> - o kwotę 15.000 zł na zadanie pn. "Wykonanie systemu oddymiania klatki schodowej w budynku Wojewódzkiej i Miejskiej Biblioteki Publicznej 
   w Bydgoszczy przy ul. Stary Rynek 22" na skutek przedłużającej się procedury przetargowej na wyłonienie wykonawcy systemu oddymiania.</t>
  </si>
  <si>
    <r>
      <t xml:space="preserve"> - o kwotę 118.370 zł na zadanie własne pn. </t>
    </r>
    <r>
      <rPr>
        <i/>
        <sz val="10"/>
        <rFont val="Times New Roman"/>
        <family val="1"/>
      </rPr>
      <t xml:space="preserve">"Upowszechnianie kultury" </t>
    </r>
    <r>
      <rPr>
        <sz val="10"/>
        <rFont val="Times New Roman"/>
        <family val="1"/>
      </rPr>
      <t xml:space="preserve">w związku z odstąpieniem od realizacji cyklu "Region Chopina" oraz 
   mniejszymi kosztami organizacji uroczystości wręczenia nagród z okazji Międzynarodowego Dnia Muzeów;  </t>
    </r>
  </si>
  <si>
    <r>
      <t xml:space="preserve">     - o kwotę 369.282 zł na projekt pn. </t>
    </r>
    <r>
      <rPr>
        <i/>
        <sz val="10"/>
        <rFont val="Times New Roman"/>
        <family val="1"/>
      </rPr>
      <t xml:space="preserve">"Przyroda bez barier-aktywni niepełnosprawni" </t>
    </r>
    <r>
      <rPr>
        <sz val="10"/>
        <rFont val="Times New Roman"/>
        <family val="1"/>
      </rPr>
      <t>realizowany przez Gostynińsko-Włocławski Park 
       Krajobrazowy, w tym wydatki bieżące o kwotę 204.482 zł oraz wydatki inwestycyjne o kwotę 164.800 zł. Zmiana wynika z późnego podpisania
       umowy o dofinansowanie projektu i braku możliwości wydatkowania środków na modernizację i rozbudowę infrastruktury obiektu oraz 
       wdrożenie rozwiązań technicznych w zakresie komunikacji a także organizacji szkoleń i kursów przygotowujących merytorycznie personel Parku
       do pracy z osobami niepełnosprawnymi;</t>
    </r>
  </si>
  <si>
    <r>
      <t xml:space="preserve">     - o kwotę 3.144.711 zł na projekt pn.</t>
    </r>
    <r>
      <rPr>
        <i/>
        <sz val="10"/>
        <rFont val="Times New Roman"/>
        <family val="1"/>
      </rPr>
      <t xml:space="preserve"> "Modernizacja zagrody wiejskiej w Dusocinie na potrzeby ośrodka edukacji ekologicznej na terenie 
       Parku Krajobrazowego Góry Łosiowe wraz z czynną ochroną przyrody na obszarze Natura 2000",</t>
    </r>
    <r>
      <rPr>
        <sz val="10"/>
        <rFont val="Times New Roman"/>
        <family val="1"/>
      </rPr>
      <t xml:space="preserve"> w tym wydatki bieżące o kwotę 310.232 zł 
       oraz wydatki inwestycyjne o kwotę 2.834.479 zł w związku z przeniesieniem na rok 2023 zakresu rzeczowo-finansowanego dotyczącego 
       modernizacji zagrody, zakupu wyposażenia ośrodka edukacji ekologicznej na terenie Parku Krajobrazowego "Góry Łosiowe" i działań 
       informacyjno-edukacyjnych oraz części kosztów zarządzania projektem. Ogólna wartość nie ulega zmianie;</t>
    </r>
  </si>
  <si>
    <t>Określa się dochody w kwocie 85 zł uzyskane z tytułu sprzedaży składników majątkowych osiągane przez Zarząd Dróg Wojewódzkich w Bydgoszczy oraz zwiększa o kwotą 1.880 zł dochody z tytułu wynagrodzenia płatnika składek ZUS i płatnika podatku dochodowego od osób fizycznych.</t>
  </si>
  <si>
    <r>
      <t>Zmniejsza się dochody z tytułu dotacji celowej z budżetu państwa zaplanowane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przez Regionalny Ośrodek Polityki Społecznej w Toruniu w ramach Programu Operacyjnego Wiedza Edukacja Rozwój 2014-2020, Działania 2.5 łącznie o kwotę 4.285.148 zł, w tym z budżetu środków europejskich o kwotę 3.665.405 zł oraz z budżetu państwa na współfinansowanie krajowe o kwotę 619.743 zł. Zmiana wynika z przeniesienia oszczędności na nowe działania projektowe przewidziane w roku 2023.</t>
    </r>
  </si>
  <si>
    <t>Zmniejsza się o kwotę 13.399.042 zł dochody z tytułu dotacji od jednostek samorządu terytorialnego zaplanowane dla Opery NOVA w Bydgoszczy na rozbudowę gmachu Opery o IV krąg, tj. do wysokości określonej w uchwale Rady Miasta Bydgoszczy w sprawie udzielenia pomocy finansowej Województwu Kujawsko-Pomorskiemu. Środki przeniesione zostają na lata następne w związku ze zmianą terminu rozpoczęcia inwestycji.</t>
  </si>
  <si>
    <t>w związku z opóźnieniami w realizacji ww. zadań i zmianą kwot pomocy finansowej udzielonej Województwu Kujawsko-Pomorskiemu w poszczególnych latach przez Miasto Bydgoszcz.</t>
  </si>
  <si>
    <r>
      <t xml:space="preserve">       - o kwotę 1.078.229 zł na zadanie pn.</t>
    </r>
    <r>
      <rPr>
        <i/>
        <sz val="10"/>
        <rFont val="Times New Roman"/>
        <family val="1"/>
      </rPr>
      <t xml:space="preserve"> "Drogowa Inicjatywa Samorządowa"</t>
    </r>
    <r>
      <rPr>
        <sz val="10"/>
        <rFont val="Times New Roman"/>
        <family val="1"/>
      </rPr>
      <t xml:space="preserve"> w związku z odstąpieniem w 2022 r. od realizacji inwestycji 
         "Przebudowa drogi wojewódzkiej nr 557 Rypin-Lipno od km 29+537 do km 30+379" na skutek problemów z powiązaniem prac budowlanych 
         w części dotyczącej chodnika do planowanej przebudowy DW Nr 557 oraz konieczności wykonania dodatkowego systemu drenażu;</t>
    </r>
  </si>
  <si>
    <t xml:space="preserve"> - o kwotę 200.000 zł z tytułu poręczenia kredytu w formie limitu kredytowego wielocelowego zaciągniętego przez Pałac Lubostroń w Lubostroniu
   w związku z wygaśnięciem zobowiązania w dniu 29 października br. i brakiem zadłużenia Instytucji wobec banku udzielającego kredytu;</t>
  </si>
  <si>
    <t xml:space="preserve">   - o kwotę 2.216 zł w planie finansowym Kujawsko-Pomorskiego Specjalnego Ośrodka Szkolno-Wychowawczego nr 1 w Bydgoszczy;</t>
  </si>
  <si>
    <t>Określa się wydatki w kwocie 2.000.000 zł na podwyższenie kapitału Spółki Przedsiębiorstwo Uzdrowisko Ciechocinek S.A. Wniesienie kapitału nastąpi poprzez objęcie 200.000 akcji o wartości nominalnej 10 zł każda. Środki przeznaczone zostaną na utrzymanie zabytkowej infrastruktury, którą zarządza Spółka.</t>
  </si>
  <si>
    <r>
      <t xml:space="preserve">   2) zwiększenie wydatków o kwotę 454 572 zł na zadanie pn. </t>
    </r>
    <r>
      <rPr>
        <i/>
        <sz val="10"/>
        <rFont val="Times New Roman"/>
        <family val="1"/>
      </rPr>
      <t>"Modernizacja dróg wojewódzkich, grupa I - Kujawsko-pomorskiego planu 
       spójności komunikacji drogowej i kolejowej 2014-2020"</t>
    </r>
    <r>
      <rPr>
        <sz val="10"/>
        <rFont val="Times New Roman"/>
        <family val="1"/>
      </rPr>
      <t xml:space="preserve"> w związku ze wzrostem cen towarów i usług na rynku budowlanym i koniecznością 
       zabezpieczenia środków na odnowę nawierzchni drogi wojewódzkiej Nr 241 Tuchola-Rogóźno, odc. Sępólno-Grochowiec, od km 28+610 do km 
       29+610, dł. 1.000 km, odc. II od km 29+110 do km 29+610, dł. 0,500 km;</t>
    </r>
  </si>
  <si>
    <t xml:space="preserve">W celu dostosowania planu wydatków do wielkości prognozowanego współfinansowania krajowego dla projektów przewidzianych do realizacji przez beneficjentów w 2022 r. w ramach rozstrzygniętych konkursów RPO WK-P 2014-2020 zmniejsza się o kwotę 333.815 zł wydatki bieżące zaplanowane na Działanie 10.4.2 Edukacja dorosłych na rzecz rynku pracy. </t>
  </si>
  <si>
    <r>
      <t xml:space="preserve">Określa się wydatki w kwocie 742.755 zł na zadanie własne pn. </t>
    </r>
    <r>
      <rPr>
        <i/>
        <sz val="10"/>
        <rFont val="Times New Roman"/>
        <family val="1"/>
      </rPr>
      <t>"Zwrot dotacji - przewozy autobusowe"</t>
    </r>
    <r>
      <rPr>
        <sz val="10"/>
        <rFont val="Times New Roman"/>
        <family val="1"/>
      </rPr>
      <t xml:space="preserve"> z przeznaczeniem na zwrot do Funduszu rozwoju przewozów autobusowych środków pobranych w nadmiernej wysokości w roku 2021 przez operatorów z tytułu rekompensaty za świadczenie usług w zakresie publicznego transportu zbiorowego w przewozach autobusowych.</t>
    </r>
  </si>
  <si>
    <t>Zwiększa się o kwotę 260.000 zł wydatki zaplanowane na podwyższenie kapitału zakładowego spółki Regionalny Ośrodek Edukacji Ekologicznej sp. z o.o. Środki uzyskane z podwyższenia kapitału przeznaczone zostaną na zwiększony wkład własny do projektu pn. "Krótki Łańcuch Żywności - pilotaż w Toruniu" współfinansowanego w ramach PROW 2014-2020 w związku ze wzrostem kosztów budowy i wyposażenia centrum logistyczno-wystawienniczego.</t>
  </si>
  <si>
    <r>
      <t xml:space="preserve">2. Działania 2.2 Cyfrowa dostępność i użyteczność informacji sektora publicznego oraz zasobów nauki, na projekt pn. </t>
    </r>
    <r>
      <rPr>
        <i/>
        <sz val="10"/>
        <rFont val="Times New Roman"/>
        <family val="1"/>
      </rPr>
      <t xml:space="preserve">"Kultura w zasięgu 2.0" 
    </t>
    </r>
    <r>
      <rPr>
        <sz val="10"/>
        <rFont val="Times New Roman"/>
        <family val="1"/>
      </rPr>
      <t>o kwotę 2.307.373 zł w związku z przedłużającymi się postępowaniami przetargowymi dotyczącymi zakupu usług digitalizacji w technice 3D, 
    dostawy i wdrożenia platformy wirtualnego przewodnictwa (platforma i dostawa multimediów) oraz późnym podpisaniem umów w wykonawcami 
    na dostawę sprzętu. Środki przeniesione zostają na rok 2023 w części dotyczącej zadań realizowanych przez partnerów projektu.</t>
    </r>
  </si>
  <si>
    <r>
      <t xml:space="preserve"> - projektu pn. </t>
    </r>
    <r>
      <rPr>
        <i/>
        <sz val="10"/>
        <rFont val="Times New Roman"/>
        <family val="1"/>
      </rPr>
      <t>"Zwiększenie efektywności energetycznej budynku Urzędu Marszałkowskiego Województwa Kujawsko-Pomorskiego w Toruniu 
   jako element kompleksowej modernizacji budynku"</t>
    </r>
    <r>
      <rPr>
        <sz val="10"/>
        <rFont val="Times New Roman"/>
        <family val="1"/>
      </rPr>
      <t xml:space="preserve"> planowanego w ramach RPO WK-P, Działania 3.3 i zmniejsza wydatki łącznie o kwotę 
   4.221.211 zł, w tym wydatki bieżące o kwotę 14.252 zł oraz wydatki inwestycyjne o kwotę 4.206.959 zł. Zmiana wynika z wyczerpania kwoty alokacji 
   w ramach konkursu RPKP.03.03.00-IZ.00-04--404/20 i braku dofinansowania na ww. projekt; </t>
    </r>
  </si>
  <si>
    <t xml:space="preserve">    - o kwotę 19.000 zł na podzadanie Komitet Monitorujący;</t>
  </si>
  <si>
    <t>Określa się wydatki w kwocie 150.000 zł na Działanie 12.1 Wsparcie procesu zarządzania i wdrażania RPO Pomocy Technicznej Regionalnego Programu Operacyjnego Województwa Kujawsko-Pomorskiego 2014-2020 z przeznaczeniem na dofinansowanie kosztów funkcjonowania biura ZIT BTOF ponoszonych przez instytucję pośredniczącą, której powierzone zostały zadania w ramach instrumentu Zintegrowane Inwestycje Terytorialne RPO WK-P na lata 2014-2020.</t>
  </si>
  <si>
    <r>
      <t xml:space="preserve">Zmniejsza się o kwotę 9.429 zł wydatki na zadanie własne pn. </t>
    </r>
    <r>
      <rPr>
        <i/>
        <sz val="10"/>
        <rFont val="Times New Roman"/>
        <family val="1"/>
      </rPr>
      <t>"Regulacja wynagrodzeń nauczycieli"</t>
    </r>
    <r>
      <rPr>
        <sz val="10"/>
        <rFont val="Times New Roman"/>
        <family val="1"/>
      </rPr>
      <t xml:space="preserve"> ujęte w planie finansowym Urzędu Marszałkowskiego w związku z zabezpieczeniem środków na wynagrodzenia pracowników pedagogicznych w planie finansowym Zespołu Szkół Nr 33 Specjalnych w Bydgoszczy.</t>
    </r>
  </si>
  <si>
    <r>
      <t xml:space="preserve">2) w planie finansowym Kujawsko-Pomorskiego Specjalnego Ośrodka Szkolno-Wychowawczego w Toruniu o kwotę 38.475 zł na zadanie 
    pn. </t>
    </r>
    <r>
      <rPr>
        <i/>
        <sz val="10"/>
        <rFont val="Times New Roman"/>
        <family val="1"/>
      </rPr>
      <t xml:space="preserve">"Praktyki uczniowskie" </t>
    </r>
    <r>
      <rPr>
        <sz val="10"/>
        <rFont val="Times New Roman"/>
        <family val="1"/>
      </rPr>
      <t>w związku z organizacją mniejszej ilości zajęć praktycznej nauki zawodu dla uczniów Branżowej Szkoły Zawodowej 
    I Stopnia w zawodach stolarz, monter sieci, instalacji i urządzeń sanitarnych oraz monter zabudowy i robót wykończeniowych w budownictwie.</t>
    </r>
  </si>
  <si>
    <t xml:space="preserve">    - o kwotę 58.815 zł w planie finansowym Kujawsko-Pomorskiego Specjalnego Ośrodka Szkolno-Wychowawczego nr 2 w Bydgoszczy;</t>
  </si>
  <si>
    <t>Określa się wydatki w kwocie 2.247.727 zł na pokrycie kosztów opracowania dokumentacji projektowej dla strategicznych zadań w szpitalach wojewódzkich, które nie mogą być pokryte w ramach Pomocy Technicznej RPO WK-P 2014-2020, Działania 12.1.</t>
  </si>
  <si>
    <t>Zmniejsza się o kwotę 301.000 zł dotację inwestycyjną dla Pałacu Lubostroń w Lubostroniu na wykonanie instalacji sygnalizacji pożaru dla dwóch budynków Pałacu, tj. do wysokości kosztów sporządzenia dokumentacji projektowej systemu sygnalizacji pożaru dla Pałacu Głównego i Oficyny wraz z niezbędnymi uzgodnieniami. Ze względu na unieważnienie postępowania przetargowego na wyłonienie wykonawcy instalacji, nie ma możliwości wydatkowania pozostałej kwoty roku bieżącym.</t>
  </si>
  <si>
    <t>Zmniejsza się dotacje dla Wojewódzkiej i Miejskiej Biblioteki Publicznej im. dr Witolda Bełzy w Bydgoszczy finansowane z dotacji Miasta Bydgoszczy:</t>
  </si>
  <si>
    <r>
      <t xml:space="preserve"> - o kwotę 97.570 zł na projekt pn. </t>
    </r>
    <r>
      <rPr>
        <i/>
        <sz val="10"/>
        <rFont val="Times New Roman"/>
        <family val="1"/>
      </rPr>
      <t>"Młyn Kultury - Przebudowa, rozbudowa i zmiana sposobu użytkowania budynku magazynowego przy 
   ul. Kościuszki 77 w Toruniu - na budynek o funkcji użyteczności publicznej"</t>
    </r>
    <r>
      <rPr>
        <sz val="10"/>
        <rFont val="Times New Roman"/>
        <family val="1"/>
      </rPr>
      <t xml:space="preserve"> realizowany w ramach POIiŚ, Działania 8.1. Zmiana wynika 
   z przedłużających się prac budowlanych i konieczności przeniesienia części działań promocyjnych na rok 2023. Wydłuża się okres realizacji 
   zadania, ogólna wartość się nie zmienia.</t>
    </r>
  </si>
  <si>
    <r>
      <t xml:space="preserve">     - o kwotę 428.139 zł na projekt pn. </t>
    </r>
    <r>
      <rPr>
        <i/>
        <sz val="10"/>
        <rFont val="Times New Roman"/>
        <family val="1"/>
      </rPr>
      <t xml:space="preserve">"Wdecki Park Krajobrazowy - park zmysłów" </t>
    </r>
    <r>
      <rPr>
        <sz val="10"/>
        <rFont val="Times New Roman"/>
        <family val="1"/>
      </rPr>
      <t>realizowany przez Wdecki Park Krajobrazowy, w tym wydatki 
       bieżące o kwotę 157.039 zł oraz wydatki inwestycyjne o kwotę 271.100 zł. Zmiana wynika z późnego podpisania umowy o dofinansowanie 
       projektu i braku możliwości wydatkowania środków na zakup platformy przyschodowej i platformy pływającej umożliwiającej wsiadanie
       i wysiadanie z tramwaju wodnego, na wdrożenie rozwiązań technicznych w zakresie komunikacji a także organizacji szkoleń i kursów 
       przygotowujących merytorycznie personel Parku do pracy z osobami niepełnosprawnymi w roku bieżącym;</t>
    </r>
  </si>
  <si>
    <r>
      <t xml:space="preserve">     - o kwotę 635.097 zł na projekt pn. </t>
    </r>
    <r>
      <rPr>
        <i/>
        <sz val="10"/>
        <rFont val="Times New Roman"/>
        <family val="1"/>
      </rPr>
      <t>"Budowa stacji terenowo-badawczej "Podmoście"</t>
    </r>
    <r>
      <rPr>
        <sz val="10"/>
        <rFont val="Times New Roman"/>
        <family val="1"/>
      </rPr>
      <t>, w tym wydatki bieżące o kwotę 92.431 zł oraz wydatki 
       inwestycyjne o kwotę 542.666 zł w związku z przeniesieniem na rok 2023 zakresu rzeczowo-finansowanego dotyczącego budowy stacji 
       terenowo-badawczej (ogłoszenie postępowania przetargowego na wyłonienie wykonawcy robót budowlanych przewidziane na styczeń 2023), 
       zakupu wyposażenia stacji i działań informacyjno-edukacyjnych oraz części kosztów zarządzania projektem. Wydłuża się okres realizacji 
       projektu, ogólna wartość nie ulega zmianie.</t>
    </r>
  </si>
  <si>
    <r>
      <t xml:space="preserve">Zwiększa się o kwotę 14.838,49 zł wydatki na zadanie zlecone z zakresu administracji rządowej pn. </t>
    </r>
    <r>
      <rPr>
        <i/>
        <sz val="10"/>
        <rFont val="Times New Roman"/>
        <family val="1"/>
      </rPr>
      <t>"Szkody łowieckie"</t>
    </r>
    <r>
      <rPr>
        <sz val="10"/>
        <rFont val="Times New Roman"/>
        <family val="1"/>
      </rPr>
      <t xml:space="preserve"> finansowane z dotacji celowej z budżetu państwa w związku z Decyzjami Wojewody Kujawsko-Pomorskiego: Nr WFB.I.3120.3.90.2022 z dnia 30 listopada 2022 r. o zwiększeniu planu dotacji o kwotę 315,13 zł oraz Nr WFB.I.3120.3.94.2022 z dnia 9 grudnia 2022 r. o zwiększeniu planu dotacji celowych o kwotę 14.523,36 zł z przeznaczeniem na odszkodowania za szkodę w uprawach i płodach rolnych powstałych na obszarach niewchodzących w skład obwodów łowieckich oraz spowodowane przez zwierzęta łowne objęte całoroczną ochroną.</t>
    </r>
  </si>
  <si>
    <r>
      <t>Odstępuje się w 2022 r. od udzielenia pomocy finansowej gminie Unisław na dofinansowanie zadania pn.</t>
    </r>
    <r>
      <rPr>
        <i/>
        <sz val="10"/>
        <rFont val="Times New Roman"/>
        <family val="1"/>
      </rPr>
      <t xml:space="preserve"> "Przebudowa drogi gminnej nr 060424C na odcinku od Raciniewa do leśniczówki"</t>
    </r>
    <r>
      <rPr>
        <sz val="10"/>
        <rFont val="Times New Roman"/>
        <family val="1"/>
      </rPr>
      <t xml:space="preserve"> i zmniejsza wydatki o kwotę 36.000 zł. Zmiana dokonywana jest w związku z informacją od wójta gminy o wystąpieniu problemów z wyłonieniem wykonawcy robót na skutek dwukrotnego unieważnienia postępowania przetargowego i braku możliwości wydatkowania środków w roku bieżącym.</t>
    </r>
  </si>
  <si>
    <t xml:space="preserve">     - zwiększenie wydatków o kwotę 5.306.750 zł z przeznaczeniem na pokrycie kosztów osobowych i pochodnych, w tym wynagrodzeń osób
       współfinansowanych ze środków unijnych w części niepodlegającej refundacji z Pomocy Technicznej i innych źródeł zagranicznych;</t>
  </si>
  <si>
    <t>Ponadto zmniejsza się o kwotę 176.470 zł pulę środków określoną do dyspozycji Zarządu Województwa do wykorzystania na nowe lub istniejące projekty w ramach Pomocy Technicznej Regionalnego Programu Operacyjnego Województwa Kujawsko-Pomorskiego 2014-2020 Działania 12.1 w związku z brakiem możliwości wykorzystania pozostałych środków do końca roku.</t>
  </si>
  <si>
    <r>
      <t xml:space="preserve">Zmniejsza się o kwotę 2.781.031 zł wydatki zaplanowane na projekt pn. </t>
    </r>
    <r>
      <rPr>
        <i/>
        <sz val="10"/>
        <rFont val="Times New Roman"/>
        <family val="1"/>
      </rPr>
      <t>"Punkty selektywnego zbierania odpadów komunalnych w województwie kujawsko-pomorskim"</t>
    </r>
    <r>
      <rPr>
        <sz val="10"/>
        <rFont val="Times New Roman"/>
        <family val="1"/>
      </rPr>
      <t xml:space="preserve"> realizowany w ramach RPO WK-P 2014-2020, Działania 4.2 w związku z rezygnacją 3 Grantobiorców (gminy: Czernikowo, Lubraniec i Radomin) z uczestnictwa w projekcie i korektą wniosku o dofinansowanie. Zmniejsza się ogólna wartość projektu. </t>
    </r>
  </si>
  <si>
    <r>
      <t xml:space="preserve">   - o kwotę 9.750.000 zł na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 etap" </t>
    </r>
    <r>
      <rPr>
        <sz val="10"/>
        <rFont val="Times New Roman"/>
        <family val="1"/>
      </rPr>
      <t xml:space="preserve">
     w związku z opóźnieniami w postępowaniach przetargowych ogłoszonych przez szpitale wojewódzkie na modernizację systemów 
     informatycznych. Środki przeniesione zostają na rok 2023;</t>
    </r>
  </si>
  <si>
    <r>
      <t xml:space="preserve">   - o kwotę 2.555.597 zł na projekt pn. </t>
    </r>
    <r>
      <rPr>
        <i/>
        <sz val="10"/>
        <rFont val="Times New Roman"/>
        <family val="1"/>
      </rPr>
      <t>"Infostrada Kujaw i Pomorza 2.0"</t>
    </r>
    <r>
      <rPr>
        <sz val="10"/>
        <rFont val="Times New Roman"/>
        <family val="1"/>
      </rPr>
      <t xml:space="preserve"> w związku z opóźnieniami w postępowaniach przetargowych w wyniku 
     konieczności wprowadzenia zmian w dokumentacji technicznej. Środki przeniesione zostają na rok 2023 w części dotyczącej zadań 
     realizowanych przez partnerów projektu.;</t>
    </r>
  </si>
  <si>
    <t xml:space="preserve">       - o kwotę 70.814 zł na Poddziałanie 10.2.2 Kształcenie ogólne;</t>
  </si>
  <si>
    <t xml:space="preserve">       - o kwotę 130.325 zł na Poddziałanie 10.1.2 Kształcenie ogólne w ramach ZIT;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</si>
</sst>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52" applyFont="1" applyAlignment="1" applyProtection="1">
      <alignment horizontal="center"/>
      <protection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52" applyFont="1" applyAlignment="1" applyProtection="1">
      <alignment horizontal="left"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horizontal="justify" vertical="center" wrapText="1"/>
      <protection/>
    </xf>
    <xf numFmtId="0" fontId="6" fillId="0" borderId="0" xfId="52" applyFont="1" applyAlignment="1" applyProtection="1">
      <alignment vertical="center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6" fillId="0" borderId="0" xfId="52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vertical="center"/>
      <protection/>
    </xf>
    <xf numFmtId="0" fontId="7" fillId="0" borderId="10" xfId="52" applyFont="1" applyBorder="1" applyAlignment="1" applyProtection="1">
      <alignment horizontal="center" vertical="center" wrapText="1"/>
      <protection/>
    </xf>
    <xf numFmtId="0" fontId="7" fillId="0" borderId="11" xfId="52" applyFont="1" applyBorder="1" applyAlignment="1" applyProtection="1">
      <alignment horizontal="center" vertical="center" wrapText="1"/>
      <protection/>
    </xf>
    <xf numFmtId="0" fontId="7" fillId="0" borderId="12" xfId="52" applyFont="1" applyBorder="1" applyAlignment="1" applyProtection="1">
      <alignment horizontal="center" vertical="center" wrapText="1"/>
      <protection/>
    </xf>
    <xf numFmtId="3" fontId="7" fillId="0" borderId="10" xfId="52" applyNumberFormat="1" applyFont="1" applyBorder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 vertical="center" wrapText="1"/>
      <protection/>
    </xf>
    <xf numFmtId="0" fontId="8" fillId="0" borderId="0" xfId="52" applyFont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justify" vertical="top" wrapText="1"/>
      <protection/>
    </xf>
    <xf numFmtId="0" fontId="8" fillId="0" borderId="0" xfId="52" applyFont="1" applyAlignment="1" applyProtection="1">
      <alignment vertical="center"/>
      <protection/>
    </xf>
    <xf numFmtId="0" fontId="9" fillId="33" borderId="0" xfId="52" applyFont="1" applyFill="1" applyAlignment="1" applyProtection="1">
      <alignment horizontal="center"/>
      <protection/>
    </xf>
    <xf numFmtId="0" fontId="9" fillId="33" borderId="0" xfId="52" applyFont="1" applyFill="1" applyAlignment="1" applyProtection="1">
      <alignment wrapText="1"/>
      <protection/>
    </xf>
    <xf numFmtId="3" fontId="9" fillId="33" borderId="0" xfId="52" applyNumberFormat="1" applyFont="1" applyFill="1" applyProtection="1">
      <alignment/>
      <protection/>
    </xf>
    <xf numFmtId="0" fontId="9" fillId="0" borderId="0" xfId="52" applyFont="1" applyProtection="1">
      <alignment/>
      <protection/>
    </xf>
    <xf numFmtId="0" fontId="4" fillId="0" borderId="0" xfId="52" applyFont="1" applyAlignment="1" applyProtection="1">
      <alignment horizontal="center"/>
      <protection/>
    </xf>
    <xf numFmtId="0" fontId="4" fillId="0" borderId="0" xfId="52" applyFont="1" applyAlignment="1" applyProtection="1">
      <alignment horizontal="left" wrapText="1"/>
      <protection/>
    </xf>
    <xf numFmtId="0" fontId="4" fillId="0" borderId="0" xfId="52" applyFont="1" applyProtection="1">
      <alignment/>
      <protection/>
    </xf>
    <xf numFmtId="0" fontId="6" fillId="0" borderId="13" xfId="52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 wrapText="1"/>
      <protection/>
    </xf>
    <xf numFmtId="4" fontId="4" fillId="0" borderId="13" xfId="52" applyNumberFormat="1" applyFont="1" applyFill="1" applyBorder="1" applyAlignment="1" applyProtection="1">
      <alignment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horizontal="justify" vertical="top" wrapText="1"/>
      <protection/>
    </xf>
    <xf numFmtId="4" fontId="4" fillId="0" borderId="0" xfId="52" applyNumberFormat="1" applyFont="1" applyFill="1" applyAlignment="1" applyProtection="1">
      <alignment horizontal="justify" vertical="top" wrapText="1"/>
      <protection/>
    </xf>
    <xf numFmtId="0" fontId="8" fillId="0" borderId="0" xfId="52" applyFont="1" applyFill="1" applyAlignment="1" applyProtection="1">
      <alignment vertical="center"/>
      <protection/>
    </xf>
    <xf numFmtId="49" fontId="6" fillId="0" borderId="13" xfId="52" applyNumberFormat="1" applyFont="1" applyFill="1" applyBorder="1" applyAlignment="1" applyProtection="1">
      <alignment horizontal="center" vertical="center"/>
      <protection/>
    </xf>
    <xf numFmtId="4" fontId="6" fillId="0" borderId="13" xfId="52" applyNumberFormat="1" applyFont="1" applyFill="1" applyBorder="1" applyAlignment="1" applyProtection="1">
      <alignment vertical="center"/>
      <protection/>
    </xf>
    <xf numFmtId="0" fontId="8" fillId="0" borderId="0" xfId="55" applyFont="1" applyFill="1" applyAlignment="1" applyProtection="1">
      <alignment horizontal="center" vertical="center"/>
      <protection/>
    </xf>
    <xf numFmtId="49" fontId="8" fillId="0" borderId="0" xfId="55" applyNumberFormat="1" applyFont="1" applyFill="1" applyAlignment="1" applyProtection="1">
      <alignment horizontal="center" vertical="center"/>
      <protection/>
    </xf>
    <xf numFmtId="0" fontId="8" fillId="0" borderId="0" xfId="55" applyFont="1" applyFill="1" applyAlignment="1" applyProtection="1">
      <alignment vertical="center" wrapText="1"/>
      <protection/>
    </xf>
    <xf numFmtId="4" fontId="8" fillId="0" borderId="0" xfId="55" applyNumberFormat="1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justify" vertical="center" wrapText="1"/>
      <protection/>
    </xf>
    <xf numFmtId="0" fontId="8" fillId="0" borderId="0" xfId="52" applyFont="1" applyFill="1" applyAlignment="1" applyProtection="1">
      <alignment horizontal="center" vertical="top"/>
      <protection/>
    </xf>
    <xf numFmtId="0" fontId="8" fillId="0" borderId="0" xfId="52" applyFont="1" applyFill="1" applyAlignment="1" applyProtection="1">
      <alignment vertical="top"/>
      <protection/>
    </xf>
    <xf numFmtId="0" fontId="8" fillId="0" borderId="0" xfId="52" applyFont="1" applyFill="1" applyAlignment="1" applyProtection="1">
      <alignment vertical="center" wrapText="1"/>
      <protection/>
    </xf>
    <xf numFmtId="4" fontId="8" fillId="0" borderId="0" xfId="52" applyNumberFormat="1" applyFont="1" applyFill="1" applyAlignment="1" applyProtection="1">
      <alignment vertical="center"/>
      <protection/>
    </xf>
    <xf numFmtId="49" fontId="8" fillId="0" borderId="0" xfId="52" applyNumberFormat="1" applyFont="1" applyFill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justify" wrapText="1"/>
      <protection/>
    </xf>
    <xf numFmtId="0" fontId="6" fillId="0" borderId="0" xfId="52" applyFont="1" applyFill="1" applyBorder="1" applyAlignment="1" applyProtection="1">
      <alignment vertical="center"/>
      <protection/>
    </xf>
    <xf numFmtId="3" fontId="6" fillId="0" borderId="13" xfId="52" applyNumberFormat="1" applyFont="1" applyFill="1" applyBorder="1" applyAlignment="1" applyProtection="1">
      <alignment vertical="center" wrapText="1"/>
      <protection/>
    </xf>
    <xf numFmtId="3" fontId="8" fillId="0" borderId="0" xfId="52" applyNumberFormat="1" applyFont="1" applyFill="1" applyAlignment="1" applyProtection="1">
      <alignment vertical="center" wrapText="1"/>
      <protection/>
    </xf>
    <xf numFmtId="0" fontId="8" fillId="0" borderId="0" xfId="52" applyFont="1" applyFill="1" applyAlignment="1" applyProtection="1">
      <alignment horizontal="left" wrapText="1"/>
      <protection/>
    </xf>
    <xf numFmtId="4" fontId="8" fillId="0" borderId="0" xfId="54" applyNumberFormat="1" applyFont="1" applyFill="1" applyProtection="1">
      <alignment/>
      <protection/>
    </xf>
    <xf numFmtId="4" fontId="8" fillId="0" borderId="0" xfId="52" applyNumberFormat="1" applyFont="1" applyFill="1" applyProtection="1">
      <alignment/>
      <protection/>
    </xf>
    <xf numFmtId="0" fontId="4" fillId="0" borderId="0" xfId="52" applyFont="1" applyFill="1" applyAlignment="1" applyProtection="1">
      <alignment horizontal="justify" wrapText="1"/>
      <protection/>
    </xf>
    <xf numFmtId="0" fontId="8" fillId="0" borderId="0" xfId="52" applyFont="1" applyAlignment="1" applyProtection="1">
      <alignment horizontal="center" vertical="top"/>
      <protection/>
    </xf>
    <xf numFmtId="0" fontId="8" fillId="0" borderId="0" xfId="52" applyFont="1" applyFill="1" applyAlignment="1" applyProtection="1">
      <alignment wrapText="1"/>
      <protection/>
    </xf>
    <xf numFmtId="0" fontId="4" fillId="0" borderId="0" xfId="52" applyFont="1" applyFill="1" applyAlignment="1" applyProtection="1">
      <alignment horizontal="left" wrapText="1"/>
      <protection/>
    </xf>
    <xf numFmtId="0" fontId="4" fillId="0" borderId="0" xfId="52" applyFont="1" applyFill="1" applyAlignment="1" applyProtection="1">
      <alignment horizontal="center" wrapText="1"/>
      <protection/>
    </xf>
    <xf numFmtId="166" fontId="4" fillId="0" borderId="0" xfId="52" applyNumberFormat="1" applyFont="1" applyFill="1" applyAlignment="1" applyProtection="1">
      <alignment horizontal="right" wrapText="1"/>
      <protection/>
    </xf>
    <xf numFmtId="0" fontId="4" fillId="0" borderId="0" xfId="52" applyFont="1" applyFill="1" applyBorder="1" applyAlignment="1" applyProtection="1">
      <alignment horizontal="left" wrapText="1"/>
      <protection/>
    </xf>
    <xf numFmtId="0" fontId="4" fillId="0" borderId="0" xfId="52" applyFont="1" applyFill="1" applyAlignment="1" applyProtection="1">
      <alignment horizontal="left" wrapText="1"/>
      <protection/>
    </xf>
    <xf numFmtId="0" fontId="4" fillId="0" borderId="0" xfId="52" applyFont="1" applyFill="1" applyAlignment="1" applyProtection="1">
      <alignment horizontal="left" vertical="center" wrapText="1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166" fontId="4" fillId="0" borderId="0" xfId="52" applyNumberFormat="1" applyFont="1" applyFill="1" applyAlignment="1" applyProtection="1">
      <alignment horizontal="right" vertical="center" wrapText="1"/>
      <protection/>
    </xf>
    <xf numFmtId="0" fontId="4" fillId="0" borderId="0" xfId="52" applyFont="1" applyFill="1" applyBorder="1" applyAlignment="1" applyProtection="1">
      <alignment horizontal="left" vertical="center" wrapText="1"/>
      <protection/>
    </xf>
    <xf numFmtId="0" fontId="4" fillId="0" borderId="0" xfId="52" applyFont="1" applyAlignment="1" applyProtection="1">
      <alignment horizontal="left" vertical="center" wrapText="1"/>
      <protection/>
    </xf>
    <xf numFmtId="0" fontId="4" fillId="0" borderId="0" xfId="52" applyFont="1" applyAlignment="1" applyProtection="1">
      <alignment horizontal="center" vertical="center" wrapText="1"/>
      <protection/>
    </xf>
    <xf numFmtId="166" fontId="4" fillId="0" borderId="0" xfId="52" applyNumberFormat="1" applyFont="1" applyAlignment="1" applyProtection="1">
      <alignment horizontal="right" vertical="center" wrapText="1"/>
      <protection/>
    </xf>
    <xf numFmtId="0" fontId="4" fillId="0" borderId="0" xfId="52" applyFont="1" applyAlignment="1" applyProtection="1">
      <alignment horizontal="left" wrapText="1"/>
      <protection/>
    </xf>
    <xf numFmtId="0" fontId="4" fillId="0" borderId="0" xfId="52" applyFont="1" applyAlignment="1" applyProtection="1">
      <alignment horizontal="center" wrapText="1"/>
      <protection/>
    </xf>
    <xf numFmtId="166" fontId="4" fillId="0" borderId="0" xfId="52" applyNumberFormat="1" applyFont="1" applyAlignment="1" applyProtection="1">
      <alignment horizontal="right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52" applyFont="1" applyFill="1" applyAlignment="1" applyProtection="1">
      <alignment horizontal="justify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175" fontId="4" fillId="0" borderId="0" xfId="55" applyNumberFormat="1" applyFont="1" applyFill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left" wrapText="1"/>
      <protection/>
    </xf>
    <xf numFmtId="0" fontId="40" fillId="0" borderId="0" xfId="55" applyFill="1" applyProtection="1">
      <alignment/>
      <protection/>
    </xf>
    <xf numFmtId="0" fontId="4" fillId="0" borderId="0" xfId="55" applyFont="1" applyFill="1" applyProtection="1">
      <alignment/>
      <protection/>
    </xf>
    <xf numFmtId="0" fontId="6" fillId="0" borderId="0" xfId="52" applyFont="1" applyFill="1" applyProtection="1">
      <alignment/>
      <protection/>
    </xf>
    <xf numFmtId="4" fontId="8" fillId="0" borderId="0" xfId="52" applyNumberFormat="1" applyFont="1" applyFill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justify" vertical="center" wrapText="1"/>
      <protection/>
    </xf>
    <xf numFmtId="0" fontId="4" fillId="0" borderId="0" xfId="52" applyFont="1" applyFill="1" applyBorder="1" applyAlignment="1" applyProtection="1">
      <alignment horizontal="justify" vertical="center" wrapText="1"/>
      <protection/>
    </xf>
    <xf numFmtId="0" fontId="6" fillId="0" borderId="13" xfId="52" applyFont="1" applyFill="1" applyBorder="1" applyAlignment="1" applyProtection="1">
      <alignment horizontal="center" vertical="top"/>
      <protection/>
    </xf>
    <xf numFmtId="0" fontId="6" fillId="0" borderId="13" xfId="52" applyFont="1" applyFill="1" applyBorder="1" applyAlignment="1" applyProtection="1">
      <alignment wrapText="1"/>
      <protection/>
    </xf>
    <xf numFmtId="4" fontId="6" fillId="0" borderId="13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right" vertical="center"/>
      <protection/>
    </xf>
    <xf numFmtId="0" fontId="4" fillId="0" borderId="0" xfId="52" applyFont="1" applyAlignment="1" applyProtection="1">
      <alignment horizontal="justify" vertical="center" wrapText="1"/>
      <protection/>
    </xf>
    <xf numFmtId="0" fontId="4" fillId="0" borderId="0" xfId="52" applyFont="1" applyFill="1" applyAlignment="1" applyProtection="1">
      <alignment horizontal="center"/>
      <protection/>
    </xf>
    <xf numFmtId="0" fontId="4" fillId="0" borderId="0" xfId="52" applyFont="1" applyFill="1" applyProtection="1">
      <alignment/>
      <protection/>
    </xf>
    <xf numFmtId="0" fontId="8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justify" vertical="center" wrapText="1"/>
      <protection/>
    </xf>
    <xf numFmtId="0" fontId="8" fillId="0" borderId="0" xfId="54" applyFont="1" applyFill="1" applyAlignment="1" applyProtection="1">
      <alignment vertical="center"/>
      <protection/>
    </xf>
    <xf numFmtId="49" fontId="8" fillId="0" borderId="0" xfId="54" applyNumberFormat="1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justify" vertical="center" wrapText="1"/>
      <protection/>
    </xf>
    <xf numFmtId="0" fontId="8" fillId="0" borderId="0" xfId="52" applyFont="1" applyFill="1" applyAlignment="1" applyProtection="1">
      <alignment horizontal="center"/>
      <protection/>
    </xf>
    <xf numFmtId="0" fontId="8" fillId="0" borderId="0" xfId="52" applyFont="1" applyFill="1" applyAlignment="1" applyProtection="1">
      <alignment/>
      <protection/>
    </xf>
    <xf numFmtId="49" fontId="8" fillId="0" borderId="0" xfId="52" applyNumberFormat="1" applyFont="1" applyFill="1" applyAlignment="1" applyProtection="1">
      <alignment horizontal="center" vertical="top"/>
      <protection/>
    </xf>
    <xf numFmtId="0" fontId="8" fillId="0" borderId="0" xfId="52" applyFont="1" applyFill="1" applyAlignment="1" applyProtection="1">
      <alignment vertical="top" wrapText="1"/>
      <protection/>
    </xf>
    <xf numFmtId="4" fontId="8" fillId="0" borderId="0" xfId="52" applyNumberFormat="1" applyFont="1" applyFill="1" applyAlignment="1" applyProtection="1">
      <alignment horizontal="right" vertical="center"/>
      <protection/>
    </xf>
    <xf numFmtId="0" fontId="8" fillId="0" borderId="0" xfId="52" applyFont="1" applyAlignment="1" applyProtection="1">
      <alignment vertical="center" wrapText="1"/>
      <protection/>
    </xf>
    <xf numFmtId="4" fontId="8" fillId="0" borderId="0" xfId="52" applyNumberFormat="1" applyFont="1" applyAlignment="1" applyProtection="1">
      <alignment vertical="center"/>
      <protection/>
    </xf>
    <xf numFmtId="49" fontId="4" fillId="0" borderId="0" xfId="52" applyNumberFormat="1" applyFont="1" applyFill="1" applyAlignment="1" applyProtection="1">
      <alignment horizontal="justify" vertical="center" wrapText="1"/>
      <protection/>
    </xf>
    <xf numFmtId="3" fontId="4" fillId="0" borderId="0" xfId="52" applyNumberFormat="1" applyFont="1" applyFill="1" applyAlignment="1" applyProtection="1">
      <alignment horizontal="justify" vertical="center" wrapText="1"/>
      <protection/>
    </xf>
    <xf numFmtId="0" fontId="4" fillId="0" borderId="0" xfId="53" applyFont="1" applyFill="1" applyAlignment="1" applyProtection="1">
      <alignment horizontal="justify" vertical="center" wrapText="1"/>
      <protection/>
    </xf>
    <xf numFmtId="0" fontId="6" fillId="0" borderId="13" xfId="55" applyFont="1" applyFill="1" applyBorder="1" applyAlignment="1" applyProtection="1">
      <alignment horizontal="center" vertical="center"/>
      <protection/>
    </xf>
    <xf numFmtId="0" fontId="6" fillId="0" borderId="13" xfId="55" applyFont="1" applyFill="1" applyBorder="1" applyAlignment="1" applyProtection="1">
      <alignment vertical="center" wrapText="1"/>
      <protection/>
    </xf>
    <xf numFmtId="4" fontId="6" fillId="0" borderId="13" xfId="55" applyNumberFormat="1" applyFont="1" applyFill="1" applyBorder="1" applyAlignment="1" applyProtection="1">
      <alignment vertical="center"/>
      <protection/>
    </xf>
    <xf numFmtId="0" fontId="6" fillId="0" borderId="0" xfId="55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 horizontal="justify" wrapText="1"/>
      <protection/>
    </xf>
    <xf numFmtId="4" fontId="6" fillId="0" borderId="13" xfId="52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52" applyFont="1" applyAlignment="1" applyProtection="1">
      <alignment horizontal="center" vertical="center"/>
      <protection/>
    </xf>
    <xf numFmtId="0" fontId="4" fillId="0" borderId="0" xfId="52" applyFont="1" applyAlignment="1" applyProtection="1">
      <alignment vertical="center"/>
      <protection/>
    </xf>
    <xf numFmtId="0" fontId="6" fillId="0" borderId="0" xfId="52" applyFont="1" applyFill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vertical="center" wrapText="1"/>
      <protection/>
    </xf>
    <xf numFmtId="4" fontId="6" fillId="0" borderId="13" xfId="54" applyNumberFormat="1" applyFont="1" applyFill="1" applyBorder="1" applyAlignment="1" applyProtection="1">
      <alignment vertical="center"/>
      <protection/>
    </xf>
    <xf numFmtId="0" fontId="6" fillId="0" borderId="0" xfId="54" applyFont="1" applyFill="1" applyAlignment="1" applyProtection="1">
      <alignment vertical="center"/>
      <protection/>
    </xf>
    <xf numFmtId="0" fontId="8" fillId="0" borderId="0" xfId="52" applyFont="1" applyAlignment="1" applyProtection="1">
      <alignment horizontal="justify" vertical="center" wrapText="1"/>
      <protection/>
    </xf>
    <xf numFmtId="0" fontId="8" fillId="0" borderId="0" xfId="52" applyNumberFormat="1" applyFont="1" applyFill="1" applyAlignment="1" applyProtection="1">
      <alignment horizontal="center" vertical="center"/>
      <protection/>
    </xf>
    <xf numFmtId="0" fontId="8" fillId="0" borderId="0" xfId="52" applyNumberFormat="1" applyFont="1" applyFill="1" applyAlignment="1" applyProtection="1">
      <alignment horizontal="left" vertical="center" wrapText="1"/>
      <protection/>
    </xf>
    <xf numFmtId="0" fontId="8" fillId="0" borderId="0" xfId="52" applyFont="1" applyAlignment="1" applyProtection="1">
      <alignment horizontal="left" vertical="center" wrapText="1"/>
      <protection/>
    </xf>
    <xf numFmtId="4" fontId="8" fillId="0" borderId="0" xfId="52" applyNumberFormat="1" applyFont="1" applyAlignment="1" applyProtection="1">
      <alignment horizontal="right" vertical="center"/>
      <protection/>
    </xf>
    <xf numFmtId="49" fontId="4" fillId="0" borderId="0" xfId="52" applyNumberFormat="1" applyFont="1" applyFill="1" applyBorder="1" applyAlignment="1" applyProtection="1">
      <alignment horizontal="justify" vertical="center" wrapText="1"/>
      <protection/>
    </xf>
    <xf numFmtId="0" fontId="6" fillId="0" borderId="14" xfId="52" applyFont="1" applyFill="1" applyBorder="1" applyAlignment="1" applyProtection="1">
      <alignment horizontal="center" vertical="center"/>
      <protection/>
    </xf>
    <xf numFmtId="0" fontId="6" fillId="0" borderId="14" xfId="52" applyFont="1" applyFill="1" applyBorder="1" applyAlignment="1" applyProtection="1">
      <alignment vertical="center" wrapText="1"/>
      <protection/>
    </xf>
    <xf numFmtId="4" fontId="6" fillId="0" borderId="14" xfId="52" applyNumberFormat="1" applyFont="1" applyFill="1" applyBorder="1" applyAlignment="1" applyProtection="1">
      <alignment vertical="center"/>
      <protection/>
    </xf>
    <xf numFmtId="0" fontId="9" fillId="33" borderId="15" xfId="52" applyFont="1" applyFill="1" applyBorder="1" applyAlignment="1" applyProtection="1">
      <alignment horizontal="left"/>
      <protection/>
    </xf>
    <xf numFmtId="3" fontId="6" fillId="33" borderId="15" xfId="52" applyNumberFormat="1" applyFont="1" applyFill="1" applyBorder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4" fillId="0" borderId="16" xfId="52" applyFont="1" applyFill="1" applyBorder="1" applyAlignment="1" applyProtection="1">
      <alignment horizontal="justify" vertical="center" wrapText="1"/>
      <protection/>
    </xf>
    <xf numFmtId="0" fontId="4" fillId="0" borderId="17" xfId="52" applyFont="1" applyFill="1" applyBorder="1" applyAlignment="1" applyProtection="1">
      <alignment horizontal="justify" vertical="center" wrapText="1"/>
      <protection/>
    </xf>
    <xf numFmtId="4" fontId="4" fillId="0" borderId="10" xfId="52" applyNumberFormat="1" applyFont="1" applyFill="1" applyBorder="1" applyAlignment="1" applyProtection="1">
      <alignment vertical="center"/>
      <protection/>
    </xf>
    <xf numFmtId="0" fontId="6" fillId="0" borderId="0" xfId="52" applyFont="1" applyFill="1" applyAlignment="1" applyProtection="1">
      <alignment horizontal="left" vertical="center"/>
      <protection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4" fillId="0" borderId="19" xfId="52" applyFont="1" applyFill="1" applyBorder="1" applyAlignment="1" applyProtection="1">
      <alignment horizontal="left" vertical="center" wrapText="1"/>
      <protection/>
    </xf>
    <xf numFmtId="0" fontId="4" fillId="0" borderId="16" xfId="54" applyFont="1" applyFill="1" applyBorder="1" applyAlignment="1" applyProtection="1">
      <alignment horizontal="left" vertical="center" wrapText="1"/>
      <protection/>
    </xf>
    <xf numFmtId="0" fontId="0" fillId="0" borderId="17" xfId="54" applyFill="1" applyBorder="1" applyProtection="1">
      <alignment/>
      <protection/>
    </xf>
    <xf numFmtId="0" fontId="4" fillId="0" borderId="20" xfId="52" applyFont="1" applyFill="1" applyBorder="1" applyAlignment="1" applyProtection="1">
      <alignment horizontal="left" vertical="center" wrapText="1"/>
      <protection/>
    </xf>
    <xf numFmtId="4" fontId="10" fillId="0" borderId="10" xfId="52" applyNumberFormat="1" applyFont="1" applyFill="1" applyBorder="1" applyAlignment="1" applyProtection="1">
      <alignment vertical="center"/>
      <protection/>
    </xf>
    <xf numFmtId="0" fontId="4" fillId="0" borderId="0" xfId="52" applyFont="1" applyAlignment="1" applyProtection="1">
      <alignment horizontal="left" vertical="center" wrapText="1"/>
      <protection/>
    </xf>
    <xf numFmtId="3" fontId="4" fillId="0" borderId="0" xfId="52" applyNumberFormat="1" applyFont="1" applyAlignment="1" applyProtection="1">
      <alignment vertical="center"/>
      <protection/>
    </xf>
    <xf numFmtId="0" fontId="9" fillId="33" borderId="0" xfId="52" applyFont="1" applyFill="1" applyAlignment="1" applyProtection="1">
      <alignment horizontal="left" wrapText="1"/>
      <protection/>
    </xf>
    <xf numFmtId="0" fontId="4" fillId="0" borderId="0" xfId="55" applyFont="1" applyFill="1" applyBorder="1" applyAlignment="1" applyProtection="1">
      <alignment horizontal="justify" vertical="center" wrapText="1"/>
      <protection/>
    </xf>
    <xf numFmtId="0" fontId="4" fillId="0" borderId="0" xfId="55" applyFont="1" applyFill="1" applyAlignment="1" applyProtection="1">
      <alignment vertical="center"/>
      <protection/>
    </xf>
    <xf numFmtId="0" fontId="4" fillId="0" borderId="0" xfId="54" applyFont="1" applyFill="1" applyAlignment="1" applyProtection="1">
      <alignment vertical="center"/>
      <protection/>
    </xf>
    <xf numFmtId="0" fontId="4" fillId="0" borderId="0" xfId="54" applyFont="1" applyFill="1" applyAlignment="1" applyProtection="1">
      <alignment horizontal="justify" vertical="center" wrapText="1"/>
      <protection/>
    </xf>
    <xf numFmtId="0" fontId="4" fillId="0" borderId="0" xfId="52" applyFont="1" applyAlignment="1" applyProtection="1">
      <alignment wrapText="1"/>
      <protection/>
    </xf>
    <xf numFmtId="0" fontId="4" fillId="0" borderId="0" xfId="52" applyFont="1" applyFill="1" applyAlignment="1" applyProtection="1">
      <alignment horizontal="right" vertical="center" wrapText="1"/>
      <protection/>
    </xf>
    <xf numFmtId="0" fontId="4" fillId="0" borderId="0" xfId="52" applyFont="1" applyFill="1" applyAlignment="1" applyProtection="1">
      <alignment horizontal="right" vertical="top" wrapText="1"/>
      <protection/>
    </xf>
    <xf numFmtId="0" fontId="4" fillId="0" borderId="0" xfId="52" applyFont="1" applyFill="1" applyAlignment="1" applyProtection="1">
      <alignment horizontal="center" vertical="top"/>
      <protection/>
    </xf>
    <xf numFmtId="0" fontId="4" fillId="0" borderId="0" xfId="52" applyFont="1" applyFill="1" applyBorder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vertical="top"/>
      <protection/>
    </xf>
    <xf numFmtId="0" fontId="4" fillId="0" borderId="0" xfId="52" applyFont="1" applyFill="1" applyBorder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wrapText="1"/>
      <protection/>
    </xf>
    <xf numFmtId="3" fontId="4" fillId="0" borderId="0" xfId="52" applyNumberFormat="1" applyFont="1" applyFill="1" applyProtection="1">
      <alignment/>
      <protection/>
    </xf>
    <xf numFmtId="3" fontId="4" fillId="0" borderId="0" xfId="52" applyNumberFormat="1" applyFont="1" applyProtection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658"/>
  <sheetViews>
    <sheetView tabSelected="1" view="pageBreakPreview" zoomScaleSheetLayoutView="100" zoomScalePageLayoutView="0" workbookViewId="0" topLeftCell="A632">
      <selection activeCell="B644" sqref="B644:H644"/>
    </sheetView>
  </sheetViews>
  <sheetFormatPr defaultColWidth="9.140625" defaultRowHeight="15"/>
  <cols>
    <col min="1" max="1" width="3.28125" style="23" customWidth="1"/>
    <col min="2" max="2" width="6.57421875" style="23" customWidth="1"/>
    <col min="3" max="3" width="43.28125" style="158" customWidth="1"/>
    <col min="4" max="4" width="15.28125" style="167" customWidth="1"/>
    <col min="5" max="5" width="13.7109375" style="167" customWidth="1"/>
    <col min="6" max="6" width="13.140625" style="167" customWidth="1"/>
    <col min="7" max="7" width="12.7109375" style="167" customWidth="1"/>
    <col min="8" max="8" width="14.57421875" style="167" customWidth="1"/>
    <col min="9" max="16384" width="9.140625" style="25" customWidth="1"/>
  </cols>
  <sheetData>
    <row r="1" spans="1:8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6" customFormat="1" ht="159.75" customHeight="1">
      <c r="A3" s="5" t="s">
        <v>156</v>
      </c>
      <c r="B3" s="5"/>
      <c r="C3" s="5"/>
      <c r="D3" s="5"/>
      <c r="E3" s="5"/>
      <c r="F3" s="5"/>
      <c r="G3" s="5"/>
      <c r="H3" s="5"/>
    </row>
    <row r="4" spans="1:120" s="9" customFormat="1" ht="45.75" customHeight="1">
      <c r="A4" s="7" t="s">
        <v>147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8" s="4" customFormat="1" ht="14.25" customHeight="1">
      <c r="A5" s="3" t="s">
        <v>2</v>
      </c>
      <c r="B5" s="3"/>
      <c r="C5" s="3"/>
      <c r="D5" s="3"/>
      <c r="E5" s="3"/>
      <c r="F5" s="3"/>
      <c r="G5" s="3"/>
      <c r="H5" s="3"/>
    </row>
    <row r="6" spans="1:8" s="10" customFormat="1" ht="68.25" customHeight="1">
      <c r="A6" s="7" t="s">
        <v>406</v>
      </c>
      <c r="B6" s="7"/>
      <c r="C6" s="7"/>
      <c r="D6" s="7"/>
      <c r="E6" s="7"/>
      <c r="F6" s="7"/>
      <c r="G6" s="7"/>
      <c r="H6" s="7"/>
    </row>
    <row r="7" spans="1:8" s="10" customFormat="1" ht="25.5" customHeight="1">
      <c r="A7" s="7" t="s">
        <v>53</v>
      </c>
      <c r="B7" s="7"/>
      <c r="C7" s="7"/>
      <c r="D7" s="7"/>
      <c r="E7" s="7"/>
      <c r="F7" s="7"/>
      <c r="G7" s="7"/>
      <c r="H7" s="7"/>
    </row>
    <row r="8" spans="1:8" s="4" customFormat="1" ht="14.25" customHeight="1">
      <c r="A8" s="3" t="s">
        <v>3</v>
      </c>
      <c r="B8" s="3"/>
      <c r="C8" s="3"/>
      <c r="D8" s="3"/>
      <c r="E8" s="3"/>
      <c r="F8" s="3"/>
      <c r="G8" s="3"/>
      <c r="H8" s="3"/>
    </row>
    <row r="9" spans="1:8" s="4" customFormat="1" ht="18.75" customHeight="1">
      <c r="A9" s="5" t="s">
        <v>4</v>
      </c>
      <c r="B9" s="5"/>
      <c r="C9" s="5"/>
      <c r="D9" s="5"/>
      <c r="E9" s="5"/>
      <c r="F9" s="5"/>
      <c r="G9" s="5"/>
      <c r="H9" s="5"/>
    </row>
    <row r="10" spans="1:8" s="4" customFormat="1" ht="17.25" customHeight="1">
      <c r="A10" s="3" t="s">
        <v>40</v>
      </c>
      <c r="B10" s="3"/>
      <c r="C10" s="3"/>
      <c r="D10" s="3"/>
      <c r="E10" s="3"/>
      <c r="F10" s="3"/>
      <c r="G10" s="3"/>
      <c r="H10" s="3"/>
    </row>
    <row r="11" spans="1:8" s="15" customFormat="1" ht="91.5" customHeight="1">
      <c r="A11" s="11" t="s">
        <v>5</v>
      </c>
      <c r="B11" s="12" t="s">
        <v>6</v>
      </c>
      <c r="C11" s="13"/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</row>
    <row r="12" spans="1:8" s="18" customFormat="1" ht="4.5" customHeight="1">
      <c r="A12" s="16"/>
      <c r="B12" s="16"/>
      <c r="C12" s="17"/>
      <c r="D12" s="17"/>
      <c r="E12" s="17"/>
      <c r="F12" s="17"/>
      <c r="G12" s="17"/>
      <c r="H12" s="17"/>
    </row>
    <row r="13" spans="1:8" s="22" customFormat="1" ht="18.75" customHeight="1">
      <c r="A13" s="19" t="s">
        <v>12</v>
      </c>
      <c r="B13" s="19"/>
      <c r="C13" s="20" t="s">
        <v>13</v>
      </c>
      <c r="D13" s="21"/>
      <c r="E13" s="21"/>
      <c r="F13" s="21"/>
      <c r="G13" s="21"/>
      <c r="H13" s="21"/>
    </row>
    <row r="14" spans="3:8" ht="5.25" customHeight="1">
      <c r="C14" s="24"/>
      <c r="D14" s="24"/>
      <c r="E14" s="24"/>
      <c r="F14" s="24"/>
      <c r="G14" s="24"/>
      <c r="H14" s="24"/>
    </row>
    <row r="15" spans="1:8" s="9" customFormat="1" ht="22.5" customHeight="1">
      <c r="A15" s="26"/>
      <c r="B15" s="26"/>
      <c r="C15" s="27" t="s">
        <v>14</v>
      </c>
      <c r="D15" s="28">
        <v>1737225294.44</v>
      </c>
      <c r="E15" s="28">
        <f>E25+E55+E44+E166+E183+E162+E170+E40+E17+E156+E174</f>
        <v>3372928.49</v>
      </c>
      <c r="F15" s="28">
        <f>F25+F55+F44+F166+F183+F162+F170+F40+F17+F156+F174</f>
        <v>69904828</v>
      </c>
      <c r="G15" s="28">
        <f>G25+G55+G44+G166+G183+G162+G170+G40+G17+G156+G174</f>
        <v>325480</v>
      </c>
      <c r="H15" s="28">
        <f>D15+E15-F15</f>
        <v>1670693394.93</v>
      </c>
    </row>
    <row r="16" spans="1:8" s="32" customFormat="1" ht="4.5" customHeight="1">
      <c r="A16" s="29"/>
      <c r="B16" s="29"/>
      <c r="C16" s="30"/>
      <c r="D16" s="31"/>
      <c r="E16" s="31"/>
      <c r="F16" s="31"/>
      <c r="G16" s="31"/>
      <c r="H16" s="31"/>
    </row>
    <row r="17" spans="1:8" s="9" customFormat="1" ht="19.5" customHeight="1">
      <c r="A17" s="26"/>
      <c r="B17" s="33" t="s">
        <v>157</v>
      </c>
      <c r="C17" s="27" t="s">
        <v>158</v>
      </c>
      <c r="D17" s="34">
        <v>12854379.37</v>
      </c>
      <c r="E17" s="34">
        <f>E18</f>
        <v>14838.49</v>
      </c>
      <c r="F17" s="34">
        <f>F18</f>
        <v>150</v>
      </c>
      <c r="G17" s="34">
        <f>G18</f>
        <v>0</v>
      </c>
      <c r="H17" s="34">
        <f>D17+E17-F17</f>
        <v>12869067.86</v>
      </c>
    </row>
    <row r="18" spans="1:8" s="39" customFormat="1" ht="18.75" customHeight="1">
      <c r="A18" s="35"/>
      <c r="B18" s="36" t="s">
        <v>159</v>
      </c>
      <c r="C18" s="37" t="s">
        <v>67</v>
      </c>
      <c r="D18" s="38">
        <v>64379.37</v>
      </c>
      <c r="E18" s="38">
        <v>14838.49</v>
      </c>
      <c r="F18" s="38">
        <v>150</v>
      </c>
      <c r="G18" s="38">
        <v>0</v>
      </c>
      <c r="H18" s="38">
        <f>D18+E18-F18</f>
        <v>79067.86</v>
      </c>
    </row>
    <row r="19" spans="1:8" s="10" customFormat="1" ht="30" customHeight="1">
      <c r="A19" s="40"/>
      <c r="B19" s="40"/>
      <c r="C19" s="41" t="s">
        <v>162</v>
      </c>
      <c r="D19" s="41"/>
      <c r="E19" s="41"/>
      <c r="F19" s="41"/>
      <c r="G19" s="41"/>
      <c r="H19" s="41"/>
    </row>
    <row r="20" spans="1:8" s="43" customFormat="1" ht="26.25" customHeight="1">
      <c r="A20" s="42"/>
      <c r="B20" s="42"/>
      <c r="C20" s="7" t="s">
        <v>357</v>
      </c>
      <c r="D20" s="7"/>
      <c r="E20" s="7"/>
      <c r="F20" s="7"/>
      <c r="G20" s="7"/>
      <c r="H20" s="7"/>
    </row>
    <row r="21" spans="1:8" s="43" customFormat="1" ht="12.75" customHeight="1">
      <c r="A21" s="42"/>
      <c r="B21" s="42"/>
      <c r="C21" s="7" t="s">
        <v>441</v>
      </c>
      <c r="D21" s="7"/>
      <c r="E21" s="7"/>
      <c r="F21" s="7"/>
      <c r="G21" s="7"/>
      <c r="H21" s="7"/>
    </row>
    <row r="22" spans="1:8" s="43" customFormat="1" ht="12.75" customHeight="1">
      <c r="A22" s="42"/>
      <c r="B22" s="42"/>
      <c r="C22" s="7" t="s">
        <v>356</v>
      </c>
      <c r="D22" s="7"/>
      <c r="E22" s="7"/>
      <c r="F22" s="7"/>
      <c r="G22" s="7"/>
      <c r="H22" s="7"/>
    </row>
    <row r="23" spans="1:8" s="32" customFormat="1" ht="27.75" customHeight="1">
      <c r="A23" s="29"/>
      <c r="B23" s="29"/>
      <c r="C23" s="7" t="s">
        <v>442</v>
      </c>
      <c r="D23" s="7"/>
      <c r="E23" s="7"/>
      <c r="F23" s="7"/>
      <c r="G23" s="7"/>
      <c r="H23" s="7"/>
    </row>
    <row r="24" spans="1:8" s="32" customFormat="1" ht="5.25" customHeight="1">
      <c r="A24" s="29"/>
      <c r="B24" s="29"/>
      <c r="C24" s="8"/>
      <c r="D24" s="8"/>
      <c r="E24" s="8"/>
      <c r="F24" s="8"/>
      <c r="G24" s="8"/>
      <c r="H24" s="8"/>
    </row>
    <row r="25" spans="1:8" s="9" customFormat="1" ht="22.5" customHeight="1">
      <c r="A25" s="26"/>
      <c r="B25" s="26">
        <v>600</v>
      </c>
      <c r="C25" s="27" t="s">
        <v>15</v>
      </c>
      <c r="D25" s="34">
        <v>80914843</v>
      </c>
      <c r="E25" s="34">
        <f>E30+E26+E28</f>
        <v>2970654</v>
      </c>
      <c r="F25" s="34">
        <f>F30+F26+F28</f>
        <v>0</v>
      </c>
      <c r="G25" s="34">
        <f>G30+G26+G28</f>
        <v>0</v>
      </c>
      <c r="H25" s="34">
        <f>D25+E25-F25</f>
        <v>83885497</v>
      </c>
    </row>
    <row r="26" spans="1:8" s="32" customFormat="1" ht="21" customHeight="1">
      <c r="A26" s="29"/>
      <c r="B26" s="29">
        <v>60001</v>
      </c>
      <c r="C26" s="44" t="s">
        <v>54</v>
      </c>
      <c r="D26" s="45">
        <v>9077775</v>
      </c>
      <c r="E26" s="45">
        <v>1002659</v>
      </c>
      <c r="F26" s="45">
        <v>0</v>
      </c>
      <c r="G26" s="45">
        <v>0</v>
      </c>
      <c r="H26" s="45">
        <f>D26+E26-F26</f>
        <v>10080434</v>
      </c>
    </row>
    <row r="27" spans="1:8" s="32" customFormat="1" ht="42.75" customHeight="1">
      <c r="A27" s="29"/>
      <c r="B27" s="29"/>
      <c r="C27" s="41" t="s">
        <v>407</v>
      </c>
      <c r="D27" s="41"/>
      <c r="E27" s="41"/>
      <c r="F27" s="41"/>
      <c r="G27" s="41"/>
      <c r="H27" s="41"/>
    </row>
    <row r="28" spans="1:8" s="32" customFormat="1" ht="21" customHeight="1">
      <c r="A28" s="29"/>
      <c r="B28" s="29">
        <v>60004</v>
      </c>
      <c r="C28" s="44" t="s">
        <v>355</v>
      </c>
      <c r="D28" s="45">
        <v>17128673</v>
      </c>
      <c r="E28" s="45">
        <v>838475</v>
      </c>
      <c r="F28" s="45">
        <v>0</v>
      </c>
      <c r="G28" s="45">
        <v>0</v>
      </c>
      <c r="H28" s="45">
        <f>D28+E28-F28</f>
        <v>17967148</v>
      </c>
    </row>
    <row r="29" spans="1:8" s="10" customFormat="1" ht="54" customHeight="1">
      <c r="A29" s="40"/>
      <c r="B29" s="40"/>
      <c r="C29" s="7" t="s">
        <v>358</v>
      </c>
      <c r="D29" s="7"/>
      <c r="E29" s="7"/>
      <c r="F29" s="7"/>
      <c r="G29" s="7"/>
      <c r="H29" s="7"/>
    </row>
    <row r="30" spans="1:8" s="32" customFormat="1" ht="16.5" customHeight="1">
      <c r="A30" s="29"/>
      <c r="B30" s="46" t="s">
        <v>93</v>
      </c>
      <c r="C30" s="44" t="s">
        <v>39</v>
      </c>
      <c r="D30" s="45">
        <v>17615788</v>
      </c>
      <c r="E30" s="45">
        <v>1129520</v>
      </c>
      <c r="F30" s="45">
        <v>0</v>
      </c>
      <c r="G30" s="45">
        <v>0</v>
      </c>
      <c r="H30" s="45">
        <f>D30+E30-F30</f>
        <v>18745308</v>
      </c>
    </row>
    <row r="31" spans="1:8" s="49" customFormat="1" ht="16.5" customHeight="1">
      <c r="A31" s="47"/>
      <c r="B31" s="47"/>
      <c r="C31" s="48" t="s">
        <v>443</v>
      </c>
      <c r="D31" s="48"/>
      <c r="E31" s="48"/>
      <c r="F31" s="48"/>
      <c r="G31" s="48"/>
      <c r="H31" s="48"/>
    </row>
    <row r="32" spans="1:8" s="49" customFormat="1" ht="13.5" customHeight="1">
      <c r="A32" s="47"/>
      <c r="B32" s="47"/>
      <c r="C32" s="41" t="s">
        <v>444</v>
      </c>
      <c r="D32" s="41"/>
      <c r="E32" s="41"/>
      <c r="F32" s="41"/>
      <c r="G32" s="41"/>
      <c r="H32" s="41"/>
    </row>
    <row r="33" spans="1:8" s="49" customFormat="1" ht="13.5" customHeight="1">
      <c r="A33" s="47"/>
      <c r="B33" s="47"/>
      <c r="C33" s="41" t="s">
        <v>174</v>
      </c>
      <c r="D33" s="41"/>
      <c r="E33" s="41"/>
      <c r="F33" s="41"/>
      <c r="G33" s="41"/>
      <c r="H33" s="41"/>
    </row>
    <row r="34" spans="1:8" s="49" customFormat="1" ht="13.5" customHeight="1">
      <c r="A34" s="47"/>
      <c r="B34" s="47"/>
      <c r="C34" s="41" t="s">
        <v>175</v>
      </c>
      <c r="D34" s="41"/>
      <c r="E34" s="41"/>
      <c r="F34" s="41"/>
      <c r="G34" s="41"/>
      <c r="H34" s="41"/>
    </row>
    <row r="35" spans="1:8" s="49" customFormat="1" ht="13.5" customHeight="1">
      <c r="A35" s="47"/>
      <c r="B35" s="47"/>
      <c r="C35" s="41" t="s">
        <v>176</v>
      </c>
      <c r="D35" s="41"/>
      <c r="E35" s="41"/>
      <c r="F35" s="41"/>
      <c r="G35" s="41"/>
      <c r="H35" s="41"/>
    </row>
    <row r="36" spans="1:8" s="49" customFormat="1" ht="13.5" customHeight="1">
      <c r="A36" s="47"/>
      <c r="B36" s="47"/>
      <c r="C36" s="41" t="s">
        <v>177</v>
      </c>
      <c r="D36" s="41"/>
      <c r="E36" s="41"/>
      <c r="F36" s="41"/>
      <c r="G36" s="41"/>
      <c r="H36" s="41"/>
    </row>
    <row r="37" spans="1:8" s="49" customFormat="1" ht="13.5" customHeight="1">
      <c r="A37" s="47"/>
      <c r="B37" s="47"/>
      <c r="C37" s="41" t="s">
        <v>178</v>
      </c>
      <c r="D37" s="41"/>
      <c r="E37" s="41"/>
      <c r="F37" s="41"/>
      <c r="G37" s="41"/>
      <c r="H37" s="41"/>
    </row>
    <row r="38" spans="1:8" s="32" customFormat="1" ht="64.5" customHeight="1">
      <c r="A38" s="29"/>
      <c r="B38" s="29"/>
      <c r="C38" s="7" t="s">
        <v>445</v>
      </c>
      <c r="D38" s="7"/>
      <c r="E38" s="7"/>
      <c r="F38" s="7"/>
      <c r="G38" s="7"/>
      <c r="H38" s="7"/>
    </row>
    <row r="39" spans="1:8" s="10" customFormat="1" ht="3.75" customHeight="1">
      <c r="A39" s="40"/>
      <c r="B39" s="40"/>
      <c r="C39" s="7"/>
      <c r="D39" s="7"/>
      <c r="E39" s="7"/>
      <c r="F39" s="7"/>
      <c r="G39" s="7"/>
      <c r="H39" s="7"/>
    </row>
    <row r="40" spans="1:8" s="9" customFormat="1" ht="22.5" customHeight="1">
      <c r="A40" s="26"/>
      <c r="B40" s="26">
        <v>630</v>
      </c>
      <c r="C40" s="50" t="s">
        <v>131</v>
      </c>
      <c r="D40" s="34">
        <v>701151</v>
      </c>
      <c r="E40" s="34">
        <f>E41</f>
        <v>110588</v>
      </c>
      <c r="F40" s="34">
        <f>F41</f>
        <v>0</v>
      </c>
      <c r="G40" s="34">
        <f>G41</f>
        <v>0</v>
      </c>
      <c r="H40" s="34">
        <f>D40+E40-F40</f>
        <v>811739</v>
      </c>
    </row>
    <row r="41" spans="1:8" s="32" customFormat="1" ht="17.25" customHeight="1">
      <c r="A41" s="29"/>
      <c r="B41" s="29">
        <v>63095</v>
      </c>
      <c r="C41" s="51" t="s">
        <v>67</v>
      </c>
      <c r="D41" s="45">
        <v>701151</v>
      </c>
      <c r="E41" s="45">
        <v>110588</v>
      </c>
      <c r="F41" s="45">
        <v>0</v>
      </c>
      <c r="G41" s="45">
        <v>0</v>
      </c>
      <c r="H41" s="45">
        <f>D41+E41-F41</f>
        <v>811739</v>
      </c>
    </row>
    <row r="42" spans="1:8" s="32" customFormat="1" ht="30.75" customHeight="1">
      <c r="A42" s="29"/>
      <c r="B42" s="29"/>
      <c r="C42" s="7" t="s">
        <v>408</v>
      </c>
      <c r="D42" s="7"/>
      <c r="E42" s="7"/>
      <c r="F42" s="7"/>
      <c r="G42" s="7"/>
      <c r="H42" s="7"/>
    </row>
    <row r="43" spans="1:8" s="10" customFormat="1" ht="5.25" customHeight="1">
      <c r="A43" s="40"/>
      <c r="B43" s="40"/>
      <c r="C43" s="8"/>
      <c r="D43" s="8"/>
      <c r="E43" s="8"/>
      <c r="F43" s="8"/>
      <c r="G43" s="8"/>
      <c r="H43" s="8"/>
    </row>
    <row r="44" spans="1:8" s="9" customFormat="1" ht="22.5" customHeight="1">
      <c r="A44" s="26"/>
      <c r="B44" s="26">
        <v>750</v>
      </c>
      <c r="C44" s="27" t="s">
        <v>81</v>
      </c>
      <c r="D44" s="34">
        <v>3050655</v>
      </c>
      <c r="E44" s="34">
        <f>E45+E52+E47</f>
        <v>1965</v>
      </c>
      <c r="F44" s="34">
        <f>F45+F52+F47</f>
        <v>567786</v>
      </c>
      <c r="G44" s="34">
        <f>G45+G52+G47</f>
        <v>0</v>
      </c>
      <c r="H44" s="34">
        <f>D44+E44-F44</f>
        <v>2484834</v>
      </c>
    </row>
    <row r="45" spans="1:8" s="32" customFormat="1" ht="18.75" customHeight="1">
      <c r="A45" s="29"/>
      <c r="B45" s="29">
        <v>75018</v>
      </c>
      <c r="C45" s="44" t="s">
        <v>82</v>
      </c>
      <c r="D45" s="45">
        <v>237763</v>
      </c>
      <c r="E45" s="45">
        <v>1965</v>
      </c>
      <c r="F45" s="45">
        <v>0</v>
      </c>
      <c r="G45" s="45">
        <v>0</v>
      </c>
      <c r="H45" s="45">
        <f>D45+E45-F45</f>
        <v>239728</v>
      </c>
    </row>
    <row r="46" spans="1:8" s="49" customFormat="1" ht="26.25" customHeight="1">
      <c r="A46" s="47"/>
      <c r="B46" s="47"/>
      <c r="C46" s="41" t="s">
        <v>531</v>
      </c>
      <c r="D46" s="41"/>
      <c r="E46" s="41"/>
      <c r="F46" s="41"/>
      <c r="G46" s="41"/>
      <c r="H46" s="41"/>
    </row>
    <row r="47" spans="1:8" s="32" customFormat="1" ht="17.25" customHeight="1">
      <c r="A47" s="29"/>
      <c r="B47" s="29">
        <v>75075</v>
      </c>
      <c r="C47" s="44" t="s">
        <v>83</v>
      </c>
      <c r="D47" s="45">
        <v>930290</v>
      </c>
      <c r="E47" s="45">
        <v>0</v>
      </c>
      <c r="F47" s="45">
        <v>387786</v>
      </c>
      <c r="G47" s="45">
        <v>0</v>
      </c>
      <c r="H47" s="45">
        <f>D47+E47-F47</f>
        <v>542504</v>
      </c>
    </row>
    <row r="48" spans="1:8" s="32" customFormat="1" ht="24" customHeight="1">
      <c r="A48" s="29"/>
      <c r="B48" s="29"/>
      <c r="C48" s="48" t="s">
        <v>363</v>
      </c>
      <c r="D48" s="48"/>
      <c r="E48" s="48"/>
      <c r="F48" s="48"/>
      <c r="G48" s="48"/>
      <c r="H48" s="48"/>
    </row>
    <row r="49" spans="1:8" s="32" customFormat="1" ht="27.75" customHeight="1">
      <c r="A49" s="29"/>
      <c r="B49" s="46"/>
      <c r="C49" s="41" t="s">
        <v>360</v>
      </c>
      <c r="D49" s="41"/>
      <c r="E49" s="41"/>
      <c r="F49" s="41"/>
      <c r="G49" s="41"/>
      <c r="H49" s="41"/>
    </row>
    <row r="50" spans="1:8" s="32" customFormat="1" ht="15.75" customHeight="1">
      <c r="A50" s="29"/>
      <c r="B50" s="46"/>
      <c r="C50" s="41" t="s">
        <v>361</v>
      </c>
      <c r="D50" s="41"/>
      <c r="E50" s="41"/>
      <c r="F50" s="41"/>
      <c r="G50" s="41"/>
      <c r="H50" s="41"/>
    </row>
    <row r="51" spans="1:8" s="32" customFormat="1" ht="14.25" customHeight="1">
      <c r="A51" s="29"/>
      <c r="B51" s="46"/>
      <c r="C51" s="41" t="s">
        <v>362</v>
      </c>
      <c r="D51" s="41"/>
      <c r="E51" s="41"/>
      <c r="F51" s="41"/>
      <c r="G51" s="41"/>
      <c r="H51" s="41"/>
    </row>
    <row r="52" spans="1:8" s="32" customFormat="1" ht="17.25" customHeight="1">
      <c r="A52" s="29"/>
      <c r="B52" s="29">
        <v>75095</v>
      </c>
      <c r="C52" s="44" t="s">
        <v>67</v>
      </c>
      <c r="D52" s="45">
        <v>1680302</v>
      </c>
      <c r="E52" s="45">
        <v>0</v>
      </c>
      <c r="F52" s="45">
        <v>180000</v>
      </c>
      <c r="G52" s="45">
        <v>0</v>
      </c>
      <c r="H52" s="45">
        <f>D52+E52-F52</f>
        <v>1500302</v>
      </c>
    </row>
    <row r="53" spans="1:8" s="32" customFormat="1" ht="54.75" customHeight="1">
      <c r="A53" s="29"/>
      <c r="B53" s="29"/>
      <c r="C53" s="7" t="s">
        <v>446</v>
      </c>
      <c r="D53" s="7"/>
      <c r="E53" s="7"/>
      <c r="F53" s="7"/>
      <c r="G53" s="7"/>
      <c r="H53" s="7"/>
    </row>
    <row r="54" spans="1:8" s="9" customFormat="1" ht="6" customHeight="1">
      <c r="A54" s="47"/>
      <c r="B54" s="47"/>
      <c r="C54" s="8"/>
      <c r="D54" s="8"/>
      <c r="E54" s="8"/>
      <c r="F54" s="8"/>
      <c r="G54" s="8"/>
      <c r="H54" s="8"/>
    </row>
    <row r="55" spans="1:8" s="9" customFormat="1" ht="22.5" customHeight="1">
      <c r="A55" s="26"/>
      <c r="B55" s="26">
        <v>758</v>
      </c>
      <c r="C55" s="27" t="s">
        <v>16</v>
      </c>
      <c r="D55" s="28">
        <v>1074127650</v>
      </c>
      <c r="E55" s="28">
        <f>E60+E132+E56</f>
        <v>202249</v>
      </c>
      <c r="F55" s="28">
        <f>F60+F132+F56</f>
        <v>50786170</v>
      </c>
      <c r="G55" s="28">
        <f>G60+G132+G56</f>
        <v>325480</v>
      </c>
      <c r="H55" s="28">
        <f>D55+E55-F55</f>
        <v>1023543729</v>
      </c>
    </row>
    <row r="56" spans="1:8" s="32" customFormat="1" ht="27" customHeight="1">
      <c r="A56" s="29"/>
      <c r="B56" s="42">
        <v>75801</v>
      </c>
      <c r="C56" s="52" t="s">
        <v>115</v>
      </c>
      <c r="D56" s="53">
        <v>67604891</v>
      </c>
      <c r="E56" s="54">
        <v>46811</v>
      </c>
      <c r="F56" s="54">
        <v>0</v>
      </c>
      <c r="G56" s="54">
        <v>0</v>
      </c>
      <c r="H56" s="54">
        <f>D56+E56-F56</f>
        <v>67651702</v>
      </c>
    </row>
    <row r="57" spans="1:8" s="32" customFormat="1" ht="16.5" customHeight="1">
      <c r="A57" s="29"/>
      <c r="B57" s="42"/>
      <c r="C57" s="55" t="s">
        <v>185</v>
      </c>
      <c r="D57" s="55"/>
      <c r="E57" s="55"/>
      <c r="F57" s="55"/>
      <c r="G57" s="55"/>
      <c r="H57" s="55"/>
    </row>
    <row r="58" spans="1:8" s="32" customFormat="1" ht="42.75" customHeight="1">
      <c r="A58" s="29"/>
      <c r="B58" s="29"/>
      <c r="C58" s="7" t="s">
        <v>186</v>
      </c>
      <c r="D58" s="7"/>
      <c r="E58" s="7"/>
      <c r="F58" s="7"/>
      <c r="G58" s="7"/>
      <c r="H58" s="7"/>
    </row>
    <row r="59" spans="1:8" s="18" customFormat="1" ht="56.25" customHeight="1">
      <c r="A59" s="16"/>
      <c r="B59" s="56"/>
      <c r="C59" s="5" t="s">
        <v>187</v>
      </c>
      <c r="D59" s="5"/>
      <c r="E59" s="5"/>
      <c r="F59" s="5"/>
      <c r="G59" s="5"/>
      <c r="H59" s="5"/>
    </row>
    <row r="60" spans="1:8" s="32" customFormat="1" ht="38.25" customHeight="1">
      <c r="A60" s="29"/>
      <c r="B60" s="42">
        <v>75863</v>
      </c>
      <c r="C60" s="57" t="s">
        <v>58</v>
      </c>
      <c r="D60" s="54">
        <v>506356755</v>
      </c>
      <c r="E60" s="54">
        <v>5438</v>
      </c>
      <c r="F60" s="54">
        <v>46227231</v>
      </c>
      <c r="G60" s="54">
        <v>321480</v>
      </c>
      <c r="H60" s="54">
        <f>D60+E60-F60</f>
        <v>460134962</v>
      </c>
    </row>
    <row r="61" spans="1:8" s="32" customFormat="1" ht="27" customHeight="1">
      <c r="A61" s="29"/>
      <c r="B61" s="29"/>
      <c r="C61" s="55" t="s">
        <v>152</v>
      </c>
      <c r="D61" s="55"/>
      <c r="E61" s="55"/>
      <c r="F61" s="55"/>
      <c r="G61" s="55"/>
      <c r="H61" s="55"/>
    </row>
    <row r="62" spans="1:8" s="32" customFormat="1" ht="38.25" customHeight="1">
      <c r="A62" s="29"/>
      <c r="B62" s="29"/>
      <c r="C62" s="58" t="s">
        <v>387</v>
      </c>
      <c r="D62" s="58"/>
      <c r="E62" s="58"/>
      <c r="F62" s="58"/>
      <c r="G62" s="59" t="s">
        <v>59</v>
      </c>
      <c r="H62" s="60">
        <v>53729</v>
      </c>
    </row>
    <row r="63" spans="1:8" s="32" customFormat="1" ht="12" customHeight="1">
      <c r="A63" s="29"/>
      <c r="B63" s="29"/>
      <c r="C63" s="58" t="s">
        <v>447</v>
      </c>
      <c r="D63" s="58"/>
      <c r="E63" s="58"/>
      <c r="F63" s="58"/>
      <c r="G63" s="59"/>
      <c r="H63" s="60"/>
    </row>
    <row r="64" spans="1:8" s="32" customFormat="1" ht="53.25" customHeight="1">
      <c r="A64" s="29"/>
      <c r="B64" s="29"/>
      <c r="C64" s="58" t="s">
        <v>448</v>
      </c>
      <c r="D64" s="58"/>
      <c r="E64" s="58"/>
      <c r="F64" s="58"/>
      <c r="G64" s="59" t="s">
        <v>60</v>
      </c>
      <c r="H64" s="60">
        <v>1316</v>
      </c>
    </row>
    <row r="65" spans="1:8" s="32" customFormat="1" ht="15" customHeight="1">
      <c r="A65" s="29"/>
      <c r="B65" s="29"/>
      <c r="C65" s="7" t="s">
        <v>396</v>
      </c>
      <c r="D65" s="7"/>
      <c r="E65" s="7"/>
      <c r="F65" s="7"/>
      <c r="G65" s="7"/>
      <c r="H65" s="7"/>
    </row>
    <row r="66" spans="1:8" s="32" customFormat="1" ht="39" customHeight="1">
      <c r="A66" s="29"/>
      <c r="B66" s="29"/>
      <c r="C66" s="61" t="s">
        <v>449</v>
      </c>
      <c r="D66" s="61"/>
      <c r="E66" s="61"/>
      <c r="F66" s="61"/>
      <c r="G66" s="59" t="s">
        <v>60</v>
      </c>
      <c r="H66" s="60">
        <v>68213</v>
      </c>
    </row>
    <row r="67" spans="1:8" s="32" customFormat="1" ht="51" customHeight="1">
      <c r="A67" s="29"/>
      <c r="B67" s="29"/>
      <c r="C67" s="58" t="s">
        <v>450</v>
      </c>
      <c r="D67" s="58"/>
      <c r="E67" s="58"/>
      <c r="F67" s="58"/>
      <c r="G67" s="59" t="s">
        <v>60</v>
      </c>
      <c r="H67" s="60">
        <v>109685</v>
      </c>
    </row>
    <row r="68" spans="1:8" s="32" customFormat="1" ht="48.75" customHeight="1">
      <c r="A68" s="29"/>
      <c r="B68" s="29"/>
      <c r="C68" s="62"/>
      <c r="D68" s="62"/>
      <c r="E68" s="62"/>
      <c r="F68" s="62"/>
      <c r="G68" s="59"/>
      <c r="H68" s="60"/>
    </row>
    <row r="69" spans="1:8" s="32" customFormat="1" ht="13.5" customHeight="1">
      <c r="A69" s="29"/>
      <c r="B69" s="29"/>
      <c r="C69" s="63" t="s">
        <v>451</v>
      </c>
      <c r="D69" s="63"/>
      <c r="E69" s="63"/>
      <c r="F69" s="63"/>
      <c r="G69" s="64"/>
      <c r="H69" s="65"/>
    </row>
    <row r="70" spans="1:8" s="32" customFormat="1" ht="15" customHeight="1">
      <c r="A70" s="29"/>
      <c r="B70" s="29"/>
      <c r="C70" s="7" t="s">
        <v>452</v>
      </c>
      <c r="D70" s="7"/>
      <c r="E70" s="7"/>
      <c r="F70" s="7"/>
      <c r="G70" s="7"/>
      <c r="H70" s="7"/>
    </row>
    <row r="71" spans="1:8" s="32" customFormat="1" ht="12.75" customHeight="1">
      <c r="A71" s="29"/>
      <c r="B71" s="29"/>
      <c r="C71" s="61" t="s">
        <v>271</v>
      </c>
      <c r="D71" s="61"/>
      <c r="E71" s="61"/>
      <c r="F71" s="61"/>
      <c r="G71" s="59"/>
      <c r="H71" s="60"/>
    </row>
    <row r="72" spans="1:8" s="32" customFormat="1" ht="27" customHeight="1">
      <c r="A72" s="29"/>
      <c r="B72" s="29"/>
      <c r="C72" s="61" t="s">
        <v>272</v>
      </c>
      <c r="D72" s="61"/>
      <c r="E72" s="61"/>
      <c r="F72" s="61"/>
      <c r="G72" s="59" t="s">
        <v>60</v>
      </c>
      <c r="H72" s="60">
        <v>2145634</v>
      </c>
    </row>
    <row r="73" spans="1:8" s="32" customFormat="1" ht="14.25" customHeight="1">
      <c r="A73" s="29"/>
      <c r="B73" s="29"/>
      <c r="C73" s="66" t="s">
        <v>273</v>
      </c>
      <c r="D73" s="66"/>
      <c r="E73" s="66"/>
      <c r="F73" s="66"/>
      <c r="G73" s="64" t="s">
        <v>60</v>
      </c>
      <c r="H73" s="65">
        <v>1598814</v>
      </c>
    </row>
    <row r="74" spans="1:8" s="32" customFormat="1" ht="25.5" customHeight="1">
      <c r="A74" s="29"/>
      <c r="B74" s="29"/>
      <c r="C74" s="61" t="s">
        <v>274</v>
      </c>
      <c r="D74" s="61"/>
      <c r="E74" s="61"/>
      <c r="F74" s="61"/>
      <c r="G74" s="59" t="s">
        <v>60</v>
      </c>
      <c r="H74" s="60">
        <v>2410318</v>
      </c>
    </row>
    <row r="75" spans="1:8" s="32" customFormat="1" ht="25.5" customHeight="1">
      <c r="A75" s="29"/>
      <c r="B75" s="29"/>
      <c r="C75" s="61" t="s">
        <v>276</v>
      </c>
      <c r="D75" s="61"/>
      <c r="E75" s="61"/>
      <c r="F75" s="61"/>
      <c r="G75" s="59" t="s">
        <v>60</v>
      </c>
      <c r="H75" s="60">
        <v>45703</v>
      </c>
    </row>
    <row r="76" spans="1:8" s="32" customFormat="1" ht="39" customHeight="1">
      <c r="A76" s="29"/>
      <c r="B76" s="29"/>
      <c r="C76" s="61" t="s">
        <v>277</v>
      </c>
      <c r="D76" s="61"/>
      <c r="E76" s="61"/>
      <c r="F76" s="61"/>
      <c r="G76" s="59" t="s">
        <v>60</v>
      </c>
      <c r="H76" s="60">
        <v>10689</v>
      </c>
    </row>
    <row r="77" spans="1:8" s="32" customFormat="1" ht="25.5" customHeight="1">
      <c r="A77" s="29"/>
      <c r="B77" s="29"/>
      <c r="C77" s="61" t="s">
        <v>278</v>
      </c>
      <c r="D77" s="61"/>
      <c r="E77" s="61"/>
      <c r="F77" s="61"/>
      <c r="G77" s="59" t="s">
        <v>60</v>
      </c>
      <c r="H77" s="60">
        <v>461403</v>
      </c>
    </row>
    <row r="78" spans="1:8" s="18" customFormat="1" ht="13.5" customHeight="1">
      <c r="A78" s="16"/>
      <c r="B78" s="16"/>
      <c r="C78" s="67" t="s">
        <v>279</v>
      </c>
      <c r="D78" s="67"/>
      <c r="E78" s="67"/>
      <c r="F78" s="67"/>
      <c r="G78" s="68"/>
      <c r="H78" s="69"/>
    </row>
    <row r="79" spans="1:8" s="18" customFormat="1" ht="36.75" customHeight="1">
      <c r="A79" s="16"/>
      <c r="B79" s="16"/>
      <c r="C79" s="70" t="s">
        <v>280</v>
      </c>
      <c r="D79" s="70"/>
      <c r="E79" s="70"/>
      <c r="F79" s="70"/>
      <c r="G79" s="71" t="s">
        <v>60</v>
      </c>
      <c r="H79" s="72">
        <v>145101</v>
      </c>
    </row>
    <row r="80" spans="1:8" s="18" customFormat="1" ht="15" customHeight="1">
      <c r="A80" s="16"/>
      <c r="B80" s="16"/>
      <c r="C80" s="67" t="s">
        <v>281</v>
      </c>
      <c r="D80" s="67"/>
      <c r="E80" s="67"/>
      <c r="F80" s="67"/>
      <c r="G80" s="68" t="s">
        <v>60</v>
      </c>
      <c r="H80" s="69">
        <v>78567</v>
      </c>
    </row>
    <row r="81" spans="1:8" s="18" customFormat="1" ht="39" customHeight="1">
      <c r="A81" s="16"/>
      <c r="B81" s="16"/>
      <c r="C81" s="70" t="s">
        <v>282</v>
      </c>
      <c r="D81" s="70"/>
      <c r="E81" s="70"/>
      <c r="F81" s="70"/>
      <c r="G81" s="71" t="s">
        <v>61</v>
      </c>
      <c r="H81" s="72">
        <v>73116</v>
      </c>
    </row>
    <row r="82" spans="1:8" s="32" customFormat="1" ht="13.5" customHeight="1">
      <c r="A82" s="29"/>
      <c r="B82" s="29"/>
      <c r="C82" s="7" t="s">
        <v>453</v>
      </c>
      <c r="D82" s="7"/>
      <c r="E82" s="7"/>
      <c r="F82" s="7"/>
      <c r="G82" s="7"/>
      <c r="H82" s="7"/>
    </row>
    <row r="83" spans="1:8" s="32" customFormat="1" ht="12.75" customHeight="1">
      <c r="A83" s="29"/>
      <c r="B83" s="29"/>
      <c r="C83" s="61" t="s">
        <v>153</v>
      </c>
      <c r="D83" s="61"/>
      <c r="E83" s="61"/>
      <c r="F83" s="61"/>
      <c r="G83" s="59"/>
      <c r="H83" s="60"/>
    </row>
    <row r="84" spans="1:8" s="32" customFormat="1" ht="16.5" customHeight="1">
      <c r="A84" s="29"/>
      <c r="B84" s="29"/>
      <c r="C84" s="66" t="s">
        <v>148</v>
      </c>
      <c r="D84" s="66"/>
      <c r="E84" s="66"/>
      <c r="F84" s="66"/>
      <c r="G84" s="64" t="s">
        <v>60</v>
      </c>
      <c r="H84" s="65">
        <v>2555597</v>
      </c>
    </row>
    <row r="85" spans="1:8" s="32" customFormat="1" ht="25.5" customHeight="1">
      <c r="A85" s="29"/>
      <c r="B85" s="29"/>
      <c r="C85" s="61" t="s">
        <v>149</v>
      </c>
      <c r="D85" s="61"/>
      <c r="E85" s="61"/>
      <c r="F85" s="61"/>
      <c r="G85" s="59" t="s">
        <v>60</v>
      </c>
      <c r="H85" s="60">
        <v>9750000</v>
      </c>
    </row>
    <row r="86" spans="1:8" s="32" customFormat="1" ht="25.5" customHeight="1">
      <c r="A86" s="29"/>
      <c r="B86" s="29"/>
      <c r="C86" s="61" t="s">
        <v>275</v>
      </c>
      <c r="D86" s="61"/>
      <c r="E86" s="61"/>
      <c r="F86" s="61"/>
      <c r="G86" s="59" t="s">
        <v>60</v>
      </c>
      <c r="H86" s="60">
        <v>2737530</v>
      </c>
    </row>
    <row r="87" spans="1:8" s="32" customFormat="1" ht="25.5" customHeight="1">
      <c r="A87" s="29"/>
      <c r="B87" s="29"/>
      <c r="C87" s="61" t="s">
        <v>154</v>
      </c>
      <c r="D87" s="61"/>
      <c r="E87" s="61"/>
      <c r="F87" s="61"/>
      <c r="G87" s="59" t="s">
        <v>60</v>
      </c>
      <c r="H87" s="60">
        <v>2307373</v>
      </c>
    </row>
    <row r="88" spans="1:8" s="32" customFormat="1" ht="39" customHeight="1">
      <c r="A88" s="29"/>
      <c r="B88" s="29"/>
      <c r="C88" s="61" t="s">
        <v>277</v>
      </c>
      <c r="D88" s="61"/>
      <c r="E88" s="61"/>
      <c r="F88" s="61"/>
      <c r="G88" s="59" t="s">
        <v>60</v>
      </c>
      <c r="H88" s="60">
        <v>822195</v>
      </c>
    </row>
    <row r="89" spans="1:8" s="32" customFormat="1" ht="25.5" customHeight="1">
      <c r="A89" s="29"/>
      <c r="B89" s="29"/>
      <c r="C89" s="61" t="s">
        <v>278</v>
      </c>
      <c r="D89" s="61"/>
      <c r="E89" s="61"/>
      <c r="F89" s="61"/>
      <c r="G89" s="59" t="s">
        <v>60</v>
      </c>
      <c r="H89" s="60">
        <v>2319628</v>
      </c>
    </row>
    <row r="90" spans="1:8" s="18" customFormat="1" ht="15" customHeight="1">
      <c r="A90" s="16"/>
      <c r="B90" s="16"/>
      <c r="C90" s="67" t="s">
        <v>279</v>
      </c>
      <c r="D90" s="67"/>
      <c r="E90" s="67"/>
      <c r="F90" s="67"/>
      <c r="G90" s="68"/>
      <c r="H90" s="69"/>
    </row>
    <row r="91" spans="1:8" s="18" customFormat="1" ht="36.75" customHeight="1">
      <c r="A91" s="16"/>
      <c r="B91" s="16"/>
      <c r="C91" s="70" t="s">
        <v>280</v>
      </c>
      <c r="D91" s="70"/>
      <c r="E91" s="70"/>
      <c r="F91" s="70"/>
      <c r="G91" s="71" t="s">
        <v>60</v>
      </c>
      <c r="H91" s="72">
        <v>1112183</v>
      </c>
    </row>
    <row r="92" spans="1:8" s="18" customFormat="1" ht="15" customHeight="1">
      <c r="A92" s="16"/>
      <c r="B92" s="16"/>
      <c r="C92" s="67" t="s">
        <v>281</v>
      </c>
      <c r="D92" s="67"/>
      <c r="E92" s="67"/>
      <c r="F92" s="67"/>
      <c r="G92" s="68" t="s">
        <v>60</v>
      </c>
      <c r="H92" s="69">
        <v>461267</v>
      </c>
    </row>
    <row r="93" spans="1:8" s="32" customFormat="1" ht="39.75" customHeight="1">
      <c r="A93" s="29"/>
      <c r="B93" s="29"/>
      <c r="C93" s="66" t="s">
        <v>432</v>
      </c>
      <c r="D93" s="66"/>
      <c r="E93" s="66"/>
      <c r="F93" s="66"/>
      <c r="G93" s="59" t="s">
        <v>60</v>
      </c>
      <c r="H93" s="60">
        <v>2638774</v>
      </c>
    </row>
    <row r="94" spans="1:8" s="18" customFormat="1" ht="39" customHeight="1">
      <c r="A94" s="16"/>
      <c r="B94" s="16"/>
      <c r="C94" s="70" t="s">
        <v>282</v>
      </c>
      <c r="D94" s="70"/>
      <c r="E94" s="70"/>
      <c r="F94" s="70"/>
      <c r="G94" s="71" t="s">
        <v>61</v>
      </c>
      <c r="H94" s="72">
        <v>477900</v>
      </c>
    </row>
    <row r="95" spans="1:8" s="32" customFormat="1" ht="26.25" customHeight="1">
      <c r="A95" s="29"/>
      <c r="B95" s="29"/>
      <c r="C95" s="7" t="s">
        <v>92</v>
      </c>
      <c r="D95" s="7"/>
      <c r="E95" s="7"/>
      <c r="F95" s="7"/>
      <c r="G95" s="7"/>
      <c r="H95" s="7"/>
    </row>
    <row r="96" spans="1:8" s="32" customFormat="1" ht="30" customHeight="1">
      <c r="A96" s="29"/>
      <c r="B96" s="42"/>
      <c r="C96" s="55" t="s">
        <v>91</v>
      </c>
      <c r="D96" s="55"/>
      <c r="E96" s="55"/>
      <c r="F96" s="55"/>
      <c r="G96" s="55"/>
      <c r="H96" s="55"/>
    </row>
    <row r="97" spans="1:8" s="32" customFormat="1" ht="38.25" customHeight="1">
      <c r="A97" s="29"/>
      <c r="B97" s="29"/>
      <c r="C97" s="58" t="s">
        <v>387</v>
      </c>
      <c r="D97" s="58"/>
      <c r="E97" s="58"/>
      <c r="F97" s="58"/>
      <c r="G97" s="59" t="s">
        <v>59</v>
      </c>
      <c r="H97" s="60">
        <v>14811</v>
      </c>
    </row>
    <row r="98" spans="1:8" s="32" customFormat="1" ht="12" customHeight="1">
      <c r="A98" s="29"/>
      <c r="B98" s="29"/>
      <c r="C98" s="58" t="s">
        <v>447</v>
      </c>
      <c r="D98" s="58"/>
      <c r="E98" s="58"/>
      <c r="F98" s="58"/>
      <c r="G98" s="59"/>
      <c r="H98" s="60"/>
    </row>
    <row r="99" spans="1:8" s="32" customFormat="1" ht="13.5" customHeight="1">
      <c r="A99" s="29"/>
      <c r="B99" s="42"/>
      <c r="C99" s="73" t="s">
        <v>388</v>
      </c>
      <c r="D99" s="73"/>
      <c r="E99" s="73"/>
      <c r="F99" s="73"/>
      <c r="G99" s="74"/>
      <c r="H99" s="74"/>
    </row>
    <row r="100" spans="1:8" s="32" customFormat="1" ht="14.25" customHeight="1">
      <c r="A100" s="29"/>
      <c r="B100" s="29"/>
      <c r="C100" s="63" t="s">
        <v>403</v>
      </c>
      <c r="D100" s="63"/>
      <c r="E100" s="63"/>
      <c r="F100" s="63"/>
      <c r="G100" s="75" t="s">
        <v>60</v>
      </c>
      <c r="H100" s="65">
        <v>4813</v>
      </c>
    </row>
    <row r="101" spans="1:8" s="32" customFormat="1" ht="50.25" customHeight="1">
      <c r="A101" s="29"/>
      <c r="B101" s="29"/>
      <c r="C101" s="58" t="s">
        <v>400</v>
      </c>
      <c r="D101" s="58"/>
      <c r="E101" s="58"/>
      <c r="F101" s="58"/>
      <c r="G101" s="59" t="s">
        <v>60</v>
      </c>
      <c r="H101" s="60">
        <v>176</v>
      </c>
    </row>
    <row r="102" spans="1:8" s="32" customFormat="1" ht="13.5" customHeight="1">
      <c r="A102" s="29"/>
      <c r="B102" s="42"/>
      <c r="C102" s="73" t="s">
        <v>401</v>
      </c>
      <c r="D102" s="73"/>
      <c r="E102" s="73"/>
      <c r="F102" s="73"/>
      <c r="G102" s="75" t="s">
        <v>60</v>
      </c>
      <c r="H102" s="76">
        <v>1064</v>
      </c>
    </row>
    <row r="103" spans="1:8" s="32" customFormat="1" ht="45.75" customHeight="1">
      <c r="A103" s="29"/>
      <c r="B103" s="42"/>
      <c r="C103" s="77"/>
      <c r="D103" s="77"/>
      <c r="E103" s="77"/>
      <c r="F103" s="77"/>
      <c r="G103" s="75"/>
      <c r="H103" s="76"/>
    </row>
    <row r="104" spans="1:8" s="32" customFormat="1" ht="15.75" customHeight="1">
      <c r="A104" s="29"/>
      <c r="B104" s="42"/>
      <c r="C104" s="78" t="s">
        <v>396</v>
      </c>
      <c r="D104" s="78"/>
      <c r="E104" s="78"/>
      <c r="F104" s="78"/>
      <c r="G104" s="74"/>
      <c r="H104" s="74"/>
    </row>
    <row r="105" spans="1:8" s="32" customFormat="1" ht="53.25" customHeight="1">
      <c r="A105" s="29"/>
      <c r="B105" s="29"/>
      <c r="C105" s="58" t="s">
        <v>400</v>
      </c>
      <c r="D105" s="58"/>
      <c r="E105" s="58"/>
      <c r="F105" s="58"/>
      <c r="G105" s="59" t="s">
        <v>60</v>
      </c>
      <c r="H105" s="60">
        <v>14625</v>
      </c>
    </row>
    <row r="106" spans="1:8" s="32" customFormat="1" ht="13.5" customHeight="1">
      <c r="A106" s="29"/>
      <c r="B106" s="42"/>
      <c r="C106" s="73" t="s">
        <v>401</v>
      </c>
      <c r="D106" s="73"/>
      <c r="E106" s="73"/>
      <c r="F106" s="73"/>
      <c r="G106" s="75" t="s">
        <v>60</v>
      </c>
      <c r="H106" s="76">
        <v>58486</v>
      </c>
    </row>
    <row r="107" spans="1:8" s="32" customFormat="1" ht="13.5" customHeight="1">
      <c r="A107" s="29"/>
      <c r="B107" s="42"/>
      <c r="C107" s="73" t="s">
        <v>451</v>
      </c>
      <c r="D107" s="73"/>
      <c r="E107" s="73"/>
      <c r="F107" s="73"/>
      <c r="G107" s="74"/>
      <c r="H107" s="74"/>
    </row>
    <row r="108" spans="1:8" s="32" customFormat="1" ht="13.5" customHeight="1">
      <c r="A108" s="29"/>
      <c r="B108" s="42"/>
      <c r="C108" s="73" t="s">
        <v>388</v>
      </c>
      <c r="D108" s="73"/>
      <c r="E108" s="73"/>
      <c r="F108" s="73"/>
      <c r="G108" s="74"/>
      <c r="H108" s="74"/>
    </row>
    <row r="109" spans="1:8" s="32" customFormat="1" ht="13.5" customHeight="1">
      <c r="A109" s="29"/>
      <c r="B109" s="42"/>
      <c r="C109" s="73" t="s">
        <v>397</v>
      </c>
      <c r="D109" s="73"/>
      <c r="E109" s="73"/>
      <c r="F109" s="73"/>
      <c r="G109" s="75" t="s">
        <v>60</v>
      </c>
      <c r="H109" s="76">
        <v>380</v>
      </c>
    </row>
    <row r="110" spans="1:8" s="32" customFormat="1" ht="39" customHeight="1">
      <c r="A110" s="29"/>
      <c r="B110" s="29"/>
      <c r="C110" s="61" t="s">
        <v>402</v>
      </c>
      <c r="D110" s="61"/>
      <c r="E110" s="61"/>
      <c r="F110" s="61"/>
      <c r="G110" s="59" t="s">
        <v>60</v>
      </c>
      <c r="H110" s="60">
        <v>1425</v>
      </c>
    </row>
    <row r="111" spans="1:8" s="32" customFormat="1" ht="13.5" customHeight="1">
      <c r="A111" s="29"/>
      <c r="B111" s="42"/>
      <c r="C111" s="73" t="s">
        <v>390</v>
      </c>
      <c r="D111" s="73"/>
      <c r="E111" s="73"/>
      <c r="F111" s="73"/>
      <c r="G111" s="75" t="s">
        <v>60</v>
      </c>
      <c r="H111" s="76">
        <v>2800</v>
      </c>
    </row>
    <row r="112" spans="1:8" s="32" customFormat="1" ht="13.5" customHeight="1">
      <c r="A112" s="29"/>
      <c r="B112" s="42"/>
      <c r="C112" s="73" t="s">
        <v>404</v>
      </c>
      <c r="D112" s="73"/>
      <c r="E112" s="73"/>
      <c r="F112" s="73"/>
      <c r="G112" s="75" t="s">
        <v>60</v>
      </c>
      <c r="H112" s="76">
        <v>100</v>
      </c>
    </row>
    <row r="113" spans="1:213" s="80" customFormat="1" ht="13.5" customHeight="1">
      <c r="A113" s="35"/>
      <c r="B113" s="35"/>
      <c r="C113" s="73" t="s">
        <v>398</v>
      </c>
      <c r="D113" s="73"/>
      <c r="E113" s="73"/>
      <c r="F113" s="73"/>
      <c r="G113" s="75" t="s">
        <v>60</v>
      </c>
      <c r="H113" s="76">
        <v>45816</v>
      </c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</row>
    <row r="114" spans="1:8" s="18" customFormat="1" ht="39" customHeight="1">
      <c r="A114" s="16"/>
      <c r="B114" s="16"/>
      <c r="C114" s="70" t="s">
        <v>405</v>
      </c>
      <c r="D114" s="70"/>
      <c r="E114" s="70"/>
      <c r="F114" s="70"/>
      <c r="G114" s="71" t="s">
        <v>61</v>
      </c>
      <c r="H114" s="72">
        <v>8124</v>
      </c>
    </row>
    <row r="115" spans="1:213" s="80" customFormat="1" ht="13.5" customHeight="1">
      <c r="A115" s="35"/>
      <c r="B115" s="35"/>
      <c r="C115" s="73" t="s">
        <v>392</v>
      </c>
      <c r="D115" s="73"/>
      <c r="E115" s="73"/>
      <c r="F115" s="73"/>
      <c r="G115" s="75" t="s">
        <v>60</v>
      </c>
      <c r="H115" s="76">
        <v>2000</v>
      </c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</row>
    <row r="116" spans="1:8" s="32" customFormat="1" ht="13.5" customHeight="1">
      <c r="A116" s="29"/>
      <c r="B116" s="42"/>
      <c r="C116" s="73" t="s">
        <v>393</v>
      </c>
      <c r="D116" s="73"/>
      <c r="E116" s="73"/>
      <c r="F116" s="73"/>
      <c r="G116" s="75" t="s">
        <v>60</v>
      </c>
      <c r="H116" s="76">
        <v>2878</v>
      </c>
    </row>
    <row r="117" spans="1:8" s="32" customFormat="1" ht="13.5" customHeight="1">
      <c r="A117" s="29"/>
      <c r="B117" s="42"/>
      <c r="C117" s="73" t="s">
        <v>395</v>
      </c>
      <c r="D117" s="73"/>
      <c r="E117" s="73"/>
      <c r="F117" s="73"/>
      <c r="G117" s="75" t="s">
        <v>60</v>
      </c>
      <c r="H117" s="76">
        <v>785</v>
      </c>
    </row>
    <row r="118" spans="1:8" s="32" customFormat="1" ht="13.5" customHeight="1">
      <c r="A118" s="29"/>
      <c r="B118" s="42"/>
      <c r="C118" s="73" t="s">
        <v>396</v>
      </c>
      <c r="D118" s="73"/>
      <c r="E118" s="73"/>
      <c r="F118" s="73"/>
      <c r="G118" s="74"/>
      <c r="H118" s="74"/>
    </row>
    <row r="119" spans="1:8" s="32" customFormat="1" ht="14.25" customHeight="1">
      <c r="A119" s="29"/>
      <c r="B119" s="42"/>
      <c r="C119" s="73" t="s">
        <v>397</v>
      </c>
      <c r="D119" s="73"/>
      <c r="E119" s="73"/>
      <c r="F119" s="73"/>
      <c r="G119" s="75" t="s">
        <v>60</v>
      </c>
      <c r="H119" s="76">
        <v>43437</v>
      </c>
    </row>
    <row r="120" spans="1:8" s="32" customFormat="1" ht="39" customHeight="1">
      <c r="A120" s="29"/>
      <c r="B120" s="29"/>
      <c r="C120" s="61" t="s">
        <v>402</v>
      </c>
      <c r="D120" s="61"/>
      <c r="E120" s="61"/>
      <c r="F120" s="61"/>
      <c r="G120" s="59" t="s">
        <v>60</v>
      </c>
      <c r="H120" s="60">
        <v>109626</v>
      </c>
    </row>
    <row r="121" spans="1:8" s="32" customFormat="1" ht="13.5" customHeight="1">
      <c r="A121" s="29"/>
      <c r="B121" s="42"/>
      <c r="C121" s="73" t="s">
        <v>390</v>
      </c>
      <c r="D121" s="73"/>
      <c r="E121" s="73"/>
      <c r="F121" s="73"/>
      <c r="G121" s="75" t="s">
        <v>60</v>
      </c>
      <c r="H121" s="76">
        <v>1048448</v>
      </c>
    </row>
    <row r="122" spans="1:8" s="32" customFormat="1" ht="13.5" customHeight="1">
      <c r="A122" s="29"/>
      <c r="B122" s="42"/>
      <c r="C122" s="73" t="s">
        <v>391</v>
      </c>
      <c r="D122" s="73"/>
      <c r="E122" s="73"/>
      <c r="F122" s="73"/>
      <c r="G122" s="75" t="s">
        <v>60</v>
      </c>
      <c r="H122" s="76">
        <v>70675</v>
      </c>
    </row>
    <row r="123" spans="1:8" s="32" customFormat="1" ht="13.5" customHeight="1">
      <c r="A123" s="29"/>
      <c r="B123" s="42"/>
      <c r="C123" s="73" t="s">
        <v>404</v>
      </c>
      <c r="D123" s="73"/>
      <c r="E123" s="73"/>
      <c r="F123" s="73"/>
      <c r="G123" s="75" t="s">
        <v>60</v>
      </c>
      <c r="H123" s="76">
        <v>279515</v>
      </c>
    </row>
    <row r="124" spans="1:213" s="80" customFormat="1" ht="13.5" customHeight="1">
      <c r="A124" s="35"/>
      <c r="B124" s="35"/>
      <c r="C124" s="73" t="s">
        <v>398</v>
      </c>
      <c r="D124" s="73"/>
      <c r="E124" s="73"/>
      <c r="F124" s="73"/>
      <c r="G124" s="75" t="s">
        <v>60</v>
      </c>
      <c r="H124" s="76">
        <v>4687546</v>
      </c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  <c r="GZ124" s="79"/>
      <c r="HA124" s="79"/>
      <c r="HB124" s="79"/>
      <c r="HC124" s="79"/>
      <c r="HD124" s="79"/>
      <c r="HE124" s="79"/>
    </row>
    <row r="125" spans="1:8" s="18" customFormat="1" ht="39" customHeight="1">
      <c r="A125" s="16"/>
      <c r="B125" s="16"/>
      <c r="C125" s="70" t="s">
        <v>405</v>
      </c>
      <c r="D125" s="70"/>
      <c r="E125" s="70"/>
      <c r="F125" s="70"/>
      <c r="G125" s="71" t="s">
        <v>61</v>
      </c>
      <c r="H125" s="72">
        <v>53100</v>
      </c>
    </row>
    <row r="126" spans="1:213" s="80" customFormat="1" ht="13.5" customHeight="1">
      <c r="A126" s="35"/>
      <c r="B126" s="35"/>
      <c r="C126" s="73" t="s">
        <v>392</v>
      </c>
      <c r="D126" s="73"/>
      <c r="E126" s="73"/>
      <c r="F126" s="73"/>
      <c r="G126" s="75" t="s">
        <v>60</v>
      </c>
      <c r="H126" s="76">
        <v>2590790</v>
      </c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  <c r="GZ126" s="79"/>
      <c r="HA126" s="79"/>
      <c r="HB126" s="79"/>
      <c r="HC126" s="79"/>
      <c r="HD126" s="79"/>
      <c r="HE126" s="79"/>
    </row>
    <row r="127" spans="1:8" s="32" customFormat="1" ht="13.5" customHeight="1">
      <c r="A127" s="29"/>
      <c r="B127" s="42"/>
      <c r="C127" s="73" t="s">
        <v>393</v>
      </c>
      <c r="D127" s="73"/>
      <c r="E127" s="73"/>
      <c r="F127" s="73"/>
      <c r="G127" s="75" t="s">
        <v>60</v>
      </c>
      <c r="H127" s="76">
        <v>2882918</v>
      </c>
    </row>
    <row r="128" spans="1:213" s="80" customFormat="1" ht="13.5" customHeight="1">
      <c r="A128" s="35"/>
      <c r="B128" s="35"/>
      <c r="C128" s="73" t="s">
        <v>399</v>
      </c>
      <c r="D128" s="73"/>
      <c r="E128" s="73"/>
      <c r="F128" s="73"/>
      <c r="G128" s="75" t="s">
        <v>60</v>
      </c>
      <c r="H128" s="76">
        <v>102807</v>
      </c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  <c r="HE128" s="79"/>
    </row>
    <row r="129" spans="1:213" s="80" customFormat="1" ht="13.5" customHeight="1">
      <c r="A129" s="35"/>
      <c r="B129" s="35"/>
      <c r="C129" s="73" t="s">
        <v>394</v>
      </c>
      <c r="D129" s="73"/>
      <c r="E129" s="73"/>
      <c r="F129" s="73"/>
      <c r="G129" s="75" t="s">
        <v>60</v>
      </c>
      <c r="H129" s="76">
        <v>19129</v>
      </c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  <c r="GZ129" s="79"/>
      <c r="HA129" s="79"/>
      <c r="HB129" s="79"/>
      <c r="HC129" s="79"/>
      <c r="HD129" s="79"/>
      <c r="HE129" s="79"/>
    </row>
    <row r="130" spans="1:8" s="32" customFormat="1" ht="13.5" customHeight="1">
      <c r="A130" s="29"/>
      <c r="B130" s="42"/>
      <c r="C130" s="73" t="s">
        <v>395</v>
      </c>
      <c r="D130" s="73"/>
      <c r="E130" s="73"/>
      <c r="F130" s="73"/>
      <c r="G130" s="75" t="s">
        <v>60</v>
      </c>
      <c r="H130" s="76">
        <v>2444620</v>
      </c>
    </row>
    <row r="131" spans="1:8" s="32" customFormat="1" ht="27.75" customHeight="1">
      <c r="A131" s="29"/>
      <c r="B131" s="29"/>
      <c r="C131" s="7" t="s">
        <v>383</v>
      </c>
      <c r="D131" s="7"/>
      <c r="E131" s="7"/>
      <c r="F131" s="7"/>
      <c r="G131" s="7"/>
      <c r="H131" s="7"/>
    </row>
    <row r="132" spans="1:8" s="32" customFormat="1" ht="39" customHeight="1">
      <c r="A132" s="29"/>
      <c r="B132" s="42">
        <v>75864</v>
      </c>
      <c r="C132" s="57" t="s">
        <v>62</v>
      </c>
      <c r="D132" s="54">
        <v>133779302</v>
      </c>
      <c r="E132" s="54">
        <v>150000</v>
      </c>
      <c r="F132" s="54">
        <v>4558939</v>
      </c>
      <c r="G132" s="54">
        <v>4000</v>
      </c>
      <c r="H132" s="54">
        <f>D132+E132-F132</f>
        <v>129370363</v>
      </c>
    </row>
    <row r="133" spans="1:8" s="32" customFormat="1" ht="27" customHeight="1">
      <c r="A133" s="29"/>
      <c r="B133" s="29"/>
      <c r="C133" s="55" t="s">
        <v>372</v>
      </c>
      <c r="D133" s="55"/>
      <c r="E133" s="55"/>
      <c r="F133" s="55"/>
      <c r="G133" s="55"/>
      <c r="H133" s="55"/>
    </row>
    <row r="134" spans="1:8" s="32" customFormat="1" ht="14.25" customHeight="1">
      <c r="A134" s="29"/>
      <c r="B134" s="29"/>
      <c r="C134" s="66" t="s">
        <v>454</v>
      </c>
      <c r="D134" s="66"/>
      <c r="E134" s="66"/>
      <c r="F134" s="66"/>
      <c r="G134" s="64" t="s">
        <v>60</v>
      </c>
      <c r="H134" s="65">
        <v>4000</v>
      </c>
    </row>
    <row r="135" spans="1:8" s="32" customFormat="1" ht="15" customHeight="1">
      <c r="A135" s="29"/>
      <c r="B135" s="29"/>
      <c r="C135" s="41" t="s">
        <v>389</v>
      </c>
      <c r="D135" s="41"/>
      <c r="E135" s="41"/>
      <c r="F135" s="41"/>
      <c r="G135" s="41"/>
      <c r="H135" s="41"/>
    </row>
    <row r="136" spans="1:8" s="32" customFormat="1" ht="14.25" customHeight="1">
      <c r="A136" s="29"/>
      <c r="B136" s="29"/>
      <c r="C136" s="41" t="s">
        <v>452</v>
      </c>
      <c r="D136" s="41"/>
      <c r="E136" s="41"/>
      <c r="F136" s="41"/>
      <c r="G136" s="41"/>
      <c r="H136" s="41"/>
    </row>
    <row r="137" spans="1:8" s="32" customFormat="1" ht="12.75" customHeight="1">
      <c r="A137" s="29"/>
      <c r="B137" s="29"/>
      <c r="C137" s="63" t="s">
        <v>373</v>
      </c>
      <c r="D137" s="63"/>
      <c r="E137" s="63"/>
      <c r="F137" s="63"/>
      <c r="G137" s="64" t="s">
        <v>60</v>
      </c>
      <c r="H137" s="65">
        <v>37729</v>
      </c>
    </row>
    <row r="138" spans="1:8" s="32" customFormat="1" ht="12.75" customHeight="1">
      <c r="A138" s="29"/>
      <c r="B138" s="29"/>
      <c r="C138" s="63" t="s">
        <v>374</v>
      </c>
      <c r="D138" s="63"/>
      <c r="E138" s="63"/>
      <c r="F138" s="63"/>
      <c r="G138" s="64" t="s">
        <v>60</v>
      </c>
      <c r="H138" s="65">
        <v>256415</v>
      </c>
    </row>
    <row r="139" spans="1:8" s="32" customFormat="1" ht="12.75" customHeight="1">
      <c r="A139" s="29"/>
      <c r="B139" s="29"/>
      <c r="C139" s="63" t="s">
        <v>375</v>
      </c>
      <c r="D139" s="63"/>
      <c r="E139" s="63"/>
      <c r="F139" s="63"/>
      <c r="G139" s="64" t="s">
        <v>60</v>
      </c>
      <c r="H139" s="65">
        <v>362340</v>
      </c>
    </row>
    <row r="140" spans="1:8" s="32" customFormat="1" ht="12.75" customHeight="1">
      <c r="A140" s="29"/>
      <c r="B140" s="29"/>
      <c r="C140" s="66" t="s">
        <v>385</v>
      </c>
      <c r="D140" s="66"/>
      <c r="E140" s="66"/>
      <c r="F140" s="66"/>
      <c r="G140" s="64" t="s">
        <v>60</v>
      </c>
      <c r="H140" s="65">
        <v>652</v>
      </c>
    </row>
    <row r="141" spans="1:8" s="32" customFormat="1" ht="12.75" customHeight="1">
      <c r="A141" s="29"/>
      <c r="B141" s="29"/>
      <c r="C141" s="66" t="s">
        <v>376</v>
      </c>
      <c r="D141" s="66"/>
      <c r="E141" s="66"/>
      <c r="F141" s="66"/>
      <c r="G141" s="64" t="s">
        <v>60</v>
      </c>
      <c r="H141" s="65">
        <v>229866</v>
      </c>
    </row>
    <row r="142" spans="1:8" s="32" customFormat="1" ht="12.75" customHeight="1">
      <c r="A142" s="29"/>
      <c r="B142" s="29"/>
      <c r="C142" s="66" t="s">
        <v>377</v>
      </c>
      <c r="D142" s="66"/>
      <c r="E142" s="66"/>
      <c r="F142" s="66"/>
      <c r="G142" s="64" t="s">
        <v>60</v>
      </c>
      <c r="H142" s="65">
        <v>301220</v>
      </c>
    </row>
    <row r="143" spans="1:8" s="32" customFormat="1" ht="12.75" customHeight="1">
      <c r="A143" s="29"/>
      <c r="B143" s="29"/>
      <c r="C143" s="66" t="s">
        <v>378</v>
      </c>
      <c r="D143" s="66"/>
      <c r="E143" s="66"/>
      <c r="F143" s="66"/>
      <c r="G143" s="64" t="s">
        <v>60</v>
      </c>
      <c r="H143" s="65">
        <v>518690</v>
      </c>
    </row>
    <row r="144" spans="1:8" s="32" customFormat="1" ht="12.75" customHeight="1">
      <c r="A144" s="29"/>
      <c r="B144" s="29"/>
      <c r="C144" s="63" t="s">
        <v>386</v>
      </c>
      <c r="D144" s="63"/>
      <c r="E144" s="63"/>
      <c r="F144" s="63"/>
      <c r="G144" s="64" t="s">
        <v>60</v>
      </c>
      <c r="H144" s="65">
        <v>12592</v>
      </c>
    </row>
    <row r="145" spans="1:8" s="32" customFormat="1" ht="12.75" customHeight="1">
      <c r="A145" s="29"/>
      <c r="B145" s="29"/>
      <c r="C145" s="63" t="s">
        <v>379</v>
      </c>
      <c r="D145" s="63"/>
      <c r="E145" s="63"/>
      <c r="F145" s="63"/>
      <c r="G145" s="64" t="s">
        <v>60</v>
      </c>
      <c r="H145" s="65">
        <v>130325</v>
      </c>
    </row>
    <row r="146" spans="1:8" s="32" customFormat="1" ht="12.75" customHeight="1">
      <c r="A146" s="29"/>
      <c r="B146" s="29"/>
      <c r="C146" s="63" t="s">
        <v>380</v>
      </c>
      <c r="D146" s="63"/>
      <c r="E146" s="63"/>
      <c r="F146" s="63"/>
      <c r="G146" s="64" t="s">
        <v>60</v>
      </c>
      <c r="H146" s="65">
        <v>259540</v>
      </c>
    </row>
    <row r="147" spans="1:8" s="32" customFormat="1" ht="12.75" customHeight="1">
      <c r="A147" s="29"/>
      <c r="B147" s="29"/>
      <c r="C147" s="66" t="s">
        <v>381</v>
      </c>
      <c r="D147" s="66"/>
      <c r="E147" s="66"/>
      <c r="F147" s="66"/>
      <c r="G147" s="64" t="s">
        <v>60</v>
      </c>
      <c r="H147" s="65">
        <v>70814</v>
      </c>
    </row>
    <row r="148" spans="1:8" s="32" customFormat="1" ht="12.75" customHeight="1">
      <c r="A148" s="29"/>
      <c r="B148" s="29"/>
      <c r="C148" s="66" t="s">
        <v>382</v>
      </c>
      <c r="D148" s="66"/>
      <c r="E148" s="66"/>
      <c r="F148" s="66"/>
      <c r="G148" s="64" t="s">
        <v>60</v>
      </c>
      <c r="H148" s="65">
        <v>499752</v>
      </c>
    </row>
    <row r="149" spans="1:8" s="32" customFormat="1" ht="12.75" customHeight="1">
      <c r="A149" s="29"/>
      <c r="B149" s="29"/>
      <c r="C149" s="66" t="s">
        <v>384</v>
      </c>
      <c r="D149" s="66"/>
      <c r="E149" s="66"/>
      <c r="F149" s="66"/>
      <c r="G149" s="64" t="s">
        <v>60</v>
      </c>
      <c r="H149" s="65">
        <v>333815</v>
      </c>
    </row>
    <row r="150" spans="1:8" s="32" customFormat="1" ht="12.75" customHeight="1">
      <c r="A150" s="29"/>
      <c r="B150" s="29"/>
      <c r="C150" s="41" t="s">
        <v>453</v>
      </c>
      <c r="D150" s="41"/>
      <c r="E150" s="41"/>
      <c r="F150" s="41"/>
      <c r="G150" s="41"/>
      <c r="H150" s="41"/>
    </row>
    <row r="151" spans="1:8" s="32" customFormat="1" ht="12.75" customHeight="1">
      <c r="A151" s="29"/>
      <c r="B151" s="29"/>
      <c r="C151" s="66" t="s">
        <v>376</v>
      </c>
      <c r="D151" s="66"/>
      <c r="E151" s="66"/>
      <c r="F151" s="66"/>
      <c r="G151" s="64" t="s">
        <v>60</v>
      </c>
      <c r="H151" s="65">
        <v>8415</v>
      </c>
    </row>
    <row r="152" spans="1:8" s="32" customFormat="1" ht="12.75" customHeight="1">
      <c r="A152" s="29"/>
      <c r="B152" s="29"/>
      <c r="C152" s="66" t="s">
        <v>378</v>
      </c>
      <c r="D152" s="66"/>
      <c r="E152" s="66"/>
      <c r="F152" s="66"/>
      <c r="G152" s="64" t="s">
        <v>60</v>
      </c>
      <c r="H152" s="65">
        <v>1914</v>
      </c>
    </row>
    <row r="153" spans="1:8" s="32" customFormat="1" ht="27.75" customHeight="1">
      <c r="A153" s="29"/>
      <c r="B153" s="29"/>
      <c r="C153" s="7" t="s">
        <v>383</v>
      </c>
      <c r="D153" s="7"/>
      <c r="E153" s="7"/>
      <c r="F153" s="7"/>
      <c r="G153" s="7"/>
      <c r="H153" s="7"/>
    </row>
    <row r="154" spans="1:8" s="32" customFormat="1" ht="81.75" customHeight="1">
      <c r="A154" s="29"/>
      <c r="B154" s="29"/>
      <c r="C154" s="7" t="s">
        <v>455</v>
      </c>
      <c r="D154" s="7"/>
      <c r="E154" s="7"/>
      <c r="F154" s="7"/>
      <c r="G154" s="7"/>
      <c r="H154" s="7"/>
    </row>
    <row r="155" spans="1:8" s="32" customFormat="1" ht="3.75" customHeight="1">
      <c r="A155" s="29"/>
      <c r="B155" s="42"/>
      <c r="C155" s="8"/>
      <c r="D155" s="8"/>
      <c r="E155" s="8"/>
      <c r="F155" s="8"/>
      <c r="G155" s="8"/>
      <c r="H155" s="8"/>
    </row>
    <row r="156" spans="1:8" s="81" customFormat="1" ht="21.75" customHeight="1">
      <c r="A156" s="26"/>
      <c r="B156" s="26">
        <v>801</v>
      </c>
      <c r="C156" s="27" t="s">
        <v>37</v>
      </c>
      <c r="D156" s="34">
        <v>2627115.59</v>
      </c>
      <c r="E156" s="34">
        <f>E157</f>
        <v>50984</v>
      </c>
      <c r="F156" s="34">
        <f>F157</f>
        <v>0</v>
      </c>
      <c r="G156" s="34">
        <f>G157</f>
        <v>0</v>
      </c>
      <c r="H156" s="34">
        <f>D156+E156-F156</f>
        <v>2678099.59</v>
      </c>
    </row>
    <row r="157" spans="1:8" s="32" customFormat="1" ht="27" customHeight="1">
      <c r="A157" s="29"/>
      <c r="B157" s="42">
        <v>80140</v>
      </c>
      <c r="C157" s="57" t="s">
        <v>76</v>
      </c>
      <c r="D157" s="82">
        <v>1433565</v>
      </c>
      <c r="E157" s="82">
        <v>50984</v>
      </c>
      <c r="F157" s="82">
        <v>0</v>
      </c>
      <c r="G157" s="82">
        <v>0</v>
      </c>
      <c r="H157" s="82">
        <f>D157+E157-F157</f>
        <v>1484549</v>
      </c>
    </row>
    <row r="158" spans="1:8" s="32" customFormat="1" ht="15" customHeight="1">
      <c r="A158" s="29"/>
      <c r="B158" s="42"/>
      <c r="C158" s="41" t="s">
        <v>252</v>
      </c>
      <c r="D158" s="41"/>
      <c r="E158" s="41"/>
      <c r="F158" s="41"/>
      <c r="G158" s="41"/>
      <c r="H158" s="41"/>
    </row>
    <row r="159" spans="1:8" s="49" customFormat="1" ht="27" customHeight="1">
      <c r="A159" s="47"/>
      <c r="B159" s="47"/>
      <c r="C159" s="41" t="s">
        <v>409</v>
      </c>
      <c r="D159" s="41"/>
      <c r="E159" s="41"/>
      <c r="F159" s="41"/>
      <c r="G159" s="41"/>
      <c r="H159" s="41"/>
    </row>
    <row r="160" spans="1:8" s="32" customFormat="1" ht="42" customHeight="1">
      <c r="A160" s="29"/>
      <c r="B160" s="29"/>
      <c r="C160" s="7" t="s">
        <v>253</v>
      </c>
      <c r="D160" s="7"/>
      <c r="E160" s="7"/>
      <c r="F160" s="7"/>
      <c r="G160" s="7"/>
      <c r="H160" s="7"/>
    </row>
    <row r="161" spans="1:8" s="32" customFormat="1" ht="3" customHeight="1">
      <c r="A161" s="29"/>
      <c r="B161" s="29"/>
      <c r="C161" s="7"/>
      <c r="D161" s="7"/>
      <c r="E161" s="7"/>
      <c r="F161" s="7"/>
      <c r="G161" s="7"/>
      <c r="H161" s="7"/>
    </row>
    <row r="162" spans="1:8" s="81" customFormat="1" ht="22.5" customHeight="1">
      <c r="A162" s="26"/>
      <c r="B162" s="26">
        <v>852</v>
      </c>
      <c r="C162" s="27" t="s">
        <v>17</v>
      </c>
      <c r="D162" s="34">
        <v>7790338</v>
      </c>
      <c r="E162" s="34">
        <f>E163</f>
        <v>0</v>
      </c>
      <c r="F162" s="34">
        <f>F163</f>
        <v>4285148</v>
      </c>
      <c r="G162" s="34">
        <f>G163</f>
        <v>0</v>
      </c>
      <c r="H162" s="34">
        <f>D162+E162-F162</f>
        <v>3505190</v>
      </c>
    </row>
    <row r="163" spans="1:8" s="32" customFormat="1" ht="18.75" customHeight="1">
      <c r="A163" s="29"/>
      <c r="B163" s="29">
        <v>85295</v>
      </c>
      <c r="C163" s="44" t="s">
        <v>67</v>
      </c>
      <c r="D163" s="45">
        <v>7606773</v>
      </c>
      <c r="E163" s="45">
        <v>0</v>
      </c>
      <c r="F163" s="45">
        <v>4285148</v>
      </c>
      <c r="G163" s="45">
        <v>0</v>
      </c>
      <c r="H163" s="45">
        <f>D163+E163-F163</f>
        <v>3321625</v>
      </c>
    </row>
    <row r="164" spans="1:8" s="32" customFormat="1" ht="54.75" customHeight="1">
      <c r="A164" s="29"/>
      <c r="B164" s="29"/>
      <c r="C164" s="41" t="s">
        <v>532</v>
      </c>
      <c r="D164" s="41"/>
      <c r="E164" s="41"/>
      <c r="F164" s="41"/>
      <c r="G164" s="41"/>
      <c r="H164" s="41"/>
    </row>
    <row r="165" spans="1:8" s="32" customFormat="1" ht="3.75" customHeight="1">
      <c r="A165" s="29"/>
      <c r="B165" s="29"/>
      <c r="C165" s="41"/>
      <c r="D165" s="41"/>
      <c r="E165" s="41"/>
      <c r="F165" s="41"/>
      <c r="G165" s="41"/>
      <c r="H165" s="41"/>
    </row>
    <row r="166" spans="1:8" s="81" customFormat="1" ht="22.5" customHeight="1">
      <c r="A166" s="26"/>
      <c r="B166" s="26">
        <v>853</v>
      </c>
      <c r="C166" s="27" t="s">
        <v>56</v>
      </c>
      <c r="D166" s="34">
        <v>14640144</v>
      </c>
      <c r="E166" s="34">
        <f>E167</f>
        <v>10650</v>
      </c>
      <c r="F166" s="34">
        <f>F167</f>
        <v>0</v>
      </c>
      <c r="G166" s="34">
        <f>G167</f>
        <v>0</v>
      </c>
      <c r="H166" s="34">
        <f>D166+E166-F166</f>
        <v>14650794</v>
      </c>
    </row>
    <row r="167" spans="1:8" s="32" customFormat="1" ht="25.5" customHeight="1">
      <c r="A167" s="29"/>
      <c r="B167" s="42">
        <v>85324</v>
      </c>
      <c r="C167" s="44" t="s">
        <v>160</v>
      </c>
      <c r="D167" s="54">
        <v>416508</v>
      </c>
      <c r="E167" s="54">
        <v>10650</v>
      </c>
      <c r="F167" s="54">
        <v>0</v>
      </c>
      <c r="G167" s="54">
        <v>0</v>
      </c>
      <c r="H167" s="54">
        <f>D167+E167-F167</f>
        <v>427158</v>
      </c>
    </row>
    <row r="168" spans="1:8" s="32" customFormat="1" ht="54.75" customHeight="1">
      <c r="A168" s="29"/>
      <c r="B168" s="29"/>
      <c r="C168" s="7" t="s">
        <v>192</v>
      </c>
      <c r="D168" s="7"/>
      <c r="E168" s="7"/>
      <c r="F168" s="7"/>
      <c r="G168" s="7"/>
      <c r="H168" s="7"/>
    </row>
    <row r="169" spans="1:8" s="32" customFormat="1" ht="4.5" customHeight="1">
      <c r="A169" s="83"/>
      <c r="B169" s="83"/>
      <c r="C169" s="8"/>
      <c r="D169" s="8"/>
      <c r="E169" s="8"/>
      <c r="F169" s="8"/>
      <c r="G169" s="8"/>
      <c r="H169" s="8"/>
    </row>
    <row r="170" spans="1:8" s="81" customFormat="1" ht="22.5" customHeight="1">
      <c r="A170" s="26"/>
      <c r="B170" s="26">
        <v>900</v>
      </c>
      <c r="C170" s="27" t="s">
        <v>89</v>
      </c>
      <c r="D170" s="34">
        <v>2320011.28</v>
      </c>
      <c r="E170" s="34">
        <f>E171</f>
        <v>0</v>
      </c>
      <c r="F170" s="34">
        <f>F171</f>
        <v>40000</v>
      </c>
      <c r="G170" s="34">
        <f>G171</f>
        <v>0</v>
      </c>
      <c r="H170" s="34">
        <f>D170+E170-F170</f>
        <v>2280011.28</v>
      </c>
    </row>
    <row r="171" spans="1:8" s="32" customFormat="1" ht="17.25" customHeight="1">
      <c r="A171" s="29"/>
      <c r="B171" s="29">
        <v>90005</v>
      </c>
      <c r="C171" s="84" t="s">
        <v>161</v>
      </c>
      <c r="D171" s="45">
        <v>218874</v>
      </c>
      <c r="E171" s="45">
        <v>0</v>
      </c>
      <c r="F171" s="45">
        <v>40000</v>
      </c>
      <c r="G171" s="45">
        <v>0</v>
      </c>
      <c r="H171" s="45">
        <f>D171+E171-F171</f>
        <v>178874</v>
      </c>
    </row>
    <row r="172" spans="1:8" s="32" customFormat="1" ht="51" customHeight="1">
      <c r="A172" s="29"/>
      <c r="B172" s="29"/>
      <c r="C172" s="7" t="s">
        <v>456</v>
      </c>
      <c r="D172" s="7"/>
      <c r="E172" s="7"/>
      <c r="F172" s="7"/>
      <c r="G172" s="7"/>
      <c r="H172" s="7"/>
    </row>
    <row r="173" spans="1:8" s="10" customFormat="1" ht="6" customHeight="1">
      <c r="A173" s="40"/>
      <c r="B173" s="40"/>
      <c r="C173" s="8"/>
      <c r="D173" s="8"/>
      <c r="E173" s="8"/>
      <c r="F173" s="8"/>
      <c r="G173" s="8"/>
      <c r="H173" s="8"/>
    </row>
    <row r="174" spans="1:8" s="81" customFormat="1" ht="26.25" customHeight="1">
      <c r="A174" s="26"/>
      <c r="B174" s="26">
        <v>921</v>
      </c>
      <c r="C174" s="27" t="s">
        <v>57</v>
      </c>
      <c r="D174" s="34">
        <v>19377294</v>
      </c>
      <c r="E174" s="34">
        <f>E177+E175</f>
        <v>0</v>
      </c>
      <c r="F174" s="34">
        <f>F177+F175</f>
        <v>13428153</v>
      </c>
      <c r="G174" s="34">
        <f>G177+G175</f>
        <v>0</v>
      </c>
      <c r="H174" s="34">
        <f>D174+E174-F174</f>
        <v>5949141</v>
      </c>
    </row>
    <row r="175" spans="1:8" s="32" customFormat="1" ht="17.25" customHeight="1">
      <c r="A175" s="29"/>
      <c r="B175" s="29">
        <v>92106</v>
      </c>
      <c r="C175" s="44" t="s">
        <v>63</v>
      </c>
      <c r="D175" s="45">
        <v>13418862</v>
      </c>
      <c r="E175" s="45">
        <v>0</v>
      </c>
      <c r="F175" s="45">
        <v>13399042</v>
      </c>
      <c r="G175" s="45">
        <v>0</v>
      </c>
      <c r="H175" s="45">
        <f>D175+E175-F175</f>
        <v>19820</v>
      </c>
    </row>
    <row r="176" spans="1:8" s="81" customFormat="1" ht="41.25" customHeight="1">
      <c r="A176" s="47"/>
      <c r="B176" s="47"/>
      <c r="C176" s="41" t="s">
        <v>533</v>
      </c>
      <c r="D176" s="41"/>
      <c r="E176" s="41"/>
      <c r="F176" s="41"/>
      <c r="G176" s="41"/>
      <c r="H176" s="41"/>
    </row>
    <row r="177" spans="1:8" s="32" customFormat="1" ht="17.25" customHeight="1">
      <c r="A177" s="29"/>
      <c r="B177" s="29">
        <v>92116</v>
      </c>
      <c r="C177" s="44" t="s">
        <v>77</v>
      </c>
      <c r="D177" s="45">
        <v>4196177</v>
      </c>
      <c r="E177" s="45">
        <v>0</v>
      </c>
      <c r="F177" s="45">
        <v>29111</v>
      </c>
      <c r="G177" s="45">
        <v>0</v>
      </c>
      <c r="H177" s="45">
        <f>D177+E177-F177</f>
        <v>4167066</v>
      </c>
    </row>
    <row r="178" spans="1:8" s="9" customFormat="1" ht="27.75" customHeight="1">
      <c r="A178" s="47"/>
      <c r="B178" s="47"/>
      <c r="C178" s="48" t="s">
        <v>366</v>
      </c>
      <c r="D178" s="48"/>
      <c r="E178" s="48"/>
      <c r="F178" s="48"/>
      <c r="G178" s="48"/>
      <c r="H178" s="48"/>
    </row>
    <row r="179" spans="1:8" s="81" customFormat="1" ht="13.5" customHeight="1">
      <c r="A179" s="47"/>
      <c r="B179" s="47"/>
      <c r="C179" s="41" t="s">
        <v>364</v>
      </c>
      <c r="D179" s="41"/>
      <c r="E179" s="41"/>
      <c r="F179" s="41"/>
      <c r="G179" s="41"/>
      <c r="H179" s="41"/>
    </row>
    <row r="180" spans="1:8" s="81" customFormat="1" ht="27.75" customHeight="1">
      <c r="A180" s="47"/>
      <c r="B180" s="47"/>
      <c r="C180" s="41" t="s">
        <v>365</v>
      </c>
      <c r="D180" s="41"/>
      <c r="E180" s="41"/>
      <c r="F180" s="41"/>
      <c r="G180" s="41"/>
      <c r="H180" s="41"/>
    </row>
    <row r="181" spans="1:8" s="81" customFormat="1" ht="27.75" customHeight="1">
      <c r="A181" s="47"/>
      <c r="B181" s="47"/>
      <c r="C181" s="41" t="s">
        <v>534</v>
      </c>
      <c r="D181" s="41"/>
      <c r="E181" s="41"/>
      <c r="F181" s="41"/>
      <c r="G181" s="41"/>
      <c r="H181" s="41"/>
    </row>
    <row r="182" spans="1:8" s="81" customFormat="1" ht="3.75" customHeight="1">
      <c r="A182" s="47"/>
      <c r="B182" s="47"/>
      <c r="C182" s="85"/>
      <c r="D182" s="85"/>
      <c r="E182" s="85"/>
      <c r="F182" s="85"/>
      <c r="G182" s="85"/>
      <c r="H182" s="85"/>
    </row>
    <row r="183" spans="1:8" s="81" customFormat="1" ht="29.25" customHeight="1">
      <c r="A183" s="26"/>
      <c r="B183" s="86">
        <v>925</v>
      </c>
      <c r="C183" s="87" t="s">
        <v>68</v>
      </c>
      <c r="D183" s="88">
        <v>3599635</v>
      </c>
      <c r="E183" s="88">
        <f>E184</f>
        <v>11000</v>
      </c>
      <c r="F183" s="88">
        <f>F184</f>
        <v>797421</v>
      </c>
      <c r="G183" s="88">
        <f>G184</f>
        <v>0</v>
      </c>
      <c r="H183" s="88">
        <f>D183+E183-F183</f>
        <v>2813214</v>
      </c>
    </row>
    <row r="184" spans="1:8" s="32" customFormat="1" ht="17.25" customHeight="1">
      <c r="A184" s="29"/>
      <c r="B184" s="29">
        <v>92502</v>
      </c>
      <c r="C184" s="84" t="s">
        <v>70</v>
      </c>
      <c r="D184" s="45">
        <v>3599635</v>
      </c>
      <c r="E184" s="45">
        <v>11000</v>
      </c>
      <c r="F184" s="45">
        <v>797421</v>
      </c>
      <c r="G184" s="45">
        <v>0</v>
      </c>
      <c r="H184" s="45">
        <f>D184+E184-F184</f>
        <v>2813214</v>
      </c>
    </row>
    <row r="185" spans="1:8" s="32" customFormat="1" ht="39.75" customHeight="1">
      <c r="A185" s="29"/>
      <c r="B185" s="29"/>
      <c r="C185" s="7" t="s">
        <v>213</v>
      </c>
      <c r="D185" s="7"/>
      <c r="E185" s="7"/>
      <c r="F185" s="7"/>
      <c r="G185" s="7"/>
      <c r="H185" s="7"/>
    </row>
    <row r="186" spans="1:8" s="32" customFormat="1" ht="16.5" customHeight="1">
      <c r="A186" s="29"/>
      <c r="B186" s="29"/>
      <c r="C186" s="55" t="s">
        <v>370</v>
      </c>
      <c r="D186" s="55"/>
      <c r="E186" s="55"/>
      <c r="F186" s="55"/>
      <c r="G186" s="55"/>
      <c r="H186" s="55"/>
    </row>
    <row r="187" spans="1:8" s="32" customFormat="1" ht="27" customHeight="1">
      <c r="A187" s="29"/>
      <c r="B187" s="29"/>
      <c r="C187" s="7" t="s">
        <v>367</v>
      </c>
      <c r="D187" s="7"/>
      <c r="E187" s="7"/>
      <c r="F187" s="7"/>
      <c r="G187" s="7"/>
      <c r="H187" s="7"/>
    </row>
    <row r="188" spans="1:8" s="32" customFormat="1" ht="13.5" customHeight="1">
      <c r="A188" s="29"/>
      <c r="B188" s="29"/>
      <c r="C188" s="7" t="s">
        <v>368</v>
      </c>
      <c r="D188" s="7"/>
      <c r="E188" s="7"/>
      <c r="F188" s="7"/>
      <c r="G188" s="7"/>
      <c r="H188" s="7"/>
    </row>
    <row r="189" spans="1:8" s="10" customFormat="1" ht="13.5" customHeight="1">
      <c r="A189" s="40"/>
      <c r="B189" s="89"/>
      <c r="C189" s="7" t="s">
        <v>369</v>
      </c>
      <c r="D189" s="7"/>
      <c r="E189" s="7"/>
      <c r="F189" s="7"/>
      <c r="G189" s="7"/>
      <c r="H189" s="7"/>
    </row>
    <row r="190" spans="1:8" s="10" customFormat="1" ht="14.25" customHeight="1">
      <c r="A190" s="40"/>
      <c r="B190" s="89"/>
      <c r="C190" s="7" t="s">
        <v>457</v>
      </c>
      <c r="D190" s="7"/>
      <c r="E190" s="7"/>
      <c r="F190" s="7"/>
      <c r="G190" s="7"/>
      <c r="H190" s="7"/>
    </row>
    <row r="191" spans="1:8" s="32" customFormat="1" ht="13.5" customHeight="1">
      <c r="A191" s="29"/>
      <c r="B191" s="29"/>
      <c r="C191" s="7" t="s">
        <v>458</v>
      </c>
      <c r="D191" s="7"/>
      <c r="E191" s="7"/>
      <c r="F191" s="7"/>
      <c r="G191" s="7"/>
      <c r="H191" s="7"/>
    </row>
    <row r="192" spans="1:8" s="10" customFormat="1" ht="13.5" customHeight="1">
      <c r="A192" s="40"/>
      <c r="B192" s="89"/>
      <c r="C192" s="7" t="s">
        <v>371</v>
      </c>
      <c r="D192" s="7"/>
      <c r="E192" s="7"/>
      <c r="F192" s="7"/>
      <c r="G192" s="7"/>
      <c r="H192" s="7"/>
    </row>
    <row r="193" spans="1:8" s="32" customFormat="1" ht="15" customHeight="1">
      <c r="A193" s="29"/>
      <c r="B193" s="29"/>
      <c r="C193" s="7" t="s">
        <v>410</v>
      </c>
      <c r="D193" s="7"/>
      <c r="E193" s="7"/>
      <c r="F193" s="7"/>
      <c r="G193" s="7"/>
      <c r="H193" s="7"/>
    </row>
    <row r="194" spans="1:8" s="18" customFormat="1" ht="7.5" customHeight="1">
      <c r="A194" s="16"/>
      <c r="B194" s="16"/>
      <c r="C194" s="90"/>
      <c r="D194" s="90"/>
      <c r="E194" s="90"/>
      <c r="F194" s="90"/>
      <c r="G194" s="90"/>
      <c r="H194" s="90"/>
    </row>
    <row r="195" spans="1:8" s="22" customFormat="1" ht="16.5" customHeight="1">
      <c r="A195" s="19" t="s">
        <v>18</v>
      </c>
      <c r="B195" s="19"/>
      <c r="C195" s="20" t="s">
        <v>19</v>
      </c>
      <c r="D195" s="21"/>
      <c r="E195" s="21"/>
      <c r="F195" s="21"/>
      <c r="G195" s="21"/>
      <c r="H195" s="21"/>
    </row>
    <row r="196" spans="1:8" s="92" customFormat="1" ht="4.5" customHeight="1">
      <c r="A196" s="91"/>
      <c r="B196" s="91"/>
      <c r="C196" s="62"/>
      <c r="D196" s="62"/>
      <c r="E196" s="62"/>
      <c r="F196" s="62"/>
      <c r="G196" s="62"/>
      <c r="H196" s="62"/>
    </row>
    <row r="197" spans="1:8" s="9" customFormat="1" ht="22.5" customHeight="1">
      <c r="A197" s="26"/>
      <c r="B197" s="26"/>
      <c r="C197" s="27" t="s">
        <v>14</v>
      </c>
      <c r="D197" s="28">
        <v>1766058559.54</v>
      </c>
      <c r="E197" s="28">
        <f>E218+E334+E440+E462+E210+E253+E264+E273+E477+E484+E530+E549+E591+E329+E249+E258+E320+E199+E206+E314</f>
        <v>37437678.49</v>
      </c>
      <c r="F197" s="28">
        <f>F218+F334+F440+F462+F210+F253+F264+F273+F477+F484+F530+F549+F591+F329+F249+F258+F320+F199+F206+F314</f>
        <v>123969578</v>
      </c>
      <c r="G197" s="28">
        <f>G218+G334+G440+G462+G210+G253+G264+G273+G477+G484+G530+G549+G591+G329+G249+G258+G320+G199+G206+G314</f>
        <v>3780947</v>
      </c>
      <c r="H197" s="28">
        <f>D197+E197-F197</f>
        <v>1679526660.03</v>
      </c>
    </row>
    <row r="198" spans="1:8" s="32" customFormat="1" ht="6" customHeight="1">
      <c r="A198" s="29"/>
      <c r="B198" s="29"/>
      <c r="C198" s="8"/>
      <c r="D198" s="8"/>
      <c r="E198" s="8"/>
      <c r="F198" s="8"/>
      <c r="G198" s="8"/>
      <c r="H198" s="8"/>
    </row>
    <row r="199" spans="1:8" s="9" customFormat="1" ht="24.75" customHeight="1">
      <c r="A199" s="26"/>
      <c r="B199" s="33" t="s">
        <v>157</v>
      </c>
      <c r="C199" s="27" t="s">
        <v>158</v>
      </c>
      <c r="D199" s="34">
        <v>17360379.37</v>
      </c>
      <c r="E199" s="34">
        <f>E202+E200</f>
        <v>20238.489999999998</v>
      </c>
      <c r="F199" s="34">
        <f>F202+F200</f>
        <v>150</v>
      </c>
      <c r="G199" s="34">
        <f>G202+G200</f>
        <v>0</v>
      </c>
      <c r="H199" s="34">
        <f>D199+E199-F199</f>
        <v>17380467.86</v>
      </c>
    </row>
    <row r="200" spans="1:8" s="32" customFormat="1" ht="17.25" customHeight="1">
      <c r="A200" s="29"/>
      <c r="B200" s="46" t="s">
        <v>197</v>
      </c>
      <c r="C200" s="44" t="s">
        <v>198</v>
      </c>
      <c r="D200" s="45">
        <v>10000</v>
      </c>
      <c r="E200" s="45">
        <v>5400</v>
      </c>
      <c r="F200" s="45">
        <v>0</v>
      </c>
      <c r="G200" s="45">
        <v>0</v>
      </c>
      <c r="H200" s="45">
        <f>D200+E200-F200</f>
        <v>15400</v>
      </c>
    </row>
    <row r="201" spans="1:8" s="95" customFormat="1" ht="42.75" customHeight="1">
      <c r="A201" s="93"/>
      <c r="B201" s="93"/>
      <c r="C201" s="94" t="s">
        <v>459</v>
      </c>
      <c r="D201" s="94"/>
      <c r="E201" s="94"/>
      <c r="F201" s="94"/>
      <c r="G201" s="94"/>
      <c r="H201" s="94"/>
    </row>
    <row r="202" spans="1:8" s="32" customFormat="1" ht="17.25" customHeight="1">
      <c r="A202" s="29"/>
      <c r="B202" s="46" t="s">
        <v>159</v>
      </c>
      <c r="C202" s="44" t="s">
        <v>67</v>
      </c>
      <c r="D202" s="45">
        <v>1245379.37</v>
      </c>
      <c r="E202" s="45">
        <v>14838.49</v>
      </c>
      <c r="F202" s="45">
        <v>150</v>
      </c>
      <c r="G202" s="45">
        <v>0</v>
      </c>
      <c r="H202" s="45">
        <f>D202+E202-F202</f>
        <v>1260067.86</v>
      </c>
    </row>
    <row r="203" spans="1:8" s="32" customFormat="1" ht="69" customHeight="1">
      <c r="A203" s="29"/>
      <c r="B203" s="46"/>
      <c r="C203" s="7" t="s">
        <v>556</v>
      </c>
      <c r="D203" s="7"/>
      <c r="E203" s="7"/>
      <c r="F203" s="7"/>
      <c r="G203" s="7"/>
      <c r="H203" s="7"/>
    </row>
    <row r="204" spans="1:8" s="95" customFormat="1" ht="30.75" customHeight="1">
      <c r="A204" s="93"/>
      <c r="B204" s="96"/>
      <c r="C204" s="97" t="s">
        <v>163</v>
      </c>
      <c r="D204" s="97"/>
      <c r="E204" s="97"/>
      <c r="F204" s="97"/>
      <c r="G204" s="97"/>
      <c r="H204" s="97"/>
    </row>
    <row r="205" spans="1:8" s="99" customFormat="1" ht="3.75" customHeight="1">
      <c r="A205" s="98"/>
      <c r="B205" s="98"/>
      <c r="C205" s="8"/>
      <c r="D205" s="8"/>
      <c r="E205" s="8"/>
      <c r="F205" s="8"/>
      <c r="G205" s="8"/>
      <c r="H205" s="8"/>
    </row>
    <row r="206" spans="1:8" s="9" customFormat="1" ht="25.5" customHeight="1">
      <c r="A206" s="26"/>
      <c r="B206" s="33" t="s">
        <v>233</v>
      </c>
      <c r="C206" s="27" t="s">
        <v>234</v>
      </c>
      <c r="D206" s="34">
        <v>309644</v>
      </c>
      <c r="E206" s="34">
        <f>E207</f>
        <v>0</v>
      </c>
      <c r="F206" s="34">
        <f>F207</f>
        <v>35000</v>
      </c>
      <c r="G206" s="34">
        <f>G207</f>
        <v>0</v>
      </c>
      <c r="H206" s="34">
        <f>D206+E206-F206</f>
        <v>274644</v>
      </c>
    </row>
    <row r="207" spans="1:8" s="32" customFormat="1" ht="51" customHeight="1">
      <c r="A207" s="29"/>
      <c r="B207" s="100" t="s">
        <v>231</v>
      </c>
      <c r="C207" s="101" t="s">
        <v>232</v>
      </c>
      <c r="D207" s="82">
        <v>239000</v>
      </c>
      <c r="E207" s="82">
        <v>0</v>
      </c>
      <c r="F207" s="82">
        <v>35000</v>
      </c>
      <c r="G207" s="82">
        <v>0</v>
      </c>
      <c r="H207" s="82">
        <f>D207+E207-F207</f>
        <v>204000</v>
      </c>
    </row>
    <row r="208" spans="1:8" s="32" customFormat="1" ht="43.5" customHeight="1">
      <c r="A208" s="29"/>
      <c r="B208" s="100"/>
      <c r="C208" s="7" t="s">
        <v>411</v>
      </c>
      <c r="D208" s="7"/>
      <c r="E208" s="7"/>
      <c r="F208" s="7"/>
      <c r="G208" s="7"/>
      <c r="H208" s="7"/>
    </row>
    <row r="209" spans="1:8" s="32" customFormat="1" ht="5.25" customHeight="1">
      <c r="A209" s="29"/>
      <c r="B209" s="100"/>
      <c r="C209" s="8"/>
      <c r="D209" s="8"/>
      <c r="E209" s="8"/>
      <c r="F209" s="8"/>
      <c r="G209" s="8"/>
      <c r="H209" s="8"/>
    </row>
    <row r="210" spans="1:8" s="9" customFormat="1" ht="21.75" customHeight="1">
      <c r="A210" s="26"/>
      <c r="B210" s="26">
        <v>150</v>
      </c>
      <c r="C210" s="27" t="s">
        <v>72</v>
      </c>
      <c r="D210" s="34">
        <v>5650946</v>
      </c>
      <c r="E210" s="34">
        <f>E211+E215</f>
        <v>367780</v>
      </c>
      <c r="F210" s="34">
        <f>F211+F215</f>
        <v>333815</v>
      </c>
      <c r="G210" s="34">
        <f>G211+G215</f>
        <v>0</v>
      </c>
      <c r="H210" s="34">
        <f>D210+E210-F210</f>
        <v>5684911</v>
      </c>
    </row>
    <row r="211" spans="1:8" s="32" customFormat="1" ht="17.25" customHeight="1">
      <c r="A211" s="29"/>
      <c r="B211" s="29">
        <v>15011</v>
      </c>
      <c r="C211" s="44" t="s">
        <v>73</v>
      </c>
      <c r="D211" s="45">
        <v>2885899</v>
      </c>
      <c r="E211" s="45">
        <v>367780</v>
      </c>
      <c r="F211" s="45">
        <v>0</v>
      </c>
      <c r="G211" s="45">
        <v>0</v>
      </c>
      <c r="H211" s="45">
        <f>D211+E211-F211</f>
        <v>3253679</v>
      </c>
    </row>
    <row r="212" spans="1:8" s="32" customFormat="1" ht="18" customHeight="1">
      <c r="A212" s="29"/>
      <c r="B212" s="29"/>
      <c r="C212" s="7" t="s">
        <v>75</v>
      </c>
      <c r="D212" s="7"/>
      <c r="E212" s="7"/>
      <c r="F212" s="7"/>
      <c r="G212" s="7"/>
      <c r="H212" s="7"/>
    </row>
    <row r="213" spans="1:8" s="32" customFormat="1" ht="41.25" customHeight="1">
      <c r="A213" s="29"/>
      <c r="B213" s="29"/>
      <c r="C213" s="7" t="s">
        <v>321</v>
      </c>
      <c r="D213" s="7"/>
      <c r="E213" s="7"/>
      <c r="F213" s="7"/>
      <c r="G213" s="7"/>
      <c r="H213" s="7"/>
    </row>
    <row r="214" spans="1:8" s="32" customFormat="1" ht="54.75" customHeight="1">
      <c r="A214" s="29"/>
      <c r="B214" s="29"/>
      <c r="C214" s="7" t="s">
        <v>322</v>
      </c>
      <c r="D214" s="7"/>
      <c r="E214" s="7"/>
      <c r="F214" s="7"/>
      <c r="G214" s="7"/>
      <c r="H214" s="7"/>
    </row>
    <row r="215" spans="1:8" s="32" customFormat="1" ht="17.25" customHeight="1">
      <c r="A215" s="29"/>
      <c r="B215" s="29">
        <v>15013</v>
      </c>
      <c r="C215" s="44" t="s">
        <v>144</v>
      </c>
      <c r="D215" s="45">
        <v>2678106</v>
      </c>
      <c r="E215" s="45">
        <v>0</v>
      </c>
      <c r="F215" s="45">
        <v>333815</v>
      </c>
      <c r="G215" s="102">
        <v>0</v>
      </c>
      <c r="H215" s="45">
        <f>D215+E215-F215</f>
        <v>2344291</v>
      </c>
    </row>
    <row r="216" spans="1:8" s="32" customFormat="1" ht="39" customHeight="1">
      <c r="A216" s="29"/>
      <c r="B216" s="29"/>
      <c r="C216" s="48" t="s">
        <v>540</v>
      </c>
      <c r="D216" s="48"/>
      <c r="E216" s="48"/>
      <c r="F216" s="48"/>
      <c r="G216" s="48"/>
      <c r="H216" s="48"/>
    </row>
    <row r="217" spans="1:8" s="32" customFormat="1" ht="4.5" customHeight="1">
      <c r="A217" s="29"/>
      <c r="B217" s="29"/>
      <c r="C217" s="85"/>
      <c r="D217" s="85"/>
      <c r="E217" s="85"/>
      <c r="F217" s="85"/>
      <c r="G217" s="85"/>
      <c r="H217" s="85"/>
    </row>
    <row r="218" spans="1:8" s="9" customFormat="1" ht="21" customHeight="1">
      <c r="A218" s="26"/>
      <c r="B218" s="26">
        <v>600</v>
      </c>
      <c r="C218" s="27" t="s">
        <v>15</v>
      </c>
      <c r="D218" s="34">
        <v>705719017</v>
      </c>
      <c r="E218" s="34">
        <f>E225+E219+E244+E222+E246</f>
        <v>744755</v>
      </c>
      <c r="F218" s="34">
        <f>F225+F219+F244+F222+F246</f>
        <v>6686998</v>
      </c>
      <c r="G218" s="34">
        <f>G225+G219+G244+G222+G246</f>
        <v>2680971</v>
      </c>
      <c r="H218" s="34">
        <f>D218+E218-F218</f>
        <v>699776774</v>
      </c>
    </row>
    <row r="219" spans="1:8" s="32" customFormat="1" ht="17.25" customHeight="1">
      <c r="A219" s="29"/>
      <c r="B219" s="29">
        <v>60001</v>
      </c>
      <c r="C219" s="44" t="s">
        <v>54</v>
      </c>
      <c r="D219" s="45">
        <v>330822557</v>
      </c>
      <c r="E219" s="45">
        <v>0</v>
      </c>
      <c r="F219" s="45">
        <v>37000</v>
      </c>
      <c r="G219" s="45">
        <v>1002659</v>
      </c>
      <c r="H219" s="45">
        <f>D219+E219-F219</f>
        <v>330785557</v>
      </c>
    </row>
    <row r="220" spans="1:8" s="32" customFormat="1" ht="54" customHeight="1">
      <c r="A220" s="29"/>
      <c r="B220" s="29"/>
      <c r="C220" s="7" t="s">
        <v>460</v>
      </c>
      <c r="D220" s="7"/>
      <c r="E220" s="7"/>
      <c r="F220" s="7"/>
      <c r="G220" s="7"/>
      <c r="H220" s="7"/>
    </row>
    <row r="221" spans="1:8" s="32" customFormat="1" ht="57.75" customHeight="1">
      <c r="A221" s="29"/>
      <c r="B221" s="29"/>
      <c r="C221" s="7" t="s">
        <v>291</v>
      </c>
      <c r="D221" s="7"/>
      <c r="E221" s="7"/>
      <c r="F221" s="7"/>
      <c r="G221" s="7"/>
      <c r="H221" s="7"/>
    </row>
    <row r="222" spans="1:8" s="32" customFormat="1" ht="17.25" customHeight="1">
      <c r="A222" s="29"/>
      <c r="B222" s="29">
        <v>60004</v>
      </c>
      <c r="C222" s="44" t="s">
        <v>355</v>
      </c>
      <c r="D222" s="45">
        <v>21885889</v>
      </c>
      <c r="E222" s="45">
        <v>742755</v>
      </c>
      <c r="F222" s="45">
        <v>0</v>
      </c>
      <c r="G222" s="45">
        <v>0</v>
      </c>
      <c r="H222" s="45">
        <f>D222+E222-F222</f>
        <v>22628644</v>
      </c>
    </row>
    <row r="223" spans="1:8" s="10" customFormat="1" ht="41.25" customHeight="1">
      <c r="A223" s="40"/>
      <c r="B223" s="40"/>
      <c r="C223" s="7" t="s">
        <v>541</v>
      </c>
      <c r="D223" s="7"/>
      <c r="E223" s="7"/>
      <c r="F223" s="7"/>
      <c r="G223" s="7"/>
      <c r="H223" s="7"/>
    </row>
    <row r="224" spans="1:8" s="10" customFormat="1" ht="5.25" customHeight="1">
      <c r="A224" s="40"/>
      <c r="B224" s="40"/>
      <c r="C224" s="8"/>
      <c r="D224" s="8"/>
      <c r="E224" s="8"/>
      <c r="F224" s="8"/>
      <c r="G224" s="8"/>
      <c r="H224" s="8"/>
    </row>
    <row r="225" spans="1:8" s="32" customFormat="1" ht="18" customHeight="1">
      <c r="A225" s="29"/>
      <c r="B225" s="29">
        <v>60013</v>
      </c>
      <c r="C225" s="44" t="s">
        <v>39</v>
      </c>
      <c r="D225" s="45">
        <v>301146599</v>
      </c>
      <c r="E225" s="45">
        <v>2000</v>
      </c>
      <c r="F225" s="45">
        <v>2864399</v>
      </c>
      <c r="G225" s="45">
        <v>1678312</v>
      </c>
      <c r="H225" s="45">
        <f>D225+E225-F225</f>
        <v>298284200</v>
      </c>
    </row>
    <row r="226" spans="1:8" s="32" customFormat="1" ht="26.25" customHeight="1">
      <c r="A226" s="29"/>
      <c r="B226" s="29"/>
      <c r="C226" s="7" t="s">
        <v>139</v>
      </c>
      <c r="D226" s="7"/>
      <c r="E226" s="7"/>
      <c r="F226" s="7"/>
      <c r="G226" s="7"/>
      <c r="H226" s="7"/>
    </row>
    <row r="227" spans="1:8" s="32" customFormat="1" ht="26.25" customHeight="1">
      <c r="A227" s="29"/>
      <c r="B227" s="29"/>
      <c r="C227" s="7" t="s">
        <v>412</v>
      </c>
      <c r="D227" s="7"/>
      <c r="E227" s="7"/>
      <c r="F227" s="7"/>
      <c r="G227" s="7"/>
      <c r="H227" s="7"/>
    </row>
    <row r="228" spans="1:8" s="32" customFormat="1" ht="27.75" customHeight="1">
      <c r="A228" s="29"/>
      <c r="B228" s="29"/>
      <c r="C228" s="7" t="s">
        <v>461</v>
      </c>
      <c r="D228" s="7"/>
      <c r="E228" s="7"/>
      <c r="F228" s="7"/>
      <c r="G228" s="7"/>
      <c r="H228" s="7"/>
    </row>
    <row r="229" spans="1:8" s="32" customFormat="1" ht="17.25" customHeight="1">
      <c r="A229" s="29"/>
      <c r="B229" s="29"/>
      <c r="C229" s="48" t="s">
        <v>140</v>
      </c>
      <c r="D229" s="48"/>
      <c r="E229" s="48"/>
      <c r="F229" s="48"/>
      <c r="G229" s="48"/>
      <c r="H229" s="48"/>
    </row>
    <row r="230" spans="1:8" s="32" customFormat="1" ht="15" customHeight="1">
      <c r="A230" s="29"/>
      <c r="B230" s="29"/>
      <c r="C230" s="41" t="s">
        <v>141</v>
      </c>
      <c r="D230" s="41"/>
      <c r="E230" s="41"/>
      <c r="F230" s="41"/>
      <c r="G230" s="41"/>
      <c r="H230" s="41"/>
    </row>
    <row r="231" spans="1:8" s="32" customFormat="1" ht="15" customHeight="1">
      <c r="A231" s="29"/>
      <c r="B231" s="29"/>
      <c r="C231" s="41" t="s">
        <v>179</v>
      </c>
      <c r="D231" s="41"/>
      <c r="E231" s="41"/>
      <c r="F231" s="41"/>
      <c r="G231" s="41"/>
      <c r="H231" s="41"/>
    </row>
    <row r="232" spans="1:8" s="32" customFormat="1" ht="27.75" customHeight="1">
      <c r="A232" s="29"/>
      <c r="B232" s="29"/>
      <c r="C232" s="7" t="s">
        <v>181</v>
      </c>
      <c r="D232" s="7"/>
      <c r="E232" s="7"/>
      <c r="F232" s="7"/>
      <c r="G232" s="7"/>
      <c r="H232" s="7"/>
    </row>
    <row r="233" spans="1:8" s="32" customFormat="1" ht="27.75" customHeight="1">
      <c r="A233" s="29"/>
      <c r="B233" s="29"/>
      <c r="C233" s="41" t="s">
        <v>180</v>
      </c>
      <c r="D233" s="41"/>
      <c r="E233" s="41"/>
      <c r="F233" s="41"/>
      <c r="G233" s="41"/>
      <c r="H233" s="41"/>
    </row>
    <row r="234" spans="1:8" s="32" customFormat="1" ht="42.75" customHeight="1">
      <c r="A234" s="29"/>
      <c r="B234" s="29"/>
      <c r="C234" s="7" t="s">
        <v>535</v>
      </c>
      <c r="D234" s="7"/>
      <c r="E234" s="7"/>
      <c r="F234" s="7"/>
      <c r="G234" s="7"/>
      <c r="H234" s="7"/>
    </row>
    <row r="235" spans="1:8" s="32" customFormat="1" ht="27.75" customHeight="1">
      <c r="A235" s="29"/>
      <c r="B235" s="29"/>
      <c r="C235" s="7" t="s">
        <v>182</v>
      </c>
      <c r="D235" s="7"/>
      <c r="E235" s="7"/>
      <c r="F235" s="7"/>
      <c r="G235" s="7"/>
      <c r="H235" s="7"/>
    </row>
    <row r="236" spans="1:8" s="32" customFormat="1" ht="54.75" customHeight="1">
      <c r="A236" s="29"/>
      <c r="B236" s="29"/>
      <c r="C236" s="7" t="s">
        <v>539</v>
      </c>
      <c r="D236" s="7"/>
      <c r="E236" s="7"/>
      <c r="F236" s="7"/>
      <c r="G236" s="7"/>
      <c r="H236" s="7"/>
    </row>
    <row r="237" spans="1:8" s="32" customFormat="1" ht="13.5" customHeight="1">
      <c r="A237" s="29"/>
      <c r="B237" s="29"/>
      <c r="C237" s="48" t="s">
        <v>142</v>
      </c>
      <c r="D237" s="48"/>
      <c r="E237" s="48"/>
      <c r="F237" s="48"/>
      <c r="G237" s="48"/>
      <c r="H237" s="48"/>
    </row>
    <row r="238" spans="1:8" s="32" customFormat="1" ht="76.5" customHeight="1">
      <c r="A238" s="29"/>
      <c r="B238" s="29"/>
      <c r="C238" s="7" t="s">
        <v>413</v>
      </c>
      <c r="D238" s="7"/>
      <c r="E238" s="7"/>
      <c r="F238" s="7"/>
      <c r="G238" s="7"/>
      <c r="H238" s="7"/>
    </row>
    <row r="239" spans="1:8" s="32" customFormat="1" ht="15.75" customHeight="1">
      <c r="A239" s="29"/>
      <c r="B239" s="29"/>
      <c r="C239" s="41" t="s">
        <v>143</v>
      </c>
      <c r="D239" s="41"/>
      <c r="E239" s="41"/>
      <c r="F239" s="41"/>
      <c r="G239" s="41"/>
      <c r="H239" s="41"/>
    </row>
    <row r="240" spans="1:8" s="32" customFormat="1" ht="28.5" customHeight="1">
      <c r="A240" s="29"/>
      <c r="B240" s="29"/>
      <c r="C240" s="41" t="s">
        <v>183</v>
      </c>
      <c r="D240" s="41"/>
      <c r="E240" s="41"/>
      <c r="F240" s="41"/>
      <c r="G240" s="41"/>
      <c r="H240" s="41"/>
    </row>
    <row r="241" spans="1:8" s="32" customFormat="1" ht="15" customHeight="1">
      <c r="A241" s="29"/>
      <c r="B241" s="29"/>
      <c r="C241" s="7" t="s">
        <v>184</v>
      </c>
      <c r="D241" s="7"/>
      <c r="E241" s="7"/>
      <c r="F241" s="7"/>
      <c r="G241" s="7"/>
      <c r="H241" s="7"/>
    </row>
    <row r="242" spans="1:8" s="32" customFormat="1" ht="13.5" customHeight="1">
      <c r="A242" s="29"/>
      <c r="B242" s="29"/>
      <c r="C242" s="41" t="s">
        <v>462</v>
      </c>
      <c r="D242" s="41"/>
      <c r="E242" s="41"/>
      <c r="F242" s="41"/>
      <c r="G242" s="41"/>
      <c r="H242" s="41"/>
    </row>
    <row r="243" spans="1:8" s="32" customFormat="1" ht="40.5" customHeight="1">
      <c r="A243" s="29"/>
      <c r="B243" s="29"/>
      <c r="C243" s="41" t="s">
        <v>463</v>
      </c>
      <c r="D243" s="41"/>
      <c r="E243" s="41"/>
      <c r="F243" s="41"/>
      <c r="G243" s="41"/>
      <c r="H243" s="41"/>
    </row>
    <row r="244" spans="1:8" s="32" customFormat="1" ht="18.75" customHeight="1">
      <c r="A244" s="29"/>
      <c r="B244" s="29">
        <v>60016</v>
      </c>
      <c r="C244" s="44" t="s">
        <v>114</v>
      </c>
      <c r="D244" s="45">
        <v>496984</v>
      </c>
      <c r="E244" s="45">
        <v>0</v>
      </c>
      <c r="F244" s="45">
        <v>36000</v>
      </c>
      <c r="G244" s="45">
        <v>0</v>
      </c>
      <c r="H244" s="45">
        <f>D244+E244-F244</f>
        <v>460984</v>
      </c>
    </row>
    <row r="245" spans="1:8" s="32" customFormat="1" ht="55.5" customHeight="1">
      <c r="A245" s="29"/>
      <c r="B245" s="46"/>
      <c r="C245" s="7" t="s">
        <v>557</v>
      </c>
      <c r="D245" s="7"/>
      <c r="E245" s="7"/>
      <c r="F245" s="7"/>
      <c r="G245" s="7"/>
      <c r="H245" s="7"/>
    </row>
    <row r="246" spans="1:8" s="18" customFormat="1" ht="18" customHeight="1">
      <c r="A246" s="16"/>
      <c r="B246" s="16">
        <v>60017</v>
      </c>
      <c r="C246" s="103" t="s">
        <v>236</v>
      </c>
      <c r="D246" s="104">
        <v>3841849</v>
      </c>
      <c r="E246" s="104">
        <v>0</v>
      </c>
      <c r="F246" s="104">
        <v>3749599</v>
      </c>
      <c r="G246" s="104">
        <v>0</v>
      </c>
      <c r="H246" s="104">
        <f>D246+E246-F246</f>
        <v>92250</v>
      </c>
    </row>
    <row r="247" spans="1:8" s="32" customFormat="1" ht="54.75" customHeight="1">
      <c r="A247" s="29"/>
      <c r="B247" s="105"/>
      <c r="C247" s="7" t="s">
        <v>414</v>
      </c>
      <c r="D247" s="7"/>
      <c r="E247" s="7"/>
      <c r="F247" s="7"/>
      <c r="G247" s="7"/>
      <c r="H247" s="7"/>
    </row>
    <row r="248" spans="1:8" s="32" customFormat="1" ht="4.5" customHeight="1">
      <c r="A248" s="29"/>
      <c r="B248" s="29"/>
      <c r="C248" s="8"/>
      <c r="D248" s="8"/>
      <c r="E248" s="8"/>
      <c r="F248" s="8"/>
      <c r="G248" s="8"/>
      <c r="H248" s="8"/>
    </row>
    <row r="249" spans="1:8" s="9" customFormat="1" ht="23.25" customHeight="1">
      <c r="A249" s="26"/>
      <c r="B249" s="26">
        <v>630</v>
      </c>
      <c r="C249" s="50" t="s">
        <v>131</v>
      </c>
      <c r="D249" s="34">
        <v>1864982</v>
      </c>
      <c r="E249" s="34">
        <f>E250</f>
        <v>100000</v>
      </c>
      <c r="F249" s="34">
        <f>F250</f>
        <v>0</v>
      </c>
      <c r="G249" s="34">
        <f>G250</f>
        <v>0</v>
      </c>
      <c r="H249" s="34">
        <f>D249+E249-F249</f>
        <v>1964982</v>
      </c>
    </row>
    <row r="250" spans="1:8" s="32" customFormat="1" ht="20.25" customHeight="1">
      <c r="A250" s="29"/>
      <c r="B250" s="29">
        <v>63095</v>
      </c>
      <c r="C250" s="51" t="s">
        <v>67</v>
      </c>
      <c r="D250" s="45">
        <v>1864982</v>
      </c>
      <c r="E250" s="45">
        <v>100000</v>
      </c>
      <c r="F250" s="45">
        <v>0</v>
      </c>
      <c r="G250" s="45">
        <v>0</v>
      </c>
      <c r="H250" s="45">
        <f>D250+E250-F250</f>
        <v>1964982</v>
      </c>
    </row>
    <row r="251" spans="1:8" s="32" customFormat="1" ht="32.25" customHeight="1">
      <c r="A251" s="29"/>
      <c r="B251" s="29"/>
      <c r="C251" s="106" t="s">
        <v>415</v>
      </c>
      <c r="D251" s="106"/>
      <c r="E251" s="106"/>
      <c r="F251" s="106"/>
      <c r="G251" s="106"/>
      <c r="H251" s="106"/>
    </row>
    <row r="252" spans="1:8" s="32" customFormat="1" ht="3.75" customHeight="1">
      <c r="A252" s="29"/>
      <c r="B252" s="46"/>
      <c r="C252" s="8"/>
      <c r="D252" s="8"/>
      <c r="E252" s="8"/>
      <c r="F252" s="8"/>
      <c r="G252" s="8"/>
      <c r="H252" s="8"/>
    </row>
    <row r="253" spans="1:8" s="9" customFormat="1" ht="23.25" customHeight="1">
      <c r="A253" s="26"/>
      <c r="B253" s="26">
        <v>700</v>
      </c>
      <c r="C253" s="27" t="s">
        <v>71</v>
      </c>
      <c r="D253" s="34">
        <v>8093216</v>
      </c>
      <c r="E253" s="34">
        <f>E254</f>
        <v>0</v>
      </c>
      <c r="F253" s="34">
        <f>F254</f>
        <v>150000</v>
      </c>
      <c r="G253" s="34">
        <f>G254</f>
        <v>0</v>
      </c>
      <c r="H253" s="34">
        <f>D253+E253-F253</f>
        <v>7943216</v>
      </c>
    </row>
    <row r="254" spans="1:8" s="32" customFormat="1" ht="18" customHeight="1">
      <c r="A254" s="29"/>
      <c r="B254" s="29">
        <v>70007</v>
      </c>
      <c r="C254" s="44" t="s">
        <v>354</v>
      </c>
      <c r="D254" s="45">
        <v>150000</v>
      </c>
      <c r="E254" s="45">
        <v>0</v>
      </c>
      <c r="F254" s="45">
        <v>150000</v>
      </c>
      <c r="G254" s="45">
        <v>0</v>
      </c>
      <c r="H254" s="45">
        <f>D254+E254-F254</f>
        <v>0</v>
      </c>
    </row>
    <row r="255" spans="1:8" s="32" customFormat="1" ht="56.25" customHeight="1">
      <c r="A255" s="29"/>
      <c r="B255" s="46"/>
      <c r="C255" s="7" t="s">
        <v>464</v>
      </c>
      <c r="D255" s="7"/>
      <c r="E255" s="7"/>
      <c r="F255" s="7"/>
      <c r="G255" s="7"/>
      <c r="H255" s="7"/>
    </row>
    <row r="256" spans="1:8" s="10" customFormat="1" ht="24.75" customHeight="1">
      <c r="A256" s="40"/>
      <c r="B256" s="40"/>
      <c r="C256" s="8"/>
      <c r="D256" s="8"/>
      <c r="E256" s="8"/>
      <c r="F256" s="8"/>
      <c r="G256" s="8"/>
      <c r="H256" s="8"/>
    </row>
    <row r="257" spans="1:8" s="10" customFormat="1" ht="6" customHeight="1">
      <c r="A257" s="40"/>
      <c r="B257" s="40"/>
      <c r="C257" s="8"/>
      <c r="D257" s="8"/>
      <c r="E257" s="8"/>
      <c r="F257" s="8"/>
      <c r="G257" s="8"/>
      <c r="H257" s="8"/>
    </row>
    <row r="258" spans="1:8" s="9" customFormat="1" ht="23.25" customHeight="1">
      <c r="A258" s="26"/>
      <c r="B258" s="26">
        <v>710</v>
      </c>
      <c r="C258" s="27" t="s">
        <v>133</v>
      </c>
      <c r="D258" s="34">
        <v>7570158</v>
      </c>
      <c r="E258" s="34">
        <f>E259+E261</f>
        <v>334344</v>
      </c>
      <c r="F258" s="34">
        <f>F259+F261</f>
        <v>3833</v>
      </c>
      <c r="G258" s="34">
        <f>G259+G261</f>
        <v>0</v>
      </c>
      <c r="H258" s="34">
        <f>D258+E258-F258</f>
        <v>7900669</v>
      </c>
    </row>
    <row r="259" spans="1:8" s="32" customFormat="1" ht="17.25" customHeight="1">
      <c r="A259" s="29"/>
      <c r="B259" s="29">
        <v>71003</v>
      </c>
      <c r="C259" s="44" t="s">
        <v>134</v>
      </c>
      <c r="D259" s="45">
        <v>5422216</v>
      </c>
      <c r="E259" s="45">
        <v>74344</v>
      </c>
      <c r="F259" s="45">
        <v>3833</v>
      </c>
      <c r="G259" s="45">
        <v>0</v>
      </c>
      <c r="H259" s="45">
        <f>D259+E259-F259</f>
        <v>5492727</v>
      </c>
    </row>
    <row r="260" spans="1:8" s="32" customFormat="1" ht="42.75" customHeight="1">
      <c r="A260" s="29"/>
      <c r="B260" s="29"/>
      <c r="C260" s="7" t="s">
        <v>416</v>
      </c>
      <c r="D260" s="7"/>
      <c r="E260" s="7"/>
      <c r="F260" s="7"/>
      <c r="G260" s="7"/>
      <c r="H260" s="7"/>
    </row>
    <row r="261" spans="1:8" s="32" customFormat="1" ht="17.25" customHeight="1">
      <c r="A261" s="29"/>
      <c r="B261" s="29">
        <v>71095</v>
      </c>
      <c r="C261" s="44" t="s">
        <v>67</v>
      </c>
      <c r="D261" s="45">
        <v>1743000</v>
      </c>
      <c r="E261" s="45">
        <v>260000</v>
      </c>
      <c r="F261" s="45">
        <v>0</v>
      </c>
      <c r="G261" s="45">
        <v>0</v>
      </c>
      <c r="H261" s="45">
        <f>D261+E261-F261</f>
        <v>2003000</v>
      </c>
    </row>
    <row r="262" spans="1:8" s="9" customFormat="1" ht="54" customHeight="1">
      <c r="A262" s="47"/>
      <c r="B262" s="29"/>
      <c r="C262" s="7" t="s">
        <v>542</v>
      </c>
      <c r="D262" s="7"/>
      <c r="E262" s="7"/>
      <c r="F262" s="7"/>
      <c r="G262" s="7"/>
      <c r="H262" s="7"/>
    </row>
    <row r="263" spans="1:8" s="32" customFormat="1" ht="3.75" customHeight="1">
      <c r="A263" s="29"/>
      <c r="B263" s="29"/>
      <c r="C263" s="107"/>
      <c r="D263" s="107"/>
      <c r="E263" s="107"/>
      <c r="F263" s="107"/>
      <c r="G263" s="107"/>
      <c r="H263" s="107"/>
    </row>
    <row r="264" spans="1:8" s="9" customFormat="1" ht="23.25" customHeight="1">
      <c r="A264" s="26"/>
      <c r="B264" s="26">
        <v>720</v>
      </c>
      <c r="C264" s="27" t="s">
        <v>85</v>
      </c>
      <c r="D264" s="34">
        <v>81352294</v>
      </c>
      <c r="E264" s="34">
        <f>E265</f>
        <v>0</v>
      </c>
      <c r="F264" s="34">
        <f>F265</f>
        <v>17404268</v>
      </c>
      <c r="G264" s="34">
        <f>G265</f>
        <v>0</v>
      </c>
      <c r="H264" s="34">
        <f>D264+E264-F264</f>
        <v>63948026</v>
      </c>
    </row>
    <row r="265" spans="1:8" s="32" customFormat="1" ht="17.25" customHeight="1">
      <c r="A265" s="29"/>
      <c r="B265" s="29">
        <v>72095</v>
      </c>
      <c r="C265" s="44" t="s">
        <v>67</v>
      </c>
      <c r="D265" s="45">
        <v>81352294</v>
      </c>
      <c r="E265" s="45">
        <v>0</v>
      </c>
      <c r="F265" s="45">
        <v>17404268</v>
      </c>
      <c r="G265" s="45">
        <v>0</v>
      </c>
      <c r="H265" s="45">
        <f>D265+E265-F265</f>
        <v>63948026</v>
      </c>
    </row>
    <row r="266" spans="1:8" s="32" customFormat="1" ht="14.25" customHeight="1">
      <c r="A266" s="29"/>
      <c r="B266" s="105"/>
      <c r="C266" s="55" t="s">
        <v>359</v>
      </c>
      <c r="D266" s="55"/>
      <c r="E266" s="55"/>
      <c r="F266" s="55"/>
      <c r="G266" s="55"/>
      <c r="H266" s="55"/>
    </row>
    <row r="267" spans="1:8" s="32" customFormat="1" ht="16.5" customHeight="1">
      <c r="A267" s="29"/>
      <c r="B267" s="105"/>
      <c r="C267" s="7" t="s">
        <v>151</v>
      </c>
      <c r="D267" s="7"/>
      <c r="E267" s="7"/>
      <c r="F267" s="7"/>
      <c r="G267" s="7"/>
      <c r="H267" s="7"/>
    </row>
    <row r="268" spans="1:8" s="32" customFormat="1" ht="39.75" customHeight="1">
      <c r="A268" s="29"/>
      <c r="B268" s="105"/>
      <c r="C268" s="7" t="s">
        <v>561</v>
      </c>
      <c r="D268" s="7"/>
      <c r="E268" s="7"/>
      <c r="F268" s="7"/>
      <c r="G268" s="7"/>
      <c r="H268" s="7"/>
    </row>
    <row r="269" spans="1:8" s="32" customFormat="1" ht="39.75" customHeight="1">
      <c r="A269" s="29"/>
      <c r="B269" s="105"/>
      <c r="C269" s="7" t="s">
        <v>465</v>
      </c>
      <c r="D269" s="7"/>
      <c r="E269" s="7"/>
      <c r="F269" s="7"/>
      <c r="G269" s="7"/>
      <c r="H269" s="7"/>
    </row>
    <row r="270" spans="1:8" s="32" customFormat="1" ht="39.75" customHeight="1">
      <c r="A270" s="29"/>
      <c r="B270" s="105"/>
      <c r="C270" s="7" t="s">
        <v>562</v>
      </c>
      <c r="D270" s="7"/>
      <c r="E270" s="7"/>
      <c r="F270" s="7"/>
      <c r="G270" s="7"/>
      <c r="H270" s="7"/>
    </row>
    <row r="271" spans="1:8" s="32" customFormat="1" ht="55.5" customHeight="1">
      <c r="A271" s="29"/>
      <c r="B271" s="105"/>
      <c r="C271" s="7" t="s">
        <v>543</v>
      </c>
      <c r="D271" s="7"/>
      <c r="E271" s="7"/>
      <c r="F271" s="7"/>
      <c r="G271" s="7"/>
      <c r="H271" s="7"/>
    </row>
    <row r="272" spans="1:8" s="32" customFormat="1" ht="3.75" customHeight="1">
      <c r="A272" s="29"/>
      <c r="B272" s="105"/>
      <c r="C272" s="8"/>
      <c r="D272" s="8"/>
      <c r="E272" s="8"/>
      <c r="F272" s="8"/>
      <c r="G272" s="8"/>
      <c r="H272" s="8"/>
    </row>
    <row r="273" spans="1:8" s="111" customFormat="1" ht="23.25" customHeight="1">
      <c r="A273" s="108"/>
      <c r="B273" s="108">
        <v>750</v>
      </c>
      <c r="C273" s="109" t="s">
        <v>81</v>
      </c>
      <c r="D273" s="110">
        <v>207864725</v>
      </c>
      <c r="E273" s="110">
        <f>E274+E298+E310</f>
        <v>5761595</v>
      </c>
      <c r="F273" s="110">
        <f>F274+F298+F310</f>
        <v>13855107</v>
      </c>
      <c r="G273" s="110">
        <f>G274+G298+G310</f>
        <v>55603</v>
      </c>
      <c r="H273" s="110">
        <f>D273+E273-F273</f>
        <v>199771213</v>
      </c>
    </row>
    <row r="274" spans="1:8" s="32" customFormat="1" ht="17.25" customHeight="1">
      <c r="A274" s="29"/>
      <c r="B274" s="29">
        <v>75018</v>
      </c>
      <c r="C274" s="44" t="s">
        <v>82</v>
      </c>
      <c r="D274" s="45">
        <v>146386390</v>
      </c>
      <c r="E274" s="45">
        <v>5559939</v>
      </c>
      <c r="F274" s="45">
        <v>6457148</v>
      </c>
      <c r="G274" s="45">
        <v>15922</v>
      </c>
      <c r="H274" s="45">
        <f>D274+E274-F274</f>
        <v>145489181</v>
      </c>
    </row>
    <row r="275" spans="1:8" s="32" customFormat="1" ht="15.75" customHeight="1">
      <c r="A275" s="29"/>
      <c r="B275" s="29"/>
      <c r="C275" s="55" t="s">
        <v>466</v>
      </c>
      <c r="D275" s="55"/>
      <c r="E275" s="55"/>
      <c r="F275" s="55"/>
      <c r="G275" s="55"/>
      <c r="H275" s="55"/>
    </row>
    <row r="276" spans="1:8" s="32" customFormat="1" ht="12" customHeight="1">
      <c r="A276" s="29"/>
      <c r="B276" s="29"/>
      <c r="C276" s="7" t="s">
        <v>268</v>
      </c>
      <c r="D276" s="7"/>
      <c r="E276" s="7"/>
      <c r="F276" s="7"/>
      <c r="G276" s="7"/>
      <c r="H276" s="7"/>
    </row>
    <row r="277" spans="1:8" s="32" customFormat="1" ht="27.75" customHeight="1">
      <c r="A277" s="29"/>
      <c r="B277" s="29"/>
      <c r="C277" s="7" t="s">
        <v>269</v>
      </c>
      <c r="D277" s="7"/>
      <c r="E277" s="7"/>
      <c r="F277" s="7"/>
      <c r="G277" s="7"/>
      <c r="H277" s="7"/>
    </row>
    <row r="278" spans="1:8" s="32" customFormat="1" ht="27.75" customHeight="1">
      <c r="A278" s="29"/>
      <c r="B278" s="29"/>
      <c r="C278" s="7" t="s">
        <v>558</v>
      </c>
      <c r="D278" s="7"/>
      <c r="E278" s="7"/>
      <c r="F278" s="7"/>
      <c r="G278" s="7"/>
      <c r="H278" s="7"/>
    </row>
    <row r="279" spans="1:8" s="32" customFormat="1" ht="15.75" customHeight="1">
      <c r="A279" s="29"/>
      <c r="B279" s="29"/>
      <c r="C279" s="7" t="s">
        <v>270</v>
      </c>
      <c r="D279" s="7"/>
      <c r="E279" s="7"/>
      <c r="F279" s="7"/>
      <c r="G279" s="7"/>
      <c r="H279" s="7"/>
    </row>
    <row r="280" spans="1:8" s="32" customFormat="1" ht="26.25" customHeight="1">
      <c r="A280" s="29"/>
      <c r="B280" s="29"/>
      <c r="C280" s="7" t="s">
        <v>467</v>
      </c>
      <c r="D280" s="7"/>
      <c r="E280" s="7"/>
      <c r="F280" s="7"/>
      <c r="G280" s="7"/>
      <c r="H280" s="7"/>
    </row>
    <row r="281" spans="1:8" s="32" customFormat="1" ht="53.25" customHeight="1">
      <c r="A281" s="29"/>
      <c r="B281" s="29"/>
      <c r="C281" s="7" t="s">
        <v>283</v>
      </c>
      <c r="D281" s="7"/>
      <c r="E281" s="7"/>
      <c r="F281" s="7"/>
      <c r="G281" s="7"/>
      <c r="H281" s="7"/>
    </row>
    <row r="282" spans="1:8" s="32" customFormat="1" ht="13.5" customHeight="1">
      <c r="A282" s="29"/>
      <c r="B282" s="29"/>
      <c r="C282" s="55" t="s">
        <v>417</v>
      </c>
      <c r="D282" s="55"/>
      <c r="E282" s="55"/>
      <c r="F282" s="55"/>
      <c r="G282" s="55"/>
      <c r="H282" s="55"/>
    </row>
    <row r="283" spans="1:8" s="32" customFormat="1" ht="54.75" customHeight="1">
      <c r="A283" s="29"/>
      <c r="B283" s="29"/>
      <c r="C283" s="7" t="s">
        <v>544</v>
      </c>
      <c r="D283" s="7"/>
      <c r="E283" s="7"/>
      <c r="F283" s="7"/>
      <c r="G283" s="7"/>
      <c r="H283" s="7"/>
    </row>
    <row r="284" spans="1:8" s="32" customFormat="1" ht="38.25" customHeight="1">
      <c r="A284" s="29"/>
      <c r="B284" s="29"/>
      <c r="C284" s="97" t="s">
        <v>353</v>
      </c>
      <c r="D284" s="97"/>
      <c r="E284" s="97"/>
      <c r="F284" s="97"/>
      <c r="G284" s="97"/>
      <c r="H284" s="97"/>
    </row>
    <row r="285" spans="1:8" s="32" customFormat="1" ht="25.5" customHeight="1">
      <c r="A285" s="29"/>
      <c r="B285" s="29"/>
      <c r="C285" s="112" t="s">
        <v>145</v>
      </c>
      <c r="D285" s="112"/>
      <c r="E285" s="112"/>
      <c r="F285" s="112"/>
      <c r="G285" s="112"/>
      <c r="H285" s="112"/>
    </row>
    <row r="286" spans="1:8" s="32" customFormat="1" ht="13.5" customHeight="1">
      <c r="A286" s="29"/>
      <c r="B286" s="29"/>
      <c r="C286" s="97" t="s">
        <v>317</v>
      </c>
      <c r="D286" s="97"/>
      <c r="E286" s="97"/>
      <c r="F286" s="97"/>
      <c r="G286" s="97"/>
      <c r="H286" s="97"/>
    </row>
    <row r="287" spans="1:8" s="32" customFormat="1" ht="13.5" customHeight="1">
      <c r="A287" s="29"/>
      <c r="B287" s="29"/>
      <c r="C287" s="97" t="s">
        <v>311</v>
      </c>
      <c r="D287" s="97"/>
      <c r="E287" s="97"/>
      <c r="F287" s="97"/>
      <c r="G287" s="97"/>
      <c r="H287" s="97"/>
    </row>
    <row r="288" spans="1:8" s="32" customFormat="1" ht="13.5" customHeight="1">
      <c r="A288" s="29"/>
      <c r="B288" s="29"/>
      <c r="C288" s="97" t="s">
        <v>312</v>
      </c>
      <c r="D288" s="97"/>
      <c r="E288" s="97"/>
      <c r="F288" s="97"/>
      <c r="G288" s="97"/>
      <c r="H288" s="97"/>
    </row>
    <row r="289" spans="1:8" s="32" customFormat="1" ht="13.5" customHeight="1">
      <c r="A289" s="29"/>
      <c r="B289" s="29"/>
      <c r="C289" s="97" t="s">
        <v>313</v>
      </c>
      <c r="D289" s="97"/>
      <c r="E289" s="97"/>
      <c r="F289" s="97"/>
      <c r="G289" s="97"/>
      <c r="H289" s="97"/>
    </row>
    <row r="290" spans="1:8" s="32" customFormat="1" ht="13.5" customHeight="1">
      <c r="A290" s="29"/>
      <c r="B290" s="29"/>
      <c r="C290" s="97" t="s">
        <v>316</v>
      </c>
      <c r="D290" s="97"/>
      <c r="E290" s="97"/>
      <c r="F290" s="97"/>
      <c r="G290" s="97"/>
      <c r="H290" s="97"/>
    </row>
    <row r="291" spans="1:8" s="32" customFormat="1" ht="13.5" customHeight="1">
      <c r="A291" s="29"/>
      <c r="B291" s="29"/>
      <c r="C291" s="97" t="s">
        <v>545</v>
      </c>
      <c r="D291" s="97"/>
      <c r="E291" s="97"/>
      <c r="F291" s="97"/>
      <c r="G291" s="97"/>
      <c r="H291" s="97"/>
    </row>
    <row r="292" spans="1:8" s="32" customFormat="1" ht="13.5" customHeight="1">
      <c r="A292" s="29"/>
      <c r="B292" s="29"/>
      <c r="C292" s="97" t="s">
        <v>315</v>
      </c>
      <c r="D292" s="97"/>
      <c r="E292" s="97"/>
      <c r="F292" s="97"/>
      <c r="G292" s="97"/>
      <c r="H292" s="97"/>
    </row>
    <row r="293" spans="1:8" s="32" customFormat="1" ht="27.75" customHeight="1">
      <c r="A293" s="29"/>
      <c r="B293" s="29"/>
      <c r="C293" s="7" t="s">
        <v>314</v>
      </c>
      <c r="D293" s="7"/>
      <c r="E293" s="7"/>
      <c r="F293" s="7"/>
      <c r="G293" s="7"/>
      <c r="H293" s="7"/>
    </row>
    <row r="294" spans="1:8" s="32" customFormat="1" ht="13.5" customHeight="1">
      <c r="A294" s="29"/>
      <c r="B294" s="29"/>
      <c r="C294" s="97" t="s">
        <v>309</v>
      </c>
      <c r="D294" s="97"/>
      <c r="E294" s="97"/>
      <c r="F294" s="97"/>
      <c r="G294" s="97"/>
      <c r="H294" s="97"/>
    </row>
    <row r="295" spans="1:8" s="32" customFormat="1" ht="13.5" customHeight="1">
      <c r="A295" s="29"/>
      <c r="B295" s="29"/>
      <c r="C295" s="97" t="s">
        <v>468</v>
      </c>
      <c r="D295" s="97"/>
      <c r="E295" s="97"/>
      <c r="F295" s="97"/>
      <c r="G295" s="97"/>
      <c r="H295" s="97"/>
    </row>
    <row r="296" spans="1:8" s="32" customFormat="1" ht="27" customHeight="1">
      <c r="A296" s="29"/>
      <c r="B296" s="29"/>
      <c r="C296" s="97" t="s">
        <v>310</v>
      </c>
      <c r="D296" s="97"/>
      <c r="E296" s="97"/>
      <c r="F296" s="97"/>
      <c r="G296" s="97"/>
      <c r="H296" s="97"/>
    </row>
    <row r="297" spans="1:8" s="32" customFormat="1" ht="43.5" customHeight="1">
      <c r="A297" s="29"/>
      <c r="B297" s="29"/>
      <c r="C297" s="97" t="s">
        <v>559</v>
      </c>
      <c r="D297" s="97"/>
      <c r="E297" s="97"/>
      <c r="F297" s="97"/>
      <c r="G297" s="97"/>
      <c r="H297" s="97"/>
    </row>
    <row r="298" spans="1:8" s="32" customFormat="1" ht="19.5" customHeight="1">
      <c r="A298" s="29"/>
      <c r="B298" s="29">
        <v>75075</v>
      </c>
      <c r="C298" s="44" t="s">
        <v>83</v>
      </c>
      <c r="D298" s="45">
        <v>53364053</v>
      </c>
      <c r="E298" s="45">
        <v>51656</v>
      </c>
      <c r="F298" s="45">
        <v>7217959</v>
      </c>
      <c r="G298" s="45">
        <v>39681</v>
      </c>
      <c r="H298" s="45">
        <f>D298+E298-F298</f>
        <v>46197750</v>
      </c>
    </row>
    <row r="299" spans="1:8" s="32" customFormat="1" ht="44.25" customHeight="1">
      <c r="A299" s="29"/>
      <c r="B299" s="29"/>
      <c r="C299" s="7" t="s">
        <v>469</v>
      </c>
      <c r="D299" s="7"/>
      <c r="E299" s="7"/>
      <c r="F299" s="7"/>
      <c r="G299" s="7"/>
      <c r="H299" s="7"/>
    </row>
    <row r="300" spans="1:8" s="32" customFormat="1" ht="15" customHeight="1">
      <c r="A300" s="29"/>
      <c r="B300" s="29"/>
      <c r="C300" s="55" t="s">
        <v>285</v>
      </c>
      <c r="D300" s="55"/>
      <c r="E300" s="55"/>
      <c r="F300" s="55"/>
      <c r="G300" s="55"/>
      <c r="H300" s="55"/>
    </row>
    <row r="301" spans="1:8" s="32" customFormat="1" ht="16.5" customHeight="1">
      <c r="A301" s="29"/>
      <c r="B301" s="29"/>
      <c r="C301" s="7" t="s">
        <v>286</v>
      </c>
      <c r="D301" s="7"/>
      <c r="E301" s="7"/>
      <c r="F301" s="7"/>
      <c r="G301" s="7"/>
      <c r="H301" s="7"/>
    </row>
    <row r="302" spans="1:8" s="32" customFormat="1" ht="27" customHeight="1">
      <c r="A302" s="29"/>
      <c r="B302" s="29"/>
      <c r="C302" s="7" t="s">
        <v>418</v>
      </c>
      <c r="D302" s="7"/>
      <c r="E302" s="7"/>
      <c r="F302" s="7"/>
      <c r="G302" s="7"/>
      <c r="H302" s="7"/>
    </row>
    <row r="303" spans="1:8" s="32" customFormat="1" ht="40.5" customHeight="1">
      <c r="A303" s="29"/>
      <c r="B303" s="29"/>
      <c r="C303" s="7" t="s">
        <v>287</v>
      </c>
      <c r="D303" s="7"/>
      <c r="E303" s="7"/>
      <c r="F303" s="7"/>
      <c r="G303" s="7"/>
      <c r="H303" s="7"/>
    </row>
    <row r="304" spans="1:8" s="32" customFormat="1" ht="13.5" customHeight="1">
      <c r="A304" s="29"/>
      <c r="B304" s="29"/>
      <c r="C304" s="7" t="s">
        <v>288</v>
      </c>
      <c r="D304" s="7"/>
      <c r="E304" s="7"/>
      <c r="F304" s="7"/>
      <c r="G304" s="7"/>
      <c r="H304" s="7"/>
    </row>
    <row r="305" spans="1:8" s="32" customFormat="1" ht="27" customHeight="1">
      <c r="A305" s="29"/>
      <c r="B305" s="29"/>
      <c r="C305" s="7" t="s">
        <v>289</v>
      </c>
      <c r="D305" s="7"/>
      <c r="E305" s="7"/>
      <c r="F305" s="7"/>
      <c r="G305" s="7"/>
      <c r="H305" s="7"/>
    </row>
    <row r="306" spans="1:8" s="32" customFormat="1" ht="51.75" customHeight="1">
      <c r="A306" s="29"/>
      <c r="B306" s="29"/>
      <c r="C306" s="7" t="s">
        <v>290</v>
      </c>
      <c r="D306" s="7"/>
      <c r="E306" s="7"/>
      <c r="F306" s="7"/>
      <c r="G306" s="7"/>
      <c r="H306" s="7"/>
    </row>
    <row r="307" spans="1:8" s="32" customFormat="1" ht="28.5" customHeight="1">
      <c r="A307" s="29"/>
      <c r="B307" s="29"/>
      <c r="C307" s="7" t="s">
        <v>323</v>
      </c>
      <c r="D307" s="7"/>
      <c r="E307" s="7"/>
      <c r="F307" s="7"/>
      <c r="G307" s="7"/>
      <c r="H307" s="7"/>
    </row>
    <row r="308" spans="1:8" s="32" customFormat="1" ht="27" customHeight="1">
      <c r="A308" s="29"/>
      <c r="B308" s="29"/>
      <c r="C308" s="7" t="s">
        <v>324</v>
      </c>
      <c r="D308" s="7"/>
      <c r="E308" s="7"/>
      <c r="F308" s="7"/>
      <c r="G308" s="7"/>
      <c r="H308" s="7"/>
    </row>
    <row r="309" spans="1:8" s="32" customFormat="1" ht="39.75" customHeight="1">
      <c r="A309" s="29"/>
      <c r="B309" s="29"/>
      <c r="C309" s="7" t="s">
        <v>325</v>
      </c>
      <c r="D309" s="7"/>
      <c r="E309" s="7"/>
      <c r="F309" s="7"/>
      <c r="G309" s="7"/>
      <c r="H309" s="7"/>
    </row>
    <row r="310" spans="1:8" s="32" customFormat="1" ht="18.75" customHeight="1">
      <c r="A310" s="29"/>
      <c r="B310" s="29">
        <v>75095</v>
      </c>
      <c r="C310" s="44" t="s">
        <v>67</v>
      </c>
      <c r="D310" s="45">
        <v>5393482</v>
      </c>
      <c r="E310" s="45">
        <v>150000</v>
      </c>
      <c r="F310" s="45">
        <v>180000</v>
      </c>
      <c r="G310" s="45">
        <v>0</v>
      </c>
      <c r="H310" s="45">
        <f>D310+E310-F310</f>
        <v>5363482</v>
      </c>
    </row>
    <row r="311" spans="1:8" s="32" customFormat="1" ht="51.75" customHeight="1">
      <c r="A311" s="29"/>
      <c r="B311" s="29"/>
      <c r="C311" s="7" t="s">
        <v>235</v>
      </c>
      <c r="D311" s="7"/>
      <c r="E311" s="7"/>
      <c r="F311" s="7"/>
      <c r="G311" s="7"/>
      <c r="H311" s="7"/>
    </row>
    <row r="312" spans="1:8" s="32" customFormat="1" ht="55.5" customHeight="1">
      <c r="A312" s="29"/>
      <c r="B312" s="29"/>
      <c r="C312" s="7" t="s">
        <v>546</v>
      </c>
      <c r="D312" s="7"/>
      <c r="E312" s="7"/>
      <c r="F312" s="7"/>
      <c r="G312" s="7"/>
      <c r="H312" s="7"/>
    </row>
    <row r="313" spans="1:8" s="32" customFormat="1" ht="5.25" customHeight="1">
      <c r="A313" s="29"/>
      <c r="B313" s="29"/>
      <c r="C313" s="8"/>
      <c r="D313" s="8"/>
      <c r="E313" s="8"/>
      <c r="F313" s="8"/>
      <c r="G313" s="8"/>
      <c r="H313" s="8"/>
    </row>
    <row r="314" spans="1:8" s="9" customFormat="1" ht="28.5" customHeight="1">
      <c r="A314" s="26"/>
      <c r="B314" s="86">
        <v>754</v>
      </c>
      <c r="C314" s="87" t="s">
        <v>319</v>
      </c>
      <c r="D314" s="113">
        <v>5174587.4</v>
      </c>
      <c r="E314" s="113">
        <f>E317+E315</f>
        <v>404813</v>
      </c>
      <c r="F314" s="113">
        <f>F317+F315</f>
        <v>0</v>
      </c>
      <c r="G314" s="113">
        <f>G317+G315</f>
        <v>0</v>
      </c>
      <c r="H314" s="113">
        <f>D314+E314-F314</f>
        <v>5579400.4</v>
      </c>
    </row>
    <row r="315" spans="1:8" s="39" customFormat="1" ht="20.25" customHeight="1">
      <c r="A315" s="35"/>
      <c r="B315" s="35">
        <v>75412</v>
      </c>
      <c r="C315" s="37" t="s">
        <v>320</v>
      </c>
      <c r="D315" s="38">
        <v>163039</v>
      </c>
      <c r="E315" s="38">
        <v>4813</v>
      </c>
      <c r="F315" s="38">
        <v>0</v>
      </c>
      <c r="G315" s="38">
        <v>0</v>
      </c>
      <c r="H315" s="38">
        <f>D315+E315-F315</f>
        <v>167852</v>
      </c>
    </row>
    <row r="316" spans="1:8" s="32" customFormat="1" ht="40.5" customHeight="1">
      <c r="A316" s="29"/>
      <c r="B316" s="29"/>
      <c r="C316" s="41" t="s">
        <v>419</v>
      </c>
      <c r="D316" s="41"/>
      <c r="E316" s="41"/>
      <c r="F316" s="41"/>
      <c r="G316" s="41"/>
      <c r="H316" s="41"/>
    </row>
    <row r="317" spans="1:8" s="32" customFormat="1" ht="18.75" customHeight="1">
      <c r="A317" s="29"/>
      <c r="B317" s="29">
        <v>75495</v>
      </c>
      <c r="C317" s="44" t="s">
        <v>67</v>
      </c>
      <c r="D317" s="45">
        <v>3281548.4</v>
      </c>
      <c r="E317" s="45">
        <v>400000</v>
      </c>
      <c r="F317" s="45">
        <v>0</v>
      </c>
      <c r="G317" s="45">
        <v>0</v>
      </c>
      <c r="H317" s="45">
        <f>D317+E317-F317</f>
        <v>3681548.4</v>
      </c>
    </row>
    <row r="318" spans="1:8" s="10" customFormat="1" ht="45.75" customHeight="1">
      <c r="A318" s="40"/>
      <c r="B318" s="40"/>
      <c r="C318" s="7" t="s">
        <v>420</v>
      </c>
      <c r="D318" s="7"/>
      <c r="E318" s="7"/>
      <c r="F318" s="7"/>
      <c r="G318" s="7"/>
      <c r="H318" s="7"/>
    </row>
    <row r="319" spans="1:8" s="10" customFormat="1" ht="3.75" customHeight="1">
      <c r="A319" s="40"/>
      <c r="B319" s="40"/>
      <c r="C319" s="74"/>
      <c r="D319" s="74"/>
      <c r="E319" s="74"/>
      <c r="F319" s="74"/>
      <c r="G319" s="74"/>
      <c r="H319" s="74"/>
    </row>
    <row r="320" spans="1:8" s="9" customFormat="1" ht="28.5" customHeight="1">
      <c r="A320" s="26"/>
      <c r="B320" s="26">
        <v>757</v>
      </c>
      <c r="C320" s="27" t="s">
        <v>136</v>
      </c>
      <c r="D320" s="34">
        <v>36445895</v>
      </c>
      <c r="E320" s="34">
        <f>E323+E321</f>
        <v>0</v>
      </c>
      <c r="F320" s="34">
        <f>F323+F321</f>
        <v>20882677</v>
      </c>
      <c r="G320" s="34">
        <f>G323+G321</f>
        <v>0</v>
      </c>
      <c r="H320" s="34">
        <f>D320+E320-F320</f>
        <v>15563218</v>
      </c>
    </row>
    <row r="321" spans="1:8" s="32" customFormat="1" ht="51.75" customHeight="1">
      <c r="A321" s="29"/>
      <c r="B321" s="42">
        <v>75702</v>
      </c>
      <c r="C321" s="44" t="s">
        <v>137</v>
      </c>
      <c r="D321" s="82">
        <v>16016014</v>
      </c>
      <c r="E321" s="82">
        <v>0</v>
      </c>
      <c r="F321" s="82">
        <v>564984</v>
      </c>
      <c r="G321" s="82">
        <v>0</v>
      </c>
      <c r="H321" s="82">
        <f>D321+E321-F321</f>
        <v>15451030</v>
      </c>
    </row>
    <row r="322" spans="1:8" s="32" customFormat="1" ht="30.75" customHeight="1">
      <c r="A322" s="29"/>
      <c r="B322" s="29"/>
      <c r="C322" s="7" t="s">
        <v>470</v>
      </c>
      <c r="D322" s="7"/>
      <c r="E322" s="7"/>
      <c r="F322" s="7"/>
      <c r="G322" s="7"/>
      <c r="H322" s="7"/>
    </row>
    <row r="323" spans="1:8" s="32" customFormat="1" ht="39.75" customHeight="1">
      <c r="A323" s="29"/>
      <c r="B323" s="42">
        <v>75704</v>
      </c>
      <c r="C323" s="44" t="s">
        <v>138</v>
      </c>
      <c r="D323" s="82">
        <v>20429881</v>
      </c>
      <c r="E323" s="82">
        <v>0</v>
      </c>
      <c r="F323" s="82">
        <v>20317693</v>
      </c>
      <c r="G323" s="82">
        <v>0</v>
      </c>
      <c r="H323" s="82">
        <f>D323+E323-F323</f>
        <v>112188</v>
      </c>
    </row>
    <row r="324" spans="1:8" s="32" customFormat="1" ht="17.25" customHeight="1">
      <c r="A324" s="29"/>
      <c r="B324" s="42"/>
      <c r="C324" s="55" t="s">
        <v>150</v>
      </c>
      <c r="D324" s="55"/>
      <c r="E324" s="55"/>
      <c r="F324" s="55"/>
      <c r="G324" s="55"/>
      <c r="H324" s="55"/>
    </row>
    <row r="325" spans="1:8" s="32" customFormat="1" ht="43.5" customHeight="1">
      <c r="A325" s="29"/>
      <c r="B325" s="42"/>
      <c r="C325" s="7" t="s">
        <v>190</v>
      </c>
      <c r="D325" s="7"/>
      <c r="E325" s="7"/>
      <c r="F325" s="7"/>
      <c r="G325" s="7"/>
      <c r="H325" s="7"/>
    </row>
    <row r="326" spans="1:8" s="32" customFormat="1" ht="28.5" customHeight="1">
      <c r="A326" s="29"/>
      <c r="B326" s="42"/>
      <c r="C326" s="7" t="s">
        <v>536</v>
      </c>
      <c r="D326" s="7"/>
      <c r="E326" s="7"/>
      <c r="F326" s="7"/>
      <c r="G326" s="7"/>
      <c r="H326" s="7"/>
    </row>
    <row r="327" spans="1:8" s="32" customFormat="1" ht="28.5" customHeight="1">
      <c r="A327" s="29"/>
      <c r="B327" s="42"/>
      <c r="C327" s="7" t="s">
        <v>191</v>
      </c>
      <c r="D327" s="7"/>
      <c r="E327" s="7"/>
      <c r="F327" s="7"/>
      <c r="G327" s="7"/>
      <c r="H327" s="7"/>
    </row>
    <row r="328" spans="1:8" s="32" customFormat="1" ht="6.75" customHeight="1">
      <c r="A328" s="29"/>
      <c r="B328" s="29"/>
      <c r="C328" s="8"/>
      <c r="D328" s="8"/>
      <c r="E328" s="8"/>
      <c r="F328" s="8"/>
      <c r="G328" s="8"/>
      <c r="H328" s="8"/>
    </row>
    <row r="329" spans="1:8" s="9" customFormat="1" ht="23.25" customHeight="1">
      <c r="A329" s="26"/>
      <c r="B329" s="26">
        <v>758</v>
      </c>
      <c r="C329" s="27" t="s">
        <v>125</v>
      </c>
      <c r="D329" s="34">
        <v>10450222.2</v>
      </c>
      <c r="E329" s="34">
        <f>E330</f>
        <v>0</v>
      </c>
      <c r="F329" s="34">
        <f>F330</f>
        <v>3139955</v>
      </c>
      <c r="G329" s="34">
        <f>G330</f>
        <v>0</v>
      </c>
      <c r="H329" s="34">
        <f>D329+E329-F329</f>
        <v>7310267.199999999</v>
      </c>
    </row>
    <row r="330" spans="1:8" s="32" customFormat="1" ht="19.5" customHeight="1">
      <c r="A330" s="29"/>
      <c r="B330" s="29">
        <v>75818</v>
      </c>
      <c r="C330" s="44" t="s">
        <v>126</v>
      </c>
      <c r="D330" s="45">
        <v>10013247.2</v>
      </c>
      <c r="E330" s="45">
        <v>0</v>
      </c>
      <c r="F330" s="45">
        <v>3139955</v>
      </c>
      <c r="G330" s="45">
        <v>0</v>
      </c>
      <c r="H330" s="45">
        <f>D330+E330-F330</f>
        <v>6873292.199999999</v>
      </c>
    </row>
    <row r="331" spans="1:8" s="32" customFormat="1" ht="14.25" customHeight="1">
      <c r="A331" s="29"/>
      <c r="B331" s="29"/>
      <c r="C331" s="7" t="s">
        <v>237</v>
      </c>
      <c r="D331" s="7"/>
      <c r="E331" s="7"/>
      <c r="F331" s="7"/>
      <c r="G331" s="7"/>
      <c r="H331" s="7"/>
    </row>
    <row r="332" spans="1:8" s="32" customFormat="1" ht="15" customHeight="1">
      <c r="A332" s="29"/>
      <c r="B332" s="29"/>
      <c r="C332" s="7" t="s">
        <v>471</v>
      </c>
      <c r="D332" s="7"/>
      <c r="E332" s="7"/>
      <c r="F332" s="7"/>
      <c r="G332" s="7"/>
      <c r="H332" s="7"/>
    </row>
    <row r="333" spans="1:8" s="116" customFormat="1" ht="6" customHeight="1">
      <c r="A333" s="114"/>
      <c r="B333" s="115"/>
      <c r="C333" s="8"/>
      <c r="D333" s="8"/>
      <c r="E333" s="8"/>
      <c r="F333" s="8"/>
      <c r="G333" s="8"/>
      <c r="H333" s="8"/>
    </row>
    <row r="334" spans="1:8" s="120" customFormat="1" ht="23.25" customHeight="1">
      <c r="A334" s="117"/>
      <c r="B334" s="117">
        <v>801</v>
      </c>
      <c r="C334" s="118" t="s">
        <v>37</v>
      </c>
      <c r="D334" s="119">
        <v>94891695.41</v>
      </c>
      <c r="E334" s="119">
        <f>E371+E335+E353+E390+E420+E427+E348+E361+E408+E383+E346+E351</f>
        <v>62916</v>
      </c>
      <c r="F334" s="119">
        <f>F371+F335+F353+F390+F420+F427+F348+F361+F408+F383+F346+F351</f>
        <v>5360931</v>
      </c>
      <c r="G334" s="119">
        <f>G371+G335+G353+G390+G420+G427+G348+G361+G408+G383+G346+G351</f>
        <v>618733</v>
      </c>
      <c r="H334" s="119">
        <f>D334+E334-F334</f>
        <v>89593680.41</v>
      </c>
    </row>
    <row r="335" spans="1:8" s="32" customFormat="1" ht="21" customHeight="1">
      <c r="A335" s="29"/>
      <c r="B335" s="29">
        <v>80102</v>
      </c>
      <c r="C335" s="44" t="s">
        <v>88</v>
      </c>
      <c r="D335" s="45">
        <v>23038428.02</v>
      </c>
      <c r="E335" s="45">
        <v>4397</v>
      </c>
      <c r="F335" s="45">
        <v>862169</v>
      </c>
      <c r="G335" s="45">
        <v>201729</v>
      </c>
      <c r="H335" s="45">
        <f>D335+E335-F335</f>
        <v>22180656.02</v>
      </c>
    </row>
    <row r="336" spans="1:8" s="32" customFormat="1" ht="24.75" customHeight="1">
      <c r="A336" s="29"/>
      <c r="B336" s="29"/>
      <c r="C336" s="7" t="s">
        <v>243</v>
      </c>
      <c r="D336" s="7"/>
      <c r="E336" s="7"/>
      <c r="F336" s="7"/>
      <c r="G336" s="7"/>
      <c r="H336" s="7"/>
    </row>
    <row r="337" spans="1:8" s="32" customFormat="1" ht="13.5" customHeight="1">
      <c r="A337" s="29"/>
      <c r="B337" s="29"/>
      <c r="C337" s="55" t="s">
        <v>238</v>
      </c>
      <c r="D337" s="55"/>
      <c r="E337" s="55"/>
      <c r="F337" s="55"/>
      <c r="G337" s="55"/>
      <c r="H337" s="55"/>
    </row>
    <row r="338" spans="1:8" s="32" customFormat="1" ht="13.5" customHeight="1">
      <c r="A338" s="29"/>
      <c r="B338" s="29"/>
      <c r="C338" s="7" t="s">
        <v>239</v>
      </c>
      <c r="D338" s="7"/>
      <c r="E338" s="7"/>
      <c r="F338" s="7"/>
      <c r="G338" s="7"/>
      <c r="H338" s="7"/>
    </row>
    <row r="339" spans="1:8" s="32" customFormat="1" ht="13.5" customHeight="1">
      <c r="A339" s="29"/>
      <c r="B339" s="29"/>
      <c r="C339" s="7" t="s">
        <v>240</v>
      </c>
      <c r="D339" s="7"/>
      <c r="E339" s="7"/>
      <c r="F339" s="7"/>
      <c r="G339" s="7"/>
      <c r="H339" s="7"/>
    </row>
    <row r="340" spans="1:8" s="32" customFormat="1" ht="13.5" customHeight="1">
      <c r="A340" s="29"/>
      <c r="B340" s="29"/>
      <c r="C340" s="7" t="s">
        <v>241</v>
      </c>
      <c r="D340" s="7"/>
      <c r="E340" s="7"/>
      <c r="F340" s="7"/>
      <c r="G340" s="7"/>
      <c r="H340" s="7"/>
    </row>
    <row r="341" spans="1:8" s="32" customFormat="1" ht="13.5" customHeight="1">
      <c r="A341" s="29"/>
      <c r="B341" s="29"/>
      <c r="C341" s="7" t="s">
        <v>242</v>
      </c>
      <c r="D341" s="7"/>
      <c r="E341" s="7"/>
      <c r="F341" s="7"/>
      <c r="G341" s="7"/>
      <c r="H341" s="7"/>
    </row>
    <row r="342" spans="1:8" s="32" customFormat="1" ht="26.25" customHeight="1">
      <c r="A342" s="29"/>
      <c r="B342" s="29"/>
      <c r="C342" s="55" t="s">
        <v>421</v>
      </c>
      <c r="D342" s="55"/>
      <c r="E342" s="55"/>
      <c r="F342" s="55"/>
      <c r="G342" s="55"/>
      <c r="H342" s="55"/>
    </row>
    <row r="343" spans="1:8" s="32" customFormat="1" ht="29.25" customHeight="1">
      <c r="A343" s="29"/>
      <c r="B343" s="29"/>
      <c r="C343" s="55" t="s">
        <v>472</v>
      </c>
      <c r="D343" s="55"/>
      <c r="E343" s="55"/>
      <c r="F343" s="55"/>
      <c r="G343" s="55"/>
      <c r="H343" s="55"/>
    </row>
    <row r="344" spans="1:8" s="32" customFormat="1" ht="15.75" customHeight="1">
      <c r="A344" s="29"/>
      <c r="B344" s="29"/>
      <c r="C344" s="7" t="s">
        <v>473</v>
      </c>
      <c r="D344" s="7"/>
      <c r="E344" s="7"/>
      <c r="F344" s="7"/>
      <c r="G344" s="7"/>
      <c r="H344" s="7"/>
    </row>
    <row r="345" spans="1:8" s="32" customFormat="1" ht="15.75" customHeight="1">
      <c r="A345" s="29"/>
      <c r="B345" s="29"/>
      <c r="C345" s="7" t="s">
        <v>474</v>
      </c>
      <c r="D345" s="7"/>
      <c r="E345" s="7"/>
      <c r="F345" s="7"/>
      <c r="G345" s="7"/>
      <c r="H345" s="7"/>
    </row>
    <row r="346" spans="1:8" s="32" customFormat="1" ht="19.5" customHeight="1">
      <c r="A346" s="29"/>
      <c r="B346" s="29">
        <v>80104</v>
      </c>
      <c r="C346" s="44" t="s">
        <v>351</v>
      </c>
      <c r="D346" s="45">
        <v>293268</v>
      </c>
      <c r="E346" s="45">
        <v>0</v>
      </c>
      <c r="F346" s="45">
        <v>102807</v>
      </c>
      <c r="G346" s="45">
        <v>0</v>
      </c>
      <c r="H346" s="45">
        <f>D346+E346-F346</f>
        <v>190461</v>
      </c>
    </row>
    <row r="347" spans="1:8" s="32" customFormat="1" ht="39.75" customHeight="1">
      <c r="A347" s="29"/>
      <c r="B347" s="29"/>
      <c r="C347" s="41" t="s">
        <v>352</v>
      </c>
      <c r="D347" s="41"/>
      <c r="E347" s="41"/>
      <c r="F347" s="41"/>
      <c r="G347" s="41"/>
      <c r="H347" s="41"/>
    </row>
    <row r="348" spans="1:8" s="32" customFormat="1" ht="18.75" customHeight="1">
      <c r="A348" s="29"/>
      <c r="B348" s="29">
        <v>80105</v>
      </c>
      <c r="C348" s="44" t="s">
        <v>116</v>
      </c>
      <c r="D348" s="45">
        <v>969710</v>
      </c>
      <c r="E348" s="45">
        <v>785</v>
      </c>
      <c r="F348" s="45">
        <v>5466</v>
      </c>
      <c r="G348" s="45">
        <v>3963</v>
      </c>
      <c r="H348" s="45">
        <f>D348+E348-F348</f>
        <v>965029</v>
      </c>
    </row>
    <row r="349" spans="1:8" s="122" customFormat="1" ht="27" customHeight="1">
      <c r="A349" s="121"/>
      <c r="B349" s="121"/>
      <c r="C349" s="5" t="s">
        <v>475</v>
      </c>
      <c r="D349" s="5"/>
      <c r="E349" s="5"/>
      <c r="F349" s="5"/>
      <c r="G349" s="5"/>
      <c r="H349" s="5"/>
    </row>
    <row r="350" spans="1:8" s="32" customFormat="1" ht="40.5" customHeight="1">
      <c r="A350" s="29"/>
      <c r="B350" s="29"/>
      <c r="C350" s="7" t="s">
        <v>547</v>
      </c>
      <c r="D350" s="7"/>
      <c r="E350" s="7"/>
      <c r="F350" s="7"/>
      <c r="G350" s="7"/>
      <c r="H350" s="7"/>
    </row>
    <row r="351" spans="1:8" s="32" customFormat="1" ht="19.5" customHeight="1">
      <c r="A351" s="29"/>
      <c r="B351" s="29">
        <v>80115</v>
      </c>
      <c r="C351" s="44" t="s">
        <v>349</v>
      </c>
      <c r="D351" s="45">
        <v>19129</v>
      </c>
      <c r="E351" s="45">
        <v>0</v>
      </c>
      <c r="F351" s="45">
        <v>19129</v>
      </c>
      <c r="G351" s="45">
        <v>0</v>
      </c>
      <c r="H351" s="45">
        <f>D351+E351-F351</f>
        <v>0</v>
      </c>
    </row>
    <row r="352" spans="1:8" s="32" customFormat="1" ht="48.75" customHeight="1">
      <c r="A352" s="29"/>
      <c r="B352" s="29"/>
      <c r="C352" s="41" t="s">
        <v>350</v>
      </c>
      <c r="D352" s="41"/>
      <c r="E352" s="41"/>
      <c r="F352" s="41"/>
      <c r="G352" s="41"/>
      <c r="H352" s="41"/>
    </row>
    <row r="353" spans="1:8" s="32" customFormat="1" ht="18.75" customHeight="1">
      <c r="A353" s="29"/>
      <c r="B353" s="29">
        <v>80116</v>
      </c>
      <c r="C353" s="44" t="s">
        <v>74</v>
      </c>
      <c r="D353" s="45">
        <v>7258439</v>
      </c>
      <c r="E353" s="45">
        <v>6035</v>
      </c>
      <c r="F353" s="45">
        <v>438875</v>
      </c>
      <c r="G353" s="45">
        <v>76086</v>
      </c>
      <c r="H353" s="45">
        <f>D353+E353-F353</f>
        <v>6825599</v>
      </c>
    </row>
    <row r="354" spans="1:8" s="32" customFormat="1" ht="56.25" customHeight="1">
      <c r="A354" s="29"/>
      <c r="B354" s="29"/>
      <c r="C354" s="7" t="s">
        <v>189</v>
      </c>
      <c r="D354" s="7"/>
      <c r="E354" s="7"/>
      <c r="F354" s="7"/>
      <c r="G354" s="7"/>
      <c r="H354" s="7"/>
    </row>
    <row r="355" spans="1:8" s="32" customFormat="1" ht="24.75" customHeight="1">
      <c r="A355" s="29"/>
      <c r="B355" s="29"/>
      <c r="C355" s="7" t="s">
        <v>243</v>
      </c>
      <c r="D355" s="7"/>
      <c r="E355" s="7"/>
      <c r="F355" s="7"/>
      <c r="G355" s="7"/>
      <c r="H355" s="7"/>
    </row>
    <row r="356" spans="1:8" s="32" customFormat="1" ht="24.75" customHeight="1">
      <c r="A356" s="29"/>
      <c r="B356" s="29"/>
      <c r="C356" s="55" t="s">
        <v>244</v>
      </c>
      <c r="D356" s="55"/>
      <c r="E356" s="55"/>
      <c r="F356" s="55"/>
      <c r="G356" s="55"/>
      <c r="H356" s="55"/>
    </row>
    <row r="357" spans="1:8" s="32" customFormat="1" ht="26.25" customHeight="1">
      <c r="A357" s="29"/>
      <c r="B357" s="29"/>
      <c r="C357" s="55" t="s">
        <v>422</v>
      </c>
      <c r="D357" s="55"/>
      <c r="E357" s="55"/>
      <c r="F357" s="55"/>
      <c r="G357" s="55"/>
      <c r="H357" s="55"/>
    </row>
    <row r="358" spans="1:8" s="32" customFormat="1" ht="29.25" customHeight="1">
      <c r="A358" s="29"/>
      <c r="B358" s="29"/>
      <c r="C358" s="55" t="s">
        <v>472</v>
      </c>
      <c r="D358" s="55"/>
      <c r="E358" s="55"/>
      <c r="F358" s="55"/>
      <c r="G358" s="55"/>
      <c r="H358" s="55"/>
    </row>
    <row r="359" spans="1:8" s="32" customFormat="1" ht="13.5" customHeight="1">
      <c r="A359" s="29"/>
      <c r="B359" s="29"/>
      <c r="C359" s="7" t="s">
        <v>476</v>
      </c>
      <c r="D359" s="7"/>
      <c r="E359" s="7"/>
      <c r="F359" s="7"/>
      <c r="G359" s="7"/>
      <c r="H359" s="7"/>
    </row>
    <row r="360" spans="1:8" s="32" customFormat="1" ht="13.5" customHeight="1">
      <c r="A360" s="29"/>
      <c r="B360" s="29"/>
      <c r="C360" s="7" t="s">
        <v>477</v>
      </c>
      <c r="D360" s="7"/>
      <c r="E360" s="7"/>
      <c r="F360" s="7"/>
      <c r="G360" s="7"/>
      <c r="H360" s="7"/>
    </row>
    <row r="361" spans="1:8" s="32" customFormat="1" ht="16.5" customHeight="1">
      <c r="A361" s="29"/>
      <c r="B361" s="29">
        <v>80121</v>
      </c>
      <c r="C361" s="44" t="s">
        <v>117</v>
      </c>
      <c r="D361" s="45">
        <v>4516544</v>
      </c>
      <c r="E361" s="45">
        <v>41</v>
      </c>
      <c r="F361" s="45">
        <v>201436</v>
      </c>
      <c r="G361" s="45">
        <v>29541</v>
      </c>
      <c r="H361" s="45">
        <f>D361+E361-F361</f>
        <v>4315149</v>
      </c>
    </row>
    <row r="362" spans="1:8" s="32" customFormat="1" ht="24.75" customHeight="1">
      <c r="A362" s="29"/>
      <c r="B362" s="29"/>
      <c r="C362" s="7" t="s">
        <v>243</v>
      </c>
      <c r="D362" s="7"/>
      <c r="E362" s="7"/>
      <c r="F362" s="7"/>
      <c r="G362" s="7"/>
      <c r="H362" s="7"/>
    </row>
    <row r="363" spans="1:8" s="32" customFormat="1" ht="13.5" customHeight="1">
      <c r="A363" s="29"/>
      <c r="B363" s="29"/>
      <c r="C363" s="55" t="s">
        <v>238</v>
      </c>
      <c r="D363" s="55"/>
      <c r="E363" s="55"/>
      <c r="F363" s="55"/>
      <c r="G363" s="55"/>
      <c r="H363" s="55"/>
    </row>
    <row r="364" spans="1:8" s="32" customFormat="1" ht="13.5" customHeight="1">
      <c r="A364" s="29"/>
      <c r="B364" s="29"/>
      <c r="C364" s="7" t="s">
        <v>245</v>
      </c>
      <c r="D364" s="7"/>
      <c r="E364" s="7"/>
      <c r="F364" s="7"/>
      <c r="G364" s="7"/>
      <c r="H364" s="7"/>
    </row>
    <row r="365" spans="1:8" s="32" customFormat="1" ht="13.5" customHeight="1">
      <c r="A365" s="29"/>
      <c r="B365" s="29"/>
      <c r="C365" s="7" t="s">
        <v>246</v>
      </c>
      <c r="D365" s="7"/>
      <c r="E365" s="7"/>
      <c r="F365" s="7"/>
      <c r="G365" s="7"/>
      <c r="H365" s="7"/>
    </row>
    <row r="366" spans="1:8" s="32" customFormat="1" ht="13.5" customHeight="1">
      <c r="A366" s="29"/>
      <c r="B366" s="29"/>
      <c r="C366" s="7" t="s">
        <v>247</v>
      </c>
      <c r="D366" s="7"/>
      <c r="E366" s="7"/>
      <c r="F366" s="7"/>
      <c r="G366" s="7"/>
      <c r="H366" s="7"/>
    </row>
    <row r="367" spans="1:8" s="32" customFormat="1" ht="26.25" customHeight="1">
      <c r="A367" s="29"/>
      <c r="B367" s="29"/>
      <c r="C367" s="55" t="s">
        <v>254</v>
      </c>
      <c r="D367" s="55"/>
      <c r="E367" s="55"/>
      <c r="F367" s="55"/>
      <c r="G367" s="55"/>
      <c r="H367" s="55"/>
    </row>
    <row r="368" spans="1:8" s="32" customFormat="1" ht="29.25" customHeight="1">
      <c r="A368" s="29"/>
      <c r="B368" s="29"/>
      <c r="C368" s="55" t="s">
        <v>472</v>
      </c>
      <c r="D368" s="55"/>
      <c r="E368" s="55"/>
      <c r="F368" s="55"/>
      <c r="G368" s="55"/>
      <c r="H368" s="55"/>
    </row>
    <row r="369" spans="1:8" s="32" customFormat="1" ht="13.5" customHeight="1">
      <c r="A369" s="29"/>
      <c r="B369" s="29"/>
      <c r="C369" s="7" t="s">
        <v>478</v>
      </c>
      <c r="D369" s="7"/>
      <c r="E369" s="7"/>
      <c r="F369" s="7"/>
      <c r="G369" s="7"/>
      <c r="H369" s="7"/>
    </row>
    <row r="370" spans="1:8" s="32" customFormat="1" ht="13.5" customHeight="1">
      <c r="A370" s="29"/>
      <c r="B370" s="29"/>
      <c r="C370" s="7" t="s">
        <v>479</v>
      </c>
      <c r="D370" s="7"/>
      <c r="E370" s="7"/>
      <c r="F370" s="7"/>
      <c r="G370" s="7"/>
      <c r="H370" s="7"/>
    </row>
    <row r="371" spans="1:8" s="32" customFormat="1" ht="16.5" customHeight="1">
      <c r="A371" s="29"/>
      <c r="B371" s="29">
        <v>80134</v>
      </c>
      <c r="C371" s="44" t="s">
        <v>38</v>
      </c>
      <c r="D371" s="45">
        <v>18664562</v>
      </c>
      <c r="E371" s="45">
        <v>8320</v>
      </c>
      <c r="F371" s="45">
        <v>741648</v>
      </c>
      <c r="G371" s="45">
        <v>120181</v>
      </c>
      <c r="H371" s="45">
        <f>D371+E371-F371</f>
        <v>17931234</v>
      </c>
    </row>
    <row r="372" spans="1:8" s="32" customFormat="1" ht="15" customHeight="1">
      <c r="A372" s="29"/>
      <c r="B372" s="29"/>
      <c r="C372" s="55" t="s">
        <v>90</v>
      </c>
      <c r="D372" s="55"/>
      <c r="E372" s="55"/>
      <c r="F372" s="55"/>
      <c r="G372" s="55"/>
      <c r="H372" s="55"/>
    </row>
    <row r="373" spans="1:8" s="32" customFormat="1" ht="14.25" customHeight="1">
      <c r="A373" s="29"/>
      <c r="B373" s="29"/>
      <c r="C373" s="7" t="s">
        <v>480</v>
      </c>
      <c r="D373" s="7"/>
      <c r="E373" s="7"/>
      <c r="F373" s="7"/>
      <c r="G373" s="7"/>
      <c r="H373" s="7"/>
    </row>
    <row r="374" spans="1:8" s="32" customFormat="1" ht="14.25" customHeight="1">
      <c r="A374" s="29"/>
      <c r="B374" s="29"/>
      <c r="C374" s="7" t="s">
        <v>481</v>
      </c>
      <c r="D374" s="7"/>
      <c r="E374" s="7"/>
      <c r="F374" s="7"/>
      <c r="G374" s="7"/>
      <c r="H374" s="7"/>
    </row>
    <row r="375" spans="1:8" s="32" customFormat="1" ht="14.25" customHeight="1">
      <c r="A375" s="29"/>
      <c r="B375" s="29"/>
      <c r="C375" s="7" t="s">
        <v>482</v>
      </c>
      <c r="D375" s="7"/>
      <c r="E375" s="7"/>
      <c r="F375" s="7"/>
      <c r="G375" s="7"/>
      <c r="H375" s="7"/>
    </row>
    <row r="376" spans="1:8" s="32" customFormat="1" ht="24" customHeight="1">
      <c r="A376" s="29"/>
      <c r="B376" s="29"/>
      <c r="C376" s="55" t="s">
        <v>483</v>
      </c>
      <c r="D376" s="55"/>
      <c r="E376" s="55"/>
      <c r="F376" s="55"/>
      <c r="G376" s="55"/>
      <c r="H376" s="55"/>
    </row>
    <row r="377" spans="1:8" s="10" customFormat="1" ht="41.25" customHeight="1">
      <c r="A377" s="40"/>
      <c r="B377" s="40"/>
      <c r="C377" s="7" t="s">
        <v>548</v>
      </c>
      <c r="D377" s="7"/>
      <c r="E377" s="7"/>
      <c r="F377" s="7"/>
      <c r="G377" s="7"/>
      <c r="H377" s="7"/>
    </row>
    <row r="378" spans="1:8" s="32" customFormat="1" ht="24.75" customHeight="1">
      <c r="A378" s="29"/>
      <c r="B378" s="29"/>
      <c r="C378" s="7" t="s">
        <v>243</v>
      </c>
      <c r="D378" s="7"/>
      <c r="E378" s="7"/>
      <c r="F378" s="7"/>
      <c r="G378" s="7"/>
      <c r="H378" s="7"/>
    </row>
    <row r="379" spans="1:8" s="32" customFormat="1" ht="13.5" customHeight="1">
      <c r="A379" s="29"/>
      <c r="B379" s="29"/>
      <c r="C379" s="55" t="s">
        <v>238</v>
      </c>
      <c r="D379" s="55"/>
      <c r="E379" s="55"/>
      <c r="F379" s="55"/>
      <c r="G379" s="55"/>
      <c r="H379" s="55"/>
    </row>
    <row r="380" spans="1:8" s="32" customFormat="1" ht="13.5" customHeight="1">
      <c r="A380" s="29"/>
      <c r="B380" s="29"/>
      <c r="C380" s="7" t="s">
        <v>248</v>
      </c>
      <c r="D380" s="7"/>
      <c r="E380" s="7"/>
      <c r="F380" s="7"/>
      <c r="G380" s="7"/>
      <c r="H380" s="7"/>
    </row>
    <row r="381" spans="1:8" s="32" customFormat="1" ht="13.5" customHeight="1">
      <c r="A381" s="29"/>
      <c r="B381" s="29"/>
      <c r="C381" s="7" t="s">
        <v>549</v>
      </c>
      <c r="D381" s="7"/>
      <c r="E381" s="7"/>
      <c r="F381" s="7"/>
      <c r="G381" s="7"/>
      <c r="H381" s="7"/>
    </row>
    <row r="382" spans="1:8" s="32" customFormat="1" ht="26.25" customHeight="1">
      <c r="A382" s="29"/>
      <c r="B382" s="29"/>
      <c r="C382" s="55" t="s">
        <v>423</v>
      </c>
      <c r="D382" s="55"/>
      <c r="E382" s="55"/>
      <c r="F382" s="55"/>
      <c r="G382" s="55"/>
      <c r="H382" s="55"/>
    </row>
    <row r="383" spans="1:8" s="32" customFormat="1" ht="26.25" customHeight="1">
      <c r="A383" s="29"/>
      <c r="B383" s="42">
        <v>80140</v>
      </c>
      <c r="C383" s="57" t="s">
        <v>76</v>
      </c>
      <c r="D383" s="54">
        <v>10539176</v>
      </c>
      <c r="E383" s="54">
        <v>16987</v>
      </c>
      <c r="F383" s="54">
        <v>378299</v>
      </c>
      <c r="G383" s="54">
        <v>31435</v>
      </c>
      <c r="H383" s="54">
        <f>D383+E383-F383</f>
        <v>10177864</v>
      </c>
    </row>
    <row r="384" spans="1:8" s="32" customFormat="1" ht="14.25" customHeight="1">
      <c r="A384" s="29"/>
      <c r="B384" s="42"/>
      <c r="C384" s="55" t="s">
        <v>249</v>
      </c>
      <c r="D384" s="55"/>
      <c r="E384" s="55"/>
      <c r="F384" s="55"/>
      <c r="G384" s="55"/>
      <c r="H384" s="55"/>
    </row>
    <row r="385" spans="1:8" s="81" customFormat="1" ht="42" customHeight="1">
      <c r="A385" s="123"/>
      <c r="B385" s="123"/>
      <c r="C385" s="7" t="s">
        <v>251</v>
      </c>
      <c r="D385" s="7"/>
      <c r="E385" s="7"/>
      <c r="F385" s="7"/>
      <c r="G385" s="7"/>
      <c r="H385" s="7"/>
    </row>
    <row r="386" spans="1:8" s="81" customFormat="1" ht="26.25" customHeight="1">
      <c r="A386" s="123"/>
      <c r="B386" s="123"/>
      <c r="C386" s="7" t="s">
        <v>250</v>
      </c>
      <c r="D386" s="7"/>
      <c r="E386" s="7"/>
      <c r="F386" s="7"/>
      <c r="G386" s="7"/>
      <c r="H386" s="7"/>
    </row>
    <row r="387" spans="1:8" s="32" customFormat="1" ht="42.75" customHeight="1">
      <c r="A387" s="29"/>
      <c r="B387" s="29"/>
      <c r="C387" s="55" t="s">
        <v>484</v>
      </c>
      <c r="D387" s="55"/>
      <c r="E387" s="55"/>
      <c r="F387" s="55"/>
      <c r="G387" s="55"/>
      <c r="H387" s="55"/>
    </row>
    <row r="388" spans="1:8" s="32" customFormat="1" ht="13.5" customHeight="1">
      <c r="A388" s="29"/>
      <c r="B388" s="29"/>
      <c r="C388" s="7" t="s">
        <v>326</v>
      </c>
      <c r="D388" s="7"/>
      <c r="E388" s="7"/>
      <c r="F388" s="7"/>
      <c r="G388" s="7"/>
      <c r="H388" s="7"/>
    </row>
    <row r="389" spans="1:8" s="32" customFormat="1" ht="13.5" customHeight="1">
      <c r="A389" s="29"/>
      <c r="B389" s="29"/>
      <c r="C389" s="7" t="s">
        <v>327</v>
      </c>
      <c r="D389" s="7"/>
      <c r="E389" s="7"/>
      <c r="F389" s="7"/>
      <c r="G389" s="7"/>
      <c r="H389" s="7"/>
    </row>
    <row r="390" spans="1:8" s="32" customFormat="1" ht="18.75" customHeight="1">
      <c r="A390" s="29"/>
      <c r="B390" s="29">
        <v>80146</v>
      </c>
      <c r="C390" s="44" t="s">
        <v>66</v>
      </c>
      <c r="D390" s="45">
        <v>11010326</v>
      </c>
      <c r="E390" s="45">
        <v>17266</v>
      </c>
      <c r="F390" s="45">
        <v>830041</v>
      </c>
      <c r="G390" s="45">
        <v>54093</v>
      </c>
      <c r="H390" s="45">
        <f>D390+E390-F390</f>
        <v>10197551</v>
      </c>
    </row>
    <row r="391" spans="1:8" s="32" customFormat="1" ht="12.75" customHeight="1">
      <c r="A391" s="29"/>
      <c r="B391" s="29"/>
      <c r="C391" s="58" t="s">
        <v>199</v>
      </c>
      <c r="D391" s="58"/>
      <c r="E391" s="58"/>
      <c r="F391" s="58"/>
      <c r="G391" s="58"/>
      <c r="H391" s="58"/>
    </row>
    <row r="392" spans="1:8" s="32" customFormat="1" ht="24.75" customHeight="1">
      <c r="A392" s="29"/>
      <c r="B392" s="29"/>
      <c r="C392" s="58" t="s">
        <v>204</v>
      </c>
      <c r="D392" s="58"/>
      <c r="E392" s="58"/>
      <c r="F392" s="58"/>
      <c r="G392" s="58"/>
      <c r="H392" s="58"/>
    </row>
    <row r="393" spans="1:8" s="32" customFormat="1" ht="13.5" customHeight="1">
      <c r="A393" s="29"/>
      <c r="B393" s="29"/>
      <c r="C393" s="63" t="s">
        <v>203</v>
      </c>
      <c r="D393" s="63"/>
      <c r="E393" s="63"/>
      <c r="F393" s="63"/>
      <c r="G393" s="63"/>
      <c r="H393" s="63"/>
    </row>
    <row r="394" spans="1:8" s="32" customFormat="1" ht="13.5" customHeight="1">
      <c r="A394" s="29"/>
      <c r="B394" s="29"/>
      <c r="C394" s="63" t="s">
        <v>200</v>
      </c>
      <c r="D394" s="63"/>
      <c r="E394" s="63"/>
      <c r="F394" s="63"/>
      <c r="G394" s="63"/>
      <c r="H394" s="63"/>
    </row>
    <row r="395" spans="1:8" s="32" customFormat="1" ht="13.5" customHeight="1">
      <c r="A395" s="29"/>
      <c r="B395" s="29"/>
      <c r="C395" s="63" t="s">
        <v>201</v>
      </c>
      <c r="D395" s="63"/>
      <c r="E395" s="63"/>
      <c r="F395" s="63"/>
      <c r="G395" s="63"/>
      <c r="H395" s="63"/>
    </row>
    <row r="396" spans="1:8" s="32" customFormat="1" ht="13.5" customHeight="1">
      <c r="A396" s="29"/>
      <c r="B396" s="29"/>
      <c r="C396" s="63" t="s">
        <v>537</v>
      </c>
      <c r="D396" s="63"/>
      <c r="E396" s="63"/>
      <c r="F396" s="63"/>
      <c r="G396" s="63"/>
      <c r="H396" s="63"/>
    </row>
    <row r="397" spans="1:8" s="32" customFormat="1" ht="13.5" customHeight="1">
      <c r="A397" s="29"/>
      <c r="B397" s="29"/>
      <c r="C397" s="63" t="s">
        <v>132</v>
      </c>
      <c r="D397" s="63"/>
      <c r="E397" s="63"/>
      <c r="F397" s="63"/>
      <c r="G397" s="63"/>
      <c r="H397" s="63"/>
    </row>
    <row r="398" spans="1:8" s="32" customFormat="1" ht="13.5" customHeight="1">
      <c r="A398" s="29"/>
      <c r="B398" s="29"/>
      <c r="C398" s="63" t="s">
        <v>202</v>
      </c>
      <c r="D398" s="63"/>
      <c r="E398" s="63"/>
      <c r="F398" s="63"/>
      <c r="G398" s="63"/>
      <c r="H398" s="63"/>
    </row>
    <row r="399" spans="1:8" s="32" customFormat="1" ht="16.5" customHeight="1">
      <c r="A399" s="29"/>
      <c r="B399" s="29"/>
      <c r="C399" s="7" t="s">
        <v>205</v>
      </c>
      <c r="D399" s="7"/>
      <c r="E399" s="7"/>
      <c r="F399" s="7"/>
      <c r="G399" s="7"/>
      <c r="H399" s="7"/>
    </row>
    <row r="400" spans="1:8" s="32" customFormat="1" ht="29.25" customHeight="1">
      <c r="A400" s="29"/>
      <c r="B400" s="29"/>
      <c r="C400" s="63" t="s">
        <v>206</v>
      </c>
      <c r="D400" s="63"/>
      <c r="E400" s="63"/>
      <c r="F400" s="63"/>
      <c r="G400" s="63"/>
      <c r="H400" s="63"/>
    </row>
    <row r="401" spans="1:8" s="32" customFormat="1" ht="24.75" customHeight="1">
      <c r="A401" s="29"/>
      <c r="B401" s="29"/>
      <c r="C401" s="7" t="s">
        <v>243</v>
      </c>
      <c r="D401" s="7"/>
      <c r="E401" s="7"/>
      <c r="F401" s="7"/>
      <c r="G401" s="7"/>
      <c r="H401" s="7"/>
    </row>
    <row r="402" spans="1:8" s="32" customFormat="1" ht="26.25" customHeight="1">
      <c r="A402" s="29"/>
      <c r="B402" s="29"/>
      <c r="C402" s="55" t="s">
        <v>425</v>
      </c>
      <c r="D402" s="55"/>
      <c r="E402" s="55"/>
      <c r="F402" s="55"/>
      <c r="G402" s="55"/>
      <c r="H402" s="55"/>
    </row>
    <row r="403" spans="1:8" s="32" customFormat="1" ht="13.5" customHeight="1">
      <c r="A403" s="29"/>
      <c r="B403" s="29"/>
      <c r="C403" s="55" t="s">
        <v>255</v>
      </c>
      <c r="D403" s="55"/>
      <c r="E403" s="55"/>
      <c r="F403" s="55"/>
      <c r="G403" s="55"/>
      <c r="H403" s="55"/>
    </row>
    <row r="404" spans="1:8" s="32" customFormat="1" ht="26.25" customHeight="1">
      <c r="A404" s="29"/>
      <c r="B404" s="29"/>
      <c r="C404" s="55" t="s">
        <v>426</v>
      </c>
      <c r="D404" s="55"/>
      <c r="E404" s="55"/>
      <c r="F404" s="55"/>
      <c r="G404" s="55"/>
      <c r="H404" s="55"/>
    </row>
    <row r="405" spans="1:8" s="32" customFormat="1" ht="29.25" customHeight="1">
      <c r="A405" s="29"/>
      <c r="B405" s="29"/>
      <c r="C405" s="55" t="s">
        <v>472</v>
      </c>
      <c r="D405" s="55"/>
      <c r="E405" s="55"/>
      <c r="F405" s="55"/>
      <c r="G405" s="55"/>
      <c r="H405" s="55"/>
    </row>
    <row r="406" spans="1:8" s="32" customFormat="1" ht="13.5" customHeight="1">
      <c r="A406" s="29"/>
      <c r="B406" s="29"/>
      <c r="C406" s="7" t="s">
        <v>485</v>
      </c>
      <c r="D406" s="7"/>
      <c r="E406" s="7"/>
      <c r="F406" s="7"/>
      <c r="G406" s="7"/>
      <c r="H406" s="7"/>
    </row>
    <row r="407" spans="1:8" s="32" customFormat="1" ht="13.5" customHeight="1">
      <c r="A407" s="29"/>
      <c r="B407" s="29"/>
      <c r="C407" s="7" t="s">
        <v>486</v>
      </c>
      <c r="D407" s="7"/>
      <c r="E407" s="7"/>
      <c r="F407" s="7"/>
      <c r="G407" s="7"/>
      <c r="H407" s="7"/>
    </row>
    <row r="408" spans="1:8" s="32" customFormat="1" ht="18" customHeight="1">
      <c r="A408" s="29"/>
      <c r="B408" s="29">
        <v>80147</v>
      </c>
      <c r="C408" s="44" t="s">
        <v>113</v>
      </c>
      <c r="D408" s="45">
        <v>8590810</v>
      </c>
      <c r="E408" s="45">
        <v>0</v>
      </c>
      <c r="F408" s="45">
        <v>567271</v>
      </c>
      <c r="G408" s="45">
        <v>77363</v>
      </c>
      <c r="H408" s="45">
        <f>D408+E408-F408</f>
        <v>8023539</v>
      </c>
    </row>
    <row r="409" spans="1:8" s="32" customFormat="1" ht="51.75" customHeight="1">
      <c r="A409" s="29"/>
      <c r="B409" s="105"/>
      <c r="C409" s="7" t="s">
        <v>194</v>
      </c>
      <c r="D409" s="7"/>
      <c r="E409" s="7"/>
      <c r="F409" s="7"/>
      <c r="G409" s="7"/>
      <c r="H409" s="7"/>
    </row>
    <row r="410" spans="1:8" s="32" customFormat="1" ht="24.75" customHeight="1">
      <c r="A410" s="29"/>
      <c r="B410" s="29"/>
      <c r="C410" s="7" t="s">
        <v>243</v>
      </c>
      <c r="D410" s="7"/>
      <c r="E410" s="7"/>
      <c r="F410" s="7"/>
      <c r="G410" s="7"/>
      <c r="H410" s="7"/>
    </row>
    <row r="411" spans="1:8" s="32" customFormat="1" ht="26.25" customHeight="1">
      <c r="A411" s="29"/>
      <c r="B411" s="29"/>
      <c r="C411" s="55" t="s">
        <v>427</v>
      </c>
      <c r="D411" s="55"/>
      <c r="E411" s="55"/>
      <c r="F411" s="55"/>
      <c r="G411" s="55"/>
      <c r="H411" s="55"/>
    </row>
    <row r="412" spans="1:8" s="32" customFormat="1" ht="14.25" customHeight="1">
      <c r="A412" s="29"/>
      <c r="B412" s="29"/>
      <c r="C412" s="7" t="s">
        <v>256</v>
      </c>
      <c r="D412" s="7"/>
      <c r="E412" s="7"/>
      <c r="F412" s="7"/>
      <c r="G412" s="7"/>
      <c r="H412" s="7"/>
    </row>
    <row r="413" spans="1:8" s="32" customFormat="1" ht="14.25" customHeight="1">
      <c r="A413" s="29"/>
      <c r="B413" s="29"/>
      <c r="C413" s="7" t="s">
        <v>257</v>
      </c>
      <c r="D413" s="7"/>
      <c r="E413" s="7"/>
      <c r="F413" s="7"/>
      <c r="G413" s="7"/>
      <c r="H413" s="7"/>
    </row>
    <row r="414" spans="1:8" s="32" customFormat="1" ht="16.5" customHeight="1">
      <c r="A414" s="29"/>
      <c r="B414" s="29"/>
      <c r="C414" s="55" t="s">
        <v>90</v>
      </c>
      <c r="D414" s="55"/>
      <c r="E414" s="55"/>
      <c r="F414" s="55"/>
      <c r="G414" s="55"/>
      <c r="H414" s="55"/>
    </row>
    <row r="415" spans="1:8" s="32" customFormat="1" ht="13.5" customHeight="1">
      <c r="A415" s="29"/>
      <c r="B415" s="29"/>
      <c r="C415" s="7" t="s">
        <v>480</v>
      </c>
      <c r="D415" s="7"/>
      <c r="E415" s="7"/>
      <c r="F415" s="7"/>
      <c r="G415" s="7"/>
      <c r="H415" s="7"/>
    </row>
    <row r="416" spans="1:8" s="32" customFormat="1" ht="13.5" customHeight="1">
      <c r="A416" s="29"/>
      <c r="B416" s="29"/>
      <c r="C416" s="7" t="s">
        <v>487</v>
      </c>
      <c r="D416" s="7"/>
      <c r="E416" s="7"/>
      <c r="F416" s="7"/>
      <c r="G416" s="7"/>
      <c r="H416" s="7"/>
    </row>
    <row r="417" spans="1:8" s="32" customFormat="1" ht="13.5" customHeight="1">
      <c r="A417" s="29"/>
      <c r="B417" s="29"/>
      <c r="C417" s="7" t="s">
        <v>488</v>
      </c>
      <c r="D417" s="7"/>
      <c r="E417" s="7"/>
      <c r="F417" s="7"/>
      <c r="G417" s="7"/>
      <c r="H417" s="7"/>
    </row>
    <row r="418" spans="1:8" s="32" customFormat="1" ht="24" customHeight="1">
      <c r="A418" s="29"/>
      <c r="B418" s="29"/>
      <c r="C418" s="55" t="s">
        <v>483</v>
      </c>
      <c r="D418" s="55"/>
      <c r="E418" s="55"/>
      <c r="F418" s="55"/>
      <c r="G418" s="55"/>
      <c r="H418" s="55"/>
    </row>
    <row r="419" spans="1:8" s="10" customFormat="1" ht="29.25" customHeight="1">
      <c r="A419" s="40"/>
      <c r="B419" s="40"/>
      <c r="C419" s="7" t="s">
        <v>489</v>
      </c>
      <c r="D419" s="7"/>
      <c r="E419" s="7"/>
      <c r="F419" s="7"/>
      <c r="G419" s="7"/>
      <c r="H419" s="7"/>
    </row>
    <row r="420" spans="1:8" s="43" customFormat="1" ht="64.5" customHeight="1">
      <c r="A420" s="42"/>
      <c r="B420" s="42">
        <v>80149</v>
      </c>
      <c r="C420" s="57" t="s">
        <v>84</v>
      </c>
      <c r="D420" s="82">
        <v>1931301</v>
      </c>
      <c r="E420" s="82">
        <v>5085</v>
      </c>
      <c r="F420" s="82">
        <v>173114</v>
      </c>
      <c r="G420" s="82">
        <v>19184</v>
      </c>
      <c r="H420" s="82">
        <f>D420+E420-F420</f>
        <v>1763272</v>
      </c>
    </row>
    <row r="421" spans="1:8" s="32" customFormat="1" ht="24.75" customHeight="1">
      <c r="A421" s="29"/>
      <c r="B421" s="29"/>
      <c r="C421" s="7" t="s">
        <v>243</v>
      </c>
      <c r="D421" s="7"/>
      <c r="E421" s="7"/>
      <c r="F421" s="7"/>
      <c r="G421" s="7"/>
      <c r="H421" s="7"/>
    </row>
    <row r="422" spans="1:8" s="32" customFormat="1" ht="27.75" customHeight="1">
      <c r="A422" s="29"/>
      <c r="B422" s="29"/>
      <c r="C422" s="7" t="s">
        <v>258</v>
      </c>
      <c r="D422" s="7"/>
      <c r="E422" s="7"/>
      <c r="F422" s="7"/>
      <c r="G422" s="7"/>
      <c r="H422" s="7"/>
    </row>
    <row r="423" spans="1:8" s="32" customFormat="1" ht="26.25" customHeight="1">
      <c r="A423" s="29"/>
      <c r="B423" s="29"/>
      <c r="C423" s="55" t="s">
        <v>428</v>
      </c>
      <c r="D423" s="55"/>
      <c r="E423" s="55"/>
      <c r="F423" s="55"/>
      <c r="G423" s="55"/>
      <c r="H423" s="55"/>
    </row>
    <row r="424" spans="1:8" s="32" customFormat="1" ht="29.25" customHeight="1">
      <c r="A424" s="29"/>
      <c r="B424" s="29"/>
      <c r="C424" s="55" t="s">
        <v>472</v>
      </c>
      <c r="D424" s="55"/>
      <c r="E424" s="55"/>
      <c r="F424" s="55"/>
      <c r="G424" s="55"/>
      <c r="H424" s="55"/>
    </row>
    <row r="425" spans="1:8" s="32" customFormat="1" ht="13.5" customHeight="1">
      <c r="A425" s="29"/>
      <c r="B425" s="29"/>
      <c r="C425" s="7" t="s">
        <v>490</v>
      </c>
      <c r="D425" s="7"/>
      <c r="E425" s="7"/>
      <c r="F425" s="7"/>
      <c r="G425" s="7"/>
      <c r="H425" s="7"/>
    </row>
    <row r="426" spans="1:8" s="32" customFormat="1" ht="13.5" customHeight="1">
      <c r="A426" s="29"/>
      <c r="B426" s="29"/>
      <c r="C426" s="7" t="s">
        <v>491</v>
      </c>
      <c r="D426" s="7"/>
      <c r="E426" s="7"/>
      <c r="F426" s="7"/>
      <c r="G426" s="7"/>
      <c r="H426" s="7"/>
    </row>
    <row r="427" spans="1:8" s="32" customFormat="1" ht="18.75" customHeight="1">
      <c r="A427" s="29"/>
      <c r="B427" s="29">
        <v>80195</v>
      </c>
      <c r="C427" s="44" t="s">
        <v>67</v>
      </c>
      <c r="D427" s="45">
        <v>7632448</v>
      </c>
      <c r="E427" s="45">
        <v>4000</v>
      </c>
      <c r="F427" s="45">
        <v>1040676</v>
      </c>
      <c r="G427" s="45">
        <v>5158</v>
      </c>
      <c r="H427" s="45">
        <f>D427+E427-F427</f>
        <v>6595772</v>
      </c>
    </row>
    <row r="428" spans="1:8" s="32" customFormat="1" ht="29.25" customHeight="1">
      <c r="A428" s="29"/>
      <c r="B428" s="29"/>
      <c r="C428" s="7" t="s">
        <v>492</v>
      </c>
      <c r="D428" s="7"/>
      <c r="E428" s="7"/>
      <c r="F428" s="7"/>
      <c r="G428" s="7"/>
      <c r="H428" s="7"/>
    </row>
    <row r="429" spans="1:8" s="32" customFormat="1" ht="27.75" customHeight="1">
      <c r="A429" s="29"/>
      <c r="B429" s="29"/>
      <c r="C429" s="48" t="s">
        <v>259</v>
      </c>
      <c r="D429" s="48"/>
      <c r="E429" s="48"/>
      <c r="F429" s="48"/>
      <c r="G429" s="48"/>
      <c r="H429" s="48"/>
    </row>
    <row r="430" spans="1:8" s="32" customFormat="1" ht="13.5" customHeight="1">
      <c r="A430" s="29"/>
      <c r="B430" s="29"/>
      <c r="C430" s="66" t="s">
        <v>493</v>
      </c>
      <c r="D430" s="66"/>
      <c r="E430" s="66"/>
      <c r="F430" s="66"/>
      <c r="G430" s="66"/>
      <c r="H430" s="66"/>
    </row>
    <row r="431" spans="1:8" s="32" customFormat="1" ht="13.5" customHeight="1">
      <c r="A431" s="29"/>
      <c r="B431" s="29"/>
      <c r="C431" s="66" t="s">
        <v>494</v>
      </c>
      <c r="D431" s="66"/>
      <c r="E431" s="66"/>
      <c r="F431" s="66"/>
      <c r="G431" s="66"/>
      <c r="H431" s="66"/>
    </row>
    <row r="432" spans="1:8" s="32" customFormat="1" ht="12.75" customHeight="1">
      <c r="A432" s="29"/>
      <c r="B432" s="29"/>
      <c r="C432" s="66" t="s">
        <v>564</v>
      </c>
      <c r="D432" s="66"/>
      <c r="E432" s="66"/>
      <c r="F432" s="66"/>
      <c r="G432" s="66"/>
      <c r="H432" s="66"/>
    </row>
    <row r="433" spans="1:8" s="32" customFormat="1" ht="12.75" customHeight="1">
      <c r="A433" s="29"/>
      <c r="B433" s="29"/>
      <c r="C433" s="66" t="s">
        <v>495</v>
      </c>
      <c r="D433" s="66"/>
      <c r="E433" s="66"/>
      <c r="F433" s="66"/>
      <c r="G433" s="66"/>
      <c r="H433" s="66"/>
    </row>
    <row r="434" spans="1:8" s="32" customFormat="1" ht="14.25" customHeight="1">
      <c r="A434" s="29"/>
      <c r="B434" s="29"/>
      <c r="C434" s="66" t="s">
        <v>563</v>
      </c>
      <c r="D434" s="66"/>
      <c r="E434" s="66"/>
      <c r="F434" s="66"/>
      <c r="G434" s="66"/>
      <c r="H434" s="66"/>
    </row>
    <row r="435" spans="1:8" s="32" customFormat="1" ht="14.25" customHeight="1">
      <c r="A435" s="29"/>
      <c r="B435" s="29"/>
      <c r="C435" s="66" t="s">
        <v>496</v>
      </c>
      <c r="D435" s="66"/>
      <c r="E435" s="66"/>
      <c r="F435" s="66"/>
      <c r="G435" s="66"/>
      <c r="H435" s="66"/>
    </row>
    <row r="436" spans="1:8" s="32" customFormat="1" ht="27" customHeight="1">
      <c r="A436" s="29"/>
      <c r="B436" s="29"/>
      <c r="C436" s="66" t="s">
        <v>497</v>
      </c>
      <c r="D436" s="66"/>
      <c r="E436" s="66"/>
      <c r="F436" s="66"/>
      <c r="G436" s="66"/>
      <c r="H436" s="66"/>
    </row>
    <row r="437" spans="1:8" s="32" customFormat="1" ht="14.25" customHeight="1">
      <c r="A437" s="29"/>
      <c r="B437" s="29"/>
      <c r="C437" s="66" t="s">
        <v>498</v>
      </c>
      <c r="D437" s="66"/>
      <c r="E437" s="66"/>
      <c r="F437" s="66"/>
      <c r="G437" s="66"/>
      <c r="H437" s="66"/>
    </row>
    <row r="438" spans="1:8" s="32" customFormat="1" ht="28.5" customHeight="1">
      <c r="A438" s="29"/>
      <c r="B438" s="29"/>
      <c r="C438" s="66" t="s">
        <v>499</v>
      </c>
      <c r="D438" s="66"/>
      <c r="E438" s="66"/>
      <c r="F438" s="66"/>
      <c r="G438" s="66"/>
      <c r="H438" s="66"/>
    </row>
    <row r="439" spans="1:8" s="32" customFormat="1" ht="6" customHeight="1">
      <c r="A439" s="29"/>
      <c r="B439" s="29"/>
      <c r="C439" s="85"/>
      <c r="D439" s="85"/>
      <c r="E439" s="85"/>
      <c r="F439" s="85"/>
      <c r="G439" s="85"/>
      <c r="H439" s="85"/>
    </row>
    <row r="440" spans="1:8" s="127" customFormat="1" ht="21.75" customHeight="1">
      <c r="A440" s="124"/>
      <c r="B440" s="124">
        <v>851</v>
      </c>
      <c r="C440" s="125" t="s">
        <v>86</v>
      </c>
      <c r="D440" s="126">
        <v>187841385.05</v>
      </c>
      <c r="E440" s="126">
        <f>E441+E447+E449+E451+E453+E455</f>
        <v>25769753</v>
      </c>
      <c r="F440" s="126">
        <f>F441+F447+F449+F451+F453+F455</f>
        <v>6265577</v>
      </c>
      <c r="G440" s="126">
        <f>G441+G447+G449+G451+G453+G455</f>
        <v>1297</v>
      </c>
      <c r="H440" s="126">
        <f>D440+E440-F440</f>
        <v>207345561.05</v>
      </c>
    </row>
    <row r="441" spans="1:8" s="32" customFormat="1" ht="18.75" customHeight="1">
      <c r="A441" s="29"/>
      <c r="B441" s="29">
        <v>85111</v>
      </c>
      <c r="C441" s="84" t="s">
        <v>87</v>
      </c>
      <c r="D441" s="45">
        <v>25851846</v>
      </c>
      <c r="E441" s="45">
        <v>3487753</v>
      </c>
      <c r="F441" s="45">
        <v>4715108</v>
      </c>
      <c r="G441" s="45">
        <v>1297</v>
      </c>
      <c r="H441" s="45">
        <f>D441+E441-F441</f>
        <v>24624491</v>
      </c>
    </row>
    <row r="442" spans="1:8" s="32" customFormat="1" ht="42" customHeight="1">
      <c r="A442" s="29"/>
      <c r="B442" s="29"/>
      <c r="C442" s="48" t="s">
        <v>347</v>
      </c>
      <c r="D442" s="48"/>
      <c r="E442" s="48"/>
      <c r="F442" s="48"/>
      <c r="G442" s="48"/>
      <c r="H442" s="48"/>
    </row>
    <row r="443" spans="1:8" s="32" customFormat="1" ht="27.75" customHeight="1">
      <c r="A443" s="29"/>
      <c r="B443" s="29"/>
      <c r="C443" s="41" t="s">
        <v>500</v>
      </c>
      <c r="D443" s="41"/>
      <c r="E443" s="41"/>
      <c r="F443" s="41"/>
      <c r="G443" s="41"/>
      <c r="H443" s="41"/>
    </row>
    <row r="444" spans="1:8" s="10" customFormat="1" ht="27.75" customHeight="1">
      <c r="A444" s="40"/>
      <c r="B444" s="40"/>
      <c r="C444" s="41" t="s">
        <v>348</v>
      </c>
      <c r="D444" s="41"/>
      <c r="E444" s="41"/>
      <c r="F444" s="41"/>
      <c r="G444" s="41"/>
      <c r="H444" s="41"/>
    </row>
    <row r="445" spans="1:8" s="10" customFormat="1" ht="27.75" customHeight="1">
      <c r="A445" s="40"/>
      <c r="B445" s="40"/>
      <c r="C445" s="41" t="s">
        <v>550</v>
      </c>
      <c r="D445" s="41"/>
      <c r="E445" s="41"/>
      <c r="F445" s="41"/>
      <c r="G445" s="41"/>
      <c r="H445" s="41"/>
    </row>
    <row r="446" spans="1:8" s="32" customFormat="1" ht="54" customHeight="1">
      <c r="A446" s="29"/>
      <c r="B446" s="29"/>
      <c r="C446" s="7" t="s">
        <v>435</v>
      </c>
      <c r="D446" s="7"/>
      <c r="E446" s="7"/>
      <c r="F446" s="7"/>
      <c r="G446" s="7"/>
      <c r="H446" s="7"/>
    </row>
    <row r="447" spans="1:8" s="32" customFormat="1" ht="19.5" customHeight="1">
      <c r="A447" s="29"/>
      <c r="B447" s="29">
        <v>85117</v>
      </c>
      <c r="C447" s="44" t="s">
        <v>345</v>
      </c>
      <c r="D447" s="45">
        <v>301559</v>
      </c>
      <c r="E447" s="45">
        <v>0</v>
      </c>
      <c r="F447" s="45">
        <v>18254</v>
      </c>
      <c r="G447" s="45">
        <v>0</v>
      </c>
      <c r="H447" s="45">
        <f>D447+E447-F447</f>
        <v>283305</v>
      </c>
    </row>
    <row r="448" spans="1:8" s="32" customFormat="1" ht="42" customHeight="1">
      <c r="A448" s="29"/>
      <c r="B448" s="29"/>
      <c r="C448" s="41" t="s">
        <v>346</v>
      </c>
      <c r="D448" s="41"/>
      <c r="E448" s="41"/>
      <c r="F448" s="41"/>
      <c r="G448" s="41"/>
      <c r="H448" s="41"/>
    </row>
    <row r="449" spans="1:8" s="32" customFormat="1" ht="17.25" customHeight="1">
      <c r="A449" s="29"/>
      <c r="B449" s="29">
        <v>85119</v>
      </c>
      <c r="C449" s="84" t="s">
        <v>188</v>
      </c>
      <c r="D449" s="45">
        <v>0</v>
      </c>
      <c r="E449" s="45">
        <v>2000000</v>
      </c>
      <c r="F449" s="45">
        <v>0</v>
      </c>
      <c r="G449" s="45">
        <v>0</v>
      </c>
      <c r="H449" s="45">
        <f>D449+E449-F449</f>
        <v>2000000</v>
      </c>
    </row>
    <row r="450" spans="1:8" s="32" customFormat="1" ht="40.5" customHeight="1">
      <c r="A450" s="29"/>
      <c r="B450" s="29"/>
      <c r="C450" s="7" t="s">
        <v>538</v>
      </c>
      <c r="D450" s="7"/>
      <c r="E450" s="7"/>
      <c r="F450" s="7"/>
      <c r="G450" s="7"/>
      <c r="H450" s="7"/>
    </row>
    <row r="451" spans="1:8" s="18" customFormat="1" ht="17.25" customHeight="1">
      <c r="A451" s="16"/>
      <c r="B451" s="16">
        <v>85148</v>
      </c>
      <c r="C451" s="128" t="s">
        <v>195</v>
      </c>
      <c r="D451" s="104">
        <v>4800000</v>
      </c>
      <c r="E451" s="104">
        <v>450000</v>
      </c>
      <c r="F451" s="104">
        <v>0</v>
      </c>
      <c r="G451" s="104">
        <v>0</v>
      </c>
      <c r="H451" s="104">
        <f>D451+E451-F451</f>
        <v>5250000</v>
      </c>
    </row>
    <row r="452" spans="1:8" s="32" customFormat="1" ht="27" customHeight="1">
      <c r="A452" s="29"/>
      <c r="B452" s="29"/>
      <c r="C452" s="7" t="s">
        <v>196</v>
      </c>
      <c r="D452" s="7"/>
      <c r="E452" s="7"/>
      <c r="F452" s="7"/>
      <c r="G452" s="7"/>
      <c r="H452" s="7"/>
    </row>
    <row r="453" spans="1:8" s="32" customFormat="1" ht="17.25" customHeight="1">
      <c r="A453" s="29"/>
      <c r="B453" s="29">
        <v>85149</v>
      </c>
      <c r="C453" s="44" t="s">
        <v>343</v>
      </c>
      <c r="D453" s="45">
        <v>1614392</v>
      </c>
      <c r="E453" s="45">
        <v>0</v>
      </c>
      <c r="F453" s="45">
        <v>362340</v>
      </c>
      <c r="G453" s="45">
        <v>0</v>
      </c>
      <c r="H453" s="45">
        <f>D453+E453-F453</f>
        <v>1252052</v>
      </c>
    </row>
    <row r="454" spans="1:8" s="32" customFormat="1" ht="39.75" customHeight="1">
      <c r="A454" s="29"/>
      <c r="B454" s="29"/>
      <c r="C454" s="41" t="s">
        <v>344</v>
      </c>
      <c r="D454" s="41"/>
      <c r="E454" s="41"/>
      <c r="F454" s="41"/>
      <c r="G454" s="41"/>
      <c r="H454" s="41"/>
    </row>
    <row r="455" spans="1:8" s="32" customFormat="1" ht="18.75" customHeight="1">
      <c r="A455" s="29"/>
      <c r="B455" s="29">
        <v>85195</v>
      </c>
      <c r="C455" s="84" t="s">
        <v>67</v>
      </c>
      <c r="D455" s="45">
        <v>133957627</v>
      </c>
      <c r="E455" s="45">
        <v>19832000</v>
      </c>
      <c r="F455" s="45">
        <v>1169875</v>
      </c>
      <c r="G455" s="45">
        <v>0</v>
      </c>
      <c r="H455" s="45">
        <f>D455+E455-F455</f>
        <v>152619752</v>
      </c>
    </row>
    <row r="456" spans="1:8" s="10" customFormat="1" ht="29.25" customHeight="1">
      <c r="A456" s="40"/>
      <c r="B456" s="40"/>
      <c r="C456" s="7" t="s">
        <v>433</v>
      </c>
      <c r="D456" s="7"/>
      <c r="E456" s="7"/>
      <c r="F456" s="7"/>
      <c r="G456" s="7"/>
      <c r="H456" s="7"/>
    </row>
    <row r="457" spans="1:8" s="32" customFormat="1" ht="30" customHeight="1">
      <c r="A457" s="29"/>
      <c r="B457" s="29"/>
      <c r="C457" s="48" t="s">
        <v>292</v>
      </c>
      <c r="D457" s="48"/>
      <c r="E457" s="48"/>
      <c r="F457" s="48"/>
      <c r="G457" s="48"/>
      <c r="H457" s="48"/>
    </row>
    <row r="458" spans="1:8" s="10" customFormat="1" ht="13.5" customHeight="1">
      <c r="A458" s="40"/>
      <c r="B458" s="89"/>
      <c r="C458" s="41" t="s">
        <v>307</v>
      </c>
      <c r="D458" s="41"/>
      <c r="E458" s="41"/>
      <c r="F458" s="41"/>
      <c r="G458" s="41"/>
      <c r="H458" s="41"/>
    </row>
    <row r="459" spans="1:8" s="10" customFormat="1" ht="13.5" customHeight="1">
      <c r="A459" s="40"/>
      <c r="B459" s="89"/>
      <c r="C459" s="41" t="s">
        <v>308</v>
      </c>
      <c r="D459" s="41"/>
      <c r="E459" s="41"/>
      <c r="F459" s="41"/>
      <c r="G459" s="41"/>
      <c r="H459" s="41"/>
    </row>
    <row r="460" spans="1:8" s="32" customFormat="1" ht="57.75" customHeight="1">
      <c r="A460" s="29"/>
      <c r="B460" s="29"/>
      <c r="C460" s="7" t="s">
        <v>501</v>
      </c>
      <c r="D460" s="7"/>
      <c r="E460" s="7"/>
      <c r="F460" s="7"/>
      <c r="G460" s="7"/>
      <c r="H460" s="7"/>
    </row>
    <row r="461" spans="1:8" s="32" customFormat="1" ht="6.75" customHeight="1">
      <c r="A461" s="29"/>
      <c r="B461" s="46"/>
      <c r="C461" s="8"/>
      <c r="D461" s="8"/>
      <c r="E461" s="8"/>
      <c r="F461" s="8"/>
      <c r="G461" s="8"/>
      <c r="H461" s="8"/>
    </row>
    <row r="462" spans="1:8" s="120" customFormat="1" ht="23.25" customHeight="1">
      <c r="A462" s="117"/>
      <c r="B462" s="117">
        <v>852</v>
      </c>
      <c r="C462" s="27" t="s">
        <v>17</v>
      </c>
      <c r="D462" s="119">
        <v>40220449</v>
      </c>
      <c r="E462" s="119">
        <f>E469+E463+E465+E467</f>
        <v>89773</v>
      </c>
      <c r="F462" s="119">
        <f>F469+F463+F465+F467</f>
        <v>7650067</v>
      </c>
      <c r="G462" s="119">
        <f>G469+G463+G465+G467</f>
        <v>0</v>
      </c>
      <c r="H462" s="119">
        <f>D462+E462-F462</f>
        <v>32660155</v>
      </c>
    </row>
    <row r="463" spans="2:8" s="129" customFormat="1" ht="21.75" customHeight="1">
      <c r="B463" s="129">
        <v>85203</v>
      </c>
      <c r="C463" s="130" t="s">
        <v>342</v>
      </c>
      <c r="D463" s="102">
        <v>1555901</v>
      </c>
      <c r="E463" s="102">
        <v>0</v>
      </c>
      <c r="F463" s="102">
        <v>12592</v>
      </c>
      <c r="G463" s="102">
        <v>0</v>
      </c>
      <c r="H463" s="102">
        <f>D463+E463-F463</f>
        <v>1543309</v>
      </c>
    </row>
    <row r="464" spans="1:8" s="32" customFormat="1" ht="40.5" customHeight="1">
      <c r="A464" s="29"/>
      <c r="B464" s="29"/>
      <c r="C464" s="41" t="s">
        <v>502</v>
      </c>
      <c r="D464" s="41"/>
      <c r="E464" s="41"/>
      <c r="F464" s="41"/>
      <c r="G464" s="41"/>
      <c r="H464" s="41"/>
    </row>
    <row r="465" spans="1:8" s="32" customFormat="1" ht="18" customHeight="1">
      <c r="A465" s="29"/>
      <c r="B465" s="29">
        <v>85217</v>
      </c>
      <c r="C465" s="44" t="s">
        <v>135</v>
      </c>
      <c r="D465" s="45">
        <v>4544218</v>
      </c>
      <c r="E465" s="45">
        <v>89773</v>
      </c>
      <c r="F465" s="45">
        <v>0</v>
      </c>
      <c r="G465" s="45">
        <v>0</v>
      </c>
      <c r="H465" s="45">
        <f>D465+E465-F465</f>
        <v>4633991</v>
      </c>
    </row>
    <row r="466" spans="1:8" s="32" customFormat="1" ht="45" customHeight="1">
      <c r="A466" s="29"/>
      <c r="B466" s="29"/>
      <c r="C466" s="7" t="s">
        <v>284</v>
      </c>
      <c r="D466" s="7"/>
      <c r="E466" s="7"/>
      <c r="F466" s="7"/>
      <c r="G466" s="7"/>
      <c r="H466" s="7"/>
    </row>
    <row r="467" spans="2:8" s="16" customFormat="1" ht="21" customHeight="1">
      <c r="B467" s="16">
        <v>85228</v>
      </c>
      <c r="C467" s="131" t="s">
        <v>340</v>
      </c>
      <c r="D467" s="132">
        <v>80000</v>
      </c>
      <c r="E467" s="132">
        <v>0</v>
      </c>
      <c r="F467" s="132">
        <v>652</v>
      </c>
      <c r="G467" s="132">
        <v>0</v>
      </c>
      <c r="H467" s="132">
        <f>D467+E467-F467</f>
        <v>79348</v>
      </c>
    </row>
    <row r="468" spans="1:8" s="32" customFormat="1" ht="41.25" customHeight="1">
      <c r="A468" s="29"/>
      <c r="B468" s="29"/>
      <c r="C468" s="7" t="s">
        <v>341</v>
      </c>
      <c r="D468" s="7"/>
      <c r="E468" s="7"/>
      <c r="F468" s="7"/>
      <c r="G468" s="7"/>
      <c r="H468" s="7"/>
    </row>
    <row r="469" spans="1:8" s="32" customFormat="1" ht="21" customHeight="1">
      <c r="A469" s="29"/>
      <c r="B469" s="29">
        <v>85295</v>
      </c>
      <c r="C469" s="44" t="s">
        <v>67</v>
      </c>
      <c r="D469" s="45">
        <v>30152335</v>
      </c>
      <c r="E469" s="45">
        <v>0</v>
      </c>
      <c r="F469" s="45">
        <v>7636823</v>
      </c>
      <c r="G469" s="45">
        <v>0</v>
      </c>
      <c r="H469" s="45">
        <f>D469+E469-F469</f>
        <v>22515512</v>
      </c>
    </row>
    <row r="470" spans="1:8" s="32" customFormat="1" ht="30.75" customHeight="1">
      <c r="A470" s="29"/>
      <c r="B470" s="29"/>
      <c r="C470" s="48" t="s">
        <v>293</v>
      </c>
      <c r="D470" s="48"/>
      <c r="E470" s="48"/>
      <c r="F470" s="48"/>
      <c r="G470" s="48"/>
      <c r="H470" s="48"/>
    </row>
    <row r="471" spans="1:8" s="32" customFormat="1" ht="30" customHeight="1">
      <c r="A471" s="29"/>
      <c r="B471" s="29"/>
      <c r="C471" s="41" t="s">
        <v>429</v>
      </c>
      <c r="D471" s="41"/>
      <c r="E471" s="41"/>
      <c r="F471" s="41"/>
      <c r="G471" s="41"/>
      <c r="H471" s="41"/>
    </row>
    <row r="472" spans="1:8" s="32" customFormat="1" ht="27" customHeight="1">
      <c r="A472" s="29"/>
      <c r="B472" s="29"/>
      <c r="C472" s="41" t="s">
        <v>294</v>
      </c>
      <c r="D472" s="41"/>
      <c r="E472" s="41"/>
      <c r="F472" s="41"/>
      <c r="G472" s="41"/>
      <c r="H472" s="41"/>
    </row>
    <row r="473" spans="1:8" s="32" customFormat="1" ht="27" customHeight="1">
      <c r="A473" s="29"/>
      <c r="B473" s="29"/>
      <c r="C473" s="41" t="s">
        <v>295</v>
      </c>
      <c r="D473" s="41"/>
      <c r="E473" s="41"/>
      <c r="F473" s="41"/>
      <c r="G473" s="41"/>
      <c r="H473" s="41"/>
    </row>
    <row r="474" spans="1:8" s="32" customFormat="1" ht="52.5" customHeight="1">
      <c r="A474" s="29"/>
      <c r="B474" s="29"/>
      <c r="C474" s="41" t="s">
        <v>503</v>
      </c>
      <c r="D474" s="41"/>
      <c r="E474" s="41"/>
      <c r="F474" s="41"/>
      <c r="G474" s="41"/>
      <c r="H474" s="41"/>
    </row>
    <row r="475" spans="1:8" s="32" customFormat="1" ht="15" customHeight="1">
      <c r="A475" s="29"/>
      <c r="B475" s="29"/>
      <c r="C475" s="8"/>
      <c r="D475" s="8"/>
      <c r="E475" s="8"/>
      <c r="F475" s="8"/>
      <c r="G475" s="8"/>
      <c r="H475" s="8"/>
    </row>
    <row r="476" spans="1:8" s="32" customFormat="1" ht="7.5" customHeight="1">
      <c r="A476" s="29"/>
      <c r="B476" s="29"/>
      <c r="C476" s="8"/>
      <c r="D476" s="8"/>
      <c r="E476" s="8"/>
      <c r="F476" s="8"/>
      <c r="G476" s="8"/>
      <c r="H476" s="8"/>
    </row>
    <row r="477" spans="1:8" s="81" customFormat="1" ht="24.75" customHeight="1">
      <c r="A477" s="26"/>
      <c r="B477" s="26">
        <v>853</v>
      </c>
      <c r="C477" s="27" t="s">
        <v>56</v>
      </c>
      <c r="D477" s="34">
        <v>43490781</v>
      </c>
      <c r="E477" s="34">
        <f>E480+E478</f>
        <v>567733</v>
      </c>
      <c r="F477" s="34">
        <f>F480+F478</f>
        <v>94812</v>
      </c>
      <c r="G477" s="34">
        <f>G480+G478</f>
        <v>0</v>
      </c>
      <c r="H477" s="34">
        <f>D477+E477-F477</f>
        <v>43963702</v>
      </c>
    </row>
    <row r="478" spans="1:8" s="32" customFormat="1" ht="28.5" customHeight="1">
      <c r="A478" s="29"/>
      <c r="B478" s="42">
        <v>85324</v>
      </c>
      <c r="C478" s="44" t="s">
        <v>160</v>
      </c>
      <c r="D478" s="54">
        <v>416508</v>
      </c>
      <c r="E478" s="54">
        <v>67733</v>
      </c>
      <c r="F478" s="54">
        <v>57083</v>
      </c>
      <c r="G478" s="54">
        <v>0</v>
      </c>
      <c r="H478" s="54">
        <f>D478+E478-F478</f>
        <v>427158</v>
      </c>
    </row>
    <row r="479" spans="1:8" s="32" customFormat="1" ht="83.25" customHeight="1">
      <c r="A479" s="29"/>
      <c r="B479" s="29"/>
      <c r="C479" s="7" t="s">
        <v>193</v>
      </c>
      <c r="D479" s="7"/>
      <c r="E479" s="7"/>
      <c r="F479" s="7"/>
      <c r="G479" s="7"/>
      <c r="H479" s="7"/>
    </row>
    <row r="480" spans="1:8" s="32" customFormat="1" ht="17.25" customHeight="1">
      <c r="A480" s="29"/>
      <c r="B480" s="29">
        <v>85395</v>
      </c>
      <c r="C480" s="44" t="s">
        <v>67</v>
      </c>
      <c r="D480" s="45">
        <v>18918371</v>
      </c>
      <c r="E480" s="45">
        <v>500000</v>
      </c>
      <c r="F480" s="45">
        <v>37729</v>
      </c>
      <c r="G480" s="45">
        <v>0</v>
      </c>
      <c r="H480" s="45">
        <f>D480+E480-F480</f>
        <v>19380642</v>
      </c>
    </row>
    <row r="481" spans="1:8" s="9" customFormat="1" ht="42" customHeight="1">
      <c r="A481" s="47"/>
      <c r="B481" s="29"/>
      <c r="C481" s="7" t="s">
        <v>504</v>
      </c>
      <c r="D481" s="7"/>
      <c r="E481" s="7"/>
      <c r="F481" s="7"/>
      <c r="G481" s="7"/>
      <c r="H481" s="7"/>
    </row>
    <row r="482" spans="1:8" s="32" customFormat="1" ht="43.5" customHeight="1">
      <c r="A482" s="29"/>
      <c r="B482" s="29"/>
      <c r="C482" s="41" t="s">
        <v>505</v>
      </c>
      <c r="D482" s="41"/>
      <c r="E482" s="41"/>
      <c r="F482" s="41"/>
      <c r="G482" s="41"/>
      <c r="H482" s="41"/>
    </row>
    <row r="483" spans="1:8" s="32" customFormat="1" ht="5.25" customHeight="1">
      <c r="A483" s="29"/>
      <c r="B483" s="29"/>
      <c r="C483" s="85"/>
      <c r="D483" s="85"/>
      <c r="E483" s="85"/>
      <c r="F483" s="85"/>
      <c r="G483" s="85"/>
      <c r="H483" s="85"/>
    </row>
    <row r="484" spans="1:8" s="9" customFormat="1" ht="25.5" customHeight="1">
      <c r="A484" s="26"/>
      <c r="B484" s="26">
        <v>854</v>
      </c>
      <c r="C484" s="27" t="s">
        <v>64</v>
      </c>
      <c r="D484" s="34">
        <v>41971573</v>
      </c>
      <c r="E484" s="34">
        <f>E485+E494+E502+E514+E520+E509</f>
        <v>70666</v>
      </c>
      <c r="F484" s="34">
        <f>F485+F494+F502+F514+F520+F509</f>
        <v>1110466</v>
      </c>
      <c r="G484" s="34">
        <f>G485+G494+G502+G514+G520+G509</f>
        <v>304290</v>
      </c>
      <c r="H484" s="34">
        <f>D484+E484-F484</f>
        <v>40931773</v>
      </c>
    </row>
    <row r="485" spans="1:8" s="32" customFormat="1" ht="18.75" customHeight="1">
      <c r="A485" s="29"/>
      <c r="B485" s="29">
        <v>85403</v>
      </c>
      <c r="C485" s="44" t="s">
        <v>65</v>
      </c>
      <c r="D485" s="45">
        <v>29794056</v>
      </c>
      <c r="E485" s="45">
        <v>44634</v>
      </c>
      <c r="F485" s="45">
        <v>928470</v>
      </c>
      <c r="G485" s="45">
        <v>221202</v>
      </c>
      <c r="H485" s="45">
        <f>D485+E485-F485</f>
        <v>28910220</v>
      </c>
    </row>
    <row r="486" spans="1:8" s="32" customFormat="1" ht="54.75" customHeight="1">
      <c r="A486" s="29"/>
      <c r="B486" s="105"/>
      <c r="C486" s="7" t="s">
        <v>171</v>
      </c>
      <c r="D486" s="7"/>
      <c r="E486" s="7"/>
      <c r="F486" s="7"/>
      <c r="G486" s="7"/>
      <c r="H486" s="7"/>
    </row>
    <row r="487" spans="1:8" s="32" customFormat="1" ht="15" customHeight="1">
      <c r="A487" s="29"/>
      <c r="B487" s="29"/>
      <c r="C487" s="55" t="s">
        <v>510</v>
      </c>
      <c r="D487" s="55"/>
      <c r="E487" s="55"/>
      <c r="F487" s="55"/>
      <c r="G487" s="55"/>
      <c r="H487" s="55"/>
    </row>
    <row r="488" spans="1:8" s="32" customFormat="1" ht="13.5" customHeight="1">
      <c r="A488" s="29"/>
      <c r="B488" s="29"/>
      <c r="C488" s="7" t="s">
        <v>260</v>
      </c>
      <c r="D488" s="7"/>
      <c r="E488" s="7"/>
      <c r="F488" s="7"/>
      <c r="G488" s="7"/>
      <c r="H488" s="7"/>
    </row>
    <row r="489" spans="1:8" s="32" customFormat="1" ht="13.5" customHeight="1">
      <c r="A489" s="29"/>
      <c r="B489" s="29"/>
      <c r="C489" s="7" t="s">
        <v>261</v>
      </c>
      <c r="D489" s="7"/>
      <c r="E489" s="7"/>
      <c r="F489" s="7"/>
      <c r="G489" s="7"/>
      <c r="H489" s="7"/>
    </row>
    <row r="490" spans="1:8" s="32" customFormat="1" ht="13.5" customHeight="1">
      <c r="A490" s="29"/>
      <c r="B490" s="29"/>
      <c r="C490" s="7" t="s">
        <v>262</v>
      </c>
      <c r="D490" s="7"/>
      <c r="E490" s="7"/>
      <c r="F490" s="7"/>
      <c r="G490" s="7"/>
      <c r="H490" s="7"/>
    </row>
    <row r="491" spans="1:8" s="32" customFormat="1" ht="27" customHeight="1">
      <c r="A491" s="29"/>
      <c r="B491" s="29"/>
      <c r="C491" s="55" t="s">
        <v>472</v>
      </c>
      <c r="D491" s="55"/>
      <c r="E491" s="55"/>
      <c r="F491" s="55"/>
      <c r="G491" s="55"/>
      <c r="H491" s="55"/>
    </row>
    <row r="492" spans="1:8" s="32" customFormat="1" ht="13.5" customHeight="1">
      <c r="A492" s="29"/>
      <c r="B492" s="29"/>
      <c r="C492" s="7" t="s">
        <v>508</v>
      </c>
      <c r="D492" s="7"/>
      <c r="E492" s="7"/>
      <c r="F492" s="7"/>
      <c r="G492" s="7"/>
      <c r="H492" s="7"/>
    </row>
    <row r="493" spans="1:8" s="32" customFormat="1" ht="13.5" customHeight="1">
      <c r="A493" s="29"/>
      <c r="B493" s="29"/>
      <c r="C493" s="7" t="s">
        <v>509</v>
      </c>
      <c r="D493" s="7"/>
      <c r="E493" s="7"/>
      <c r="F493" s="7"/>
      <c r="G493" s="7"/>
      <c r="H493" s="7"/>
    </row>
    <row r="494" spans="1:8" s="32" customFormat="1" ht="17.25" customHeight="1">
      <c r="A494" s="29"/>
      <c r="B494" s="29">
        <v>85404</v>
      </c>
      <c r="C494" s="44" t="s">
        <v>118</v>
      </c>
      <c r="D494" s="45">
        <v>1342311</v>
      </c>
      <c r="E494" s="45">
        <v>2956</v>
      </c>
      <c r="F494" s="45">
        <v>39846</v>
      </c>
      <c r="G494" s="45">
        <v>14600</v>
      </c>
      <c r="H494" s="45">
        <f>D494+E494-F494</f>
        <v>1305421</v>
      </c>
    </row>
    <row r="495" spans="1:8" s="32" customFormat="1" ht="15" customHeight="1">
      <c r="A495" s="29"/>
      <c r="B495" s="29"/>
      <c r="C495" s="55" t="s">
        <v>510</v>
      </c>
      <c r="D495" s="55"/>
      <c r="E495" s="55"/>
      <c r="F495" s="55"/>
      <c r="G495" s="55"/>
      <c r="H495" s="55"/>
    </row>
    <row r="496" spans="1:8" s="32" customFormat="1" ht="13.5" customHeight="1">
      <c r="A496" s="29"/>
      <c r="B496" s="29"/>
      <c r="C496" s="7" t="s">
        <v>265</v>
      </c>
      <c r="D496" s="7"/>
      <c r="E496" s="7"/>
      <c r="F496" s="7"/>
      <c r="G496" s="7"/>
      <c r="H496" s="7"/>
    </row>
    <row r="497" spans="1:8" s="32" customFormat="1" ht="13.5" customHeight="1">
      <c r="A497" s="29"/>
      <c r="B497" s="29"/>
      <c r="C497" s="7" t="s">
        <v>263</v>
      </c>
      <c r="D497" s="7"/>
      <c r="E497" s="7"/>
      <c r="F497" s="7"/>
      <c r="G497" s="7"/>
      <c r="H497" s="7"/>
    </row>
    <row r="498" spans="1:8" s="32" customFormat="1" ht="13.5" customHeight="1">
      <c r="A498" s="29"/>
      <c r="B498" s="29"/>
      <c r="C498" s="7" t="s">
        <v>264</v>
      </c>
      <c r="D498" s="7"/>
      <c r="E498" s="7"/>
      <c r="F498" s="7"/>
      <c r="G498" s="7"/>
      <c r="H498" s="7"/>
    </row>
    <row r="499" spans="1:8" s="32" customFormat="1" ht="28.5" customHeight="1">
      <c r="A499" s="29"/>
      <c r="B499" s="29"/>
      <c r="C499" s="55" t="s">
        <v>472</v>
      </c>
      <c r="D499" s="55"/>
      <c r="E499" s="55"/>
      <c r="F499" s="55"/>
      <c r="G499" s="55"/>
      <c r="H499" s="55"/>
    </row>
    <row r="500" spans="1:8" s="32" customFormat="1" ht="13.5" customHeight="1">
      <c r="A500" s="29"/>
      <c r="B500" s="29"/>
      <c r="C500" s="7" t="s">
        <v>506</v>
      </c>
      <c r="D500" s="7"/>
      <c r="E500" s="7"/>
      <c r="F500" s="7"/>
      <c r="G500" s="7"/>
      <c r="H500" s="7"/>
    </row>
    <row r="501" spans="1:8" s="32" customFormat="1" ht="13.5" customHeight="1">
      <c r="A501" s="29"/>
      <c r="B501" s="29"/>
      <c r="C501" s="7" t="s">
        <v>507</v>
      </c>
      <c r="D501" s="7"/>
      <c r="E501" s="7"/>
      <c r="F501" s="7"/>
      <c r="G501" s="7"/>
      <c r="H501" s="7"/>
    </row>
    <row r="502" spans="1:8" s="32" customFormat="1" ht="17.25" customHeight="1">
      <c r="A502" s="29"/>
      <c r="B502" s="29">
        <v>85407</v>
      </c>
      <c r="C502" s="44" t="s">
        <v>119</v>
      </c>
      <c r="D502" s="45">
        <v>3926059</v>
      </c>
      <c r="E502" s="45">
        <v>8573</v>
      </c>
      <c r="F502" s="45">
        <v>106940</v>
      </c>
      <c r="G502" s="45">
        <v>43488</v>
      </c>
      <c r="H502" s="45">
        <f>D502+E502-F502</f>
        <v>3827692</v>
      </c>
    </row>
    <row r="503" spans="1:8" s="32" customFormat="1" ht="15" customHeight="1">
      <c r="A503" s="29"/>
      <c r="B503" s="29"/>
      <c r="C503" s="55" t="s">
        <v>510</v>
      </c>
      <c r="D503" s="55"/>
      <c r="E503" s="55"/>
      <c r="F503" s="55"/>
      <c r="G503" s="55"/>
      <c r="H503" s="55"/>
    </row>
    <row r="504" spans="1:8" s="32" customFormat="1" ht="13.5" customHeight="1">
      <c r="A504" s="29"/>
      <c r="B504" s="29"/>
      <c r="C504" s="7" t="s">
        <v>266</v>
      </c>
      <c r="D504" s="7"/>
      <c r="E504" s="7"/>
      <c r="F504" s="7"/>
      <c r="G504" s="7"/>
      <c r="H504" s="7"/>
    </row>
    <row r="505" spans="1:8" s="32" customFormat="1" ht="13.5" customHeight="1">
      <c r="A505" s="29"/>
      <c r="B505" s="29"/>
      <c r="C505" s="7" t="s">
        <v>267</v>
      </c>
      <c r="D505" s="7"/>
      <c r="E505" s="7"/>
      <c r="F505" s="7"/>
      <c r="G505" s="7"/>
      <c r="H505" s="7"/>
    </row>
    <row r="506" spans="1:8" s="32" customFormat="1" ht="27" customHeight="1">
      <c r="A506" s="29"/>
      <c r="B506" s="29"/>
      <c r="C506" s="55" t="s">
        <v>472</v>
      </c>
      <c r="D506" s="55"/>
      <c r="E506" s="55"/>
      <c r="F506" s="55"/>
      <c r="G506" s="55"/>
      <c r="H506" s="55"/>
    </row>
    <row r="507" spans="1:8" s="32" customFormat="1" ht="13.5" customHeight="1">
      <c r="A507" s="29"/>
      <c r="B507" s="29"/>
      <c r="C507" s="7" t="s">
        <v>511</v>
      </c>
      <c r="D507" s="7"/>
      <c r="E507" s="7"/>
      <c r="F507" s="7"/>
      <c r="G507" s="7"/>
      <c r="H507" s="7"/>
    </row>
    <row r="508" spans="1:8" s="32" customFormat="1" ht="13.5" customHeight="1">
      <c r="A508" s="29"/>
      <c r="B508" s="29"/>
      <c r="C508" s="7" t="s">
        <v>512</v>
      </c>
      <c r="D508" s="7"/>
      <c r="E508" s="7"/>
      <c r="F508" s="7"/>
      <c r="G508" s="7"/>
      <c r="H508" s="7"/>
    </row>
    <row r="509" spans="1:8" s="32" customFormat="1" ht="16.5" customHeight="1">
      <c r="A509" s="29"/>
      <c r="B509" s="29">
        <v>85410</v>
      </c>
      <c r="C509" s="44" t="s">
        <v>328</v>
      </c>
      <c r="D509" s="45">
        <v>1730683</v>
      </c>
      <c r="E509" s="45">
        <v>4933</v>
      </c>
      <c r="F509" s="45">
        <v>17944</v>
      </c>
      <c r="G509" s="45">
        <v>25000</v>
      </c>
      <c r="H509" s="104">
        <f>D509+E509-F509</f>
        <v>1717672</v>
      </c>
    </row>
    <row r="510" spans="1:8" s="32" customFormat="1" ht="28.5" customHeight="1">
      <c r="A510" s="29"/>
      <c r="B510" s="29"/>
      <c r="C510" s="7" t="s">
        <v>331</v>
      </c>
      <c r="D510" s="7"/>
      <c r="E510" s="7"/>
      <c r="F510" s="7"/>
      <c r="G510" s="7"/>
      <c r="H510" s="7"/>
    </row>
    <row r="511" spans="1:8" s="32" customFormat="1" ht="41.25" customHeight="1">
      <c r="A511" s="29"/>
      <c r="B511" s="29"/>
      <c r="C511" s="55" t="s">
        <v>424</v>
      </c>
      <c r="D511" s="55"/>
      <c r="E511" s="55"/>
      <c r="F511" s="55"/>
      <c r="G511" s="55"/>
      <c r="H511" s="55"/>
    </row>
    <row r="512" spans="1:8" s="32" customFormat="1" ht="13.5" customHeight="1">
      <c r="A512" s="29"/>
      <c r="B512" s="29"/>
      <c r="C512" s="7" t="s">
        <v>329</v>
      </c>
      <c r="D512" s="7"/>
      <c r="E512" s="7"/>
      <c r="F512" s="7"/>
      <c r="G512" s="7"/>
      <c r="H512" s="7"/>
    </row>
    <row r="513" spans="1:8" s="32" customFormat="1" ht="13.5" customHeight="1">
      <c r="A513" s="29"/>
      <c r="B513" s="29"/>
      <c r="C513" s="7" t="s">
        <v>330</v>
      </c>
      <c r="D513" s="7"/>
      <c r="E513" s="7"/>
      <c r="F513" s="7"/>
      <c r="G513" s="7"/>
      <c r="H513" s="7"/>
    </row>
    <row r="514" spans="1:8" s="32" customFormat="1" ht="16.5" customHeight="1">
      <c r="A514" s="29"/>
      <c r="B514" s="29">
        <v>85446</v>
      </c>
      <c r="C514" s="44" t="s">
        <v>66</v>
      </c>
      <c r="D514" s="45">
        <v>83991</v>
      </c>
      <c r="E514" s="45">
        <v>0</v>
      </c>
      <c r="F514" s="45">
        <v>17266</v>
      </c>
      <c r="G514" s="45">
        <v>0</v>
      </c>
      <c r="H514" s="45">
        <f>D514+E514-F514</f>
        <v>66725</v>
      </c>
    </row>
    <row r="515" spans="1:8" s="32" customFormat="1" ht="12" customHeight="1">
      <c r="A515" s="29"/>
      <c r="B515" s="29"/>
      <c r="C515" s="55" t="s">
        <v>208</v>
      </c>
      <c r="D515" s="55"/>
      <c r="E515" s="55"/>
      <c r="F515" s="55"/>
      <c r="G515" s="55"/>
      <c r="H515" s="55"/>
    </row>
    <row r="516" spans="1:8" s="32" customFormat="1" ht="12.75" customHeight="1">
      <c r="A516" s="29"/>
      <c r="B516" s="29"/>
      <c r="C516" s="63" t="s">
        <v>207</v>
      </c>
      <c r="D516" s="63"/>
      <c r="E516" s="63"/>
      <c r="F516" s="63"/>
      <c r="G516" s="63"/>
      <c r="H516" s="63"/>
    </row>
    <row r="517" spans="1:8" s="32" customFormat="1" ht="14.25" customHeight="1">
      <c r="A517" s="29"/>
      <c r="B517" s="29"/>
      <c r="C517" s="63" t="s">
        <v>513</v>
      </c>
      <c r="D517" s="63"/>
      <c r="E517" s="63"/>
      <c r="F517" s="63"/>
      <c r="G517" s="63"/>
      <c r="H517" s="63"/>
    </row>
    <row r="518" spans="1:8" s="32" customFormat="1" ht="14.25" customHeight="1">
      <c r="A518" s="29"/>
      <c r="B518" s="29"/>
      <c r="C518" s="63" t="s">
        <v>514</v>
      </c>
      <c r="D518" s="63"/>
      <c r="E518" s="63"/>
      <c r="F518" s="63"/>
      <c r="G518" s="63"/>
      <c r="H518" s="63"/>
    </row>
    <row r="519" spans="1:8" s="32" customFormat="1" ht="29.25" customHeight="1">
      <c r="A519" s="29"/>
      <c r="B519" s="29"/>
      <c r="C519" s="7" t="s">
        <v>209</v>
      </c>
      <c r="D519" s="7"/>
      <c r="E519" s="7"/>
      <c r="F519" s="7"/>
      <c r="G519" s="7"/>
      <c r="H519" s="7"/>
    </row>
    <row r="520" spans="1:8" s="32" customFormat="1" ht="18.75" customHeight="1">
      <c r="A520" s="29"/>
      <c r="B520" s="29">
        <v>85495</v>
      </c>
      <c r="C520" s="44" t="s">
        <v>67</v>
      </c>
      <c r="D520" s="45">
        <v>500891</v>
      </c>
      <c r="E520" s="45">
        <v>9570</v>
      </c>
      <c r="F520" s="45">
        <v>0</v>
      </c>
      <c r="G520" s="45">
        <v>0</v>
      </c>
      <c r="H520" s="45">
        <f>D520+E520-F520</f>
        <v>510461</v>
      </c>
    </row>
    <row r="521" spans="1:8" s="32" customFormat="1" ht="38.25" customHeight="1">
      <c r="A521" s="29"/>
      <c r="B521" s="29"/>
      <c r="C521" s="55" t="s">
        <v>515</v>
      </c>
      <c r="D521" s="55"/>
      <c r="E521" s="55"/>
      <c r="F521" s="55"/>
      <c r="G521" s="55"/>
      <c r="H521" s="55"/>
    </row>
    <row r="522" spans="1:8" s="32" customFormat="1" ht="12.75" customHeight="1">
      <c r="A522" s="29"/>
      <c r="B522" s="29"/>
      <c r="C522" s="133" t="s">
        <v>170</v>
      </c>
      <c r="D522" s="133"/>
      <c r="E522" s="133"/>
      <c r="F522" s="133"/>
      <c r="G522" s="133"/>
      <c r="H522" s="133"/>
    </row>
    <row r="523" spans="1:8" s="32" customFormat="1" ht="12.75" customHeight="1">
      <c r="A523" s="29"/>
      <c r="B523" s="29"/>
      <c r="C523" s="63" t="s">
        <v>169</v>
      </c>
      <c r="D523" s="63"/>
      <c r="E523" s="63"/>
      <c r="F523" s="63"/>
      <c r="G523" s="63"/>
      <c r="H523" s="63"/>
    </row>
    <row r="524" spans="1:8" s="32" customFormat="1" ht="12.75" customHeight="1">
      <c r="A524" s="29"/>
      <c r="B524" s="29"/>
      <c r="C524" s="63" t="s">
        <v>167</v>
      </c>
      <c r="D524" s="63"/>
      <c r="E524" s="63"/>
      <c r="F524" s="63"/>
      <c r="G524" s="63"/>
      <c r="H524" s="63"/>
    </row>
    <row r="525" spans="1:8" s="32" customFormat="1" ht="12.75" customHeight="1">
      <c r="A525" s="29"/>
      <c r="B525" s="29"/>
      <c r="C525" s="63" t="s">
        <v>166</v>
      </c>
      <c r="D525" s="63"/>
      <c r="E525" s="63"/>
      <c r="F525" s="63"/>
      <c r="G525" s="63"/>
      <c r="H525" s="63"/>
    </row>
    <row r="526" spans="1:8" s="32" customFormat="1" ht="12.75" customHeight="1">
      <c r="A526" s="29"/>
      <c r="B526" s="29"/>
      <c r="C526" s="133" t="s">
        <v>168</v>
      </c>
      <c r="D526" s="133"/>
      <c r="E526" s="133"/>
      <c r="F526" s="133"/>
      <c r="G526" s="133"/>
      <c r="H526" s="133"/>
    </row>
    <row r="527" spans="1:8" s="32" customFormat="1" ht="12.75" customHeight="1">
      <c r="A527" s="29"/>
      <c r="B527" s="29"/>
      <c r="C527" s="63" t="s">
        <v>164</v>
      </c>
      <c r="D527" s="63"/>
      <c r="E527" s="63"/>
      <c r="F527" s="63"/>
      <c r="G527" s="63"/>
      <c r="H527" s="63"/>
    </row>
    <row r="528" spans="1:8" s="32" customFormat="1" ht="12.75" customHeight="1">
      <c r="A528" s="29"/>
      <c r="B528" s="29"/>
      <c r="C528" s="63" t="s">
        <v>165</v>
      </c>
      <c r="D528" s="63"/>
      <c r="E528" s="63"/>
      <c r="F528" s="63"/>
      <c r="G528" s="63"/>
      <c r="H528" s="63"/>
    </row>
    <row r="529" spans="1:8" s="32" customFormat="1" ht="6" customHeight="1">
      <c r="A529" s="29"/>
      <c r="B529" s="105"/>
      <c r="C529" s="8"/>
      <c r="D529" s="8"/>
      <c r="E529" s="8"/>
      <c r="F529" s="8"/>
      <c r="G529" s="8"/>
      <c r="H529" s="8"/>
    </row>
    <row r="530" spans="1:8" s="81" customFormat="1" ht="24.75" customHeight="1">
      <c r="A530" s="26"/>
      <c r="B530" s="26">
        <v>900</v>
      </c>
      <c r="C530" s="27" t="s">
        <v>89</v>
      </c>
      <c r="D530" s="34">
        <v>34498314.09</v>
      </c>
      <c r="E530" s="34">
        <f>E531+E533+E535+E537+E540</f>
        <v>300000</v>
      </c>
      <c r="F530" s="34">
        <f>F531+F533+F535+F537+F540</f>
        <v>9492362</v>
      </c>
      <c r="G530" s="34">
        <f>G531+G533+G535+G537+G540</f>
        <v>59550</v>
      </c>
      <c r="H530" s="34">
        <f>D530+E530-F530</f>
        <v>25305952.090000004</v>
      </c>
    </row>
    <row r="531" spans="1:8" s="32" customFormat="1" ht="18" customHeight="1">
      <c r="A531" s="29"/>
      <c r="B531" s="46" t="s">
        <v>338</v>
      </c>
      <c r="C531" s="44" t="s">
        <v>339</v>
      </c>
      <c r="D531" s="45">
        <v>500815</v>
      </c>
      <c r="E531" s="45">
        <v>0</v>
      </c>
      <c r="F531" s="45">
        <v>279615</v>
      </c>
      <c r="G531" s="45">
        <v>0</v>
      </c>
      <c r="H531" s="45">
        <f>D531+E531-F531</f>
        <v>221200</v>
      </c>
    </row>
    <row r="532" spans="1:8" s="32" customFormat="1" ht="39.75" customHeight="1">
      <c r="A532" s="29"/>
      <c r="B532" s="29"/>
      <c r="C532" s="41" t="s">
        <v>521</v>
      </c>
      <c r="D532" s="41"/>
      <c r="E532" s="41"/>
      <c r="F532" s="41"/>
      <c r="G532" s="41"/>
      <c r="H532" s="41"/>
    </row>
    <row r="533" spans="1:8" s="32" customFormat="1" ht="17.25" customHeight="1">
      <c r="A533" s="29"/>
      <c r="B533" s="29">
        <v>90005</v>
      </c>
      <c r="C533" s="84" t="s">
        <v>161</v>
      </c>
      <c r="D533" s="45">
        <v>218874</v>
      </c>
      <c r="E533" s="45">
        <v>0</v>
      </c>
      <c r="F533" s="45">
        <v>40000</v>
      </c>
      <c r="G533" s="45">
        <v>0</v>
      </c>
      <c r="H533" s="45">
        <f>D533+E533-F533</f>
        <v>178874</v>
      </c>
    </row>
    <row r="534" spans="1:8" s="32" customFormat="1" ht="51.75" customHeight="1">
      <c r="A534" s="29"/>
      <c r="B534" s="29"/>
      <c r="C534" s="7" t="s">
        <v>522</v>
      </c>
      <c r="D534" s="7"/>
      <c r="E534" s="7"/>
      <c r="F534" s="7"/>
      <c r="G534" s="7"/>
      <c r="H534" s="7"/>
    </row>
    <row r="535" spans="1:8" s="32" customFormat="1" ht="17.25" customHeight="1">
      <c r="A535" s="29"/>
      <c r="B535" s="46" t="s">
        <v>336</v>
      </c>
      <c r="C535" s="44" t="s">
        <v>337</v>
      </c>
      <c r="D535" s="45">
        <v>1429445</v>
      </c>
      <c r="E535" s="45">
        <v>0</v>
      </c>
      <c r="F535" s="45">
        <v>1051248</v>
      </c>
      <c r="G535" s="45">
        <v>0</v>
      </c>
      <c r="H535" s="45">
        <f>D535+E535-F535</f>
        <v>378197</v>
      </c>
    </row>
    <row r="536" spans="1:8" s="32" customFormat="1" ht="56.25" customHeight="1">
      <c r="A536" s="29"/>
      <c r="B536" s="29"/>
      <c r="C536" s="41" t="s">
        <v>520</v>
      </c>
      <c r="D536" s="41"/>
      <c r="E536" s="41"/>
      <c r="F536" s="41"/>
      <c r="G536" s="41"/>
      <c r="H536" s="41"/>
    </row>
    <row r="537" spans="1:8" s="32" customFormat="1" ht="17.25" customHeight="1">
      <c r="A537" s="29"/>
      <c r="B537" s="46" t="s">
        <v>172</v>
      </c>
      <c r="C537" s="44" t="s">
        <v>173</v>
      </c>
      <c r="D537" s="45">
        <v>7226113.12</v>
      </c>
      <c r="E537" s="45">
        <v>300000</v>
      </c>
      <c r="F537" s="45">
        <v>2781031</v>
      </c>
      <c r="G537" s="45">
        <v>0</v>
      </c>
      <c r="H537" s="45">
        <f>D537+E537-F537</f>
        <v>4745082.12</v>
      </c>
    </row>
    <row r="538" spans="1:8" s="32" customFormat="1" ht="30.75" customHeight="1">
      <c r="A538" s="29"/>
      <c r="B538" s="29"/>
      <c r="C538" s="41" t="s">
        <v>523</v>
      </c>
      <c r="D538" s="41"/>
      <c r="E538" s="41"/>
      <c r="F538" s="41"/>
      <c r="G538" s="41"/>
      <c r="H538" s="41"/>
    </row>
    <row r="539" spans="1:8" s="32" customFormat="1" ht="42.75" customHeight="1">
      <c r="A539" s="29"/>
      <c r="B539" s="29"/>
      <c r="C539" s="41" t="s">
        <v>560</v>
      </c>
      <c r="D539" s="41"/>
      <c r="E539" s="41"/>
      <c r="F539" s="41"/>
      <c r="G539" s="41"/>
      <c r="H539" s="41"/>
    </row>
    <row r="540" spans="1:8" s="32" customFormat="1" ht="17.25" customHeight="1">
      <c r="A540" s="29"/>
      <c r="B540" s="29">
        <v>90095</v>
      </c>
      <c r="C540" s="84" t="s">
        <v>67</v>
      </c>
      <c r="D540" s="45">
        <v>24159122</v>
      </c>
      <c r="E540" s="45">
        <v>0</v>
      </c>
      <c r="F540" s="45">
        <v>5340468</v>
      </c>
      <c r="G540" s="45">
        <v>59550</v>
      </c>
      <c r="H540" s="45">
        <f>D540+E540-F540</f>
        <v>18818654</v>
      </c>
    </row>
    <row r="541" spans="1:8" s="32" customFormat="1" ht="28.5" customHeight="1">
      <c r="A541" s="29"/>
      <c r="B541" s="29"/>
      <c r="C541" s="7" t="s">
        <v>296</v>
      </c>
      <c r="D541" s="7"/>
      <c r="E541" s="7"/>
      <c r="F541" s="7"/>
      <c r="G541" s="7"/>
      <c r="H541" s="7"/>
    </row>
    <row r="542" spans="1:8" s="32" customFormat="1" ht="29.25" customHeight="1">
      <c r="A542" s="29"/>
      <c r="B542" s="29"/>
      <c r="C542" s="48" t="s">
        <v>524</v>
      </c>
      <c r="D542" s="48"/>
      <c r="E542" s="48"/>
      <c r="F542" s="48"/>
      <c r="G542" s="48"/>
      <c r="H542" s="48"/>
    </row>
    <row r="543" spans="1:8" s="32" customFormat="1" ht="13.5" customHeight="1">
      <c r="A543" s="29"/>
      <c r="B543" s="29"/>
      <c r="C543" s="41" t="s">
        <v>525</v>
      </c>
      <c r="D543" s="41"/>
      <c r="E543" s="41"/>
      <c r="F543" s="41"/>
      <c r="G543" s="41"/>
      <c r="H543" s="41"/>
    </row>
    <row r="544" spans="1:8" s="32" customFormat="1" ht="26.25" customHeight="1">
      <c r="A544" s="29"/>
      <c r="B544" s="29"/>
      <c r="C544" s="41" t="s">
        <v>332</v>
      </c>
      <c r="D544" s="41"/>
      <c r="E544" s="41"/>
      <c r="F544" s="41"/>
      <c r="G544" s="41"/>
      <c r="H544" s="41"/>
    </row>
    <row r="545" spans="1:8" s="32" customFormat="1" ht="26.25" customHeight="1">
      <c r="A545" s="29"/>
      <c r="B545" s="29"/>
      <c r="C545" s="41" t="s">
        <v>333</v>
      </c>
      <c r="D545" s="41"/>
      <c r="E545" s="41"/>
      <c r="F545" s="41"/>
      <c r="G545" s="41"/>
      <c r="H545" s="41"/>
    </row>
    <row r="546" spans="1:8" s="32" customFormat="1" ht="26.25" customHeight="1">
      <c r="A546" s="29"/>
      <c r="B546" s="29"/>
      <c r="C546" s="41" t="s">
        <v>334</v>
      </c>
      <c r="D546" s="41"/>
      <c r="E546" s="41"/>
      <c r="F546" s="41"/>
      <c r="G546" s="41"/>
      <c r="H546" s="41"/>
    </row>
    <row r="547" spans="1:8" s="32" customFormat="1" ht="26.25" customHeight="1">
      <c r="A547" s="29"/>
      <c r="B547" s="29"/>
      <c r="C547" s="41" t="s">
        <v>335</v>
      </c>
      <c r="D547" s="41"/>
      <c r="E547" s="41"/>
      <c r="F547" s="41"/>
      <c r="G547" s="41"/>
      <c r="H547" s="41"/>
    </row>
    <row r="548" spans="1:8" s="32" customFormat="1" ht="5.25" customHeight="1">
      <c r="A548" s="29"/>
      <c r="B548" s="29"/>
      <c r="C548" s="8"/>
      <c r="D548" s="8"/>
      <c r="E548" s="8"/>
      <c r="F548" s="8"/>
      <c r="G548" s="8"/>
      <c r="H548" s="8"/>
    </row>
    <row r="549" spans="1:8" s="81" customFormat="1" ht="22.5" customHeight="1">
      <c r="A549" s="134"/>
      <c r="B549" s="134">
        <v>921</v>
      </c>
      <c r="C549" s="135" t="s">
        <v>57</v>
      </c>
      <c r="D549" s="136">
        <v>190972271</v>
      </c>
      <c r="E549" s="136">
        <f>E550+E559+E567+E573+E581+E586+E571+E557</f>
        <v>2825402</v>
      </c>
      <c r="F549" s="136">
        <f>F550+F559+F567+F573+F581+F586+F571+F557</f>
        <v>26936805</v>
      </c>
      <c r="G549" s="136">
        <f>G550+G559+G567+G573+G581+G586+G571+G557</f>
        <v>0</v>
      </c>
      <c r="H549" s="136">
        <f>D549+E549-F549</f>
        <v>166860868</v>
      </c>
    </row>
    <row r="550" spans="1:8" s="32" customFormat="1" ht="18.75" customHeight="1">
      <c r="A550" s="29"/>
      <c r="B550" s="29">
        <v>92106</v>
      </c>
      <c r="C550" s="44" t="s">
        <v>63</v>
      </c>
      <c r="D550" s="45">
        <v>74333489</v>
      </c>
      <c r="E550" s="45">
        <v>966563</v>
      </c>
      <c r="F550" s="45">
        <v>26390754</v>
      </c>
      <c r="G550" s="45">
        <v>0</v>
      </c>
      <c r="H550" s="45">
        <f>D550+E550-F550</f>
        <v>48909298</v>
      </c>
    </row>
    <row r="551" spans="1:8" s="32" customFormat="1" ht="13.5" customHeight="1">
      <c r="A551" s="29"/>
      <c r="B551" s="29"/>
      <c r="C551" s="7" t="s">
        <v>214</v>
      </c>
      <c r="D551" s="7"/>
      <c r="E551" s="7"/>
      <c r="F551" s="7"/>
      <c r="G551" s="7"/>
      <c r="H551" s="7"/>
    </row>
    <row r="552" spans="1:8" s="32" customFormat="1" ht="13.5" customHeight="1">
      <c r="A552" s="29"/>
      <c r="B552" s="29"/>
      <c r="C552" s="7" t="s">
        <v>434</v>
      </c>
      <c r="D552" s="7"/>
      <c r="E552" s="7"/>
      <c r="F552" s="7"/>
      <c r="G552" s="7"/>
      <c r="H552" s="7"/>
    </row>
    <row r="553" spans="1:8" s="32" customFormat="1" ht="13.5" customHeight="1">
      <c r="A553" s="29"/>
      <c r="B553" s="29"/>
      <c r="C553" s="7" t="s">
        <v>216</v>
      </c>
      <c r="D553" s="7"/>
      <c r="E553" s="7"/>
      <c r="F553" s="7"/>
      <c r="G553" s="7"/>
      <c r="H553" s="7"/>
    </row>
    <row r="554" spans="1:8" s="32" customFormat="1" ht="13.5" customHeight="1">
      <c r="A554" s="29"/>
      <c r="B554" s="29"/>
      <c r="C554" s="7" t="s">
        <v>215</v>
      </c>
      <c r="D554" s="7"/>
      <c r="E554" s="7"/>
      <c r="F554" s="7"/>
      <c r="G554" s="7"/>
      <c r="H554" s="7"/>
    </row>
    <row r="555" spans="1:8" s="10" customFormat="1" ht="66" customHeight="1">
      <c r="A555" s="40"/>
      <c r="B555" s="40"/>
      <c r="C555" s="7" t="s">
        <v>306</v>
      </c>
      <c r="D555" s="7"/>
      <c r="E555" s="7"/>
      <c r="F555" s="7"/>
      <c r="G555" s="7"/>
      <c r="H555" s="7"/>
    </row>
    <row r="556" spans="1:8" s="10" customFormat="1" ht="15.75" customHeight="1">
      <c r="A556" s="40"/>
      <c r="B556" s="40"/>
      <c r="C556" s="8"/>
      <c r="D556" s="8"/>
      <c r="E556" s="8"/>
      <c r="F556" s="8"/>
      <c r="G556" s="8"/>
      <c r="H556" s="8"/>
    </row>
    <row r="557" spans="1:8" s="32" customFormat="1" ht="17.25" customHeight="1">
      <c r="A557" s="29"/>
      <c r="B557" s="29">
        <v>92108</v>
      </c>
      <c r="C557" s="44" t="s">
        <v>217</v>
      </c>
      <c r="D557" s="45">
        <v>20503888</v>
      </c>
      <c r="E557" s="45">
        <v>814829</v>
      </c>
      <c r="F557" s="45">
        <v>0</v>
      </c>
      <c r="G557" s="45">
        <v>0</v>
      </c>
      <c r="H557" s="45">
        <f>D557+E557-F557</f>
        <v>21318717</v>
      </c>
    </row>
    <row r="558" spans="1:8" s="32" customFormat="1" ht="39" customHeight="1">
      <c r="A558" s="29"/>
      <c r="B558" s="29"/>
      <c r="C558" s="7" t="s">
        <v>218</v>
      </c>
      <c r="D558" s="7"/>
      <c r="E558" s="7"/>
      <c r="F558" s="7"/>
      <c r="G558" s="7"/>
      <c r="H558" s="7"/>
    </row>
    <row r="559" spans="1:8" s="32" customFormat="1" ht="17.25" customHeight="1">
      <c r="A559" s="29"/>
      <c r="B559" s="29">
        <v>92109</v>
      </c>
      <c r="C559" s="44" t="s">
        <v>79</v>
      </c>
      <c r="D559" s="45">
        <v>9826961</v>
      </c>
      <c r="E559" s="45">
        <v>125251</v>
      </c>
      <c r="F559" s="45">
        <v>301000</v>
      </c>
      <c r="G559" s="45">
        <v>0</v>
      </c>
      <c r="H559" s="45">
        <f>D559+E559-F559</f>
        <v>9651212</v>
      </c>
    </row>
    <row r="560" spans="1:8" s="32" customFormat="1" ht="13.5" customHeight="1">
      <c r="A560" s="29"/>
      <c r="B560" s="29"/>
      <c r="C560" s="55" t="s">
        <v>214</v>
      </c>
      <c r="D560" s="55"/>
      <c r="E560" s="55"/>
      <c r="F560" s="55"/>
      <c r="G560" s="55"/>
      <c r="H560" s="55"/>
    </row>
    <row r="561" spans="1:8" s="32" customFormat="1" ht="13.5" customHeight="1">
      <c r="A561" s="29"/>
      <c r="B561" s="29"/>
      <c r="C561" s="7" t="s">
        <v>220</v>
      </c>
      <c r="D561" s="7"/>
      <c r="E561" s="7"/>
      <c r="F561" s="7"/>
      <c r="G561" s="7"/>
      <c r="H561" s="7"/>
    </row>
    <row r="562" spans="1:8" s="32" customFormat="1" ht="13.5" customHeight="1">
      <c r="A562" s="29"/>
      <c r="B562" s="29"/>
      <c r="C562" s="7" t="s">
        <v>221</v>
      </c>
      <c r="D562" s="7"/>
      <c r="E562" s="7"/>
      <c r="F562" s="7"/>
      <c r="G562" s="7"/>
      <c r="H562" s="7"/>
    </row>
    <row r="563" spans="1:8" s="32" customFormat="1" ht="13.5" customHeight="1">
      <c r="A563" s="29"/>
      <c r="B563" s="29"/>
      <c r="C563" s="7" t="s">
        <v>219</v>
      </c>
      <c r="D563" s="7"/>
      <c r="E563" s="7"/>
      <c r="F563" s="7"/>
      <c r="G563" s="7"/>
      <c r="H563" s="7"/>
    </row>
    <row r="564" spans="1:8" s="32" customFormat="1" ht="13.5" customHeight="1">
      <c r="A564" s="29"/>
      <c r="B564" s="29"/>
      <c r="C564" s="7" t="s">
        <v>222</v>
      </c>
      <c r="D564" s="7"/>
      <c r="E564" s="7"/>
      <c r="F564" s="7"/>
      <c r="G564" s="7"/>
      <c r="H564" s="7"/>
    </row>
    <row r="565" spans="1:8" s="32" customFormat="1" ht="13.5" customHeight="1">
      <c r="A565" s="29"/>
      <c r="B565" s="29"/>
      <c r="C565" s="7" t="s">
        <v>223</v>
      </c>
      <c r="D565" s="7"/>
      <c r="E565" s="7"/>
      <c r="F565" s="7"/>
      <c r="G565" s="7"/>
      <c r="H565" s="7"/>
    </row>
    <row r="566" spans="1:8" s="32" customFormat="1" ht="54.75" customHeight="1">
      <c r="A566" s="29"/>
      <c r="B566" s="29"/>
      <c r="C566" s="7" t="s">
        <v>551</v>
      </c>
      <c r="D566" s="7"/>
      <c r="E566" s="7"/>
      <c r="F566" s="7"/>
      <c r="G566" s="7"/>
      <c r="H566" s="7"/>
    </row>
    <row r="567" spans="1:8" s="32" customFormat="1" ht="17.25" customHeight="1">
      <c r="A567" s="29"/>
      <c r="B567" s="29">
        <v>92110</v>
      </c>
      <c r="C567" s="44" t="s">
        <v>78</v>
      </c>
      <c r="D567" s="45">
        <v>3015774</v>
      </c>
      <c r="E567" s="45">
        <v>77754</v>
      </c>
      <c r="F567" s="45">
        <v>0</v>
      </c>
      <c r="G567" s="45">
        <v>0</v>
      </c>
      <c r="H567" s="45">
        <f>D567+E567-F567</f>
        <v>3093528</v>
      </c>
    </row>
    <row r="568" spans="1:8" s="32" customFormat="1" ht="14.25" customHeight="1">
      <c r="A568" s="29"/>
      <c r="B568" s="29"/>
      <c r="C568" s="7" t="s">
        <v>214</v>
      </c>
      <c r="D568" s="7"/>
      <c r="E568" s="7"/>
      <c r="F568" s="7"/>
      <c r="G568" s="7"/>
      <c r="H568" s="7"/>
    </row>
    <row r="569" spans="1:8" s="32" customFormat="1" ht="27.75" customHeight="1">
      <c r="A569" s="29"/>
      <c r="B569" s="29"/>
      <c r="C569" s="7" t="s">
        <v>526</v>
      </c>
      <c r="D569" s="7"/>
      <c r="E569" s="7"/>
      <c r="F569" s="7"/>
      <c r="G569" s="7"/>
      <c r="H569" s="7"/>
    </row>
    <row r="570" spans="1:8" s="32" customFormat="1" ht="13.5" customHeight="1">
      <c r="A570" s="29"/>
      <c r="B570" s="29"/>
      <c r="C570" s="7" t="s">
        <v>224</v>
      </c>
      <c r="D570" s="7"/>
      <c r="E570" s="7"/>
      <c r="F570" s="7"/>
      <c r="G570" s="7"/>
      <c r="H570" s="7"/>
    </row>
    <row r="571" spans="1:8" s="32" customFormat="1" ht="17.25" customHeight="1">
      <c r="A571" s="29"/>
      <c r="B571" s="29">
        <v>92113</v>
      </c>
      <c r="C571" s="44" t="s">
        <v>318</v>
      </c>
      <c r="D571" s="45">
        <v>1299500</v>
      </c>
      <c r="E571" s="45">
        <v>129500</v>
      </c>
      <c r="F571" s="45">
        <v>0</v>
      </c>
      <c r="G571" s="45">
        <v>0</v>
      </c>
      <c r="H571" s="45">
        <f>D571+E571-F571</f>
        <v>1429000</v>
      </c>
    </row>
    <row r="572" spans="1:8" s="32" customFormat="1" ht="30.75" customHeight="1">
      <c r="A572" s="29"/>
      <c r="B572" s="29"/>
      <c r="C572" s="7" t="s">
        <v>430</v>
      </c>
      <c r="D572" s="7"/>
      <c r="E572" s="7"/>
      <c r="F572" s="7"/>
      <c r="G572" s="7"/>
      <c r="H572" s="7"/>
    </row>
    <row r="573" spans="1:8" s="32" customFormat="1" ht="17.25" customHeight="1">
      <c r="A573" s="29"/>
      <c r="B573" s="29">
        <v>92116</v>
      </c>
      <c r="C573" s="44" t="s">
        <v>77</v>
      </c>
      <c r="D573" s="45">
        <v>27185665</v>
      </c>
      <c r="E573" s="45">
        <v>438838</v>
      </c>
      <c r="F573" s="45">
        <v>29111</v>
      </c>
      <c r="G573" s="45">
        <v>0</v>
      </c>
      <c r="H573" s="45">
        <f>D573+E573-F573</f>
        <v>27595392</v>
      </c>
    </row>
    <row r="574" spans="1:8" s="32" customFormat="1" ht="16.5" customHeight="1">
      <c r="A574" s="29"/>
      <c r="B574" s="29"/>
      <c r="C574" s="7" t="s">
        <v>214</v>
      </c>
      <c r="D574" s="7"/>
      <c r="E574" s="7"/>
      <c r="F574" s="7"/>
      <c r="G574" s="7"/>
      <c r="H574" s="7"/>
    </row>
    <row r="575" spans="1:8" s="32" customFormat="1" ht="27" customHeight="1">
      <c r="A575" s="29"/>
      <c r="B575" s="29"/>
      <c r="C575" s="7" t="s">
        <v>225</v>
      </c>
      <c r="D575" s="7"/>
      <c r="E575" s="7"/>
      <c r="F575" s="7"/>
      <c r="G575" s="7"/>
      <c r="H575" s="7"/>
    </row>
    <row r="576" spans="1:8" s="32" customFormat="1" ht="30" customHeight="1">
      <c r="A576" s="29"/>
      <c r="B576" s="29"/>
      <c r="C576" s="7" t="s">
        <v>226</v>
      </c>
      <c r="D576" s="7"/>
      <c r="E576" s="7"/>
      <c r="F576" s="7"/>
      <c r="G576" s="7"/>
      <c r="H576" s="7"/>
    </row>
    <row r="577" spans="1:8" s="32" customFormat="1" ht="16.5" customHeight="1">
      <c r="A577" s="29"/>
      <c r="B577" s="29"/>
      <c r="C577" s="55" t="s">
        <v>552</v>
      </c>
      <c r="D577" s="55"/>
      <c r="E577" s="55"/>
      <c r="F577" s="55"/>
      <c r="G577" s="55"/>
      <c r="H577" s="55"/>
    </row>
    <row r="578" spans="1:8" s="32" customFormat="1" ht="27.75" customHeight="1">
      <c r="A578" s="29"/>
      <c r="B578" s="29"/>
      <c r="C578" s="7" t="s">
        <v>431</v>
      </c>
      <c r="D578" s="7"/>
      <c r="E578" s="7"/>
      <c r="F578" s="7"/>
      <c r="G578" s="7"/>
      <c r="H578" s="7"/>
    </row>
    <row r="579" spans="1:8" s="32" customFormat="1" ht="27.75" customHeight="1">
      <c r="A579" s="29"/>
      <c r="B579" s="29"/>
      <c r="C579" s="7" t="s">
        <v>527</v>
      </c>
      <c r="D579" s="7"/>
      <c r="E579" s="7"/>
      <c r="F579" s="7"/>
      <c r="G579" s="7"/>
      <c r="H579" s="7"/>
    </row>
    <row r="580" spans="1:8" s="32" customFormat="1" ht="17.25" customHeight="1">
      <c r="A580" s="29"/>
      <c r="B580" s="29"/>
      <c r="C580" s="7" t="s">
        <v>230</v>
      </c>
      <c r="D580" s="7"/>
      <c r="E580" s="7"/>
      <c r="F580" s="7"/>
      <c r="G580" s="7"/>
      <c r="H580" s="7"/>
    </row>
    <row r="581" spans="1:8" s="32" customFormat="1" ht="17.25" customHeight="1">
      <c r="A581" s="29"/>
      <c r="B581" s="29">
        <v>92118</v>
      </c>
      <c r="C581" s="44" t="s">
        <v>80</v>
      </c>
      <c r="D581" s="45">
        <v>17956268</v>
      </c>
      <c r="E581" s="45">
        <v>272667</v>
      </c>
      <c r="F581" s="45">
        <v>0</v>
      </c>
      <c r="G581" s="45">
        <v>0</v>
      </c>
      <c r="H581" s="45">
        <f>D581+E581-F581</f>
        <v>18228935</v>
      </c>
    </row>
    <row r="582" spans="1:8" s="32" customFormat="1" ht="13.5" customHeight="1">
      <c r="A582" s="29"/>
      <c r="B582" s="29"/>
      <c r="C582" s="7" t="s">
        <v>214</v>
      </c>
      <c r="D582" s="7"/>
      <c r="E582" s="7"/>
      <c r="F582" s="7"/>
      <c r="G582" s="7"/>
      <c r="H582" s="7"/>
    </row>
    <row r="583" spans="1:8" s="32" customFormat="1" ht="13.5" customHeight="1">
      <c r="A583" s="29"/>
      <c r="B583" s="29"/>
      <c r="C583" s="7" t="s">
        <v>228</v>
      </c>
      <c r="D583" s="7"/>
      <c r="E583" s="7"/>
      <c r="F583" s="7"/>
      <c r="G583" s="7"/>
      <c r="H583" s="7"/>
    </row>
    <row r="584" spans="1:8" s="32" customFormat="1" ht="13.5" customHeight="1">
      <c r="A584" s="29"/>
      <c r="B584" s="29"/>
      <c r="C584" s="7" t="s">
        <v>229</v>
      </c>
      <c r="D584" s="7"/>
      <c r="E584" s="7"/>
      <c r="F584" s="7"/>
      <c r="G584" s="7"/>
      <c r="H584" s="7"/>
    </row>
    <row r="585" spans="1:8" s="32" customFormat="1" ht="13.5" customHeight="1">
      <c r="A585" s="29"/>
      <c r="B585" s="29"/>
      <c r="C585" s="7" t="s">
        <v>227</v>
      </c>
      <c r="D585" s="7"/>
      <c r="E585" s="7"/>
      <c r="F585" s="7"/>
      <c r="G585" s="7"/>
      <c r="H585" s="7"/>
    </row>
    <row r="586" spans="1:8" s="32" customFormat="1" ht="17.25" customHeight="1">
      <c r="A586" s="29"/>
      <c r="B586" s="29">
        <v>92195</v>
      </c>
      <c r="C586" s="44" t="s">
        <v>67</v>
      </c>
      <c r="D586" s="45">
        <v>16934867</v>
      </c>
      <c r="E586" s="45">
        <v>0</v>
      </c>
      <c r="F586" s="45">
        <v>215940</v>
      </c>
      <c r="G586" s="45">
        <v>0</v>
      </c>
      <c r="H586" s="45">
        <f>D586+E586-F586</f>
        <v>16718927</v>
      </c>
    </row>
    <row r="587" spans="1:8" s="32" customFormat="1" ht="12.75" customHeight="1">
      <c r="A587" s="29"/>
      <c r="B587" s="29"/>
      <c r="C587" s="55" t="s">
        <v>90</v>
      </c>
      <c r="D587" s="55"/>
      <c r="E587" s="55"/>
      <c r="F587" s="55"/>
      <c r="G587" s="55"/>
      <c r="H587" s="55"/>
    </row>
    <row r="588" spans="1:8" s="32" customFormat="1" ht="29.25" customHeight="1">
      <c r="A588" s="29"/>
      <c r="B588" s="29"/>
      <c r="C588" s="7" t="s">
        <v>528</v>
      </c>
      <c r="D588" s="7"/>
      <c r="E588" s="7"/>
      <c r="F588" s="7"/>
      <c r="G588" s="7"/>
      <c r="H588" s="7"/>
    </row>
    <row r="589" spans="1:8" s="32" customFormat="1" ht="56.25" customHeight="1">
      <c r="A589" s="29"/>
      <c r="B589" s="29"/>
      <c r="C589" s="41" t="s">
        <v>553</v>
      </c>
      <c r="D589" s="41"/>
      <c r="E589" s="41"/>
      <c r="F589" s="41"/>
      <c r="G589" s="41"/>
      <c r="H589" s="41"/>
    </row>
    <row r="590" spans="1:8" s="9" customFormat="1" ht="5.25" customHeight="1">
      <c r="A590" s="47"/>
      <c r="B590" s="47"/>
      <c r="C590" s="8"/>
      <c r="D590" s="8"/>
      <c r="E590" s="8"/>
      <c r="F590" s="8"/>
      <c r="G590" s="8"/>
      <c r="H590" s="8"/>
    </row>
    <row r="591" spans="1:8" s="9" customFormat="1" ht="30" customHeight="1">
      <c r="A591" s="26"/>
      <c r="B591" s="86">
        <v>925</v>
      </c>
      <c r="C591" s="87" t="s">
        <v>68</v>
      </c>
      <c r="D591" s="88">
        <v>11578130</v>
      </c>
      <c r="E591" s="88">
        <f>E592</f>
        <v>17910</v>
      </c>
      <c r="F591" s="88">
        <f>F592</f>
        <v>4566755</v>
      </c>
      <c r="G591" s="88">
        <f>G592</f>
        <v>60503</v>
      </c>
      <c r="H591" s="88">
        <f>D591+E591-F591</f>
        <v>7029285</v>
      </c>
    </row>
    <row r="592" spans="1:8" s="32" customFormat="1" ht="17.25" customHeight="1">
      <c r="A592" s="29"/>
      <c r="B592" s="29">
        <v>92502</v>
      </c>
      <c r="C592" s="44" t="s">
        <v>69</v>
      </c>
      <c r="D592" s="45">
        <v>11578130</v>
      </c>
      <c r="E592" s="45">
        <v>17910</v>
      </c>
      <c r="F592" s="45">
        <v>4566755</v>
      </c>
      <c r="G592" s="45">
        <v>60503</v>
      </c>
      <c r="H592" s="45">
        <f>D592+E592-F592</f>
        <v>7029285</v>
      </c>
    </row>
    <row r="593" spans="1:8" s="32" customFormat="1" ht="13.5" customHeight="1">
      <c r="A593" s="29"/>
      <c r="B593" s="29"/>
      <c r="C593" s="55" t="s">
        <v>90</v>
      </c>
      <c r="D593" s="55"/>
      <c r="E593" s="55"/>
      <c r="F593" s="55"/>
      <c r="G593" s="55"/>
      <c r="H593" s="55"/>
    </row>
    <row r="594" spans="1:8" s="32" customFormat="1" ht="13.5" customHeight="1">
      <c r="A594" s="29"/>
      <c r="B594" s="29"/>
      <c r="C594" s="55" t="s">
        <v>210</v>
      </c>
      <c r="D594" s="55"/>
      <c r="E594" s="55"/>
      <c r="F594" s="55"/>
      <c r="G594" s="55"/>
      <c r="H594" s="55"/>
    </row>
    <row r="595" spans="1:8" s="10" customFormat="1" ht="68.25" customHeight="1">
      <c r="A595" s="40"/>
      <c r="B595" s="89"/>
      <c r="C595" s="7" t="s">
        <v>529</v>
      </c>
      <c r="D595" s="7"/>
      <c r="E595" s="7"/>
      <c r="F595" s="7"/>
      <c r="G595" s="7"/>
      <c r="H595" s="7"/>
    </row>
    <row r="596" spans="1:8" s="32" customFormat="1" ht="65.25" customHeight="1">
      <c r="A596" s="29"/>
      <c r="B596" s="29"/>
      <c r="C596" s="7" t="s">
        <v>554</v>
      </c>
      <c r="D596" s="7"/>
      <c r="E596" s="7"/>
      <c r="F596" s="7"/>
      <c r="G596" s="7"/>
      <c r="H596" s="7"/>
    </row>
    <row r="597" spans="1:8" s="32" customFormat="1" ht="16.5" customHeight="1">
      <c r="A597" s="29"/>
      <c r="B597" s="29"/>
      <c r="C597" s="7" t="s">
        <v>211</v>
      </c>
      <c r="D597" s="7"/>
      <c r="E597" s="7"/>
      <c r="F597" s="7"/>
      <c r="G597" s="7"/>
      <c r="H597" s="7"/>
    </row>
    <row r="598" spans="1:8" s="32" customFormat="1" ht="68.25" customHeight="1">
      <c r="A598" s="29"/>
      <c r="B598" s="29"/>
      <c r="C598" s="7" t="s">
        <v>530</v>
      </c>
      <c r="D598" s="7"/>
      <c r="E598" s="7"/>
      <c r="F598" s="7"/>
      <c r="G598" s="7"/>
      <c r="H598" s="7"/>
    </row>
    <row r="599" spans="1:8" s="32" customFormat="1" ht="67.5" customHeight="1">
      <c r="A599" s="29"/>
      <c r="B599" s="29"/>
      <c r="C599" s="7" t="s">
        <v>555</v>
      </c>
      <c r="D599" s="7"/>
      <c r="E599" s="7"/>
      <c r="F599" s="7"/>
      <c r="G599" s="7"/>
      <c r="H599" s="7"/>
    </row>
    <row r="600" spans="1:8" s="32" customFormat="1" ht="55.5" customHeight="1">
      <c r="A600" s="29"/>
      <c r="B600" s="29"/>
      <c r="C600" s="7" t="s">
        <v>212</v>
      </c>
      <c r="D600" s="7"/>
      <c r="E600" s="7"/>
      <c r="F600" s="7"/>
      <c r="G600" s="7"/>
      <c r="H600" s="7"/>
    </row>
    <row r="601" spans="1:8" s="32" customFormat="1" ht="27.75" customHeight="1">
      <c r="A601" s="29"/>
      <c r="B601" s="29"/>
      <c r="C601" s="55" t="s">
        <v>297</v>
      </c>
      <c r="D601" s="55"/>
      <c r="E601" s="55"/>
      <c r="F601" s="55"/>
      <c r="G601" s="55"/>
      <c r="H601" s="55"/>
    </row>
    <row r="602" spans="1:8" s="32" customFormat="1" ht="15" customHeight="1">
      <c r="A602" s="29"/>
      <c r="B602" s="29"/>
      <c r="C602" s="41" t="s">
        <v>298</v>
      </c>
      <c r="D602" s="41"/>
      <c r="E602" s="41"/>
      <c r="F602" s="41"/>
      <c r="G602" s="41"/>
      <c r="H602" s="41"/>
    </row>
    <row r="603" spans="1:8" s="32" customFormat="1" ht="26.25" customHeight="1">
      <c r="A603" s="29"/>
      <c r="B603" s="29"/>
      <c r="C603" s="41" t="s">
        <v>299</v>
      </c>
      <c r="D603" s="41"/>
      <c r="E603" s="41"/>
      <c r="F603" s="41"/>
      <c r="G603" s="41"/>
      <c r="H603" s="41"/>
    </row>
    <row r="604" spans="1:8" s="32" customFormat="1" ht="16.5" customHeight="1">
      <c r="A604" s="29"/>
      <c r="B604" s="29"/>
      <c r="C604" s="41" t="s">
        <v>300</v>
      </c>
      <c r="D604" s="41"/>
      <c r="E604" s="41"/>
      <c r="F604" s="41"/>
      <c r="G604" s="41"/>
      <c r="H604" s="41"/>
    </row>
    <row r="605" spans="1:8" s="32" customFormat="1" ht="25.5" customHeight="1">
      <c r="A605" s="29"/>
      <c r="B605" s="29"/>
      <c r="C605" s="7" t="s">
        <v>301</v>
      </c>
      <c r="D605" s="7"/>
      <c r="E605" s="7"/>
      <c r="F605" s="7"/>
      <c r="G605" s="7"/>
      <c r="H605" s="7"/>
    </row>
    <row r="606" spans="1:8" s="32" customFormat="1" ht="25.5" customHeight="1">
      <c r="A606" s="29"/>
      <c r="B606" s="29"/>
      <c r="C606" s="7" t="s">
        <v>302</v>
      </c>
      <c r="D606" s="7"/>
      <c r="E606" s="7"/>
      <c r="F606" s="7"/>
      <c r="G606" s="7"/>
      <c r="H606" s="7"/>
    </row>
    <row r="607" spans="1:8" s="32" customFormat="1" ht="15" customHeight="1">
      <c r="A607" s="29"/>
      <c r="B607" s="29"/>
      <c r="C607" s="7" t="s">
        <v>303</v>
      </c>
      <c r="D607" s="7"/>
      <c r="E607" s="7"/>
      <c r="F607" s="7"/>
      <c r="G607" s="7"/>
      <c r="H607" s="7"/>
    </row>
    <row r="608" spans="1:8" s="32" customFormat="1" ht="15" customHeight="1">
      <c r="A608" s="29"/>
      <c r="B608" s="29"/>
      <c r="C608" s="7" t="s">
        <v>304</v>
      </c>
      <c r="D608" s="7"/>
      <c r="E608" s="7"/>
      <c r="F608" s="7"/>
      <c r="G608" s="7"/>
      <c r="H608" s="7"/>
    </row>
    <row r="609" spans="1:8" s="32" customFormat="1" ht="14.25" customHeight="1">
      <c r="A609" s="29"/>
      <c r="B609" s="29"/>
      <c r="C609" s="7" t="s">
        <v>305</v>
      </c>
      <c r="D609" s="7"/>
      <c r="E609" s="7"/>
      <c r="F609" s="7"/>
      <c r="G609" s="7"/>
      <c r="H609" s="7"/>
    </row>
    <row r="610" spans="1:8" s="81" customFormat="1" ht="6.75" customHeight="1">
      <c r="A610" s="47"/>
      <c r="B610" s="47"/>
      <c r="C610" s="7"/>
      <c r="D610" s="7"/>
      <c r="E610" s="7"/>
      <c r="F610" s="7"/>
      <c r="G610" s="7"/>
      <c r="H610" s="7"/>
    </row>
    <row r="611" spans="1:8" s="4" customFormat="1" ht="21" customHeight="1">
      <c r="A611" s="3" t="s">
        <v>20</v>
      </c>
      <c r="B611" s="3"/>
      <c r="C611" s="3"/>
      <c r="D611" s="3"/>
      <c r="E611" s="3"/>
      <c r="F611" s="3"/>
      <c r="G611" s="3"/>
      <c r="H611" s="3"/>
    </row>
    <row r="612" spans="1:8" s="139" customFormat="1" ht="18.75" customHeight="1">
      <c r="A612" s="19" t="s">
        <v>12</v>
      </c>
      <c r="B612" s="137" t="s">
        <v>21</v>
      </c>
      <c r="C612" s="137"/>
      <c r="D612" s="138"/>
      <c r="E612" s="138"/>
      <c r="F612" s="138"/>
      <c r="G612" s="138"/>
      <c r="H612" s="138"/>
    </row>
    <row r="613" spans="1:8" s="144" customFormat="1" ht="24.75" customHeight="1">
      <c r="A613" s="140" t="s">
        <v>22</v>
      </c>
      <c r="B613" s="141" t="s">
        <v>23</v>
      </c>
      <c r="C613" s="142"/>
      <c r="D613" s="143">
        <v>1737225294.44</v>
      </c>
      <c r="E613" s="143"/>
      <c r="F613" s="143">
        <f>F614+F615</f>
        <v>66531899.51</v>
      </c>
      <c r="G613" s="143"/>
      <c r="H613" s="143">
        <f aca="true" t="shared" si="0" ref="H613:H625">D613+E613-F613</f>
        <v>1670693394.93</v>
      </c>
    </row>
    <row r="614" spans="1:8" s="144" customFormat="1" ht="24.75" customHeight="1">
      <c r="A614" s="140" t="s">
        <v>24</v>
      </c>
      <c r="B614" s="145" t="s">
        <v>25</v>
      </c>
      <c r="C614" s="146"/>
      <c r="D614" s="143">
        <v>1247018227.44</v>
      </c>
      <c r="E614" s="143"/>
      <c r="F614" s="143">
        <v>13600153.51</v>
      </c>
      <c r="G614" s="143"/>
      <c r="H614" s="143">
        <f t="shared" si="0"/>
        <v>1233418073.93</v>
      </c>
    </row>
    <row r="615" spans="1:8" s="144" customFormat="1" ht="24.75" customHeight="1">
      <c r="A615" s="140" t="s">
        <v>26</v>
      </c>
      <c r="B615" s="145" t="s">
        <v>104</v>
      </c>
      <c r="C615" s="146"/>
      <c r="D615" s="143">
        <v>490207067</v>
      </c>
      <c r="E615" s="143"/>
      <c r="F615" s="143">
        <v>52931746</v>
      </c>
      <c r="G615" s="143"/>
      <c r="H615" s="143">
        <f>D615+E615-F615</f>
        <v>437275321</v>
      </c>
    </row>
    <row r="616" spans="1:8" s="144" customFormat="1" ht="24.75" customHeight="1">
      <c r="A616" s="140" t="s">
        <v>27</v>
      </c>
      <c r="B616" s="145" t="s">
        <v>28</v>
      </c>
      <c r="C616" s="146"/>
      <c r="D616" s="143">
        <v>1766058559.54</v>
      </c>
      <c r="E616" s="143"/>
      <c r="F616" s="143">
        <f>F617+F618</f>
        <v>86531899.50999999</v>
      </c>
      <c r="G616" s="143"/>
      <c r="H616" s="143">
        <f t="shared" si="0"/>
        <v>1679526660.03</v>
      </c>
    </row>
    <row r="617" spans="1:8" s="144" customFormat="1" ht="24.75" customHeight="1">
      <c r="A617" s="140" t="s">
        <v>29</v>
      </c>
      <c r="B617" s="145" t="s">
        <v>30</v>
      </c>
      <c r="C617" s="146"/>
      <c r="D617" s="143">
        <v>979476784.54</v>
      </c>
      <c r="E617" s="143"/>
      <c r="F617" s="143">
        <v>37263289.51</v>
      </c>
      <c r="G617" s="143"/>
      <c r="H617" s="143">
        <f t="shared" si="0"/>
        <v>942213495.03</v>
      </c>
    </row>
    <row r="618" spans="1:8" s="144" customFormat="1" ht="24.75" customHeight="1">
      <c r="A618" s="140" t="s">
        <v>31</v>
      </c>
      <c r="B618" s="145" t="s">
        <v>103</v>
      </c>
      <c r="C618" s="146"/>
      <c r="D618" s="143">
        <v>786581775</v>
      </c>
      <c r="E618" s="143"/>
      <c r="F618" s="143">
        <v>49268610</v>
      </c>
      <c r="G618" s="143"/>
      <c r="H618" s="143">
        <f t="shared" si="0"/>
        <v>737313165</v>
      </c>
    </row>
    <row r="619" spans="1:8" s="144" customFormat="1" ht="24.75" customHeight="1">
      <c r="A619" s="140" t="s">
        <v>49</v>
      </c>
      <c r="B619" s="145" t="s">
        <v>107</v>
      </c>
      <c r="C619" s="146"/>
      <c r="D619" s="143">
        <v>28833265.1</v>
      </c>
      <c r="E619" s="143"/>
      <c r="F619" s="143">
        <v>20000000</v>
      </c>
      <c r="G619" s="143"/>
      <c r="H619" s="143">
        <f t="shared" si="0"/>
        <v>8833265.100000001</v>
      </c>
    </row>
    <row r="620" spans="1:8" s="144" customFormat="1" ht="43.5" customHeight="1">
      <c r="A620" s="140" t="s">
        <v>52</v>
      </c>
      <c r="B620" s="145" t="s">
        <v>108</v>
      </c>
      <c r="C620" s="146"/>
      <c r="D620" s="143">
        <v>26235365.04</v>
      </c>
      <c r="E620" s="143"/>
      <c r="F620" s="143">
        <v>20000000</v>
      </c>
      <c r="G620" s="143"/>
      <c r="H620" s="143">
        <f t="shared" si="0"/>
        <v>6235365.039999999</v>
      </c>
    </row>
    <row r="621" spans="1:8" s="144" customFormat="1" ht="27.75" customHeight="1">
      <c r="A621" s="140" t="s">
        <v>55</v>
      </c>
      <c r="B621" s="145" t="s">
        <v>109</v>
      </c>
      <c r="C621" s="146"/>
      <c r="D621" s="143">
        <v>46414217.1</v>
      </c>
      <c r="E621" s="143"/>
      <c r="F621" s="143">
        <v>20000000</v>
      </c>
      <c r="G621" s="143"/>
      <c r="H621" s="143">
        <f t="shared" si="0"/>
        <v>26414217.1</v>
      </c>
    </row>
    <row r="622" spans="1:8" s="144" customFormat="1" ht="43.5" customHeight="1">
      <c r="A622" s="140" t="s">
        <v>98</v>
      </c>
      <c r="B622" s="145" t="s">
        <v>155</v>
      </c>
      <c r="C622" s="146"/>
      <c r="D622" s="143">
        <v>20429881</v>
      </c>
      <c r="E622" s="143"/>
      <c r="F622" s="143">
        <v>20317693</v>
      </c>
      <c r="G622" s="143"/>
      <c r="H622" s="143">
        <f t="shared" si="0"/>
        <v>112188</v>
      </c>
    </row>
    <row r="623" spans="1:8" s="144" customFormat="1" ht="24.75" customHeight="1">
      <c r="A623" s="140" t="s">
        <v>99</v>
      </c>
      <c r="B623" s="145" t="s">
        <v>127</v>
      </c>
      <c r="C623" s="146"/>
      <c r="D623" s="143">
        <v>7625415.2</v>
      </c>
      <c r="E623" s="143"/>
      <c r="F623" s="143">
        <f>F624+F625</f>
        <v>3139955</v>
      </c>
      <c r="G623" s="143"/>
      <c r="H623" s="143">
        <f t="shared" si="0"/>
        <v>4485460.2</v>
      </c>
    </row>
    <row r="624" spans="1:8" s="144" customFormat="1" ht="24.75" customHeight="1">
      <c r="A624" s="140" t="s">
        <v>100</v>
      </c>
      <c r="B624" s="147" t="s">
        <v>436</v>
      </c>
      <c r="C624" s="148"/>
      <c r="D624" s="143">
        <v>11837</v>
      </c>
      <c r="E624" s="143"/>
      <c r="F624" s="143">
        <v>11837</v>
      </c>
      <c r="G624" s="143"/>
      <c r="H624" s="143">
        <f t="shared" si="0"/>
        <v>0</v>
      </c>
    </row>
    <row r="625" spans="1:8" s="144" customFormat="1" ht="24.75" customHeight="1">
      <c r="A625" s="140" t="s">
        <v>105</v>
      </c>
      <c r="B625" s="147" t="s">
        <v>437</v>
      </c>
      <c r="C625" s="148"/>
      <c r="D625" s="143">
        <v>4628118</v>
      </c>
      <c r="E625" s="143"/>
      <c r="F625" s="143">
        <v>3128118</v>
      </c>
      <c r="G625" s="143"/>
      <c r="H625" s="143">
        <f t="shared" si="0"/>
        <v>1500000</v>
      </c>
    </row>
    <row r="626" spans="1:8" s="10" customFormat="1" ht="24.75" customHeight="1">
      <c r="A626" s="140" t="s">
        <v>110</v>
      </c>
      <c r="B626" s="149" t="s">
        <v>50</v>
      </c>
      <c r="C626" s="149"/>
      <c r="D626" s="143">
        <v>654265332</v>
      </c>
      <c r="E626" s="143"/>
      <c r="F626" s="143">
        <f>F627+F628</f>
        <v>70499931</v>
      </c>
      <c r="G626" s="143"/>
      <c r="H626" s="143">
        <f aca="true" t="shared" si="1" ref="H626:H632">D626+E626-F626</f>
        <v>583765401</v>
      </c>
    </row>
    <row r="627" spans="1:8" s="10" customFormat="1" ht="24.75" customHeight="1">
      <c r="A627" s="140" t="s">
        <v>111</v>
      </c>
      <c r="B627" s="149" t="s">
        <v>106</v>
      </c>
      <c r="C627" s="149"/>
      <c r="D627" s="143">
        <v>360025656</v>
      </c>
      <c r="E627" s="143"/>
      <c r="F627" s="143">
        <v>64430924</v>
      </c>
      <c r="G627" s="143"/>
      <c r="H627" s="143">
        <f t="shared" si="1"/>
        <v>295594732</v>
      </c>
    </row>
    <row r="628" spans="1:8" s="10" customFormat="1" ht="27" customHeight="1">
      <c r="A628" s="140" t="s">
        <v>112</v>
      </c>
      <c r="B628" s="149" t="s">
        <v>51</v>
      </c>
      <c r="C628" s="149"/>
      <c r="D628" s="143">
        <v>294239676</v>
      </c>
      <c r="E628" s="143"/>
      <c r="F628" s="143">
        <v>6069007</v>
      </c>
      <c r="G628" s="143"/>
      <c r="H628" s="143">
        <f t="shared" si="1"/>
        <v>288170669</v>
      </c>
    </row>
    <row r="629" spans="1:8" s="10" customFormat="1" ht="39.75" customHeight="1">
      <c r="A629" s="140" t="s">
        <v>128</v>
      </c>
      <c r="B629" s="149" t="s">
        <v>438</v>
      </c>
      <c r="C629" s="149"/>
      <c r="D629" s="150">
        <v>157910045</v>
      </c>
      <c r="E629" s="150"/>
      <c r="F629" s="150">
        <v>37000</v>
      </c>
      <c r="G629" s="150"/>
      <c r="H629" s="150">
        <f t="shared" si="1"/>
        <v>157873045</v>
      </c>
    </row>
    <row r="630" spans="1:8" s="10" customFormat="1" ht="57.75" customHeight="1">
      <c r="A630" s="140" t="s">
        <v>120</v>
      </c>
      <c r="B630" s="149" t="s">
        <v>439</v>
      </c>
      <c r="C630" s="149"/>
      <c r="D630" s="150">
        <v>416508</v>
      </c>
      <c r="E630" s="150">
        <v>10650</v>
      </c>
      <c r="F630" s="150"/>
      <c r="G630" s="150"/>
      <c r="H630" s="150">
        <f t="shared" si="1"/>
        <v>427158</v>
      </c>
    </row>
    <row r="631" spans="1:8" s="10" customFormat="1" ht="39.75" customHeight="1">
      <c r="A631" s="140" t="s">
        <v>129</v>
      </c>
      <c r="B631" s="149" t="s">
        <v>123</v>
      </c>
      <c r="C631" s="149"/>
      <c r="D631" s="150">
        <v>2277103</v>
      </c>
      <c r="E631" s="150">
        <v>104010</v>
      </c>
      <c r="F631" s="150"/>
      <c r="G631" s="150"/>
      <c r="H631" s="150">
        <f t="shared" si="1"/>
        <v>2381113</v>
      </c>
    </row>
    <row r="632" spans="1:8" s="10" customFormat="1" ht="52.5" customHeight="1">
      <c r="A632" s="140" t="s">
        <v>130</v>
      </c>
      <c r="B632" s="149" t="s">
        <v>124</v>
      </c>
      <c r="C632" s="149"/>
      <c r="D632" s="150">
        <v>2277103</v>
      </c>
      <c r="E632" s="150">
        <v>104010</v>
      </c>
      <c r="F632" s="150"/>
      <c r="G632" s="150"/>
      <c r="H632" s="150">
        <f t="shared" si="1"/>
        <v>2381113</v>
      </c>
    </row>
    <row r="633" spans="1:8" s="4" customFormat="1" ht="5.25" customHeight="1">
      <c r="A633" s="121"/>
      <c r="B633" s="151"/>
      <c r="C633" s="151"/>
      <c r="D633" s="152"/>
      <c r="E633" s="152"/>
      <c r="F633" s="152"/>
      <c r="G633" s="152"/>
      <c r="H633" s="152"/>
    </row>
    <row r="634" spans="1:8" s="139" customFormat="1" ht="18.75" customHeight="1">
      <c r="A634" s="19" t="s">
        <v>18</v>
      </c>
      <c r="B634" s="153" t="s">
        <v>32</v>
      </c>
      <c r="C634" s="153"/>
      <c r="D634" s="21"/>
      <c r="E634" s="21"/>
      <c r="F634" s="21"/>
      <c r="G634" s="21"/>
      <c r="H634" s="21"/>
    </row>
    <row r="635" spans="1:8" s="10" customFormat="1" ht="13.5" customHeight="1">
      <c r="A635" s="40" t="s">
        <v>22</v>
      </c>
      <c r="B635" s="7" t="s">
        <v>43</v>
      </c>
      <c r="C635" s="7"/>
      <c r="D635" s="7"/>
      <c r="E635" s="7"/>
      <c r="F635" s="7"/>
      <c r="G635" s="7"/>
      <c r="H635" s="7"/>
    </row>
    <row r="636" spans="1:8" s="10" customFormat="1" ht="13.5" customHeight="1">
      <c r="A636" s="40" t="s">
        <v>24</v>
      </c>
      <c r="B636" s="7" t="s">
        <v>44</v>
      </c>
      <c r="C636" s="7"/>
      <c r="D636" s="7"/>
      <c r="E636" s="7"/>
      <c r="F636" s="7"/>
      <c r="G636" s="7"/>
      <c r="H636" s="7"/>
    </row>
    <row r="637" spans="1:8" s="10" customFormat="1" ht="13.5" customHeight="1">
      <c r="A637" s="40" t="s">
        <v>26</v>
      </c>
      <c r="B637" s="7" t="s">
        <v>45</v>
      </c>
      <c r="C637" s="7"/>
      <c r="D637" s="7"/>
      <c r="E637" s="7"/>
      <c r="F637" s="7"/>
      <c r="G637" s="7"/>
      <c r="H637" s="7"/>
    </row>
    <row r="638" spans="1:8" s="10" customFormat="1" ht="13.5" customHeight="1">
      <c r="A638" s="40" t="s">
        <v>27</v>
      </c>
      <c r="B638" s="7" t="s">
        <v>46</v>
      </c>
      <c r="C638" s="7"/>
      <c r="D638" s="7"/>
      <c r="E638" s="7"/>
      <c r="F638" s="7"/>
      <c r="G638" s="7"/>
      <c r="H638" s="7"/>
    </row>
    <row r="639" spans="1:8" s="10" customFormat="1" ht="13.5" customHeight="1">
      <c r="A639" s="40" t="s">
        <v>29</v>
      </c>
      <c r="B639" s="7" t="s">
        <v>47</v>
      </c>
      <c r="C639" s="7"/>
      <c r="D639" s="7"/>
      <c r="E639" s="7"/>
      <c r="F639" s="7"/>
      <c r="G639" s="7"/>
      <c r="H639" s="7"/>
    </row>
    <row r="640" spans="1:8" s="10" customFormat="1" ht="27" customHeight="1">
      <c r="A640" s="40" t="s">
        <v>31</v>
      </c>
      <c r="B640" s="7" t="s">
        <v>95</v>
      </c>
      <c r="C640" s="7"/>
      <c r="D640" s="7"/>
      <c r="E640" s="7"/>
      <c r="F640" s="7"/>
      <c r="G640" s="7"/>
      <c r="H640" s="7"/>
    </row>
    <row r="641" spans="1:8" s="10" customFormat="1" ht="13.5" customHeight="1">
      <c r="A641" s="40" t="s">
        <v>49</v>
      </c>
      <c r="B641" s="7" t="s">
        <v>96</v>
      </c>
      <c r="C641" s="7"/>
      <c r="D641" s="7"/>
      <c r="E641" s="7"/>
      <c r="F641" s="7"/>
      <c r="G641" s="7"/>
      <c r="H641" s="7"/>
    </row>
    <row r="642" spans="1:8" s="10" customFormat="1" ht="13.5" customHeight="1">
      <c r="A642" s="40" t="s">
        <v>52</v>
      </c>
      <c r="B642" s="7" t="s">
        <v>97</v>
      </c>
      <c r="C642" s="7"/>
      <c r="D642" s="7"/>
      <c r="E642" s="7"/>
      <c r="F642" s="7"/>
      <c r="G642" s="7"/>
      <c r="H642" s="7"/>
    </row>
    <row r="643" spans="1:8" s="10" customFormat="1" ht="13.5" customHeight="1">
      <c r="A643" s="40" t="s">
        <v>55</v>
      </c>
      <c r="B643" s="7" t="s">
        <v>48</v>
      </c>
      <c r="C643" s="7"/>
      <c r="D643" s="7"/>
      <c r="E643" s="7"/>
      <c r="F643" s="7"/>
      <c r="G643" s="7"/>
      <c r="H643" s="7"/>
    </row>
    <row r="644" spans="1:8" s="10" customFormat="1" ht="13.5" customHeight="1">
      <c r="A644" s="40" t="s">
        <v>98</v>
      </c>
      <c r="B644" s="7" t="s">
        <v>94</v>
      </c>
      <c r="C644" s="7"/>
      <c r="D644" s="7"/>
      <c r="E644" s="7"/>
      <c r="F644" s="7"/>
      <c r="G644" s="7"/>
      <c r="H644" s="7"/>
    </row>
    <row r="645" spans="1:8" s="155" customFormat="1" ht="13.5" customHeight="1">
      <c r="A645" s="40" t="s">
        <v>99</v>
      </c>
      <c r="B645" s="154" t="s">
        <v>440</v>
      </c>
      <c r="C645" s="154"/>
      <c r="D645" s="154"/>
      <c r="E645" s="154"/>
      <c r="F645" s="154"/>
      <c r="G645" s="154"/>
      <c r="H645" s="154"/>
    </row>
    <row r="646" spans="1:8" s="10" customFormat="1" ht="13.5" customHeight="1">
      <c r="A646" s="40" t="s">
        <v>100</v>
      </c>
      <c r="B646" s="7" t="s">
        <v>146</v>
      </c>
      <c r="C646" s="7"/>
      <c r="D646" s="7"/>
      <c r="E646" s="7"/>
      <c r="F646" s="7"/>
      <c r="G646" s="7"/>
      <c r="H646" s="7"/>
    </row>
    <row r="647" spans="1:8" s="156" customFormat="1" ht="13.5" customHeight="1">
      <c r="A647" s="40" t="s">
        <v>105</v>
      </c>
      <c r="B647" s="94" t="s">
        <v>122</v>
      </c>
      <c r="C647" s="94"/>
      <c r="D647" s="94"/>
      <c r="E647" s="94"/>
      <c r="F647" s="94"/>
      <c r="G647" s="94"/>
      <c r="H647" s="94"/>
    </row>
    <row r="648" spans="1:8" s="156" customFormat="1" ht="13.5" customHeight="1">
      <c r="A648" s="40" t="s">
        <v>110</v>
      </c>
      <c r="B648" s="94" t="s">
        <v>121</v>
      </c>
      <c r="C648" s="94"/>
      <c r="D648" s="94"/>
      <c r="E648" s="94"/>
      <c r="F648" s="94"/>
      <c r="G648" s="94"/>
      <c r="H648" s="94"/>
    </row>
    <row r="649" spans="1:8" s="156" customFormat="1" ht="4.5" customHeight="1">
      <c r="A649" s="40"/>
      <c r="B649" s="157"/>
      <c r="C649" s="157"/>
      <c r="D649" s="157"/>
      <c r="E649" s="157"/>
      <c r="F649" s="157"/>
      <c r="G649" s="157"/>
      <c r="H649" s="157"/>
    </row>
    <row r="650" spans="1:8" ht="16.5" customHeight="1">
      <c r="A650" s="19" t="s">
        <v>33</v>
      </c>
      <c r="B650" s="153" t="s">
        <v>41</v>
      </c>
      <c r="C650" s="153"/>
      <c r="D650" s="21"/>
      <c r="E650" s="21"/>
      <c r="F650" s="21"/>
      <c r="G650" s="21"/>
      <c r="H650" s="21"/>
    </row>
    <row r="651" spans="4:8" ht="4.5" customHeight="1">
      <c r="D651" s="158"/>
      <c r="E651" s="158"/>
      <c r="F651" s="158"/>
      <c r="G651" s="158"/>
      <c r="H651" s="158"/>
    </row>
    <row r="652" spans="1:8" s="10" customFormat="1" ht="12.75" customHeight="1">
      <c r="A652" s="91" t="s">
        <v>34</v>
      </c>
      <c r="B652" s="63" t="s">
        <v>42</v>
      </c>
      <c r="C652" s="63"/>
      <c r="D652" s="63"/>
      <c r="E652" s="63"/>
      <c r="F652" s="63"/>
      <c r="G652" s="63"/>
      <c r="H652" s="63"/>
    </row>
    <row r="653" spans="1:8" s="10" customFormat="1" ht="13.5" customHeight="1">
      <c r="A653" s="40"/>
      <c r="B653" s="159" t="s">
        <v>35</v>
      </c>
      <c r="C653" s="63" t="s">
        <v>516</v>
      </c>
      <c r="D653" s="63"/>
      <c r="E653" s="63"/>
      <c r="F653" s="63"/>
      <c r="G653" s="63"/>
      <c r="H653" s="63"/>
    </row>
    <row r="654" spans="1:8" s="92" customFormat="1" ht="13.5" customHeight="1">
      <c r="A654" s="40"/>
      <c r="B654" s="159" t="s">
        <v>36</v>
      </c>
      <c r="C654" s="63" t="s">
        <v>517</v>
      </c>
      <c r="D654" s="63"/>
      <c r="E654" s="63"/>
      <c r="F654" s="63"/>
      <c r="G654" s="63"/>
      <c r="H654" s="63"/>
    </row>
    <row r="655" spans="1:8" s="10" customFormat="1" ht="28.5" customHeight="1">
      <c r="A655" s="40"/>
      <c r="B655" s="160" t="s">
        <v>101</v>
      </c>
      <c r="C655" s="63" t="s">
        <v>518</v>
      </c>
      <c r="D655" s="63"/>
      <c r="E655" s="63"/>
      <c r="F655" s="63"/>
      <c r="G655" s="63"/>
      <c r="H655" s="63"/>
    </row>
    <row r="656" spans="1:8" s="163" customFormat="1" ht="13.5" customHeight="1">
      <c r="A656" s="161"/>
      <c r="B656" s="160" t="s">
        <v>102</v>
      </c>
      <c r="C656" s="162" t="s">
        <v>519</v>
      </c>
      <c r="D656" s="162"/>
      <c r="E656" s="162"/>
      <c r="F656" s="162"/>
      <c r="G656" s="162"/>
      <c r="H656" s="162"/>
    </row>
    <row r="657" spans="1:8" s="163" customFormat="1" ht="8.25" customHeight="1">
      <c r="A657" s="161"/>
      <c r="B657" s="160"/>
      <c r="C657" s="164"/>
      <c r="D657" s="164"/>
      <c r="E657" s="164"/>
      <c r="F657" s="164"/>
      <c r="G657" s="164"/>
      <c r="H657" s="164"/>
    </row>
    <row r="658" spans="1:8" s="92" customFormat="1" ht="12.75">
      <c r="A658" s="91"/>
      <c r="B658" s="91"/>
      <c r="C658" s="165"/>
      <c r="D658" s="166"/>
      <c r="E658" s="166"/>
      <c r="F658" s="166"/>
      <c r="G658" s="166"/>
      <c r="H658" s="166"/>
    </row>
  </sheetData>
  <sheetProtection password="C25B" sheet="1"/>
  <mergeCells count="495">
    <mergeCell ref="C545:H545"/>
    <mergeCell ref="C546:H546"/>
    <mergeCell ref="C547:H547"/>
    <mergeCell ref="C543:H543"/>
    <mergeCell ref="C536:H536"/>
    <mergeCell ref="C538:H538"/>
    <mergeCell ref="C541:H541"/>
    <mergeCell ref="C496:H496"/>
    <mergeCell ref="C497:H497"/>
    <mergeCell ref="C471:H471"/>
    <mergeCell ref="C468:H468"/>
    <mergeCell ref="C487:H487"/>
    <mergeCell ref="C544:H544"/>
    <mergeCell ref="C489:H489"/>
    <mergeCell ref="C448:H448"/>
    <mergeCell ref="C442:H442"/>
    <mergeCell ref="C456:H456"/>
    <mergeCell ref="C490:H490"/>
    <mergeCell ref="C495:H495"/>
    <mergeCell ref="C435:H435"/>
    <mergeCell ref="C438:H438"/>
    <mergeCell ref="C444:H444"/>
    <mergeCell ref="C443:H443"/>
    <mergeCell ref="C436:H436"/>
    <mergeCell ref="C474:H474"/>
    <mergeCell ref="C27:H27"/>
    <mergeCell ref="C220:H220"/>
    <mergeCell ref="C482:H482"/>
    <mergeCell ref="C208:H208"/>
    <mergeCell ref="C53:H53"/>
    <mergeCell ref="C311:H311"/>
    <mergeCell ref="C341:H341"/>
    <mergeCell ref="C342:H342"/>
    <mergeCell ref="C344:H344"/>
    <mergeCell ref="C336:H336"/>
    <mergeCell ref="C583:H583"/>
    <mergeCell ref="C584:H584"/>
    <mergeCell ref="C585:H585"/>
    <mergeCell ref="C247:H247"/>
    <mergeCell ref="C331:H331"/>
    <mergeCell ref="C332:H332"/>
    <mergeCell ref="C337:H337"/>
    <mergeCell ref="C366:H366"/>
    <mergeCell ref="C577:H577"/>
    <mergeCell ref="C372:H372"/>
    <mergeCell ref="C568:H568"/>
    <mergeCell ref="C569:H569"/>
    <mergeCell ref="C582:H582"/>
    <mergeCell ref="C578:H578"/>
    <mergeCell ref="C579:H579"/>
    <mergeCell ref="C580:H580"/>
    <mergeCell ref="C576:H576"/>
    <mergeCell ref="C363:H363"/>
    <mergeCell ref="C563:H563"/>
    <mergeCell ref="C384:H384"/>
    <mergeCell ref="C385:H385"/>
    <mergeCell ref="C386:H386"/>
    <mergeCell ref="C403:H403"/>
    <mergeCell ref="C433:H433"/>
    <mergeCell ref="C428:H428"/>
    <mergeCell ref="C437:H437"/>
    <mergeCell ref="C434:H434"/>
    <mergeCell ref="C599:H599"/>
    <mergeCell ref="C600:H600"/>
    <mergeCell ref="C185:H185"/>
    <mergeCell ref="C551:H551"/>
    <mergeCell ref="C552:H552"/>
    <mergeCell ref="C553:H553"/>
    <mergeCell ref="C554:H554"/>
    <mergeCell ref="C558:H558"/>
    <mergeCell ref="C560:H560"/>
    <mergeCell ref="C594:H594"/>
    <mergeCell ref="C598:H598"/>
    <mergeCell ref="C597:H597"/>
    <mergeCell ref="C523:H523"/>
    <mergeCell ref="C524:H524"/>
    <mergeCell ref="C575:H575"/>
    <mergeCell ref="C566:H566"/>
    <mergeCell ref="C555:H555"/>
    <mergeCell ref="C562:H562"/>
    <mergeCell ref="C564:H564"/>
    <mergeCell ref="C565:H565"/>
    <mergeCell ref="C271:H271"/>
    <mergeCell ref="C275:H275"/>
    <mergeCell ref="C340:H340"/>
    <mergeCell ref="C245:H245"/>
    <mergeCell ref="C595:H595"/>
    <mergeCell ref="C596:H596"/>
    <mergeCell ref="C593:H593"/>
    <mergeCell ref="C339:H339"/>
    <mergeCell ref="C349:H349"/>
    <mergeCell ref="C357:H357"/>
    <mergeCell ref="C394:H394"/>
    <mergeCell ref="C425:H425"/>
    <mergeCell ref="C426:H426"/>
    <mergeCell ref="C430:H430"/>
    <mergeCell ref="C176:H176"/>
    <mergeCell ref="C364:H364"/>
    <mergeCell ref="C365:H365"/>
    <mergeCell ref="C378:H378"/>
    <mergeCell ref="C204:H204"/>
    <mergeCell ref="C338:H338"/>
    <mergeCell ref="C35:H35"/>
    <mergeCell ref="C522:H522"/>
    <mergeCell ref="C421:H421"/>
    <mergeCell ref="C422:H422"/>
    <mergeCell ref="C429:H429"/>
    <mergeCell ref="C431:H431"/>
    <mergeCell ref="C510:H510"/>
    <mergeCell ref="C401:H401"/>
    <mergeCell ref="C324:H324"/>
    <mergeCell ref="C387:H387"/>
    <mergeCell ref="C19:H19"/>
    <mergeCell ref="C160:H160"/>
    <mergeCell ref="C158:H158"/>
    <mergeCell ref="C521:H521"/>
    <mergeCell ref="C377:H377"/>
    <mergeCell ref="C574:H574"/>
    <mergeCell ref="C525:H525"/>
    <mergeCell ref="C526:H526"/>
    <mergeCell ref="C527:H527"/>
    <mergeCell ref="C528:H528"/>
    <mergeCell ref="C172:H172"/>
    <mergeCell ref="C159:H159"/>
    <mergeCell ref="C347:H347"/>
    <mergeCell ref="C284:H284"/>
    <mergeCell ref="C283:H283"/>
    <mergeCell ref="C515:H515"/>
    <mergeCell ref="C513:H513"/>
    <mergeCell ref="C388:H388"/>
    <mergeCell ref="C389:H389"/>
    <mergeCell ref="C486:H486"/>
    <mergeCell ref="C270:H270"/>
    <mergeCell ref="C570:H570"/>
    <mergeCell ref="C325:H325"/>
    <mergeCell ref="C327:H327"/>
    <mergeCell ref="C352:H352"/>
    <mergeCell ref="C216:H216"/>
    <mergeCell ref="C534:H534"/>
    <mergeCell ref="C561:H561"/>
    <mergeCell ref="C382:H382"/>
    <mergeCell ref="C512:H512"/>
    <mergeCell ref="C125:F125"/>
    <mergeCell ref="C100:F100"/>
    <mergeCell ref="C112:F112"/>
    <mergeCell ref="C113:F113"/>
    <mergeCell ref="C114:F114"/>
    <mergeCell ref="C120:F120"/>
    <mergeCell ref="C123:F123"/>
    <mergeCell ref="C109:F109"/>
    <mergeCell ref="C110:F110"/>
    <mergeCell ref="C127:F127"/>
    <mergeCell ref="C133:H133"/>
    <mergeCell ref="C128:F128"/>
    <mergeCell ref="C129:F129"/>
    <mergeCell ref="C130:F130"/>
    <mergeCell ref="C131:H131"/>
    <mergeCell ref="C61:H61"/>
    <mergeCell ref="C34:H34"/>
    <mergeCell ref="C36:H36"/>
    <mergeCell ref="C37:H37"/>
    <mergeCell ref="C152:F152"/>
    <mergeCell ref="C149:F149"/>
    <mergeCell ref="C140:F140"/>
    <mergeCell ref="C151:F151"/>
    <mergeCell ref="C124:F124"/>
    <mergeCell ref="C126:F126"/>
    <mergeCell ref="B620:C620"/>
    <mergeCell ref="B639:H639"/>
    <mergeCell ref="B613:C613"/>
    <mergeCell ref="C46:H46"/>
    <mergeCell ref="C58:H58"/>
    <mergeCell ref="C119:F119"/>
    <mergeCell ref="C121:F121"/>
    <mergeCell ref="C122:F122"/>
    <mergeCell ref="C102:F102"/>
    <mergeCell ref="C104:F104"/>
    <mergeCell ref="C610:H610"/>
    <mergeCell ref="C150:H150"/>
    <mergeCell ref="C498:H498"/>
    <mergeCell ref="C276:H276"/>
    <mergeCell ref="C277:H277"/>
    <mergeCell ref="C279:H279"/>
    <mergeCell ref="C153:H153"/>
    <mergeCell ref="C161:H161"/>
    <mergeCell ref="C168:H168"/>
    <mergeCell ref="C154:H154"/>
    <mergeCell ref="C42:H42"/>
    <mergeCell ref="C32:H32"/>
    <mergeCell ref="C144:F144"/>
    <mergeCell ref="C115:F115"/>
    <mergeCell ref="C116:F116"/>
    <mergeCell ref="C117:F117"/>
    <mergeCell ref="C118:F118"/>
    <mergeCell ref="C33:H33"/>
    <mergeCell ref="C105:F105"/>
    <mergeCell ref="C106:F106"/>
    <mergeCell ref="C656:H656"/>
    <mergeCell ref="B642:H642"/>
    <mergeCell ref="B640:H640"/>
    <mergeCell ref="C507:H507"/>
    <mergeCell ref="C142:F142"/>
    <mergeCell ref="C31:H31"/>
    <mergeCell ref="C143:F143"/>
    <mergeCell ref="C67:F67"/>
    <mergeCell ref="C66:F66"/>
    <mergeCell ref="C532:H532"/>
    <mergeCell ref="C504:H504"/>
    <mergeCell ref="C505:H505"/>
    <mergeCell ref="C488:H488"/>
    <mergeCell ref="C653:H653"/>
    <mergeCell ref="B621:C621"/>
    <mergeCell ref="B616:C616"/>
    <mergeCell ref="C511:H511"/>
    <mergeCell ref="A611:H611"/>
    <mergeCell ref="B629:C629"/>
    <mergeCell ref="C508:H508"/>
    <mergeCell ref="B612:C612"/>
    <mergeCell ref="B638:H638"/>
    <mergeCell ref="B635:H635"/>
    <mergeCell ref="B636:H636"/>
    <mergeCell ref="B647:H647"/>
    <mergeCell ref="C655:H655"/>
    <mergeCell ref="B637:H637"/>
    <mergeCell ref="B644:H644"/>
    <mergeCell ref="B630:C630"/>
    <mergeCell ref="B619:C619"/>
    <mergeCell ref="A1:H1"/>
    <mergeCell ref="A2:H2"/>
    <mergeCell ref="A3:H3"/>
    <mergeCell ref="A4:H4"/>
    <mergeCell ref="A5:H5"/>
    <mergeCell ref="A9:H9"/>
    <mergeCell ref="A6:H6"/>
    <mergeCell ref="A8:H8"/>
    <mergeCell ref="A7:H7"/>
    <mergeCell ref="C148:F148"/>
    <mergeCell ref="A10:H10"/>
    <mergeCell ref="B643:H643"/>
    <mergeCell ref="B626:C626"/>
    <mergeCell ref="B628:C628"/>
    <mergeCell ref="B615:C615"/>
    <mergeCell ref="B618:C618"/>
    <mergeCell ref="B614:C614"/>
    <mergeCell ref="B627:C627"/>
    <mergeCell ref="B617:C617"/>
    <mergeCell ref="C137:F137"/>
    <mergeCell ref="C138:F138"/>
    <mergeCell ref="C145:F145"/>
    <mergeCell ref="C146:F146"/>
    <mergeCell ref="C240:H240"/>
    <mergeCell ref="C343:H343"/>
    <mergeCell ref="C345:H345"/>
    <mergeCell ref="C350:H350"/>
    <mergeCell ref="B11:C11"/>
    <mergeCell ref="C39:H39"/>
    <mergeCell ref="C139:F139"/>
    <mergeCell ref="C141:F141"/>
    <mergeCell ref="C147:F147"/>
    <mergeCell ref="C501:H501"/>
    <mergeCell ref="C491:H491"/>
    <mergeCell ref="C492:H492"/>
    <mergeCell ref="C493:H493"/>
    <mergeCell ref="C308:H308"/>
    <mergeCell ref="C396:H396"/>
    <mergeCell ref="C400:H400"/>
    <mergeCell ref="C280:H280"/>
    <mergeCell ref="C278:H278"/>
    <mergeCell ref="C416:H416"/>
    <mergeCell ref="C464:H464"/>
    <mergeCell ref="C362:H362"/>
    <mergeCell ref="C379:H379"/>
    <mergeCell ref="C411:H411"/>
    <mergeCell ref="C410:H410"/>
    <mergeCell ref="C95:H95"/>
    <mergeCell ref="C417:H417"/>
    <mergeCell ref="C418:H418"/>
    <mergeCell ref="C262:H262"/>
    <mergeCell ref="C269:H269"/>
    <mergeCell ref="C135:H135"/>
    <mergeCell ref="C136:H136"/>
    <mergeCell ref="C397:H397"/>
    <mergeCell ref="C402:H402"/>
    <mergeCell ref="C398:H398"/>
    <mergeCell ref="C380:H380"/>
    <mergeCell ref="C407:H407"/>
    <mergeCell ref="C415:H415"/>
    <mergeCell ref="C419:H419"/>
    <mergeCell ref="C212:H212"/>
    <mergeCell ref="C309:H309"/>
    <mergeCell ref="C307:H307"/>
    <mergeCell ref="C230:H230"/>
    <mergeCell ref="C227:H227"/>
    <mergeCell ref="C228:H228"/>
    <mergeCell ref="B623:C623"/>
    <mergeCell ref="B624:C624"/>
    <mergeCell ref="B625:C625"/>
    <mergeCell ref="C454:H454"/>
    <mergeCell ref="C572:H572"/>
    <mergeCell ref="C318:H318"/>
    <mergeCell ref="C412:H412"/>
    <mergeCell ref="C355:H355"/>
    <mergeCell ref="C356:H356"/>
    <mergeCell ref="C405:H405"/>
    <mergeCell ref="C165:H165"/>
    <mergeCell ref="C395:H395"/>
    <mergeCell ref="C392:H392"/>
    <mergeCell ref="C393:H393"/>
    <mergeCell ref="C268:H268"/>
    <mergeCell ref="C214:H214"/>
    <mergeCell ref="C191:H191"/>
    <mergeCell ref="C192:H192"/>
    <mergeCell ref="C232:H232"/>
    <mergeCell ref="C226:H226"/>
    <mergeCell ref="C134:F134"/>
    <mergeCell ref="C381:H381"/>
    <mergeCell ref="C404:H404"/>
    <mergeCell ref="C399:H399"/>
    <mergeCell ref="C322:H322"/>
    <mergeCell ref="C193:H193"/>
    <mergeCell ref="C367:H367"/>
    <mergeCell ref="C213:H213"/>
    <mergeCell ref="C233:H233"/>
    <mergeCell ref="C231:H231"/>
    <mergeCell ref="C50:H50"/>
    <mergeCell ref="C51:H51"/>
    <mergeCell ref="C178:H178"/>
    <mergeCell ref="C181:H181"/>
    <mergeCell ref="C189:H189"/>
    <mergeCell ref="C190:H190"/>
    <mergeCell ref="C164:H164"/>
    <mergeCell ref="C107:F107"/>
    <mergeCell ref="C108:F108"/>
    <mergeCell ref="C111:F111"/>
    <mergeCell ref="C57:H57"/>
    <mergeCell ref="C64:F64"/>
    <mergeCell ref="C65:H65"/>
    <mergeCell ref="C97:F97"/>
    <mergeCell ref="C98:F98"/>
    <mergeCell ref="C101:F101"/>
    <mergeCell ref="C99:F99"/>
    <mergeCell ref="C96:H96"/>
    <mergeCell ref="C62:F62"/>
    <mergeCell ref="C63:F63"/>
    <mergeCell ref="C70:H70"/>
    <mergeCell ref="C179:H179"/>
    <mergeCell ref="C180:H180"/>
    <mergeCell ref="C186:H186"/>
    <mergeCell ref="C187:H187"/>
    <mergeCell ref="C188:H188"/>
    <mergeCell ref="C71:F71"/>
    <mergeCell ref="C72:F72"/>
    <mergeCell ref="C73:F73"/>
    <mergeCell ref="C74:F74"/>
    <mergeCell ref="B631:C631"/>
    <mergeCell ref="B632:C632"/>
    <mergeCell ref="B622:C622"/>
    <mergeCell ref="C413:H413"/>
    <mergeCell ref="C423:H423"/>
    <mergeCell ref="C432:H432"/>
    <mergeCell ref="C460:H460"/>
    <mergeCell ref="C481:H481"/>
    <mergeCell ref="C479:H479"/>
    <mergeCell ref="C539:H539"/>
    <mergeCell ref="B650:C650"/>
    <mergeCell ref="B634:C634"/>
    <mergeCell ref="B641:H641"/>
    <mergeCell ref="C654:H654"/>
    <mergeCell ref="B646:H646"/>
    <mergeCell ref="B652:H652"/>
    <mergeCell ref="B648:H648"/>
    <mergeCell ref="C374:H374"/>
    <mergeCell ref="C375:H375"/>
    <mergeCell ref="C373:H373"/>
    <mergeCell ref="C376:H376"/>
    <mergeCell ref="C239:H239"/>
    <mergeCell ref="C242:H242"/>
    <mergeCell ref="C241:H241"/>
    <mergeCell ref="C304:H304"/>
    <mergeCell ref="C305:H305"/>
    <mergeCell ref="C299:H299"/>
    <mergeCell ref="C238:H238"/>
    <mergeCell ref="C229:H229"/>
    <mergeCell ref="C391:H391"/>
    <mergeCell ref="C243:H243"/>
    <mergeCell ref="C237:H237"/>
    <mergeCell ref="C236:H236"/>
    <mergeCell ref="C281:H281"/>
    <mergeCell ref="C312:H312"/>
    <mergeCell ref="C260:H260"/>
    <mergeCell ref="C300:H300"/>
    <mergeCell ref="C59:H59"/>
    <mergeCell ref="C354:H354"/>
    <mergeCell ref="C452:H452"/>
    <mergeCell ref="C201:H201"/>
    <mergeCell ref="C450:H450"/>
    <mergeCell ref="C326:H326"/>
    <mergeCell ref="C251:H251"/>
    <mergeCell ref="C409:H409"/>
    <mergeCell ref="C234:H234"/>
    <mergeCell ref="C235:H235"/>
    <mergeCell ref="C75:F75"/>
    <mergeCell ref="C76:F76"/>
    <mergeCell ref="C77:F77"/>
    <mergeCell ref="C78:F78"/>
    <mergeCell ref="C79:F79"/>
    <mergeCell ref="C80:F80"/>
    <mergeCell ref="C69:F69"/>
    <mergeCell ref="C81:F81"/>
    <mergeCell ref="C82:H82"/>
    <mergeCell ref="C90:F90"/>
    <mergeCell ref="B645:H645"/>
    <mergeCell ref="C359:H359"/>
    <mergeCell ref="C360:H360"/>
    <mergeCell ref="C368:H368"/>
    <mergeCell ref="C369:H369"/>
    <mergeCell ref="C370:H370"/>
    <mergeCell ref="C84:F84"/>
    <mergeCell ref="C85:F85"/>
    <mergeCell ref="C86:F86"/>
    <mergeCell ref="C87:F87"/>
    <mergeCell ref="C94:F94"/>
    <mergeCell ref="C93:F93"/>
    <mergeCell ref="C91:F91"/>
    <mergeCell ref="C92:F92"/>
    <mergeCell ref="C89:F89"/>
    <mergeCell ref="C88:F88"/>
    <mergeCell ref="C587:H587"/>
    <mergeCell ref="C588:H588"/>
    <mergeCell ref="C589:H589"/>
    <mergeCell ref="C466:H466"/>
    <mergeCell ref="C301:H301"/>
    <mergeCell ref="C306:H306"/>
    <mergeCell ref="C303:H303"/>
    <mergeCell ref="C316:H316"/>
    <mergeCell ref="C519:H519"/>
    <mergeCell ref="C517:H517"/>
    <mergeCell ref="C516:H516"/>
    <mergeCell ref="C518:H518"/>
    <mergeCell ref="C473:H473"/>
    <mergeCell ref="C470:H470"/>
    <mergeCell ref="C414:H414"/>
    <mergeCell ref="C424:H424"/>
    <mergeCell ref="C499:H499"/>
    <mergeCell ref="C500:H500"/>
    <mergeCell ref="C506:H506"/>
    <mergeCell ref="C503:H503"/>
    <mergeCell ref="C293:H293"/>
    <mergeCell ref="C294:H294"/>
    <mergeCell ref="C295:H295"/>
    <mergeCell ref="C296:H296"/>
    <mergeCell ref="C302:H302"/>
    <mergeCell ref="C291:H291"/>
    <mergeCell ref="C292:H292"/>
    <mergeCell ref="C297:H297"/>
    <mergeCell ref="C20:H20"/>
    <mergeCell ref="C21:H21"/>
    <mergeCell ref="C22:H22"/>
    <mergeCell ref="C23:H23"/>
    <mergeCell ref="C203:H203"/>
    <mergeCell ref="C29:H29"/>
    <mergeCell ref="C38:H38"/>
    <mergeCell ref="C48:H48"/>
    <mergeCell ref="C49:H49"/>
    <mergeCell ref="C83:F83"/>
    <mergeCell ref="C221:H221"/>
    <mergeCell ref="C285:H285"/>
    <mergeCell ref="C286:H286"/>
    <mergeCell ref="C601:H601"/>
    <mergeCell ref="C255:H255"/>
    <mergeCell ref="C223:H223"/>
    <mergeCell ref="C266:H266"/>
    <mergeCell ref="C267:H267"/>
    <mergeCell ref="C406:H406"/>
    <mergeCell ref="C282:H282"/>
    <mergeCell ref="C602:H602"/>
    <mergeCell ref="C603:H603"/>
    <mergeCell ref="C604:H604"/>
    <mergeCell ref="C287:H287"/>
    <mergeCell ref="C288:H288"/>
    <mergeCell ref="C289:H289"/>
    <mergeCell ref="C290:H290"/>
    <mergeCell ref="C445:H445"/>
    <mergeCell ref="C446:H446"/>
    <mergeCell ref="C358:H358"/>
    <mergeCell ref="C606:H606"/>
    <mergeCell ref="C607:H607"/>
    <mergeCell ref="C608:H608"/>
    <mergeCell ref="C609:H609"/>
    <mergeCell ref="C457:H457"/>
    <mergeCell ref="C458:H458"/>
    <mergeCell ref="C459:H459"/>
    <mergeCell ref="C605:H605"/>
    <mergeCell ref="C472:H472"/>
    <mergeCell ref="C542:H542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Krzysztof Ryszewski</cp:lastModifiedBy>
  <cp:lastPrinted>2022-12-16T08:43:20Z</cp:lastPrinted>
  <dcterms:created xsi:type="dcterms:W3CDTF">2021-04-07T04:42:21Z</dcterms:created>
  <dcterms:modified xsi:type="dcterms:W3CDTF">2022-12-16T10:21:08Z</dcterms:modified>
  <cp:category/>
  <cp:version/>
  <cp:contentType/>
  <cp:contentStatus/>
</cp:coreProperties>
</file>