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a.sobierajska\Desktop\sesja L\"/>
    </mc:Choice>
  </mc:AlternateContent>
  <xr:revisionPtr revIDLastSave="0" documentId="8_{1F68601F-E4E7-422D-8697-22D7B3B6D146}" xr6:coauthVersionLast="47" xr6:coauthVersionMax="47" xr10:uidLastSave="{00000000-0000-0000-0000-000000000000}"/>
  <bookViews>
    <workbookView xWindow="-120" yWindow="-120" windowWidth="29040" windowHeight="15840" tabRatio="500" activeTab="1"/>
  </bookViews>
  <sheets>
    <sheet name="Uzasadnienie" sheetId="1" r:id="rId1"/>
    <sheet name="Tabela do uzasadnienia" sheetId="4" r:id="rId2"/>
    <sheet name="tab." sheetId="3" state="hidden" r:id="rId3"/>
  </sheets>
  <externalReferences>
    <externalReference r:id="rId4"/>
    <externalReference r:id="rId5"/>
  </externalReferences>
  <definedNames>
    <definedName name="Ostatni_rok_analizy" localSheetId="1">[1]Uzasadnienie!#REF!</definedName>
    <definedName name="Ostatni_rok_analizy">Uzasadnienie!#REF!</definedName>
    <definedName name="uiolg">[2]Uzasadnienie!#REF!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40" i="1" l="1"/>
  <c r="E135" i="1"/>
  <c r="I44" i="4"/>
  <c r="I45" i="4"/>
  <c r="K47" i="4"/>
  <c r="I47" i="4"/>
  <c r="J47" i="4"/>
  <c r="F47" i="4"/>
  <c r="C47" i="4"/>
  <c r="K46" i="4"/>
  <c r="J46" i="4"/>
  <c r="I46" i="4"/>
  <c r="F46" i="4"/>
  <c r="C46" i="4"/>
  <c r="K45" i="4"/>
  <c r="J45" i="4"/>
  <c r="F45" i="4"/>
  <c r="C45" i="4"/>
  <c r="K44" i="4"/>
  <c r="J44" i="4"/>
  <c r="F44" i="4"/>
  <c r="C44" i="4"/>
  <c r="K43" i="4"/>
  <c r="I43" i="4"/>
  <c r="J43" i="4"/>
  <c r="F43" i="4"/>
  <c r="C43" i="4"/>
  <c r="K42" i="4"/>
  <c r="J42" i="4"/>
  <c r="I42" i="4"/>
  <c r="F42" i="4"/>
  <c r="C42" i="4"/>
  <c r="K41" i="4"/>
  <c r="J41" i="4"/>
  <c r="I41" i="4"/>
  <c r="F41" i="4"/>
  <c r="C41" i="4"/>
  <c r="K40" i="4"/>
  <c r="J40" i="4"/>
  <c r="I40" i="4"/>
  <c r="F40" i="4"/>
  <c r="C40" i="4"/>
  <c r="K39" i="4"/>
  <c r="J39" i="4"/>
  <c r="I39" i="4"/>
  <c r="F39" i="4"/>
  <c r="C39" i="4"/>
  <c r="K38" i="4"/>
  <c r="I38" i="4"/>
  <c r="J38" i="4"/>
  <c r="F38" i="4"/>
  <c r="C38" i="4"/>
  <c r="K37" i="4"/>
  <c r="J37" i="4"/>
  <c r="I37" i="4"/>
  <c r="F37" i="4"/>
  <c r="C37" i="4"/>
  <c r="K36" i="4"/>
  <c r="J36" i="4"/>
  <c r="I36" i="4"/>
  <c r="F36" i="4"/>
  <c r="C36" i="4"/>
  <c r="K35" i="4"/>
  <c r="J35" i="4"/>
  <c r="I35" i="4"/>
  <c r="F35" i="4"/>
  <c r="C35" i="4"/>
  <c r="K34" i="4"/>
  <c r="J34" i="4"/>
  <c r="I34" i="4"/>
  <c r="F34" i="4"/>
  <c r="C34" i="4"/>
  <c r="K33" i="4"/>
  <c r="I33" i="4"/>
  <c r="J33" i="4"/>
  <c r="F33" i="4"/>
  <c r="C33" i="4"/>
  <c r="K32" i="4"/>
  <c r="J32" i="4"/>
  <c r="I32" i="4"/>
  <c r="F32" i="4"/>
  <c r="C32" i="4"/>
  <c r="K31" i="4"/>
  <c r="J31" i="4"/>
  <c r="I31" i="4"/>
  <c r="F31" i="4"/>
  <c r="C31" i="4"/>
  <c r="A31" i="4"/>
  <c r="A32" i="4"/>
  <c r="A33" i="4"/>
  <c r="A34" i="4"/>
  <c r="K30" i="4"/>
  <c r="J30" i="4"/>
  <c r="I30" i="4"/>
  <c r="F30" i="4"/>
  <c r="C30" i="4"/>
  <c r="K23" i="4"/>
  <c r="I23" i="4"/>
  <c r="J23" i="4"/>
  <c r="F23" i="4"/>
  <c r="C23" i="4"/>
  <c r="K22" i="4"/>
  <c r="J22" i="4"/>
  <c r="I22" i="4"/>
  <c r="F22" i="4"/>
  <c r="C22" i="4"/>
  <c r="K21" i="4"/>
  <c r="J21" i="4"/>
  <c r="I21" i="4"/>
  <c r="F21" i="4"/>
  <c r="C21" i="4"/>
  <c r="K20" i="4"/>
  <c r="I20" i="4"/>
  <c r="J20" i="4"/>
  <c r="F20" i="4"/>
  <c r="C20" i="4"/>
  <c r="K19" i="4"/>
  <c r="J19" i="4"/>
  <c r="I19" i="4"/>
  <c r="F19" i="4"/>
  <c r="C19" i="4"/>
  <c r="K18" i="4"/>
  <c r="J18" i="4"/>
  <c r="I18" i="4"/>
  <c r="F18" i="4"/>
  <c r="C18" i="4"/>
  <c r="K17" i="4"/>
  <c r="I17" i="4"/>
  <c r="J17" i="4"/>
  <c r="F17" i="4"/>
  <c r="C17" i="4"/>
  <c r="K16" i="4"/>
  <c r="J16" i="4"/>
  <c r="I16" i="4"/>
  <c r="F16" i="4"/>
  <c r="C16" i="4"/>
  <c r="K15" i="4"/>
  <c r="J15" i="4"/>
  <c r="I15" i="4"/>
  <c r="F15" i="4"/>
  <c r="C15" i="4"/>
  <c r="K14" i="4"/>
  <c r="J14" i="4"/>
  <c r="I14" i="4"/>
  <c r="F14" i="4"/>
  <c r="C14" i="4"/>
  <c r="K13" i="4"/>
  <c r="J13" i="4"/>
  <c r="I13" i="4"/>
  <c r="F13" i="4"/>
  <c r="C13" i="4"/>
  <c r="K12" i="4"/>
  <c r="I12" i="4"/>
  <c r="J12" i="4"/>
  <c r="F12" i="4"/>
  <c r="C12" i="4"/>
  <c r="K11" i="4"/>
  <c r="J11" i="4"/>
  <c r="I11" i="4"/>
  <c r="F11" i="4"/>
  <c r="C11" i="4"/>
  <c r="K10" i="4"/>
  <c r="J10" i="4"/>
  <c r="I10" i="4"/>
  <c r="F10" i="4"/>
  <c r="C10" i="4"/>
  <c r="K9" i="4"/>
  <c r="I9" i="4"/>
  <c r="J9" i="4"/>
  <c r="F9" i="4"/>
  <c r="C9" i="4"/>
  <c r="K8" i="4"/>
  <c r="J8" i="4"/>
  <c r="I8" i="4"/>
  <c r="F8" i="4"/>
  <c r="C8" i="4"/>
  <c r="K7" i="4"/>
  <c r="J7" i="4"/>
  <c r="I7" i="4"/>
  <c r="F7" i="4"/>
  <c r="C7" i="4"/>
  <c r="A7" i="4"/>
  <c r="A8" i="4"/>
  <c r="A9" i="4"/>
  <c r="A10" i="4"/>
  <c r="K6" i="4"/>
  <c r="J6" i="4"/>
  <c r="I6" i="4"/>
  <c r="F6" i="4"/>
  <c r="C6" i="4"/>
  <c r="D25" i="1"/>
  <c r="D96" i="1"/>
  <c r="D53" i="1"/>
  <c r="C6" i="3"/>
  <c r="F6" i="3"/>
  <c r="I6" i="3"/>
  <c r="K6" i="3"/>
  <c r="J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C7" i="3"/>
  <c r="F7" i="3"/>
  <c r="I7" i="3"/>
  <c r="K7" i="3"/>
  <c r="J7" i="3"/>
  <c r="C8" i="3"/>
  <c r="F8" i="3"/>
  <c r="I8" i="3"/>
  <c r="K8" i="3"/>
  <c r="J8" i="3"/>
  <c r="C9" i="3"/>
  <c r="F9" i="3"/>
  <c r="I9" i="3"/>
  <c r="K9" i="3"/>
  <c r="J9" i="3"/>
  <c r="C10" i="3"/>
  <c r="F10" i="3"/>
  <c r="I10" i="3"/>
  <c r="K10" i="3"/>
  <c r="J10" i="3"/>
  <c r="C11" i="3"/>
  <c r="F11" i="3"/>
  <c r="I11" i="3"/>
  <c r="J11" i="3"/>
  <c r="K11" i="3"/>
  <c r="C12" i="3"/>
  <c r="F12" i="3"/>
  <c r="I12" i="3"/>
  <c r="J12" i="3"/>
  <c r="K12" i="3"/>
  <c r="C13" i="3"/>
  <c r="F13" i="3"/>
  <c r="I13" i="3"/>
  <c r="K13" i="3"/>
  <c r="J13" i="3"/>
  <c r="C14" i="3"/>
  <c r="F14" i="3"/>
  <c r="I14" i="3"/>
  <c r="K14" i="3"/>
  <c r="J14" i="3"/>
  <c r="C15" i="3"/>
  <c r="F15" i="3"/>
  <c r="I15" i="3"/>
  <c r="K15" i="3"/>
  <c r="J15" i="3"/>
  <c r="C16" i="3"/>
  <c r="F16" i="3"/>
  <c r="I16" i="3"/>
  <c r="K16" i="3"/>
  <c r="J16" i="3"/>
  <c r="C17" i="3"/>
  <c r="F17" i="3"/>
  <c r="I17" i="3"/>
  <c r="K17" i="3"/>
  <c r="J17" i="3"/>
  <c r="C18" i="3"/>
  <c r="F18" i="3"/>
  <c r="I18" i="3"/>
  <c r="K18" i="3"/>
  <c r="J18" i="3"/>
  <c r="C19" i="3"/>
  <c r="F19" i="3"/>
  <c r="I19" i="3"/>
  <c r="J19" i="3"/>
  <c r="K19" i="3"/>
  <c r="C20" i="3"/>
  <c r="F20" i="3"/>
  <c r="I20" i="3"/>
  <c r="J20" i="3"/>
  <c r="K20" i="3"/>
  <c r="C21" i="3"/>
  <c r="F21" i="3"/>
  <c r="I21" i="3"/>
  <c r="K21" i="3"/>
  <c r="J21" i="3"/>
  <c r="C28" i="3"/>
  <c r="F28" i="3"/>
  <c r="I28" i="3"/>
  <c r="K28" i="3"/>
  <c r="J28" i="3"/>
  <c r="A29" i="3"/>
  <c r="C29" i="3"/>
  <c r="F29" i="3"/>
  <c r="I29" i="3"/>
  <c r="K29" i="3"/>
  <c r="J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C30" i="3"/>
  <c r="F30" i="3"/>
  <c r="I30" i="3"/>
  <c r="K30" i="3"/>
  <c r="J30" i="3"/>
  <c r="C31" i="3"/>
  <c r="F31" i="3"/>
  <c r="I31" i="3"/>
  <c r="K31" i="3"/>
  <c r="J31" i="3"/>
  <c r="C32" i="3"/>
  <c r="F32" i="3"/>
  <c r="I32" i="3"/>
  <c r="K32" i="3"/>
  <c r="J32" i="3"/>
  <c r="C33" i="3"/>
  <c r="F33" i="3"/>
  <c r="I33" i="3"/>
  <c r="K33" i="3"/>
  <c r="J33" i="3"/>
  <c r="C34" i="3"/>
  <c r="F34" i="3"/>
  <c r="I34" i="3"/>
  <c r="K34" i="3"/>
  <c r="J34" i="3"/>
  <c r="C35" i="3"/>
  <c r="F35" i="3"/>
  <c r="I35" i="3"/>
  <c r="K35" i="3"/>
  <c r="J35" i="3"/>
  <c r="C36" i="3"/>
  <c r="F36" i="3"/>
  <c r="I36" i="3"/>
  <c r="K36" i="3"/>
  <c r="J36" i="3"/>
  <c r="C37" i="3"/>
  <c r="F37" i="3"/>
  <c r="I37" i="3"/>
  <c r="K37" i="3"/>
  <c r="J37" i="3"/>
  <c r="C38" i="3"/>
  <c r="F38" i="3"/>
  <c r="I38" i="3"/>
  <c r="K38" i="3"/>
  <c r="J38" i="3"/>
  <c r="C39" i="3"/>
  <c r="F39" i="3"/>
  <c r="I39" i="3"/>
  <c r="K39" i="3"/>
  <c r="J39" i="3"/>
  <c r="C40" i="3"/>
  <c r="F40" i="3"/>
  <c r="I40" i="3"/>
  <c r="K40" i="3"/>
  <c r="J40" i="3"/>
  <c r="C41" i="3"/>
  <c r="F41" i="3"/>
  <c r="I41" i="3"/>
  <c r="K41" i="3"/>
  <c r="J41" i="3"/>
  <c r="C42" i="3"/>
  <c r="F42" i="3"/>
  <c r="I42" i="3"/>
  <c r="K42" i="3"/>
  <c r="J42" i="3"/>
  <c r="C43" i="3"/>
  <c r="F43" i="3"/>
  <c r="I43" i="3"/>
  <c r="K43" i="3"/>
  <c r="J43" i="3"/>
  <c r="D19" i="1"/>
  <c r="D20" i="1"/>
  <c r="D21" i="1"/>
  <c r="D22" i="1"/>
  <c r="D23" i="1"/>
  <c r="D24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6" i="1"/>
  <c r="D47" i="1"/>
  <c r="D48" i="1"/>
  <c r="D49" i="1"/>
  <c r="D50" i="1"/>
  <c r="D51" i="1"/>
  <c r="D52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2" i="1"/>
  <c r="D73" i="1"/>
  <c r="D75" i="1"/>
  <c r="D76" i="1"/>
  <c r="D77" i="1"/>
  <c r="D78" i="1"/>
  <c r="D79" i="1"/>
  <c r="D80" i="1"/>
  <c r="D84" i="1"/>
  <c r="D88" i="1"/>
  <c r="D89" i="1"/>
  <c r="D90" i="1"/>
  <c r="D91" i="1"/>
  <c r="D92" i="1"/>
  <c r="D93" i="1"/>
  <c r="D94" i="1"/>
  <c r="D95" i="1"/>
  <c r="D97" i="1"/>
  <c r="D98" i="1"/>
  <c r="D99" i="1"/>
  <c r="D101" i="1"/>
  <c r="D102" i="1"/>
  <c r="D103" i="1"/>
  <c r="D104" i="1"/>
  <c r="D105" i="1"/>
  <c r="D106" i="1"/>
  <c r="D107" i="1"/>
  <c r="D108" i="1"/>
  <c r="D109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</calcChain>
</file>

<file path=xl/sharedStrings.xml><?xml version="1.0" encoding="utf-8"?>
<sst xmlns="http://schemas.openxmlformats.org/spreadsheetml/2006/main" count="355" uniqueCount="246">
  <si>
    <t>UZASADNIENIE</t>
  </si>
  <si>
    <t>1. Przedmiot regulacji:</t>
  </si>
  <si>
    <t>2. Omówienie podstawy prawnej:</t>
  </si>
  <si>
    <t>3. Konsultacje wymagane przepisami prawa (łącznie z przepisami wewnętrznymi):</t>
  </si>
  <si>
    <t xml:space="preserve">Zgodnie z obowiązującym stanem prawnym nie ma konieczności skierowania projektu uchwały do konsultacji. </t>
  </si>
  <si>
    <t>4. Uzasadnienie merytoryczne:</t>
  </si>
  <si>
    <t>Lp.</t>
  </si>
  <si>
    <t>Wyszczególnienie</t>
  </si>
  <si>
    <t>Zmiana</t>
  </si>
  <si>
    <t>Plan po zmianach</t>
  </si>
  <si>
    <t>Dochody ogółem</t>
  </si>
  <si>
    <t>1.1</t>
  </si>
  <si>
    <t>Dochody bieżące, z tego:</t>
  </si>
  <si>
    <t>1.1.1</t>
  </si>
  <si>
    <t>dochody z tytułu udziału we wpływach z podatku dochodowego od osób fizycznych</t>
  </si>
  <si>
    <t>1.1.2</t>
  </si>
  <si>
    <t>dochody z tytułu udziału we wpływach z podatku dochodowego od osób prawnych</t>
  </si>
  <si>
    <t>1.1.3</t>
  </si>
  <si>
    <t>z subwencji ogólnej</t>
  </si>
  <si>
    <t>1.1.4</t>
  </si>
  <si>
    <t>z tytułu dotacji i środków przeznaczonych na cele bieżące</t>
  </si>
  <si>
    <t>1.1.5</t>
  </si>
  <si>
    <t>pozostałe dochody bieżące, w tym:</t>
  </si>
  <si>
    <t>1.1.5.1</t>
  </si>
  <si>
    <t>z podatku od nieruchomości</t>
  </si>
  <si>
    <t>1.2</t>
  </si>
  <si>
    <t>Dochody majątkowe, w tym:</t>
  </si>
  <si>
    <t>1.2.1</t>
  </si>
  <si>
    <t>ze sprzedaży majątku</t>
  </si>
  <si>
    <t>1.2.2</t>
  </si>
  <si>
    <t>z tytułu dotacji oraz środków przeznaczonych na inwestycje</t>
  </si>
  <si>
    <t>Wydatki ogółem</t>
  </si>
  <si>
    <t>2.1</t>
  </si>
  <si>
    <t>Wydatki bieżące, w tym:</t>
  </si>
  <si>
    <t>2.1.1</t>
  </si>
  <si>
    <t>na wynagrodzenia i składki od nich naliczane</t>
  </si>
  <si>
    <t>2.1.2</t>
  </si>
  <si>
    <t>z tytułu poręczeń i gwarancji, w tym:</t>
  </si>
  <si>
    <t>2.1.2.1</t>
  </si>
  <si>
    <t>gwarancje i poręczenia podlegające wyłączeniu z limitu spłaty zobowiązań, o którym mowa w art. 243 ustawy</t>
  </si>
  <si>
    <t>2.1.3</t>
  </si>
  <si>
    <t>wydatki na obsługę długu, w tym:</t>
  </si>
  <si>
    <t>2.1.3.1</t>
  </si>
  <si>
    <t>odsetki i dyskonto podlegające wyłączeniu z limitu spłaty zobowiązań, o którym mowa w art. 243 ustawy, w terminie nie dłuższym niż 90 dni po zakończeniu programu, projektu lub zadania i otrzymaniu refundacji z tych środków (bez odsetek i dyskonta od zobowiązań na wkład krajowy)</t>
  </si>
  <si>
    <t>2.1.3.2</t>
  </si>
  <si>
    <t>odsetki i dyskonto podlegające wyłączeniu z limitu spłaty zobowiązań, o którym mowa w art. 243 ustawy, z tytułu zobowiązań zaciągniętych na wkład krajowy</t>
  </si>
  <si>
    <t>2.1.3.3</t>
  </si>
  <si>
    <t>pozostałe odsetki i dyskonto podlegające wyłączeniu z limitu spłaty zobowiązań, o którym mowa w art. 243 ustawy</t>
  </si>
  <si>
    <t>2.2</t>
  </si>
  <si>
    <t>Wydatki majątkowe, w tym:</t>
  </si>
  <si>
    <t>2.2.1</t>
  </si>
  <si>
    <t>Inwestycje i zakupy inwestycyjne, o których mowa w art. 236 ust. 4 pkt 1 ustawy, w tym:</t>
  </si>
  <si>
    <t>2.2.1.1</t>
  </si>
  <si>
    <t>wydatki o charakterze dotacyjnym na inwestycje i zakupy inwestycyjne</t>
  </si>
  <si>
    <t>Wynik budżetu</t>
  </si>
  <si>
    <t>3.1</t>
  </si>
  <si>
    <t>Kwota prognozowanej nadwyżki budżetu przeznaczana na spłatę kredytów, pożyczek i wykup papierów wartościowych</t>
  </si>
  <si>
    <t>Przychody budżetu</t>
  </si>
  <si>
    <t>4.1</t>
  </si>
  <si>
    <t>Kredyty, pożyczki, emisja papierów wartościowych, w tym:</t>
  </si>
  <si>
    <t>4.1.1</t>
  </si>
  <si>
    <t>na pokrycie deficytu budżetu</t>
  </si>
  <si>
    <t>4.2</t>
  </si>
  <si>
    <t>Nadwyżka budżetowa z lat ubiegłych, w tym:</t>
  </si>
  <si>
    <t>4.2.1</t>
  </si>
  <si>
    <t>4.3</t>
  </si>
  <si>
    <t>Wolne środki, o których mowa w art. 217 ust. 2 pkt 6 ustawy, w tym:</t>
  </si>
  <si>
    <t>4.3.1</t>
  </si>
  <si>
    <t>4.4</t>
  </si>
  <si>
    <t>Spłaty udzielonych pożyczek w latach ubiegłych, w tym:</t>
  </si>
  <si>
    <t>4.4.1</t>
  </si>
  <si>
    <t>4.5</t>
  </si>
  <si>
    <t>Inne przychody niezwiązane z zaciągnięciem długu, w tym:</t>
  </si>
  <si>
    <t>4.5.1</t>
  </si>
  <si>
    <t>Rozchody budżetu</t>
  </si>
  <si>
    <t>5.1</t>
  </si>
  <si>
    <t>Spłaty rat kapitałowych kredytów i pożyczek oraz wykup papierów wartościowych, w tym:</t>
  </si>
  <si>
    <t>5.1.1</t>
  </si>
  <si>
    <t>5.1.1.1</t>
  </si>
  <si>
    <t>5.1.1.2</t>
  </si>
  <si>
    <t>5.1.1.3</t>
  </si>
  <si>
    <t>kwota wyłączeń z tytułu wcześniejszej spłaty zobowiązań, określonych w art. 243 ust. 3b ustawy, z tego:</t>
  </si>
  <si>
    <t>5.1.1.3.1</t>
  </si>
  <si>
    <t>środkami nowego zobowiązania</t>
  </si>
  <si>
    <t>5.1.1.3.2</t>
  </si>
  <si>
    <t>wolnymi środkami, o których mowa w art. 217 ust. 2 pkt 6 ustawy</t>
  </si>
  <si>
    <t>5.1.1.3.3</t>
  </si>
  <si>
    <t>innymi środkami</t>
  </si>
  <si>
    <t>5.1.1.4</t>
  </si>
  <si>
    <t>kwota przypadających na dany rok kwot pozostałych ustawowych wyłączeń z limitu spłaty zobowiązań</t>
  </si>
  <si>
    <t>5.2</t>
  </si>
  <si>
    <t>Inne rozchody niezwiązane ze spłatą długu</t>
  </si>
  <si>
    <t>6</t>
  </si>
  <si>
    <t>Kwota długu, w tym:</t>
  </si>
  <si>
    <t>6.1</t>
  </si>
  <si>
    <t>kwota długu, którego planowana spłata dokona się z wydatków</t>
  </si>
  <si>
    <t>Relacja zrównoważenia wydatków bieżących, o której mowa w art. 242 ustawy</t>
  </si>
  <si>
    <t>x</t>
  </si>
  <si>
    <t>7.1</t>
  </si>
  <si>
    <t>Różnica między dochodami bieżącymi a wydatkami bieżącymi</t>
  </si>
  <si>
    <t>7.2</t>
  </si>
  <si>
    <t>Wskaźnik spłaty zobowiązań</t>
  </si>
  <si>
    <t>8.1</t>
  </si>
  <si>
    <t>8.1_vROD_2020</t>
  </si>
  <si>
    <t>8.1_vROD_2026</t>
  </si>
  <si>
    <t>8.2</t>
  </si>
  <si>
    <t>8.3</t>
  </si>
  <si>
    <t>8.3.1</t>
  </si>
  <si>
    <t>8.4</t>
  </si>
  <si>
    <t>TAK</t>
  </si>
  <si>
    <t>8.4.1</t>
  </si>
  <si>
    <t>Finansowanie programów, projektów lub zadań realizowanych z udziałem środków, o których mowa w art. 5 ust. 1 pkt 2 i 3 ustawy</t>
  </si>
  <si>
    <t>9.1</t>
  </si>
  <si>
    <t>Dochody bieżące na programy, projekty lub zadania finansowane z udziałem środków, o których mowa w art. 5 ust. 1 pkt 2 i 3 ustawy</t>
  </si>
  <si>
    <t>9.1.1</t>
  </si>
  <si>
    <t>Dotacje i środki o charakterze bieżącym na realizację programu, projektu lub zadania finansowanego z udziałem środków, o których mowa w art. 5 ust. 1 pkt 2 ustawy, w tym:</t>
  </si>
  <si>
    <t>9.1.1.1</t>
  </si>
  <si>
    <t>środki określone w art. 5 ust. 1 pkt 2 ustawy</t>
  </si>
  <si>
    <t>9.2</t>
  </si>
  <si>
    <t>Dochody majątkowe na programy, projekty lub zadania finansowane z udziałem środków, o których mowa w art. 5 ust. 1 pkt 2 i 3 ustawy</t>
  </si>
  <si>
    <t>9.2.1</t>
  </si>
  <si>
    <t>Dochody majątkowe na programy, projekty lub zadania finansowane z udziałem środków, o których mowa w art. 5 ust. 1 pkt 2 ustawy, w tym:</t>
  </si>
  <si>
    <t>9.2.1.1</t>
  </si>
  <si>
    <t>9.3</t>
  </si>
  <si>
    <t>Wydatki bieżące na programy, projekty lub zadania finansowane z udziałem środków, o których mowa w art. 5 ust. 1 pkt 2 i 3 ustawy</t>
  </si>
  <si>
    <t>9.3.1</t>
  </si>
  <si>
    <t>Wydatki bieżące na programy, projekty lub zadania finansowane z udziałem środków, o których mowa w art. 5 ust. 1 pkt 2 ustawy, w tym:</t>
  </si>
  <si>
    <t>9.3.1.1</t>
  </si>
  <si>
    <t>finansowane środkami określonymi w art. 5 ust. 1 pkt 2 ustawy</t>
  </si>
  <si>
    <t>9.4</t>
  </si>
  <si>
    <t>Wydatki majątkowe na programy, projekty lub zadania finansowane z udziałem środków, o których mowa w art. 5 ust. 1 pkt 2 i 3 ustawy</t>
  </si>
  <si>
    <t>9.4.1</t>
  </si>
  <si>
    <t>Wydatki majątkowe na programy, projekty lub zadania finansowane z udziałem środków, o których mowa w art. 5 ust. 1 pkt 2 ustawy, w tym:</t>
  </si>
  <si>
    <t>9.4.1.1</t>
  </si>
  <si>
    <t>Informacje uzupełniające o wybranych kategoriach finansowych</t>
  </si>
  <si>
    <t>10.1</t>
  </si>
  <si>
    <t>Wydatki objęte limitem, o którym mowa w art. 226 ust. 3 pkt 4 ustawy, z tego:</t>
  </si>
  <si>
    <t>10.1.1</t>
  </si>
  <si>
    <t>bieżące</t>
  </si>
  <si>
    <t>10.1.2</t>
  </si>
  <si>
    <t>majątkowe</t>
  </si>
  <si>
    <t>10.2</t>
  </si>
  <si>
    <t>Wydatki bieżące na pokrycie ujemnego wyniku finansowego samodzielnego publicznego zakładu opieki zdrowotnej</t>
  </si>
  <si>
    <t>10.3</t>
  </si>
  <si>
    <t>Wydatki na spłatę zobowiązań przejmowanych w związku z likwidacją lub przekształceniem samodzielnego publicznego zakładu opieki zdrowotnej</t>
  </si>
  <si>
    <t>10.4</t>
  </si>
  <si>
    <t>Kwota zobowiązań związku współtworzonego przez jednostkę samorządu terytorialnego przypadających do spłaty w danym roku budżetowym, podlegająca doliczeniu zgodnie z art. 244 ustawy</t>
  </si>
  <si>
    <t>10.5</t>
  </si>
  <si>
    <t>Kwota zobowiązań wynikających z przejęcia przez jednostkę samorządu terytorialnego zobowiązań po likwidowanych i przekształcanych samorządowych osobach prawnych</t>
  </si>
  <si>
    <t>10.6</t>
  </si>
  <si>
    <t>Spłaty, o których mowa w pkt. 5.1., wynikające wyłącznie z tytułu zobowiązań już zaciągniętych</t>
  </si>
  <si>
    <t>10.7</t>
  </si>
  <si>
    <t>Wydatki zmniejszające dług, w tym:</t>
  </si>
  <si>
    <t>10.7.1</t>
  </si>
  <si>
    <t>spłata zobowiązań wymagalnych z lat poprzednich, innych niż w pkt 10.7.3.</t>
  </si>
  <si>
    <t>10.7.2</t>
  </si>
  <si>
    <t>spłata zobowiązań zaliczanych do tytułu dłużnego – kredyt i pożyczka, w tym:</t>
  </si>
  <si>
    <t>10.7.2.1</t>
  </si>
  <si>
    <t>zobowiązań zaciągniętych po dniu 1 stycznia 2019 r. ,w tym:</t>
  </si>
  <si>
    <t>10.7.2.1.1</t>
  </si>
  <si>
    <t>dokonywana w formie wydatku bieżącego</t>
  </si>
  <si>
    <t>10.7.3</t>
  </si>
  <si>
    <t>wypłaty z tytułu wymagalnych poręczeń i gwarancji</t>
  </si>
  <si>
    <t>10.8</t>
  </si>
  <si>
    <t>Kwota wzrostu(+)/spadku(-) kwoty długu wynikająca z operacji nie kasowych (m.in. umorzenia, różnice kursowe)</t>
  </si>
  <si>
    <t>10.9</t>
  </si>
  <si>
    <t>Wcześniejsza spłata zobowiązań, wyłączona z limitu spłaty zobowiązań, dokonywana w formie wydatków budżetowych</t>
  </si>
  <si>
    <t>Dane dotyczące emitowanych obligacji przychodowych</t>
  </si>
  <si>
    <t>11.1</t>
  </si>
  <si>
    <t>Środki z przedsięwzięcia gromadzone na rachunku bankowym, w tym:</t>
  </si>
  <si>
    <t>11.1.1</t>
  </si>
  <si>
    <t>środki na zaspokojenie roszczeń obligatariuszy</t>
  </si>
  <si>
    <t>11.2</t>
  </si>
  <si>
    <t>Wydatki bieżące z tytułu świadczenia emitenta należnego obligatariuszom, nieuwzględniane w limicie spłaty zobowiązań</t>
  </si>
  <si>
    <t>Stopnie niezachowania relacji określonych w art. 242-244 w przypadku określonym w ... ustawy</t>
  </si>
  <si>
    <t>12.1</t>
  </si>
  <si>
    <t>Stopień niezachowania relacji zrównoważenia wydatków bieżących, o której mowa w poz. 7.2.</t>
  </si>
  <si>
    <t>12.2</t>
  </si>
  <si>
    <t>Stopień niezachowania wskaźnika spłaty zobowiązań, o którym mowa w poz. 8.4.</t>
  </si>
  <si>
    <t>12.3</t>
  </si>
  <si>
    <t>Stopień niezachowania wskaźnika spłaty zobowiązań, o którym mowa w poz. 8.4.1.</t>
  </si>
  <si>
    <t>10.10</t>
  </si>
  <si>
    <t>Wykup papierów wartościowych, spłaty rat kredytów i pożyczek wraz z należnymi odsetkami i dyskontem, odpowiednio emitowanych lub zaciągniętych do równowartości kwoty ubytku w wykonanych dochodach jednostki samorządu terytorialnego będącego skutkiem wystąpienia COVID-19</t>
  </si>
  <si>
    <t>10.11</t>
  </si>
  <si>
    <t>Wydatki bieżące podlegające ustawowemu wyłączeniu z limitu spłaty zobowiązań</t>
  </si>
  <si>
    <t>1.</t>
  </si>
  <si>
    <t>3.</t>
  </si>
  <si>
    <t>Horyzont czasowy</t>
  </si>
  <si>
    <t>DOCHODY</t>
  </si>
  <si>
    <t>WYDATKI</t>
  </si>
  <si>
    <t>WYNIK BUDŻETOWY</t>
  </si>
  <si>
    <t>Plan 
przed zmianą</t>
  </si>
  <si>
    <t>zmiana (+/-)</t>
  </si>
  <si>
    <t>Plan 
po zmianie</t>
  </si>
  <si>
    <t>2.</t>
  </si>
  <si>
    <t>4.</t>
  </si>
  <si>
    <t>5.</t>
  </si>
  <si>
    <t>6.</t>
  </si>
  <si>
    <t>7.</t>
  </si>
  <si>
    <t>8.</t>
  </si>
  <si>
    <t>9.</t>
  </si>
  <si>
    <t>10.</t>
  </si>
  <si>
    <t>PRZYCHODY</t>
  </si>
  <si>
    <t>ROZCHODY</t>
  </si>
  <si>
    <t>WYNIK FINANSOWY</t>
  </si>
  <si>
    <t>Ocena skutków regulacji:</t>
  </si>
  <si>
    <t>Zmiany dochodów, wydatków, przychodów i rozchodów oraz wynik budżetowy i finansowy w latach 2011-2026</t>
  </si>
  <si>
    <t>11.</t>
  </si>
  <si>
    <t>12.</t>
  </si>
  <si>
    <t>13.</t>
  </si>
  <si>
    <t>Skutkiem uchwały jest zmiana wieloletniej prognozy finansowej Województwa Kujawsko-Pomorskiego na lata 2011-2026, zgodnie z załącznikami do niniejszej uchwały.</t>
  </si>
  <si>
    <t>Relacja określona po lewej stronie nierówności we wzorze, o którym mowa w art. 243 ust. 1 ustawy (po uwzględnieniu zobowiązań związku współtworzonego przez jednostkę samorządu terytorialnego oraz po uwzględnieniu ustawowych wyłączeń przypadających na dany rok)</t>
  </si>
  <si>
    <t>Dopuszczalny limit spłaty zobowiązań określony po prawej stronie nierówności we wzorze, o którym mowa w art. 243 ustawy, po uwzględnieniu ustawowych wyłączeń, obliczony w oparciu o plan 3 kwartału roku poprzedzającego pierwszy rok prognozy (wskaźnik ustalony w oparciu o średnią arytmetyczną z poprzednich lat)</t>
  </si>
  <si>
    <t>Dopuszczalny limit spłaty zobowiązań określony po prawej stronie nierówności we wzorze, o którym mowa w art. 243 ustawy, po uwzględnieniu ustawowych wyłączeń, obliczony w oparciu o wykonanie roku poprzedzającego pierwszy rok prognozy (wskaźnik ustalony w oparciu o średnią arytmetyczną z poprzednich lat)</t>
  </si>
  <si>
    <t>Informacja o spełnieniu wskaźnika spłaty zobowiązań określonego w art. 243 ustawy, po uwzględnieniu zobowiązań związku współtworzonego przez jednostkę samorządu terytorialnego oraz po uwzględnieniu ustawowych wyłączeń, obliczonego w oparciu o plan 3 kwartałów roku poprzedzającego rok budżetowy</t>
  </si>
  <si>
    <t>Informacja o spełnieniu wskaźnika spłaty zobowiązań określonego w art. 243 ustawy, po uwzględnieniu zobowiązań związku współtworzonego przez jednostkę samorządu terytorialnego oraz po uwzględnieniu ustawowych wyłączeń, obliczonego w oparciu o wykonanie roku poprzedzającego rok budżetowy</t>
  </si>
  <si>
    <t>Różnica między dochodami bieżącymi, skorygowanymi o środki a wydatkami bieżącymi</t>
  </si>
  <si>
    <t xml:space="preserve">      Relacja określona po prawej stronie nierówności we wzorze, o którym
      mowa w art. 243 ust. 1 ustawy, ustalona dla danego roku (wskaźnik 
      jednoroczny)</t>
  </si>
  <si>
    <t>łączna kwota przypadających na dany rok kwot ustawowych wyłączeń z limitu spłaty zobowiązań, w tym:</t>
  </si>
  <si>
    <t>kwota przypadających na dany rok kwot wyłączeń określonych w art. 243 ust. 3 ustawy</t>
  </si>
  <si>
    <t>kwota przypadających na dany rok kwot wyłączeń określonych w art. 243 ust. 3a ustawy</t>
  </si>
  <si>
    <t>Uchwała dotyczy zmiany wieloletniej prognozy finansowej Województwa Kujawsko-Pomorskiego na lata 2022-2039.</t>
  </si>
  <si>
    <t>Szczegółowy zakres zmian budżetu województwa na 2022 r., które wpływają na załącznik nr 1 do wieloletniej prognozy finansowej przedstawia poniższa tabela:</t>
  </si>
  <si>
    <t>Plan na 2022 rok
(przed zmianą)</t>
  </si>
  <si>
    <t>Obowiązująca wieloletnia prognoza finansowa Województwa Kujawsko-Pomorskiego obejmuje lata 2022-2039.</t>
  </si>
  <si>
    <t>Art. 226-229 i 232 ustawy z dnia 27 sierpnia 2009 r. o finansach publicznych określają szczegółowość wieloletniej prognozy finansowej jednostki samorządu terytorialnego, tj. minimalny zakres informacji i danych jakie powinny się w niej znaleźć.</t>
  </si>
  <si>
    <t>Zestawienie zmian w planowanych dochodach, wydatkach oraz przychodach w latach 2022-2039 przedstawia załączona tabela.</t>
  </si>
  <si>
    <t>Zmiany dochodów, wydatków, przychodów i rozchodów oraz wynik budżetowy i finansowy w latach 2022-2039</t>
  </si>
  <si>
    <t>Zgodnie z art. 18 pkt 20 ustawy z dnia 5 czerwca 1998 r. o samorządzie województwa  (Dz. U. z 2022 r. poz. 547, z późn. zm.) do kompetencji sejmiku województwa należy podejmowanie uchwał w innych sprawach zastrzeżonych ustawami. Natomiast art. 231 ustawy z dnia 27 sierpnia 2009 r. o finansach publicznych (Dz. U. z 2022 r. poz. 1634, z późn. zm.) uprawnia organ stanowiący do zmiany kwot wydatków na zaplanowane w wieloletniej prognozie finansowej przedsięwzięcia.</t>
  </si>
  <si>
    <t xml:space="preserve">W powyższej uchwale wprowadzone są zmiany wynikające ze zmiany budżetu województwa na 2022 r. dokonane uchwałą Zarządu Województwa Kujawsko-Pomorskiego Nr 39/1544/22 z dnia 4 października 2022 r. zmieniającą uchwałę w sprawie budżetu województwa na rok  2022 a także zmiany ujęte w projekcie uchwały Sejmiku Województwa Kujawsko-Pomorskiego w sprawie zmiany budżetu województwa na rok 2022. </t>
  </si>
  <si>
    <t>Dokonuje się zmian w zakresie planowanych dochodów i przychodów. Zmiany wynikają z:</t>
  </si>
  <si>
    <t>1. zwiększenia planowanych dochodów w 2022 r. z tytułu wpływów z podatku dochodowego od osób fizycznych o kwotę 32.676.640,94 zł,</t>
  </si>
  <si>
    <t xml:space="preserve">a)  wynikające z rozliczenia dochodów i wydatków nimi finansowanych związanych ze szczególnymi zasadami wykonywania budżetu: </t>
  </si>
  <si>
    <t xml:space="preserve">   - zadań związanych z ochroną gruntów rolnych</t>
  </si>
  <si>
    <t xml:space="preserve">   - pozostałych zadań</t>
  </si>
  <si>
    <t>b) wynikające z rozliczenia środków, o których mowa w art. 5 ust. 1 pkt 2 ustawy o finansach publicznych</t>
  </si>
  <si>
    <t>c) pozostałe wolne środki</t>
  </si>
  <si>
    <t xml:space="preserve">    - ujęte w budżecie województwa na 2022 r.</t>
  </si>
  <si>
    <t xml:space="preserve">    - rozdysponowane w wieloletniej prognozie finansowej na lata 2025-2028</t>
  </si>
  <si>
    <t xml:space="preserve">    - pozostałe do rozdysponowania </t>
  </si>
  <si>
    <t>Dokonuje się zmiany w wieloletniej prognozie finansowej Województwa Kujawsko-Pomorskiego na lata 2022-2039. Zmiany wynikają ze zmiany budżetu województwa na 2022 r.</t>
  </si>
  <si>
    <t>3. zmniejszenia planowanego na 2022 r. deficytu budżetowego o kwotę 32.676.640,94 zł,</t>
  </si>
  <si>
    <t>2. zmniejszenia planowanych przychodów w 2022 r. stanowiących wolne środki, o których mowa w art. 217 ust. 2 pkt 6 ustawy o finansach publicznych o kwotę 32.676.640,94 zł,</t>
  </si>
  <si>
    <t>Pozostałe do rozdysponowania środki mogą okazać się niezbędne na pokrycie rosnących kosztów w kolejnych latach w wyniku postępującej inflacji.</t>
  </si>
  <si>
    <t>4. z rozliczenia wolnych środków na dzień 31 grudnia 2021 r. zgodnie ze sprawozdaniem z wykonania budżetu województwa 
   za rok 2021 oraz sprawozdaniem Rb-NDS</t>
  </si>
  <si>
    <t>Skutkiem uchwały jest zmiana wieloletniej prognozy finansowej Województwa Kujawsko-Pomorskiego na lata 2022-2039, zgodnie z załącznikiem do niniejszej uchwały.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</si>
</sst>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6" formatCode="_-* #,##0.00\ _z_ł_-;\-* #,##0.00\ _z_ł_-;_-* \-??\ _z_ł_-;_-@_-"/>
    <numFmt numFmtId="167" formatCode="#,##0.00_ ;[Red]\-#,##0.00\ "/>
    <numFmt numFmtId="168" formatCode="#,##0.00\ &quot;zł&quot;"/>
  </numFmts>
  <fonts count="54">
    <font>
      <sz val="11"/>
      <color indexed="8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zcionka tekstu podstawowego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zcionka tekstu podstawowego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zcionka tekstu podstawowego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zcionka tekstu podstawowego"/>
      <family val="2"/>
      <charset val="238"/>
    </font>
    <font>
      <sz val="11"/>
      <color indexed="60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52"/>
      <name val="Calibri"/>
      <family val="2"/>
      <charset val="238"/>
    </font>
    <font>
      <sz val="10"/>
      <name val="Arial PL"/>
      <charset val="238"/>
    </font>
    <font>
      <b/>
      <sz val="11"/>
      <color indexed="8"/>
      <name val="Czcionka tekstu podstawowego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zcionka tekstu podstawowego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indexed="20"/>
      <name val="Calibri"/>
      <family val="2"/>
      <charset val="238"/>
    </font>
    <font>
      <sz val="10"/>
      <color indexed="8"/>
      <name val="Czcionka tekstu podstawowego"/>
      <family val="2"/>
      <charset val="238"/>
    </font>
    <font>
      <b/>
      <sz val="14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2"/>
      <color indexed="8"/>
      <name val="Czcionka tekstu podstawowego"/>
      <family val="2"/>
      <charset val="238"/>
    </font>
    <font>
      <sz val="12"/>
      <color indexed="8"/>
      <name val="Times New Roman"/>
      <family val="1"/>
      <charset val="238"/>
    </font>
    <font>
      <sz val="12"/>
      <color indexed="8"/>
      <name val="Czcionka tekstu podstawowego"/>
      <family val="2"/>
      <charset val="238"/>
    </font>
    <font>
      <sz val="12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b/>
      <sz val="10"/>
      <color indexed="8"/>
      <name val="Czcionka tekstu podstawowego"/>
      <family val="2"/>
      <charset val="238"/>
    </font>
    <font>
      <sz val="10"/>
      <name val="Times New Roman"/>
      <family val="1"/>
      <charset val="238"/>
    </font>
    <font>
      <sz val="11"/>
      <color theme="1"/>
      <name val="Czcionka tekstu podstawowego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25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25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7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64"/>
      </right>
      <top style="thin">
        <color indexed="8"/>
      </top>
      <bottom/>
      <diagonal/>
    </border>
    <border>
      <left style="medium">
        <color indexed="8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07">
    <xf numFmtId="0" fontId="0" fillId="0" borderId="0"/>
    <xf numFmtId="0" fontId="50" fillId="2" borderId="0" applyNumberFormat="0" applyBorder="0" applyAlignment="0" applyProtection="0"/>
    <xf numFmtId="0" fontId="1" fillId="2" borderId="0" applyNumberFormat="0" applyBorder="0" applyAlignment="0" applyProtection="0"/>
    <xf numFmtId="0" fontId="50" fillId="3" borderId="0" applyNumberFormat="0" applyBorder="0" applyAlignment="0" applyProtection="0"/>
    <xf numFmtId="0" fontId="1" fillId="3" borderId="0" applyNumberFormat="0" applyBorder="0" applyAlignment="0" applyProtection="0"/>
    <xf numFmtId="0" fontId="50" fillId="4" borderId="0" applyNumberFormat="0" applyBorder="0" applyAlignment="0" applyProtection="0"/>
    <xf numFmtId="0" fontId="1" fillId="4" borderId="0" applyNumberFormat="0" applyBorder="0" applyAlignment="0" applyProtection="0"/>
    <xf numFmtId="0" fontId="50" fillId="5" borderId="0" applyNumberFormat="0" applyBorder="0" applyAlignment="0" applyProtection="0"/>
    <xf numFmtId="0" fontId="1" fillId="5" borderId="0" applyNumberFormat="0" applyBorder="0" applyAlignment="0" applyProtection="0"/>
    <xf numFmtId="0" fontId="50" fillId="6" borderId="0" applyNumberFormat="0" applyBorder="0" applyAlignment="0" applyProtection="0"/>
    <xf numFmtId="0" fontId="1" fillId="6" borderId="0" applyNumberFormat="0" applyBorder="0" applyAlignment="0" applyProtection="0"/>
    <xf numFmtId="0" fontId="50" fillId="7" borderId="0" applyNumberFormat="0" applyBorder="0" applyAlignment="0" applyProtection="0"/>
    <xf numFmtId="0" fontId="1" fillId="7" borderId="0" applyNumberFormat="0" applyBorder="0" applyAlignment="0" applyProtection="0"/>
    <xf numFmtId="0" fontId="50" fillId="8" borderId="0" applyNumberFormat="0" applyBorder="0" applyAlignment="0" applyProtection="0"/>
    <xf numFmtId="0" fontId="1" fillId="8" borderId="0" applyNumberFormat="0" applyBorder="0" applyAlignment="0" applyProtection="0"/>
    <xf numFmtId="0" fontId="50" fillId="9" borderId="0" applyNumberFormat="0" applyBorder="0" applyAlignment="0" applyProtection="0"/>
    <xf numFmtId="0" fontId="1" fillId="9" borderId="0" applyNumberFormat="0" applyBorder="0" applyAlignment="0" applyProtection="0"/>
    <xf numFmtId="0" fontId="50" fillId="10" borderId="0" applyNumberFormat="0" applyBorder="0" applyAlignment="0" applyProtection="0"/>
    <xf numFmtId="0" fontId="1" fillId="10" borderId="0" applyNumberFormat="0" applyBorder="0" applyAlignment="0" applyProtection="0"/>
    <xf numFmtId="0" fontId="50" fillId="5" borderId="0" applyNumberFormat="0" applyBorder="0" applyAlignment="0" applyProtection="0"/>
    <xf numFmtId="0" fontId="1" fillId="5" borderId="0" applyNumberFormat="0" applyBorder="0" applyAlignment="0" applyProtection="0"/>
    <xf numFmtId="0" fontId="50" fillId="8" borderId="0" applyNumberFormat="0" applyBorder="0" applyAlignment="0" applyProtection="0"/>
    <xf numFmtId="0" fontId="1" fillId="8" borderId="0" applyNumberFormat="0" applyBorder="0" applyAlignment="0" applyProtection="0"/>
    <xf numFmtId="0" fontId="50" fillId="11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3" fillId="12" borderId="0" applyNumberFormat="0" applyBorder="0" applyAlignment="0" applyProtection="0"/>
    <xf numFmtId="0" fontId="2" fillId="9" borderId="0" applyNumberFormat="0" applyBorder="0" applyAlignment="0" applyProtection="0"/>
    <xf numFmtId="0" fontId="3" fillId="9" borderId="0" applyNumberFormat="0" applyBorder="0" applyAlignment="0" applyProtection="0"/>
    <xf numFmtId="0" fontId="2" fillId="10" borderId="0" applyNumberFormat="0" applyBorder="0" applyAlignment="0" applyProtection="0"/>
    <xf numFmtId="0" fontId="3" fillId="10" borderId="0" applyNumberFormat="0" applyBorder="0" applyAlignment="0" applyProtection="0"/>
    <xf numFmtId="0" fontId="2" fillId="13" borderId="0" applyNumberFormat="0" applyBorder="0" applyAlignment="0" applyProtection="0"/>
    <xf numFmtId="0" fontId="3" fillId="13" borderId="0" applyNumberFormat="0" applyBorder="0" applyAlignment="0" applyProtection="0"/>
    <xf numFmtId="0" fontId="2" fillId="14" borderId="0" applyNumberFormat="0" applyBorder="0" applyAlignment="0" applyProtection="0"/>
    <xf numFmtId="0" fontId="3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15" borderId="0" applyNumberFormat="0" applyBorder="0" applyAlignment="0" applyProtection="0"/>
    <xf numFmtId="0" fontId="2" fillId="16" borderId="0" applyNumberFormat="0" applyBorder="0" applyAlignment="0" applyProtection="0"/>
    <xf numFmtId="0" fontId="3" fillId="16" borderId="0" applyNumberFormat="0" applyBorder="0" applyAlignment="0" applyProtection="0"/>
    <xf numFmtId="0" fontId="2" fillId="17" borderId="0" applyNumberFormat="0" applyBorder="0" applyAlignment="0" applyProtection="0"/>
    <xf numFmtId="0" fontId="3" fillId="17" borderId="0" applyNumberFormat="0" applyBorder="0" applyAlignment="0" applyProtection="0"/>
    <xf numFmtId="0" fontId="2" fillId="18" borderId="0" applyNumberFormat="0" applyBorder="0" applyAlignment="0" applyProtection="0"/>
    <xf numFmtId="0" fontId="3" fillId="18" borderId="0" applyNumberFormat="0" applyBorder="0" applyAlignment="0" applyProtection="0"/>
    <xf numFmtId="0" fontId="2" fillId="13" borderId="0" applyNumberFormat="0" applyBorder="0" applyAlignment="0" applyProtection="0"/>
    <xf numFmtId="0" fontId="3" fillId="13" borderId="0" applyNumberFormat="0" applyBorder="0" applyAlignment="0" applyProtection="0"/>
    <xf numFmtId="0" fontId="2" fillId="14" borderId="0" applyNumberFormat="0" applyBorder="0" applyAlignment="0" applyProtection="0"/>
    <xf numFmtId="0" fontId="3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7" borderId="1" applyNumberFormat="0" applyAlignment="0" applyProtection="0"/>
    <xf numFmtId="0" fontId="6" fillId="20" borderId="2" applyNumberFormat="0" applyAlignment="0" applyProtection="0"/>
    <xf numFmtId="0" fontId="7" fillId="20" borderId="2" applyNumberFormat="0" applyAlignment="0" applyProtection="0"/>
    <xf numFmtId="0" fontId="8" fillId="4" borderId="0" applyNumberFormat="0" applyBorder="0" applyAlignment="0" applyProtection="0"/>
    <xf numFmtId="0" fontId="9" fillId="4" borderId="0" applyNumberFormat="0" applyBorder="0" applyAlignment="0" applyProtection="0"/>
    <xf numFmtId="166" fontId="50" fillId="0" borderId="0" applyFill="0" applyBorder="0" applyAlignment="0" applyProtection="0"/>
    <xf numFmtId="0" fontId="10" fillId="0" borderId="3" applyNumberFormat="0" applyFill="0" applyAlignment="0" applyProtection="0"/>
    <xf numFmtId="0" fontId="11" fillId="0" borderId="3" applyNumberFormat="0" applyFill="0" applyAlignment="0" applyProtection="0"/>
    <xf numFmtId="0" fontId="12" fillId="21" borderId="4" applyNumberFormat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7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21" fillId="22" borderId="0" applyNumberFormat="0" applyBorder="0" applyAlignment="0" applyProtection="0"/>
    <xf numFmtId="0" fontId="2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2" fillId="0" borderId="0"/>
    <xf numFmtId="0" fontId="23" fillId="0" borderId="0"/>
    <xf numFmtId="0" fontId="1" fillId="0" borderId="0"/>
    <xf numFmtId="0" fontId="1" fillId="0" borderId="0"/>
    <xf numFmtId="0" fontId="50" fillId="0" borderId="0"/>
    <xf numFmtId="0" fontId="50" fillId="0" borderId="0"/>
    <xf numFmtId="0" fontId="23" fillId="0" borderId="0"/>
    <xf numFmtId="0" fontId="23" fillId="0" borderId="0"/>
    <xf numFmtId="0" fontId="1" fillId="0" borderId="0"/>
    <xf numFmtId="0" fontId="53" fillId="0" borderId="0"/>
    <xf numFmtId="0" fontId="24" fillId="20" borderId="1" applyNumberFormat="0" applyAlignment="0" applyProtection="0"/>
    <xf numFmtId="0" fontId="25" fillId="20" borderId="1" applyNumberFormat="0" applyAlignment="0" applyProtection="0"/>
    <xf numFmtId="9" fontId="50" fillId="0" borderId="0" applyFill="0" applyBorder="0" applyAlignment="0" applyProtection="0"/>
    <xf numFmtId="9" fontId="50" fillId="0" borderId="0" applyFill="0" applyBorder="0" applyAlignment="0" applyProtection="0"/>
    <xf numFmtId="9" fontId="50" fillId="0" borderId="0" applyFill="0" applyBorder="0" applyAlignment="0" applyProtection="0"/>
    <xf numFmtId="9" fontId="50" fillId="0" borderId="0" applyFill="0" applyBorder="0" applyAlignment="0" applyProtection="0"/>
    <xf numFmtId="9" fontId="50" fillId="0" borderId="0" applyFill="0" applyBorder="0" applyAlignment="0" applyProtection="0"/>
    <xf numFmtId="9" fontId="50" fillId="0" borderId="0" applyFill="0" applyBorder="0" applyAlignment="0" applyProtection="0"/>
    <xf numFmtId="9" fontId="50" fillId="0" borderId="0" applyFill="0" applyBorder="0" applyAlignment="0" applyProtection="0"/>
    <xf numFmtId="0" fontId="26" fillId="0" borderId="0"/>
    <xf numFmtId="0" fontId="27" fillId="0" borderId="8" applyNumberFormat="0" applyFill="0" applyAlignment="0" applyProtection="0"/>
    <xf numFmtId="0" fontId="28" fillId="0" borderId="8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0" fillId="23" borderId="9" applyNumberFormat="0" applyAlignment="0" applyProtection="0"/>
    <xf numFmtId="0" fontId="50" fillId="23" borderId="9" applyNumberFormat="0" applyAlignment="0" applyProtection="0"/>
    <xf numFmtId="0" fontId="34" fillId="3" borderId="0" applyNumberFormat="0" applyBorder="0" applyAlignment="0" applyProtection="0"/>
    <xf numFmtId="0" fontId="35" fillId="3" borderId="0" applyNumberFormat="0" applyBorder="0" applyAlignment="0" applyProtection="0"/>
  </cellStyleXfs>
  <cellXfs count="179">
    <xf numFmtId="0" fontId="0" fillId="0" borderId="0" xfId="0"/>
    <xf numFmtId="0" fontId="36" fillId="0" borderId="0" xfId="0" applyFont="1" applyFill="1" applyAlignment="1" applyProtection="1">
      <alignment horizontal="center" vertical="center" wrapText="1"/>
    </xf>
    <xf numFmtId="0" fontId="36" fillId="0" borderId="0" xfId="0" applyFont="1" applyFill="1" applyAlignment="1" applyProtection="1">
      <alignment vertical="center" wrapText="1"/>
    </xf>
    <xf numFmtId="0" fontId="36" fillId="0" borderId="0" xfId="0" applyFont="1" applyFill="1" applyAlignment="1" applyProtection="1">
      <alignment horizontal="right" vertical="center" wrapText="1"/>
    </xf>
    <xf numFmtId="0" fontId="40" fillId="0" borderId="0" xfId="0" applyFont="1" applyFill="1" applyAlignment="1" applyProtection="1">
      <alignment vertical="center" wrapText="1"/>
    </xf>
    <xf numFmtId="0" fontId="42" fillId="0" borderId="0" xfId="0" applyFont="1" applyFill="1" applyAlignment="1" applyProtection="1">
      <alignment vertical="center" wrapText="1"/>
    </xf>
    <xf numFmtId="0" fontId="42" fillId="0" borderId="0" xfId="0" applyFont="1" applyFill="1" applyAlignment="1" applyProtection="1">
      <alignment wrapText="1"/>
    </xf>
    <xf numFmtId="0" fontId="41" fillId="0" borderId="0" xfId="0" applyFont="1" applyFill="1" applyAlignment="1" applyProtection="1">
      <alignment horizontal="left" vertical="center" wrapText="1"/>
    </xf>
    <xf numFmtId="0" fontId="39" fillId="0" borderId="0" xfId="0" applyFont="1" applyFill="1" applyAlignment="1" applyProtection="1">
      <alignment wrapText="1"/>
    </xf>
    <xf numFmtId="0" fontId="45" fillId="0" borderId="0" xfId="0" applyFont="1" applyFill="1" applyAlignment="1" applyProtection="1">
      <alignment vertical="center" wrapText="1"/>
    </xf>
    <xf numFmtId="0" fontId="46" fillId="0" borderId="10" xfId="0" applyFont="1" applyFill="1" applyBorder="1" applyAlignment="1" applyProtection="1">
      <alignment horizontal="center" vertical="center" wrapText="1"/>
    </xf>
    <xf numFmtId="0" fontId="46" fillId="0" borderId="0" xfId="0" applyFont="1" applyFill="1" applyAlignment="1" applyProtection="1">
      <alignment wrapText="1"/>
    </xf>
    <xf numFmtId="0" fontId="46" fillId="0" borderId="0" xfId="0" applyFont="1" applyFill="1" applyAlignment="1" applyProtection="1">
      <alignment vertical="center" wrapText="1"/>
    </xf>
    <xf numFmtId="0" fontId="39" fillId="0" borderId="10" xfId="0" applyFont="1" applyFill="1" applyBorder="1" applyAlignment="1" applyProtection="1">
      <alignment horizontal="left" vertical="center" wrapText="1"/>
    </xf>
    <xf numFmtId="0" fontId="39" fillId="0" borderId="10" xfId="0" applyFont="1" applyFill="1" applyBorder="1" applyAlignment="1" applyProtection="1">
      <alignment vertical="center" wrapText="1"/>
    </xf>
    <xf numFmtId="167" fontId="39" fillId="0" borderId="10" xfId="81" applyNumberFormat="1" applyFont="1" applyFill="1" applyBorder="1" applyAlignment="1" applyProtection="1">
      <alignment vertical="center" shrinkToFit="1"/>
    </xf>
    <xf numFmtId="4" fontId="39" fillId="0" borderId="10" xfId="81" applyNumberFormat="1" applyFont="1" applyFill="1" applyBorder="1" applyAlignment="1" applyProtection="1">
      <alignment vertical="center" shrinkToFit="1"/>
    </xf>
    <xf numFmtId="0" fontId="39" fillId="0" borderId="0" xfId="0" applyFont="1" applyFill="1" applyAlignment="1" applyProtection="1">
      <alignment vertical="center" wrapText="1"/>
    </xf>
    <xf numFmtId="0" fontId="41" fillId="0" borderId="10" xfId="0" applyFont="1" applyFill="1" applyBorder="1" applyAlignment="1" applyProtection="1">
      <alignment horizontal="left" vertical="center" wrapText="1"/>
    </xf>
    <xf numFmtId="0" fontId="41" fillId="0" borderId="10" xfId="0" applyFont="1" applyFill="1" applyBorder="1" applyAlignment="1" applyProtection="1">
      <alignment horizontal="left" vertical="center" wrapText="1" indent="2"/>
    </xf>
    <xf numFmtId="167" fontId="41" fillId="0" borderId="10" xfId="81" applyNumberFormat="1" applyFont="1" applyFill="1" applyBorder="1" applyAlignment="1" applyProtection="1">
      <alignment vertical="center" shrinkToFit="1"/>
    </xf>
    <xf numFmtId="4" fontId="41" fillId="0" borderId="10" xfId="81" applyNumberFormat="1" applyFont="1" applyFill="1" applyBorder="1" applyAlignment="1" applyProtection="1">
      <alignment vertical="center" shrinkToFit="1"/>
    </xf>
    <xf numFmtId="0" fontId="41" fillId="0" borderId="10" xfId="0" applyFont="1" applyFill="1" applyBorder="1" applyAlignment="1" applyProtection="1">
      <alignment horizontal="left" vertical="center" wrapText="1" indent="4"/>
    </xf>
    <xf numFmtId="0" fontId="41" fillId="0" borderId="10" xfId="0" applyFont="1" applyFill="1" applyBorder="1" applyAlignment="1" applyProtection="1">
      <alignment horizontal="left" vertical="center" wrapText="1" indent="6"/>
    </xf>
    <xf numFmtId="0" fontId="40" fillId="0" borderId="0" xfId="0" applyFont="1" applyFill="1" applyAlignment="1" applyProtection="1">
      <alignment wrapText="1"/>
    </xf>
    <xf numFmtId="0" fontId="41" fillId="0" borderId="11" xfId="0" applyFont="1" applyFill="1" applyBorder="1" applyAlignment="1" applyProtection="1">
      <alignment horizontal="left" vertical="center" wrapText="1" indent="6"/>
    </xf>
    <xf numFmtId="0" fontId="39" fillId="0" borderId="10" xfId="0" applyFont="1" applyFill="1" applyBorder="1" applyAlignment="1" applyProtection="1">
      <alignment horizontal="left" vertical="center" wrapText="1" indent="2"/>
    </xf>
    <xf numFmtId="4" fontId="39" fillId="0" borderId="10" xfId="0" applyNumberFormat="1" applyFont="1" applyFill="1" applyBorder="1" applyAlignment="1" applyProtection="1">
      <alignment horizontal="right" vertical="center" wrapText="1"/>
    </xf>
    <xf numFmtId="0" fontId="44" fillId="0" borderId="0" xfId="0" applyFont="1" applyFill="1" applyAlignment="1" applyProtection="1">
      <alignment wrapText="1"/>
    </xf>
    <xf numFmtId="0" fontId="44" fillId="0" borderId="0" xfId="0" applyFont="1" applyFill="1" applyAlignment="1" applyProtection="1">
      <alignment vertical="center" wrapText="1"/>
    </xf>
    <xf numFmtId="0" fontId="41" fillId="0" borderId="10" xfId="0" applyFont="1" applyFill="1" applyBorder="1" applyAlignment="1" applyProtection="1">
      <alignment horizontal="left" vertical="center" wrapText="1" indent="8"/>
    </xf>
    <xf numFmtId="167" fontId="39" fillId="0" borderId="10" xfId="81" applyNumberFormat="1" applyFont="1" applyFill="1" applyBorder="1" applyAlignment="1" applyProtection="1">
      <alignment horizontal="center" vertical="center" shrinkToFit="1"/>
    </xf>
    <xf numFmtId="4" fontId="39" fillId="0" borderId="10" xfId="81" applyNumberFormat="1" applyFont="1" applyFill="1" applyBorder="1" applyAlignment="1" applyProtection="1">
      <alignment horizontal="center" vertical="center" shrinkToFit="1"/>
    </xf>
    <xf numFmtId="10" fontId="41" fillId="0" borderId="10" xfId="81" applyNumberFormat="1" applyFont="1" applyFill="1" applyBorder="1" applyAlignment="1" applyProtection="1">
      <alignment vertical="center" shrinkToFit="1"/>
    </xf>
    <xf numFmtId="167" fontId="41" fillId="0" borderId="10" xfId="81" applyNumberFormat="1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left" vertical="center" wrapText="1"/>
    </xf>
    <xf numFmtId="0" fontId="41" fillId="0" borderId="0" xfId="0" applyFont="1" applyFill="1" applyBorder="1" applyAlignment="1" applyProtection="1">
      <alignment horizontal="left" vertical="center" wrapText="1" indent="2"/>
    </xf>
    <xf numFmtId="0" fontId="39" fillId="0" borderId="0" xfId="0" applyFont="1" applyFill="1" applyAlignment="1" applyProtection="1">
      <alignment horizontal="center" wrapText="1"/>
    </xf>
    <xf numFmtId="0" fontId="47" fillId="0" borderId="0" xfId="0" applyFont="1" applyFill="1" applyProtection="1"/>
    <xf numFmtId="0" fontId="47" fillId="0" borderId="0" xfId="0" applyFont="1" applyFill="1" applyAlignment="1">
      <alignment horizontal="center"/>
    </xf>
    <xf numFmtId="0" fontId="47" fillId="0" borderId="0" xfId="0" applyFont="1" applyFill="1"/>
    <xf numFmtId="0" fontId="47" fillId="0" borderId="0" xfId="0" applyFont="1" applyFill="1" applyBorder="1"/>
    <xf numFmtId="0" fontId="45" fillId="0" borderId="0" xfId="0" applyFont="1" applyFill="1" applyBorder="1" applyAlignment="1">
      <alignment horizontal="center" vertical="center"/>
    </xf>
    <xf numFmtId="0" fontId="45" fillId="0" borderId="0" xfId="0" applyFont="1" applyFill="1" applyAlignment="1">
      <alignment vertical="center"/>
    </xf>
    <xf numFmtId="2" fontId="38" fillId="0" borderId="12" xfId="0" applyNumberFormat="1" applyFont="1" applyFill="1" applyBorder="1" applyAlignment="1">
      <alignment horizontal="center" vertical="center" wrapText="1"/>
    </xf>
    <xf numFmtId="2" fontId="38" fillId="0" borderId="13" xfId="0" applyNumberFormat="1" applyFont="1" applyFill="1" applyBorder="1" applyAlignment="1">
      <alignment horizontal="center" vertical="center" wrapText="1"/>
    </xf>
    <xf numFmtId="2" fontId="38" fillId="0" borderId="14" xfId="0" applyNumberFormat="1" applyFont="1" applyFill="1" applyBorder="1" applyAlignment="1">
      <alignment horizontal="center" vertical="center" wrapText="1"/>
    </xf>
    <xf numFmtId="2" fontId="38" fillId="0" borderId="0" xfId="0" applyNumberFormat="1" applyFont="1" applyFill="1" applyBorder="1" applyAlignment="1">
      <alignment horizontal="center" vertical="center" wrapText="1"/>
    </xf>
    <xf numFmtId="0" fontId="38" fillId="0" borderId="0" xfId="0" applyFont="1" applyFill="1"/>
    <xf numFmtId="0" fontId="49" fillId="0" borderId="15" xfId="0" applyFont="1" applyFill="1" applyBorder="1" applyAlignment="1">
      <alignment horizontal="center"/>
    </xf>
    <xf numFmtId="0" fontId="49" fillId="0" borderId="16" xfId="0" applyFont="1" applyFill="1" applyBorder="1" applyAlignment="1">
      <alignment horizontal="center"/>
    </xf>
    <xf numFmtId="0" fontId="49" fillId="0" borderId="17" xfId="0" applyFont="1" applyFill="1" applyBorder="1" applyAlignment="1">
      <alignment horizontal="center"/>
    </xf>
    <xf numFmtId="0" fontId="49" fillId="0" borderId="18" xfId="0" applyFont="1" applyFill="1" applyBorder="1" applyAlignment="1">
      <alignment horizontal="center"/>
    </xf>
    <xf numFmtId="0" fontId="49" fillId="0" borderId="0" xfId="0" applyFont="1" applyFill="1" applyBorder="1" applyAlignment="1">
      <alignment horizontal="center"/>
    </xf>
    <xf numFmtId="0" fontId="49" fillId="0" borderId="0" xfId="0" applyFont="1" applyFill="1"/>
    <xf numFmtId="0" fontId="47" fillId="0" borderId="19" xfId="0" applyFont="1" applyFill="1" applyBorder="1" applyAlignment="1">
      <alignment horizontal="center" vertical="center"/>
    </xf>
    <xf numFmtId="3" fontId="47" fillId="0" borderId="20" xfId="0" applyNumberFormat="1" applyFont="1" applyFill="1" applyBorder="1" applyAlignment="1">
      <alignment vertical="center"/>
    </xf>
    <xf numFmtId="3" fontId="47" fillId="0" borderId="21" xfId="0" applyNumberFormat="1" applyFont="1" applyFill="1" applyBorder="1" applyAlignment="1">
      <alignment vertical="center"/>
    </xf>
    <xf numFmtId="3" fontId="47" fillId="0" borderId="22" xfId="0" applyNumberFormat="1" applyFont="1" applyFill="1" applyBorder="1" applyAlignment="1">
      <alignment vertical="center"/>
    </xf>
    <xf numFmtId="3" fontId="47" fillId="0" borderId="0" xfId="0" applyNumberFormat="1" applyFont="1" applyFill="1" applyBorder="1" applyAlignment="1">
      <alignment vertical="center"/>
    </xf>
    <xf numFmtId="3" fontId="47" fillId="0" borderId="23" xfId="0" applyNumberFormat="1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0" fontId="47" fillId="0" borderId="24" xfId="0" applyNumberFormat="1" applyFont="1" applyFill="1" applyBorder="1" applyAlignment="1">
      <alignment horizontal="center" vertical="center"/>
    </xf>
    <xf numFmtId="3" fontId="47" fillId="0" borderId="25" xfId="0" applyNumberFormat="1" applyFont="1" applyFill="1" applyBorder="1" applyAlignment="1">
      <alignment vertical="center"/>
    </xf>
    <xf numFmtId="3" fontId="47" fillId="0" borderId="10" xfId="0" applyNumberFormat="1" applyFont="1" applyFill="1" applyBorder="1" applyAlignment="1">
      <alignment vertical="center"/>
    </xf>
    <xf numFmtId="3" fontId="47" fillId="0" borderId="26" xfId="0" applyNumberFormat="1" applyFont="1" applyFill="1" applyBorder="1" applyAlignment="1">
      <alignment vertical="center"/>
    </xf>
    <xf numFmtId="3" fontId="47" fillId="0" borderId="27" xfId="0" applyNumberFormat="1" applyFont="1" applyFill="1" applyBorder="1" applyAlignment="1">
      <alignment vertical="center"/>
    </xf>
    <xf numFmtId="0" fontId="47" fillId="0" borderId="28" xfId="0" applyNumberFormat="1" applyFont="1" applyFill="1" applyBorder="1" applyAlignment="1">
      <alignment horizontal="center" vertical="center"/>
    </xf>
    <xf numFmtId="3" fontId="47" fillId="0" borderId="14" xfId="0" applyNumberFormat="1" applyFont="1" applyFill="1" applyBorder="1" applyAlignment="1">
      <alignment vertical="center"/>
    </xf>
    <xf numFmtId="3" fontId="47" fillId="0" borderId="13" xfId="0" applyNumberFormat="1" applyFont="1" applyFill="1" applyBorder="1" applyAlignment="1">
      <alignment vertical="center"/>
    </xf>
    <xf numFmtId="3" fontId="47" fillId="0" borderId="29" xfId="0" applyNumberFormat="1" applyFont="1" applyFill="1" applyBorder="1" applyAlignment="1">
      <alignment vertical="center"/>
    </xf>
    <xf numFmtId="3" fontId="47" fillId="0" borderId="12" xfId="0" applyNumberFormat="1" applyFont="1" applyFill="1" applyBorder="1" applyAlignment="1">
      <alignment vertical="center"/>
    </xf>
    <xf numFmtId="0" fontId="47" fillId="0" borderId="30" xfId="0" applyFont="1" applyFill="1" applyBorder="1" applyAlignment="1">
      <alignment horizontal="center" vertical="center"/>
    </xf>
    <xf numFmtId="3" fontId="47" fillId="0" borderId="31" xfId="0" applyNumberFormat="1" applyFont="1" applyFill="1" applyBorder="1" applyAlignment="1">
      <alignment vertical="center"/>
    </xf>
    <xf numFmtId="0" fontId="47" fillId="0" borderId="26" xfId="0" applyNumberFormat="1" applyFont="1" applyFill="1" applyBorder="1" applyAlignment="1">
      <alignment horizontal="center" vertical="center"/>
    </xf>
    <xf numFmtId="3" fontId="47" fillId="0" borderId="32" xfId="0" applyNumberFormat="1" applyFont="1" applyFill="1" applyBorder="1" applyAlignment="1">
      <alignment vertical="center"/>
    </xf>
    <xf numFmtId="0" fontId="47" fillId="0" borderId="29" xfId="0" applyNumberFormat="1" applyFont="1" applyFill="1" applyBorder="1" applyAlignment="1">
      <alignment horizontal="center" vertical="center"/>
    </xf>
    <xf numFmtId="3" fontId="47" fillId="0" borderId="33" xfId="0" applyNumberFormat="1" applyFont="1" applyFill="1" applyBorder="1" applyAlignment="1">
      <alignment vertical="center"/>
    </xf>
    <xf numFmtId="0" fontId="38" fillId="0" borderId="0" xfId="0" applyFont="1" applyFill="1" applyAlignment="1" applyProtection="1">
      <alignment vertical="center" wrapText="1"/>
    </xf>
    <xf numFmtId="0" fontId="37" fillId="0" borderId="0" xfId="0" applyFont="1" applyFill="1" applyAlignment="1" applyProtection="1">
      <alignment horizontal="center" vertical="center" wrapText="1"/>
    </xf>
    <xf numFmtId="0" fontId="36" fillId="0" borderId="0" xfId="0" applyFont="1" applyFill="1" applyAlignment="1" applyProtection="1">
      <alignment wrapText="1"/>
    </xf>
    <xf numFmtId="167" fontId="42" fillId="0" borderId="0" xfId="0" applyNumberFormat="1" applyFont="1" applyFill="1" applyAlignment="1" applyProtection="1">
      <alignment vertical="center" wrapText="1"/>
    </xf>
    <xf numFmtId="0" fontId="47" fillId="0" borderId="0" xfId="0" applyFont="1" applyFill="1" applyAlignment="1" applyProtection="1">
      <alignment horizontal="center"/>
    </xf>
    <xf numFmtId="0" fontId="47" fillId="0" borderId="0" xfId="0" applyFont="1" applyFill="1" applyBorder="1" applyProtection="1"/>
    <xf numFmtId="0" fontId="45" fillId="0" borderId="0" xfId="0" applyFont="1" applyFill="1" applyBorder="1" applyAlignment="1" applyProtection="1">
      <alignment horizontal="center" vertical="center"/>
    </xf>
    <xf numFmtId="0" fontId="45" fillId="0" borderId="0" xfId="0" applyFont="1" applyFill="1" applyAlignment="1" applyProtection="1">
      <alignment vertical="center"/>
    </xf>
    <xf numFmtId="2" fontId="38" fillId="0" borderId="34" xfId="0" applyNumberFormat="1" applyFont="1" applyFill="1" applyBorder="1" applyAlignment="1" applyProtection="1">
      <alignment horizontal="center" vertical="center" wrapText="1"/>
    </xf>
    <xf numFmtId="2" fontId="38" fillId="0" borderId="35" xfId="0" applyNumberFormat="1" applyFont="1" applyFill="1" applyBorder="1" applyAlignment="1" applyProtection="1">
      <alignment horizontal="center" vertical="center" wrapText="1"/>
    </xf>
    <xf numFmtId="2" fontId="38" fillId="0" borderId="36" xfId="0" applyNumberFormat="1" applyFont="1" applyFill="1" applyBorder="1" applyAlignment="1" applyProtection="1">
      <alignment horizontal="center" vertical="center" wrapText="1"/>
    </xf>
    <xf numFmtId="2" fontId="38" fillId="0" borderId="37" xfId="0" applyNumberFormat="1" applyFont="1" applyFill="1" applyBorder="1" applyAlignment="1" applyProtection="1">
      <alignment horizontal="center" vertical="center" wrapText="1"/>
    </xf>
    <xf numFmtId="2" fontId="38" fillId="0" borderId="0" xfId="0" applyNumberFormat="1" applyFont="1" applyFill="1" applyBorder="1" applyAlignment="1" applyProtection="1">
      <alignment horizontal="center" vertical="center" wrapText="1"/>
    </xf>
    <xf numFmtId="2" fontId="38" fillId="0" borderId="12" xfId="0" applyNumberFormat="1" applyFont="1" applyFill="1" applyBorder="1" applyAlignment="1" applyProtection="1">
      <alignment horizontal="center" vertical="center" wrapText="1"/>
    </xf>
    <xf numFmtId="2" fontId="38" fillId="0" borderId="13" xfId="0" applyNumberFormat="1" applyFont="1" applyFill="1" applyBorder="1" applyAlignment="1" applyProtection="1">
      <alignment horizontal="center" vertical="center" wrapText="1"/>
    </xf>
    <xf numFmtId="2" fontId="38" fillId="0" borderId="14" xfId="0" applyNumberFormat="1" applyFont="1" applyFill="1" applyBorder="1" applyAlignment="1" applyProtection="1">
      <alignment horizontal="center" vertical="center" wrapText="1"/>
    </xf>
    <xf numFmtId="0" fontId="38" fillId="0" borderId="0" xfId="0" applyFont="1" applyFill="1" applyProtection="1"/>
    <xf numFmtId="0" fontId="49" fillId="0" borderId="38" xfId="0" applyFont="1" applyFill="1" applyBorder="1" applyAlignment="1" applyProtection="1">
      <alignment horizontal="center"/>
    </xf>
    <xf numFmtId="0" fontId="49" fillId="0" borderId="39" xfId="0" applyFont="1" applyFill="1" applyBorder="1" applyAlignment="1" applyProtection="1">
      <alignment horizontal="center"/>
    </xf>
    <xf numFmtId="0" fontId="49" fillId="0" borderId="40" xfId="0" applyFont="1" applyFill="1" applyBorder="1" applyAlignment="1" applyProtection="1">
      <alignment horizontal="center"/>
    </xf>
    <xf numFmtId="0" fontId="49" fillId="0" borderId="41" xfId="0" applyFont="1" applyFill="1" applyBorder="1" applyAlignment="1" applyProtection="1">
      <alignment horizontal="center"/>
    </xf>
    <xf numFmtId="0" fontId="49" fillId="0" borderId="42" xfId="0" applyFont="1" applyFill="1" applyBorder="1" applyAlignment="1" applyProtection="1">
      <alignment horizontal="center"/>
    </xf>
    <xf numFmtId="0" fontId="49" fillId="0" borderId="0" xfId="0" applyFont="1" applyFill="1" applyBorder="1" applyAlignment="1" applyProtection="1">
      <alignment horizontal="center"/>
    </xf>
    <xf numFmtId="0" fontId="49" fillId="0" borderId="43" xfId="0" applyFont="1" applyFill="1" applyBorder="1" applyAlignment="1" applyProtection="1">
      <alignment horizontal="center"/>
    </xf>
    <xf numFmtId="0" fontId="49" fillId="0" borderId="44" xfId="0" applyFont="1" applyFill="1" applyBorder="1" applyAlignment="1" applyProtection="1">
      <alignment horizontal="center"/>
    </xf>
    <xf numFmtId="0" fontId="49" fillId="0" borderId="0" xfId="0" applyFont="1" applyFill="1" applyProtection="1"/>
    <xf numFmtId="0" fontId="47" fillId="0" borderId="45" xfId="0" applyFont="1" applyFill="1" applyBorder="1" applyAlignment="1" applyProtection="1">
      <alignment horizontal="center" vertical="center"/>
    </xf>
    <xf numFmtId="4" fontId="47" fillId="0" borderId="46" xfId="0" applyNumberFormat="1" applyFont="1" applyFill="1" applyBorder="1" applyAlignment="1" applyProtection="1">
      <alignment vertical="center"/>
    </xf>
    <xf numFmtId="4" fontId="47" fillId="0" borderId="47" xfId="0" applyNumberFormat="1" applyFont="1" applyFill="1" applyBorder="1" applyAlignment="1" applyProtection="1">
      <alignment vertical="center"/>
    </xf>
    <xf numFmtId="4" fontId="47" fillId="0" borderId="0" xfId="0" applyNumberFormat="1" applyFont="1" applyFill="1" applyBorder="1" applyAlignment="1" applyProtection="1">
      <alignment vertical="center"/>
    </xf>
    <xf numFmtId="4" fontId="47" fillId="0" borderId="27" xfId="0" applyNumberFormat="1" applyFont="1" applyFill="1" applyBorder="1" applyAlignment="1" applyProtection="1">
      <alignment vertical="center"/>
    </xf>
    <xf numFmtId="4" fontId="47" fillId="0" borderId="10" xfId="0" applyNumberFormat="1" applyFont="1" applyFill="1" applyBorder="1" applyAlignment="1" applyProtection="1">
      <alignment vertical="center"/>
    </xf>
    <xf numFmtId="4" fontId="47" fillId="0" borderId="25" xfId="0" applyNumberFormat="1" applyFont="1" applyFill="1" applyBorder="1" applyAlignment="1" applyProtection="1">
      <alignment vertical="center"/>
    </xf>
    <xf numFmtId="0" fontId="47" fillId="0" borderId="0" xfId="0" applyFont="1" applyFill="1" applyAlignment="1" applyProtection="1">
      <alignment vertical="center"/>
    </xf>
    <xf numFmtId="4" fontId="47" fillId="0" borderId="48" xfId="0" applyNumberFormat="1" applyFont="1" applyFill="1" applyBorder="1" applyAlignment="1" applyProtection="1">
      <alignment vertical="center"/>
    </xf>
    <xf numFmtId="0" fontId="47" fillId="0" borderId="49" xfId="0" applyFont="1" applyFill="1" applyBorder="1" applyAlignment="1" applyProtection="1">
      <alignment horizontal="center" vertical="center"/>
    </xf>
    <xf numFmtId="4" fontId="47" fillId="0" borderId="50" xfId="0" applyNumberFormat="1" applyFont="1" applyFill="1" applyBorder="1" applyAlignment="1" applyProtection="1">
      <alignment vertical="center"/>
    </xf>
    <xf numFmtId="4" fontId="47" fillId="0" borderId="51" xfId="0" applyNumberFormat="1" applyFont="1" applyFill="1" applyBorder="1" applyAlignment="1" applyProtection="1">
      <alignment vertical="center"/>
    </xf>
    <xf numFmtId="0" fontId="47" fillId="0" borderId="52" xfId="0" applyFont="1" applyFill="1" applyBorder="1" applyAlignment="1" applyProtection="1">
      <alignment horizontal="center" vertical="center"/>
    </xf>
    <xf numFmtId="4" fontId="47" fillId="0" borderId="53" xfId="0" applyNumberFormat="1" applyFont="1" applyFill="1" applyBorder="1" applyAlignment="1" applyProtection="1">
      <alignment vertical="center"/>
    </xf>
    <xf numFmtId="4" fontId="47" fillId="0" borderId="54" xfId="0" applyNumberFormat="1" applyFont="1" applyFill="1" applyBorder="1" applyAlignment="1" applyProtection="1">
      <alignment vertical="center"/>
    </xf>
    <xf numFmtId="4" fontId="47" fillId="0" borderId="55" xfId="0" applyNumberFormat="1" applyFont="1" applyFill="1" applyBorder="1" applyAlignment="1" applyProtection="1">
      <alignment vertical="center"/>
    </xf>
    <xf numFmtId="4" fontId="47" fillId="0" borderId="12" xfId="0" applyNumberFormat="1" applyFont="1" applyFill="1" applyBorder="1" applyAlignment="1" applyProtection="1">
      <alignment vertical="center"/>
    </xf>
    <xf numFmtId="4" fontId="47" fillId="0" borderId="13" xfId="0" applyNumberFormat="1" applyFont="1" applyFill="1" applyBorder="1" applyAlignment="1" applyProtection="1">
      <alignment vertical="center"/>
    </xf>
    <xf numFmtId="4" fontId="47" fillId="0" borderId="14" xfId="0" applyNumberFormat="1" applyFont="1" applyFill="1" applyBorder="1" applyAlignment="1" applyProtection="1">
      <alignment vertical="center"/>
    </xf>
    <xf numFmtId="4" fontId="47" fillId="0" borderId="0" xfId="0" applyNumberFormat="1" applyFont="1" applyFill="1" applyProtection="1"/>
    <xf numFmtId="4" fontId="47" fillId="0" borderId="0" xfId="0" applyNumberFormat="1" applyFont="1" applyFill="1" applyBorder="1" applyProtection="1"/>
    <xf numFmtId="2" fontId="38" fillId="0" borderId="56" xfId="0" applyNumberFormat="1" applyFont="1" applyFill="1" applyBorder="1" applyAlignment="1" applyProtection="1">
      <alignment horizontal="center" vertical="center" wrapText="1"/>
    </xf>
    <xf numFmtId="2" fontId="38" fillId="0" borderId="57" xfId="0" applyNumberFormat="1" applyFont="1" applyFill="1" applyBorder="1" applyAlignment="1" applyProtection="1">
      <alignment horizontal="center" vertical="center" wrapText="1"/>
    </xf>
    <xf numFmtId="2" fontId="38" fillId="0" borderId="58" xfId="0" applyNumberFormat="1" applyFont="1" applyFill="1" applyBorder="1" applyAlignment="1" applyProtection="1">
      <alignment horizontal="center" vertical="center" wrapText="1"/>
    </xf>
    <xf numFmtId="2" fontId="38" fillId="0" borderId="59" xfId="0" applyNumberFormat="1" applyFont="1" applyFill="1" applyBorder="1" applyAlignment="1" applyProtection="1">
      <alignment horizontal="center" vertical="center" wrapText="1"/>
    </xf>
    <xf numFmtId="0" fontId="49" fillId="0" borderId="15" xfId="0" applyFont="1" applyFill="1" applyBorder="1" applyAlignment="1" applyProtection="1">
      <alignment horizontal="center"/>
    </xf>
    <xf numFmtId="0" fontId="47" fillId="0" borderId="24" xfId="0" applyFont="1" applyFill="1" applyBorder="1" applyAlignment="1" applyProtection="1">
      <alignment horizontal="center" vertical="center"/>
    </xf>
    <xf numFmtId="4" fontId="47" fillId="0" borderId="60" xfId="0" applyNumberFormat="1" applyFont="1" applyFill="1" applyBorder="1" applyAlignment="1" applyProtection="1">
      <alignment vertical="center"/>
    </xf>
    <xf numFmtId="4" fontId="47" fillId="0" borderId="61" xfId="0" applyNumberFormat="1" applyFont="1" applyFill="1" applyBorder="1" applyAlignment="1" applyProtection="1">
      <alignment vertical="center"/>
    </xf>
    <xf numFmtId="0" fontId="47" fillId="0" borderId="62" xfId="0" applyFont="1" applyFill="1" applyBorder="1" applyAlignment="1" applyProtection="1">
      <alignment horizontal="center" vertical="center"/>
    </xf>
    <xf numFmtId="4" fontId="47" fillId="0" borderId="63" xfId="0" applyNumberFormat="1" applyFont="1" applyFill="1" applyBorder="1" applyAlignment="1" applyProtection="1">
      <alignment vertical="center"/>
    </xf>
    <xf numFmtId="4" fontId="47" fillId="0" borderId="58" xfId="0" applyNumberFormat="1" applyFont="1" applyFill="1" applyBorder="1" applyAlignment="1" applyProtection="1">
      <alignment vertical="center"/>
    </xf>
    <xf numFmtId="0" fontId="47" fillId="0" borderId="28" xfId="0" applyFont="1" applyFill="1" applyBorder="1" applyAlignment="1" applyProtection="1">
      <alignment horizontal="center" vertical="center"/>
    </xf>
    <xf numFmtId="4" fontId="47" fillId="0" borderId="64" xfId="0" applyNumberFormat="1" applyFont="1" applyFill="1" applyBorder="1" applyAlignment="1" applyProtection="1">
      <alignment vertical="center"/>
    </xf>
    <xf numFmtId="4" fontId="47" fillId="0" borderId="65" xfId="0" applyNumberFormat="1" applyFont="1" applyFill="1" applyBorder="1" applyAlignment="1" applyProtection="1">
      <alignment vertical="center"/>
    </xf>
    <xf numFmtId="0" fontId="51" fillId="0" borderId="0" xfId="0" applyFont="1" applyFill="1" applyAlignment="1" applyProtection="1">
      <alignment vertical="center" wrapText="1"/>
    </xf>
    <xf numFmtId="4" fontId="47" fillId="0" borderId="66" xfId="0" applyNumberFormat="1" applyFont="1" applyFill="1" applyBorder="1" applyAlignment="1" applyProtection="1">
      <alignment vertical="center"/>
    </xf>
    <xf numFmtId="0" fontId="52" fillId="0" borderId="0" xfId="70" applyFont="1" applyFill="1" applyBorder="1" applyAlignment="1">
      <alignment wrapText="1"/>
    </xf>
    <xf numFmtId="168" fontId="52" fillId="0" borderId="0" xfId="70" applyNumberFormat="1" applyFont="1" applyFill="1" applyBorder="1" applyAlignment="1">
      <alignment wrapText="1"/>
    </xf>
    <xf numFmtId="0" fontId="52" fillId="0" borderId="0" xfId="70" applyFont="1" applyFill="1" applyAlignment="1">
      <alignment vertical="center"/>
    </xf>
    <xf numFmtId="167" fontId="41" fillId="0" borderId="0" xfId="81" applyNumberFormat="1" applyFont="1" applyFill="1" applyBorder="1" applyAlignment="1" applyProtection="1">
      <alignment vertical="center" shrinkToFit="1"/>
    </xf>
    <xf numFmtId="4" fontId="41" fillId="0" borderId="0" xfId="81" applyNumberFormat="1" applyFont="1" applyFill="1" applyBorder="1" applyAlignment="1" applyProtection="1">
      <alignment vertical="center" shrinkToFit="1"/>
    </xf>
    <xf numFmtId="168" fontId="43" fillId="0" borderId="0" xfId="70" applyNumberFormat="1" applyFont="1" applyFill="1" applyBorder="1" applyAlignment="1">
      <alignment wrapText="1"/>
    </xf>
    <xf numFmtId="0" fontId="52" fillId="0" borderId="0" xfId="70" applyFont="1" applyFill="1" applyAlignment="1">
      <alignment vertical="center" wrapText="1"/>
    </xf>
    <xf numFmtId="4" fontId="52" fillId="0" borderId="0" xfId="70" applyNumberFormat="1" applyFont="1" applyFill="1" applyAlignment="1">
      <alignment vertical="center" wrapText="1"/>
    </xf>
    <xf numFmtId="0" fontId="52" fillId="0" borderId="0" xfId="70" applyFont="1" applyAlignment="1">
      <alignment vertical="center"/>
    </xf>
    <xf numFmtId="168" fontId="43" fillId="0" borderId="0" xfId="70" applyNumberFormat="1" applyFont="1" applyFill="1" applyBorder="1" applyAlignment="1">
      <alignment vertical="center" wrapText="1"/>
    </xf>
    <xf numFmtId="168" fontId="52" fillId="0" borderId="0" xfId="70" applyNumberFormat="1" applyFont="1" applyFill="1" applyBorder="1" applyAlignment="1">
      <alignment vertical="center" wrapText="1"/>
    </xf>
    <xf numFmtId="168" fontId="43" fillId="0" borderId="0" xfId="70" applyNumberFormat="1" applyFont="1" applyFill="1" applyAlignment="1">
      <alignment horizontal="right" vertical="center" wrapText="1"/>
    </xf>
    <xf numFmtId="168" fontId="52" fillId="0" borderId="0" xfId="70" applyNumberFormat="1" applyFont="1" applyFill="1" applyAlignment="1">
      <alignment horizontal="right" vertical="center" wrapText="1"/>
    </xf>
    <xf numFmtId="0" fontId="41" fillId="0" borderId="0" xfId="0" applyFont="1" applyFill="1" applyBorder="1" applyAlignment="1" applyProtection="1">
      <alignment horizontal="justify" wrapText="1"/>
    </xf>
    <xf numFmtId="0" fontId="41" fillId="0" borderId="10" xfId="0" applyFont="1" applyFill="1" applyBorder="1" applyAlignment="1" applyProtection="1">
      <alignment horizontal="left" vertical="center" wrapText="1"/>
    </xf>
    <xf numFmtId="0" fontId="39" fillId="0" borderId="10" xfId="0" applyFont="1" applyFill="1" applyBorder="1" applyAlignment="1" applyProtection="1">
      <alignment horizontal="center" vertical="center" wrapText="1"/>
    </xf>
    <xf numFmtId="0" fontId="41" fillId="0" borderId="0" xfId="0" applyFont="1" applyFill="1" applyBorder="1" applyAlignment="1" applyProtection="1">
      <alignment horizontal="left" wrapText="1"/>
    </xf>
    <xf numFmtId="0" fontId="39" fillId="0" borderId="0" xfId="0" applyFont="1" applyFill="1" applyBorder="1" applyAlignment="1" applyProtection="1">
      <alignment horizontal="justify" wrapText="1"/>
    </xf>
    <xf numFmtId="0" fontId="43" fillId="0" borderId="0" xfId="0" applyFont="1" applyFill="1" applyBorder="1" applyAlignment="1" applyProtection="1">
      <alignment horizontal="left" wrapText="1"/>
    </xf>
    <xf numFmtId="0" fontId="37" fillId="0" borderId="0" xfId="0" applyFont="1" applyFill="1" applyBorder="1" applyAlignment="1" applyProtection="1">
      <alignment horizontal="center" vertical="center" wrapText="1"/>
    </xf>
    <xf numFmtId="0" fontId="43" fillId="0" borderId="0" xfId="70" applyFont="1" applyFill="1" applyAlignment="1">
      <alignment horizontal="left" vertical="center" wrapText="1"/>
    </xf>
    <xf numFmtId="0" fontId="43" fillId="0" borderId="0" xfId="70" applyFont="1" applyFill="1" applyBorder="1" applyAlignment="1">
      <alignment horizontal="left" wrapText="1"/>
    </xf>
    <xf numFmtId="0" fontId="43" fillId="0" borderId="0" xfId="70" applyFont="1" applyFill="1" applyBorder="1" applyAlignment="1">
      <alignment horizontal="justify" wrapText="1"/>
    </xf>
    <xf numFmtId="0" fontId="45" fillId="0" borderId="0" xfId="0" applyFont="1" applyFill="1" applyBorder="1" applyAlignment="1" applyProtection="1">
      <alignment horizontal="center"/>
    </xf>
    <xf numFmtId="0" fontId="48" fillId="0" borderId="70" xfId="0" applyFont="1" applyFill="1" applyBorder="1" applyAlignment="1" applyProtection="1">
      <alignment horizontal="center" vertical="center" wrapText="1"/>
    </xf>
    <xf numFmtId="0" fontId="48" fillId="0" borderId="38" xfId="0" applyFont="1" applyFill="1" applyBorder="1" applyAlignment="1" applyProtection="1">
      <alignment horizontal="center" vertical="center" wrapText="1"/>
    </xf>
    <xf numFmtId="0" fontId="45" fillId="0" borderId="71" xfId="0" applyFont="1" applyFill="1" applyBorder="1" applyAlignment="1" applyProtection="1">
      <alignment horizontal="center" vertical="center"/>
    </xf>
    <xf numFmtId="0" fontId="45" fillId="0" borderId="72" xfId="0" applyFont="1" applyFill="1" applyBorder="1" applyAlignment="1" applyProtection="1">
      <alignment horizontal="center" vertical="center"/>
    </xf>
    <xf numFmtId="0" fontId="45" fillId="0" borderId="73" xfId="0" applyFont="1" applyFill="1" applyBorder="1" applyAlignment="1" applyProtection="1">
      <alignment horizontal="center" vertical="center"/>
    </xf>
    <xf numFmtId="0" fontId="45" fillId="0" borderId="74" xfId="0" applyFont="1" applyFill="1" applyBorder="1" applyAlignment="1" applyProtection="1">
      <alignment horizontal="center" vertical="center"/>
    </xf>
    <xf numFmtId="0" fontId="45" fillId="0" borderId="75" xfId="0" applyFont="1" applyFill="1" applyBorder="1" applyAlignment="1" applyProtection="1">
      <alignment horizontal="center" vertical="center"/>
    </xf>
    <xf numFmtId="0" fontId="45" fillId="0" borderId="68" xfId="0" applyFont="1" applyFill="1" applyBorder="1" applyAlignment="1" applyProtection="1">
      <alignment horizontal="center" vertical="center"/>
    </xf>
    <xf numFmtId="0" fontId="48" fillId="0" borderId="67" xfId="0" applyFont="1" applyFill="1" applyBorder="1" applyAlignment="1" applyProtection="1">
      <alignment horizontal="center" vertical="center" wrapText="1"/>
    </xf>
    <xf numFmtId="0" fontId="45" fillId="0" borderId="69" xfId="0" applyFont="1" applyFill="1" applyBorder="1" applyAlignment="1" applyProtection="1">
      <alignment horizontal="center" vertical="center"/>
    </xf>
    <xf numFmtId="0" fontId="39" fillId="0" borderId="0" xfId="0" applyFont="1" applyFill="1" applyBorder="1" applyAlignment="1" applyProtection="1">
      <alignment horizontal="left" wrapText="1"/>
    </xf>
    <xf numFmtId="0" fontId="45" fillId="0" borderId="0" xfId="0" applyFont="1" applyFill="1" applyBorder="1" applyAlignment="1">
      <alignment horizontal="center"/>
    </xf>
    <xf numFmtId="0" fontId="48" fillId="0" borderId="15" xfId="0" applyFont="1" applyFill="1" applyBorder="1" applyAlignment="1">
      <alignment horizontal="center" vertical="center" wrapText="1"/>
    </xf>
    <xf numFmtId="0" fontId="45" fillId="0" borderId="68" xfId="0" applyFont="1" applyFill="1" applyBorder="1" applyAlignment="1">
      <alignment horizontal="center" vertical="center"/>
    </xf>
  </cellXfs>
  <cellStyles count="107">
    <cellStyle name="20% - akcent 1 2" xfId="1"/>
    <cellStyle name="20% - akcent 1 3" xfId="2"/>
    <cellStyle name="20% - akcent 2 2" xfId="3"/>
    <cellStyle name="20% - akcent 2 3" xfId="4"/>
    <cellStyle name="20% - akcent 3 2" xfId="5"/>
    <cellStyle name="20% - akcent 3 3" xfId="6"/>
    <cellStyle name="20% - akcent 4 2" xfId="7"/>
    <cellStyle name="20% - akcent 4 3" xfId="8"/>
    <cellStyle name="20% - akcent 5 2" xfId="9"/>
    <cellStyle name="20% - akcent 5 3" xfId="10"/>
    <cellStyle name="20% - akcent 6 2" xfId="11"/>
    <cellStyle name="20% - akcent 6 3" xfId="12"/>
    <cellStyle name="40% - akcent 1 2" xfId="13"/>
    <cellStyle name="40% - akcent 1 3" xfId="14"/>
    <cellStyle name="40% - akcent 2 2" xfId="15"/>
    <cellStyle name="40% - akcent 2 3" xfId="16"/>
    <cellStyle name="40% - akcent 3 2" xfId="17"/>
    <cellStyle name="40% - akcent 3 3" xfId="18"/>
    <cellStyle name="40% - akcent 4 2" xfId="19"/>
    <cellStyle name="40% - akcent 4 3" xfId="20"/>
    <cellStyle name="40% - akcent 5 2" xfId="21"/>
    <cellStyle name="40% - akcent 5 3" xfId="22"/>
    <cellStyle name="40% - akcent 6 2" xfId="23"/>
    <cellStyle name="40% - akcent 6 3" xfId="24"/>
    <cellStyle name="60% - akcent 1 2" xfId="25"/>
    <cellStyle name="60% - akcent 1 3" xfId="26"/>
    <cellStyle name="60% - akcent 2 2" xfId="27"/>
    <cellStyle name="60% - akcent 2 3" xfId="28"/>
    <cellStyle name="60% - akcent 3 2" xfId="29"/>
    <cellStyle name="60% - akcent 3 3" xfId="30"/>
    <cellStyle name="60% - akcent 4 2" xfId="31"/>
    <cellStyle name="60% - akcent 4 3" xfId="32"/>
    <cellStyle name="60% - akcent 5 2" xfId="33"/>
    <cellStyle name="60% - akcent 5 3" xfId="34"/>
    <cellStyle name="60% - akcent 6 2" xfId="35"/>
    <cellStyle name="60% - akcent 6 3" xfId="36"/>
    <cellStyle name="Akcent 1 2" xfId="37"/>
    <cellStyle name="Akcent 1 3" xfId="38"/>
    <cellStyle name="Akcent 2 2" xfId="39"/>
    <cellStyle name="Akcent 2 3" xfId="40"/>
    <cellStyle name="Akcent 3 2" xfId="41"/>
    <cellStyle name="Akcent 3 3" xfId="42"/>
    <cellStyle name="Akcent 4 2" xfId="43"/>
    <cellStyle name="Akcent 4 3" xfId="44"/>
    <cellStyle name="Akcent 5 2" xfId="45"/>
    <cellStyle name="Akcent 5 3" xfId="46"/>
    <cellStyle name="Akcent 6 2" xfId="47"/>
    <cellStyle name="Akcent 6 3" xfId="48"/>
    <cellStyle name="Dane wejściowe 2" xfId="49"/>
    <cellStyle name="Dane wejściowe 3" xfId="50"/>
    <cellStyle name="Dane wyjściowe 2" xfId="51"/>
    <cellStyle name="Dane wyjściowe 3" xfId="52"/>
    <cellStyle name="Dobre 2" xfId="53"/>
    <cellStyle name="Dobre 3" xfId="54"/>
    <cellStyle name="Dziesiętny 2" xfId="55"/>
    <cellStyle name="Komórka połączona 2" xfId="56"/>
    <cellStyle name="Komórka połączona 3" xfId="57"/>
    <cellStyle name="Komórka zaznaczona 2" xfId="58"/>
    <cellStyle name="Komórka zaznaczona 3" xfId="59"/>
    <cellStyle name="Nagłówek 1 2" xfId="60"/>
    <cellStyle name="Nagłówek 1 3" xfId="61"/>
    <cellStyle name="Nagłówek 2 2" xfId="62"/>
    <cellStyle name="Nagłówek 2 3" xfId="63"/>
    <cellStyle name="Nagłówek 3 2" xfId="64"/>
    <cellStyle name="Nagłówek 3 3" xfId="65"/>
    <cellStyle name="Nagłówek 4 2" xfId="66"/>
    <cellStyle name="Nagłówek 4 3" xfId="67"/>
    <cellStyle name="Neutralne 2" xfId="68"/>
    <cellStyle name="Neutralne 3" xfId="69"/>
    <cellStyle name="Normalny" xfId="0" builtinId="0"/>
    <cellStyle name="Normalny 2" xfId="70"/>
    <cellStyle name="Normalny 2 2" xfId="71"/>
    <cellStyle name="Normalny 2 3" xfId="72"/>
    <cellStyle name="Normalny 2 4" xfId="73"/>
    <cellStyle name="Normalny 2 5" xfId="74"/>
    <cellStyle name="Normalny 2 6" xfId="75"/>
    <cellStyle name="Normalny 2 7" xfId="76"/>
    <cellStyle name="Normalny 3" xfId="77"/>
    <cellStyle name="Normalny 4" xfId="78"/>
    <cellStyle name="Normalny 5" xfId="79"/>
    <cellStyle name="Normalny 6" xfId="80"/>
    <cellStyle name="Normalny 6 2" xfId="81"/>
    <cellStyle name="Normalny 7" xfId="82"/>
    <cellStyle name="Normalny 7 2" xfId="83"/>
    <cellStyle name="Normalny 8" xfId="84"/>
    <cellStyle name="Normalny 9" xfId="85"/>
    <cellStyle name="Obliczenia 2" xfId="86"/>
    <cellStyle name="Obliczenia 3" xfId="87"/>
    <cellStyle name="Procentowy 2" xfId="88"/>
    <cellStyle name="Procentowy 2 2" xfId="89"/>
    <cellStyle name="Procentowy 2 3" xfId="90"/>
    <cellStyle name="Procentowy 3" xfId="91"/>
    <cellStyle name="Procentowy 3 2" xfId="92"/>
    <cellStyle name="Procentowy 4" xfId="93"/>
    <cellStyle name="Procentowy 5" xfId="94"/>
    <cellStyle name="Styl 1" xfId="95"/>
    <cellStyle name="Suma 2" xfId="96"/>
    <cellStyle name="Suma 3" xfId="97"/>
    <cellStyle name="Tekst objaśnienia 2" xfId="98"/>
    <cellStyle name="Tekst objaśnienia 3" xfId="99"/>
    <cellStyle name="Tekst ostrzeżenia 2" xfId="100"/>
    <cellStyle name="Tekst ostrzeżenia 3" xfId="101"/>
    <cellStyle name="Tytuł 2" xfId="102"/>
    <cellStyle name="Uwaga 2" xfId="103"/>
    <cellStyle name="Uwaga 3" xfId="104"/>
    <cellStyle name="Złe 2" xfId="105"/>
    <cellStyle name="Złe 3" xfId="106"/>
  </cellStyles>
  <dxfs count="6">
    <dxf>
      <font>
        <b/>
        <i val="0"/>
        <condense val="0"/>
        <extend val="0"/>
        <sz val="11"/>
        <color indexed="10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sz val="11"/>
        <color indexed="10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sz val="11"/>
        <color indexed="10"/>
      </font>
    </dxf>
    <dxf>
      <font>
        <b/>
        <i val="0"/>
        <condense val="0"/>
        <extend val="0"/>
        <sz val="11"/>
        <color indexed="10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sz val="11"/>
        <color indexed="10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sz val="11"/>
        <color indexed="1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4000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289560</xdr:colOff>
      <xdr:row>130</xdr:row>
      <xdr:rowOff>0</xdr:rowOff>
    </xdr:from>
    <xdr:ext cx="65" cy="181795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7859B990-C302-5B93-6E53-3DCFE1DEB905}"/>
            </a:ext>
          </a:extLst>
        </xdr:cNvPr>
        <xdr:cNvSpPr txBox="1"/>
      </xdr:nvSpPr>
      <xdr:spPr>
        <a:xfrm>
          <a:off x="6758940" y="136055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289560</xdr:colOff>
      <xdr:row>130</xdr:row>
      <xdr:rowOff>0</xdr:rowOff>
    </xdr:from>
    <xdr:ext cx="65" cy="181795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AD6CD9EB-A090-B63A-E2F2-DB26D854015B}"/>
            </a:ext>
          </a:extLst>
        </xdr:cNvPr>
        <xdr:cNvSpPr txBox="1"/>
      </xdr:nvSpPr>
      <xdr:spPr>
        <a:xfrm>
          <a:off x="6758940" y="1203579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ne%20z%20dysku/Moje%20dokumenty/2021/WPF%202021/WPF%20-%2028.06.2021%20(3)/Uzasadnienie%20do%20projektu%20uchwa&#322;y%20Sejmiku%20(WPF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ne%20z%20dysku/Moje%20dokumenty/2022/WPF%20na%202022/WPF%2027.06.2022%20(4)/Uzasadnienie,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zasadnienie"/>
      <sheetName val="Tabela do uzasadnienia"/>
      <sheetName val="tab.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zasadnienie"/>
      <sheetName val="Tabela do uzasadnienia"/>
      <sheetName val="tab.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5"/>
  <sheetViews>
    <sheetView view="pageBreakPreview" zoomScaleNormal="100" zoomScaleSheetLayoutView="100" workbookViewId="0">
      <selection activeCell="F38" sqref="F38"/>
    </sheetView>
  </sheetViews>
  <sheetFormatPr defaultColWidth="8.875" defaultRowHeight="21.75" customHeight="1"/>
  <cols>
    <col min="1" max="1" width="9.75" style="1" customWidth="1"/>
    <col min="2" max="2" width="60.25" style="2" customWidth="1"/>
    <col min="3" max="3" width="15" style="3" customWidth="1"/>
    <col min="4" max="4" width="15.375" style="3" customWidth="1"/>
    <col min="5" max="5" width="16.625" style="3" customWidth="1"/>
    <col min="6" max="6" width="13.25" style="2" customWidth="1"/>
    <col min="7" max="7" width="14" style="2" bestFit="1" customWidth="1"/>
    <col min="8" max="16384" width="8.875" style="2"/>
  </cols>
  <sheetData>
    <row r="1" spans="1:6" ht="18.75">
      <c r="A1" s="160" t="s">
        <v>0</v>
      </c>
      <c r="B1" s="160"/>
      <c r="C1" s="160"/>
      <c r="D1" s="160"/>
      <c r="E1" s="160"/>
      <c r="F1" s="160"/>
    </row>
    <row r="2" spans="1:6" ht="20.25" customHeight="1">
      <c r="A2" s="79"/>
      <c r="B2" s="79"/>
      <c r="C2" s="79"/>
      <c r="D2" s="79"/>
      <c r="E2" s="79"/>
      <c r="F2" s="78"/>
    </row>
    <row r="3" spans="1:6" s="4" customFormat="1" ht="20.25" customHeight="1">
      <c r="A3" s="158" t="s">
        <v>1</v>
      </c>
      <c r="B3" s="158"/>
      <c r="C3" s="158"/>
      <c r="D3" s="158"/>
      <c r="E3" s="158"/>
      <c r="F3" s="158"/>
    </row>
    <row r="4" spans="1:6" s="5" customFormat="1" ht="22.15" customHeight="1">
      <c r="A4" s="154" t="s">
        <v>221</v>
      </c>
      <c r="B4" s="154"/>
      <c r="C4" s="154"/>
      <c r="D4" s="154"/>
      <c r="E4" s="154"/>
      <c r="F4" s="154"/>
    </row>
    <row r="5" spans="1:6" s="4" customFormat="1" ht="19.899999999999999" customHeight="1">
      <c r="A5" s="158" t="s">
        <v>2</v>
      </c>
      <c r="B5" s="158"/>
      <c r="C5" s="158"/>
      <c r="D5" s="158"/>
      <c r="E5" s="158"/>
      <c r="F5" s="158"/>
    </row>
    <row r="6" spans="1:6" s="5" customFormat="1" ht="66.599999999999994" customHeight="1">
      <c r="A6" s="154" t="s">
        <v>228</v>
      </c>
      <c r="B6" s="154"/>
      <c r="C6" s="154"/>
      <c r="D6" s="154"/>
      <c r="E6" s="154"/>
      <c r="F6" s="154"/>
    </row>
    <row r="7" spans="1:6" s="5" customFormat="1" ht="32.450000000000003" customHeight="1">
      <c r="A7" s="154" t="s">
        <v>225</v>
      </c>
      <c r="B7" s="154"/>
      <c r="C7" s="154"/>
      <c r="D7" s="154"/>
      <c r="E7" s="154"/>
      <c r="F7" s="154"/>
    </row>
    <row r="8" spans="1:6" s="4" customFormat="1" ht="22.15" customHeight="1">
      <c r="A8" s="158" t="s">
        <v>3</v>
      </c>
      <c r="B8" s="158"/>
      <c r="C8" s="158"/>
      <c r="D8" s="158"/>
      <c r="E8" s="158"/>
      <c r="F8" s="158"/>
    </row>
    <row r="9" spans="1:6" s="6" customFormat="1" ht="15.75" customHeight="1">
      <c r="A9" s="159" t="s">
        <v>4</v>
      </c>
      <c r="B9" s="159"/>
      <c r="C9" s="159"/>
      <c r="D9" s="159"/>
      <c r="E9" s="159"/>
      <c r="F9" s="159"/>
    </row>
    <row r="10" spans="1:6" s="4" customFormat="1" ht="22.15" customHeight="1">
      <c r="A10" s="158" t="s">
        <v>5</v>
      </c>
      <c r="B10" s="158"/>
      <c r="C10" s="158"/>
      <c r="D10" s="158"/>
      <c r="E10" s="158"/>
      <c r="F10" s="158"/>
    </row>
    <row r="11" spans="1:6" s="6" customFormat="1" ht="15.75" customHeight="1">
      <c r="A11" s="154" t="s">
        <v>224</v>
      </c>
      <c r="B11" s="154"/>
      <c r="C11" s="154"/>
      <c r="D11" s="154"/>
      <c r="E11" s="154"/>
      <c r="F11" s="154"/>
    </row>
    <row r="12" spans="1:6" s="6" customFormat="1" ht="48" customHeight="1">
      <c r="A12" s="157" t="s">
        <v>229</v>
      </c>
      <c r="B12" s="157"/>
      <c r="C12" s="157"/>
      <c r="D12" s="157"/>
      <c r="E12" s="157"/>
      <c r="F12" s="157"/>
    </row>
    <row r="13" spans="1:6" s="80" customFormat="1" ht="33" customHeight="1">
      <c r="A13" s="157" t="s">
        <v>240</v>
      </c>
      <c r="B13" s="157"/>
      <c r="C13" s="157"/>
      <c r="D13" s="157"/>
      <c r="E13" s="157"/>
      <c r="F13" s="157"/>
    </row>
    <row r="14" spans="1:6" s="80" customFormat="1" ht="23.45" customHeight="1">
      <c r="A14" s="157" t="s">
        <v>222</v>
      </c>
      <c r="B14" s="157"/>
      <c r="C14" s="157"/>
      <c r="D14" s="157"/>
      <c r="E14" s="157"/>
      <c r="F14" s="157"/>
    </row>
    <row r="15" spans="1:6" ht="15.75">
      <c r="A15" s="7"/>
      <c r="B15" s="7"/>
      <c r="C15" s="7"/>
      <c r="D15" s="7"/>
      <c r="E15" s="7"/>
      <c r="F15" s="6"/>
    </row>
    <row r="16" spans="1:6" s="9" customFormat="1" ht="18.75" customHeight="1">
      <c r="A16" s="156" t="s">
        <v>6</v>
      </c>
      <c r="B16" s="156" t="s">
        <v>7</v>
      </c>
      <c r="C16" s="156" t="s">
        <v>223</v>
      </c>
      <c r="D16" s="156" t="s">
        <v>8</v>
      </c>
      <c r="E16" s="156" t="s">
        <v>9</v>
      </c>
      <c r="F16" s="8"/>
    </row>
    <row r="17" spans="1:7" s="9" customFormat="1" ht="15.75">
      <c r="A17" s="156"/>
      <c r="B17" s="156"/>
      <c r="C17" s="156"/>
      <c r="D17" s="156"/>
      <c r="E17" s="156"/>
      <c r="F17" s="8"/>
    </row>
    <row r="18" spans="1:7" s="12" customFormat="1" ht="15" customHeight="1">
      <c r="A18" s="10">
        <v>1</v>
      </c>
      <c r="B18" s="10">
        <v>2</v>
      </c>
      <c r="C18" s="10">
        <v>3</v>
      </c>
      <c r="D18" s="10">
        <v>4</v>
      </c>
      <c r="E18" s="10">
        <v>5</v>
      </c>
      <c r="F18" s="11"/>
    </row>
    <row r="19" spans="1:7" s="17" customFormat="1" ht="18.75" customHeight="1">
      <c r="A19" s="13">
        <v>1</v>
      </c>
      <c r="B19" s="14" t="s">
        <v>10</v>
      </c>
      <c r="C19" s="15">
        <v>1699253028.5999999</v>
      </c>
      <c r="D19" s="16">
        <f t="shared" ref="D19:D49" si="0">E19-C19</f>
        <v>33903453.939999998</v>
      </c>
      <c r="E19" s="15">
        <v>1733156482.54</v>
      </c>
      <c r="F19" s="8"/>
    </row>
    <row r="20" spans="1:7" s="5" customFormat="1" ht="15.75" customHeight="1">
      <c r="A20" s="18" t="s">
        <v>11</v>
      </c>
      <c r="B20" s="19" t="s">
        <v>12</v>
      </c>
      <c r="C20" s="20">
        <v>1210108823.5999999</v>
      </c>
      <c r="D20" s="21">
        <f t="shared" si="0"/>
        <v>33440959.940000001</v>
      </c>
      <c r="E20" s="20">
        <v>1243549783.54</v>
      </c>
      <c r="F20" s="6"/>
    </row>
    <row r="21" spans="1:7" s="5" customFormat="1" ht="31.5" customHeight="1">
      <c r="A21" s="18" t="s">
        <v>13</v>
      </c>
      <c r="B21" s="22" t="s">
        <v>14</v>
      </c>
      <c r="C21" s="20">
        <v>75368433</v>
      </c>
      <c r="D21" s="21">
        <f t="shared" si="0"/>
        <v>32676640.940000001</v>
      </c>
      <c r="E21" s="20">
        <v>108045073.94</v>
      </c>
      <c r="F21" s="6"/>
    </row>
    <row r="22" spans="1:7" s="5" customFormat="1" ht="31.5" customHeight="1">
      <c r="A22" s="18" t="s">
        <v>15</v>
      </c>
      <c r="B22" s="22" t="s">
        <v>16</v>
      </c>
      <c r="C22" s="20">
        <v>380367513</v>
      </c>
      <c r="D22" s="21">
        <f t="shared" si="0"/>
        <v>0</v>
      </c>
      <c r="E22" s="20">
        <v>380367513</v>
      </c>
      <c r="F22" s="6"/>
    </row>
    <row r="23" spans="1:7" s="5" customFormat="1" ht="17.25" customHeight="1">
      <c r="A23" s="18" t="s">
        <v>17</v>
      </c>
      <c r="B23" s="22" t="s">
        <v>18</v>
      </c>
      <c r="C23" s="20">
        <v>402049594</v>
      </c>
      <c r="D23" s="21">
        <f t="shared" si="0"/>
        <v>0</v>
      </c>
      <c r="E23" s="20">
        <v>402049594</v>
      </c>
      <c r="F23" s="6"/>
    </row>
    <row r="24" spans="1:7" s="5" customFormat="1" ht="15.75" customHeight="1">
      <c r="A24" s="18" t="s">
        <v>19</v>
      </c>
      <c r="B24" s="22" t="s">
        <v>20</v>
      </c>
      <c r="C24" s="20">
        <v>316112909.60000002</v>
      </c>
      <c r="D24" s="21">
        <f t="shared" si="0"/>
        <v>647669</v>
      </c>
      <c r="E24" s="20">
        <v>316760578.60000002</v>
      </c>
      <c r="F24" s="6"/>
    </row>
    <row r="25" spans="1:7" s="5" customFormat="1" ht="15.75" customHeight="1">
      <c r="A25" s="18" t="s">
        <v>21</v>
      </c>
      <c r="B25" s="22" t="s">
        <v>22</v>
      </c>
      <c r="C25" s="20">
        <v>36210374</v>
      </c>
      <c r="D25" s="21">
        <f>E25-C25</f>
        <v>116650</v>
      </c>
      <c r="E25" s="20">
        <v>36327024</v>
      </c>
      <c r="F25" s="6"/>
      <c r="G25" s="81"/>
    </row>
    <row r="26" spans="1:7" s="5" customFormat="1" ht="16.149999999999999" customHeight="1">
      <c r="A26" s="18" t="s">
        <v>23</v>
      </c>
      <c r="B26" s="23" t="s">
        <v>24</v>
      </c>
      <c r="C26" s="20">
        <v>0</v>
      </c>
      <c r="D26" s="21">
        <f t="shared" si="0"/>
        <v>0</v>
      </c>
      <c r="E26" s="20">
        <v>0</v>
      </c>
      <c r="F26" s="6"/>
    </row>
    <row r="27" spans="1:7" s="5" customFormat="1" ht="16.899999999999999" customHeight="1">
      <c r="A27" s="18" t="s">
        <v>25</v>
      </c>
      <c r="B27" s="19" t="s">
        <v>26</v>
      </c>
      <c r="C27" s="20">
        <v>489144205</v>
      </c>
      <c r="D27" s="21">
        <f t="shared" si="0"/>
        <v>462494</v>
      </c>
      <c r="E27" s="20">
        <v>489606699</v>
      </c>
      <c r="F27" s="6"/>
    </row>
    <row r="28" spans="1:7" s="5" customFormat="1" ht="15.6" customHeight="1">
      <c r="A28" s="18" t="s">
        <v>27</v>
      </c>
      <c r="B28" s="22" t="s">
        <v>28</v>
      </c>
      <c r="C28" s="20">
        <v>460000</v>
      </c>
      <c r="D28" s="21">
        <f t="shared" si="0"/>
        <v>0</v>
      </c>
      <c r="E28" s="20">
        <v>460000</v>
      </c>
      <c r="F28" s="6"/>
    </row>
    <row r="29" spans="1:7" s="5" customFormat="1" ht="21.6" customHeight="1">
      <c r="A29" s="18" t="s">
        <v>29</v>
      </c>
      <c r="B29" s="22" t="s">
        <v>30</v>
      </c>
      <c r="C29" s="20">
        <v>470958594</v>
      </c>
      <c r="D29" s="21">
        <f t="shared" si="0"/>
        <v>435900</v>
      </c>
      <c r="E29" s="20">
        <v>471394494</v>
      </c>
      <c r="F29" s="6"/>
    </row>
    <row r="30" spans="1:7" s="4" customFormat="1" ht="20.25" customHeight="1">
      <c r="A30" s="13">
        <v>2</v>
      </c>
      <c r="B30" s="14" t="s">
        <v>31</v>
      </c>
      <c r="C30" s="15">
        <v>1760762934.6400001</v>
      </c>
      <c r="D30" s="16">
        <f t="shared" si="0"/>
        <v>1226813</v>
      </c>
      <c r="E30" s="15">
        <v>1761989747.6400001</v>
      </c>
      <c r="F30" s="24"/>
    </row>
    <row r="31" spans="1:7" s="5" customFormat="1" ht="15.6" customHeight="1">
      <c r="A31" s="18" t="s">
        <v>32</v>
      </c>
      <c r="B31" s="19" t="s">
        <v>33</v>
      </c>
      <c r="C31" s="20">
        <v>975244021.63999999</v>
      </c>
      <c r="D31" s="21">
        <f t="shared" si="0"/>
        <v>764319</v>
      </c>
      <c r="E31" s="20">
        <v>976008340.63999999</v>
      </c>
      <c r="F31" s="6"/>
    </row>
    <row r="32" spans="1:7" s="5" customFormat="1" ht="15.6" customHeight="1">
      <c r="A32" s="18" t="s">
        <v>34</v>
      </c>
      <c r="B32" s="22" t="s">
        <v>35</v>
      </c>
      <c r="C32" s="20">
        <v>184914032.69</v>
      </c>
      <c r="D32" s="21">
        <f t="shared" si="0"/>
        <v>158160</v>
      </c>
      <c r="E32" s="20">
        <v>185072192.69</v>
      </c>
      <c r="F32" s="6"/>
    </row>
    <row r="33" spans="1:6" s="5" customFormat="1" ht="18.600000000000001" customHeight="1">
      <c r="A33" s="18" t="s">
        <v>36</v>
      </c>
      <c r="B33" s="22" t="s">
        <v>37</v>
      </c>
      <c r="C33" s="20">
        <v>20429881</v>
      </c>
      <c r="D33" s="21">
        <f t="shared" si="0"/>
        <v>0</v>
      </c>
      <c r="E33" s="20">
        <v>20429881</v>
      </c>
      <c r="F33" s="6"/>
    </row>
    <row r="34" spans="1:6" s="5" customFormat="1" ht="39" customHeight="1">
      <c r="A34" s="18" t="s">
        <v>38</v>
      </c>
      <c r="B34" s="23" t="s">
        <v>39</v>
      </c>
      <c r="C34" s="20">
        <v>0</v>
      </c>
      <c r="D34" s="21">
        <f t="shared" si="0"/>
        <v>0</v>
      </c>
      <c r="E34" s="20">
        <v>0</v>
      </c>
      <c r="F34" s="6"/>
    </row>
    <row r="35" spans="1:6" s="5" customFormat="1" ht="15.6" customHeight="1">
      <c r="A35" s="18" t="s">
        <v>40</v>
      </c>
      <c r="B35" s="22" t="s">
        <v>41</v>
      </c>
      <c r="C35" s="20">
        <v>16016014</v>
      </c>
      <c r="D35" s="21">
        <f t="shared" si="0"/>
        <v>0</v>
      </c>
      <c r="E35" s="20">
        <v>16016014</v>
      </c>
      <c r="F35" s="6"/>
    </row>
    <row r="36" spans="1:6" s="5" customFormat="1" ht="103.9" customHeight="1">
      <c r="A36" s="18" t="s">
        <v>42</v>
      </c>
      <c r="B36" s="23" t="s">
        <v>43</v>
      </c>
      <c r="C36" s="20">
        <v>0</v>
      </c>
      <c r="D36" s="21">
        <f t="shared" si="0"/>
        <v>0</v>
      </c>
      <c r="E36" s="20">
        <v>0</v>
      </c>
      <c r="F36" s="6"/>
    </row>
    <row r="37" spans="1:6" s="5" customFormat="1" ht="58.9" customHeight="1">
      <c r="A37" s="18" t="s">
        <v>44</v>
      </c>
      <c r="B37" s="23" t="s">
        <v>45</v>
      </c>
      <c r="C37" s="20">
        <v>0</v>
      </c>
      <c r="D37" s="21">
        <f t="shared" si="0"/>
        <v>0</v>
      </c>
      <c r="E37" s="20">
        <v>0</v>
      </c>
      <c r="F37" s="6"/>
    </row>
    <row r="38" spans="1:6" s="5" customFormat="1" ht="51" customHeight="1">
      <c r="A38" s="18" t="s">
        <v>46</v>
      </c>
      <c r="B38" s="25" t="s">
        <v>47</v>
      </c>
      <c r="C38" s="20">
        <v>0</v>
      </c>
      <c r="D38" s="21">
        <f t="shared" si="0"/>
        <v>0</v>
      </c>
      <c r="E38" s="20">
        <v>0</v>
      </c>
      <c r="F38" s="6"/>
    </row>
    <row r="39" spans="1:6" s="4" customFormat="1" ht="15.75">
      <c r="A39" s="13" t="s">
        <v>48</v>
      </c>
      <c r="B39" s="26" t="s">
        <v>49</v>
      </c>
      <c r="C39" s="15">
        <v>785518913</v>
      </c>
      <c r="D39" s="16">
        <f t="shared" si="0"/>
        <v>462494</v>
      </c>
      <c r="E39" s="15">
        <v>785981407</v>
      </c>
      <c r="F39" s="24"/>
    </row>
    <row r="40" spans="1:6" s="5" customFormat="1" ht="36" customHeight="1">
      <c r="A40" s="18" t="s">
        <v>50</v>
      </c>
      <c r="B40" s="22" t="s">
        <v>51</v>
      </c>
      <c r="C40" s="20">
        <v>719637272</v>
      </c>
      <c r="D40" s="21">
        <f t="shared" si="0"/>
        <v>462494</v>
      </c>
      <c r="E40" s="20">
        <v>720099766</v>
      </c>
      <c r="F40" s="6"/>
    </row>
    <row r="41" spans="1:6" s="5" customFormat="1" ht="34.9" customHeight="1">
      <c r="A41" s="18" t="s">
        <v>52</v>
      </c>
      <c r="B41" s="23" t="s">
        <v>53</v>
      </c>
      <c r="C41" s="20">
        <v>232945708</v>
      </c>
      <c r="D41" s="21">
        <f t="shared" si="0"/>
        <v>0</v>
      </c>
      <c r="E41" s="20">
        <v>232945708</v>
      </c>
      <c r="F41" s="6"/>
    </row>
    <row r="42" spans="1:6" s="5" customFormat="1" ht="30" customHeight="1">
      <c r="A42" s="13">
        <v>3</v>
      </c>
      <c r="B42" s="14" t="s">
        <v>54</v>
      </c>
      <c r="C42" s="27">
        <v>-61509906.039999999</v>
      </c>
      <c r="D42" s="16">
        <f t="shared" si="0"/>
        <v>32676640.940000001</v>
      </c>
      <c r="E42" s="27">
        <v>-28833265.100000001</v>
      </c>
      <c r="F42" s="6"/>
    </row>
    <row r="43" spans="1:6" s="9" customFormat="1" ht="20.25" customHeight="1">
      <c r="A43" s="156" t="s">
        <v>6</v>
      </c>
      <c r="B43" s="156" t="s">
        <v>7</v>
      </c>
      <c r="C43" s="156" t="s">
        <v>223</v>
      </c>
      <c r="D43" s="156" t="s">
        <v>8</v>
      </c>
      <c r="E43" s="156" t="s">
        <v>9</v>
      </c>
      <c r="F43" s="8"/>
    </row>
    <row r="44" spans="1:6" s="9" customFormat="1" ht="20.25" customHeight="1">
      <c r="A44" s="156"/>
      <c r="B44" s="156"/>
      <c r="C44" s="156"/>
      <c r="D44" s="156"/>
      <c r="E44" s="156"/>
      <c r="F44" s="8"/>
    </row>
    <row r="45" spans="1:6" s="12" customFormat="1" ht="15" customHeight="1">
      <c r="A45" s="10">
        <v>1</v>
      </c>
      <c r="B45" s="10">
        <v>2</v>
      </c>
      <c r="C45" s="10">
        <v>3</v>
      </c>
      <c r="D45" s="10">
        <v>4</v>
      </c>
      <c r="E45" s="10">
        <v>5</v>
      </c>
      <c r="F45" s="11"/>
    </row>
    <row r="46" spans="1:6" s="5" customFormat="1" ht="36" customHeight="1">
      <c r="A46" s="18" t="s">
        <v>55</v>
      </c>
      <c r="B46" s="19" t="s">
        <v>56</v>
      </c>
      <c r="C46" s="20">
        <v>0</v>
      </c>
      <c r="D46" s="21">
        <f t="shared" si="0"/>
        <v>0</v>
      </c>
      <c r="E46" s="20">
        <v>0</v>
      </c>
      <c r="F46" s="6"/>
    </row>
    <row r="47" spans="1:6" s="5" customFormat="1" ht="22.5" customHeight="1">
      <c r="A47" s="13">
        <v>4</v>
      </c>
      <c r="B47" s="14" t="s">
        <v>57</v>
      </c>
      <c r="C47" s="15">
        <v>79090858.040000007</v>
      </c>
      <c r="D47" s="16">
        <f t="shared" si="0"/>
        <v>-32676640.940000001</v>
      </c>
      <c r="E47" s="15">
        <v>46414217.100000001</v>
      </c>
      <c r="F47" s="6"/>
    </row>
    <row r="48" spans="1:6" s="5" customFormat="1" ht="22.5" customHeight="1">
      <c r="A48" s="18" t="s">
        <v>58</v>
      </c>
      <c r="B48" s="19" t="s">
        <v>59</v>
      </c>
      <c r="C48" s="20">
        <v>0</v>
      </c>
      <c r="D48" s="21">
        <f t="shared" si="0"/>
        <v>0</v>
      </c>
      <c r="E48" s="20">
        <v>0</v>
      </c>
      <c r="F48" s="6"/>
    </row>
    <row r="49" spans="1:6" s="5" customFormat="1" ht="22.5" customHeight="1">
      <c r="A49" s="18" t="s">
        <v>60</v>
      </c>
      <c r="B49" s="22" t="s">
        <v>61</v>
      </c>
      <c r="C49" s="20">
        <v>0</v>
      </c>
      <c r="D49" s="21">
        <f t="shared" si="0"/>
        <v>0</v>
      </c>
      <c r="E49" s="20">
        <v>0</v>
      </c>
      <c r="F49" s="6"/>
    </row>
    <row r="50" spans="1:6" s="5" customFormat="1" ht="22.5" customHeight="1">
      <c r="A50" s="18" t="s">
        <v>62</v>
      </c>
      <c r="B50" s="19" t="s">
        <v>63</v>
      </c>
      <c r="C50" s="20">
        <v>2597900.06</v>
      </c>
      <c r="D50" s="21">
        <f t="shared" ref="D50:D70" si="1">E50-C50</f>
        <v>0</v>
      </c>
      <c r="E50" s="20">
        <v>2597900.06</v>
      </c>
      <c r="F50" s="6"/>
    </row>
    <row r="51" spans="1:6" s="17" customFormat="1" ht="23.45" customHeight="1">
      <c r="A51" s="18" t="s">
        <v>64</v>
      </c>
      <c r="B51" s="22" t="s">
        <v>61</v>
      </c>
      <c r="C51" s="20">
        <v>2597900.06</v>
      </c>
      <c r="D51" s="21">
        <f t="shared" si="1"/>
        <v>0</v>
      </c>
      <c r="E51" s="20">
        <v>2597900.06</v>
      </c>
      <c r="F51" s="8"/>
    </row>
    <row r="52" spans="1:6" s="17" customFormat="1" ht="23.45" customHeight="1">
      <c r="A52" s="18" t="s">
        <v>65</v>
      </c>
      <c r="B52" s="19" t="s">
        <v>66</v>
      </c>
      <c r="C52" s="20">
        <v>76492957.980000004</v>
      </c>
      <c r="D52" s="21">
        <f t="shared" si="1"/>
        <v>-32676640.940000001</v>
      </c>
      <c r="E52" s="20">
        <v>43816317.039999999</v>
      </c>
      <c r="F52" s="8"/>
    </row>
    <row r="53" spans="1:6" s="29" customFormat="1" ht="23.45" customHeight="1">
      <c r="A53" s="18" t="s">
        <v>67</v>
      </c>
      <c r="B53" s="22" t="s">
        <v>61</v>
      </c>
      <c r="C53" s="20">
        <v>58912005.979999997</v>
      </c>
      <c r="D53" s="21">
        <f t="shared" si="1"/>
        <v>-32676640.940000001</v>
      </c>
      <c r="E53" s="20">
        <v>26235365.039999999</v>
      </c>
      <c r="F53" s="28"/>
    </row>
    <row r="54" spans="1:6" s="5" customFormat="1" ht="23.45" customHeight="1">
      <c r="A54" s="18" t="s">
        <v>68</v>
      </c>
      <c r="B54" s="19" t="s">
        <v>69</v>
      </c>
      <c r="C54" s="20">
        <v>0</v>
      </c>
      <c r="D54" s="20">
        <f t="shared" si="1"/>
        <v>0</v>
      </c>
      <c r="E54" s="20">
        <v>0</v>
      </c>
      <c r="F54" s="6"/>
    </row>
    <row r="55" spans="1:6" s="5" customFormat="1" ht="23.45" customHeight="1">
      <c r="A55" s="18" t="s">
        <v>70</v>
      </c>
      <c r="B55" s="22" t="s">
        <v>61</v>
      </c>
      <c r="C55" s="20">
        <v>0</v>
      </c>
      <c r="D55" s="20">
        <f t="shared" si="1"/>
        <v>0</v>
      </c>
      <c r="E55" s="20">
        <v>0</v>
      </c>
      <c r="F55" s="6"/>
    </row>
    <row r="56" spans="1:6" s="5" customFormat="1" ht="21.6" customHeight="1">
      <c r="A56" s="18" t="s">
        <v>71</v>
      </c>
      <c r="B56" s="19" t="s">
        <v>72</v>
      </c>
      <c r="C56" s="20">
        <v>0</v>
      </c>
      <c r="D56" s="20">
        <f t="shared" si="1"/>
        <v>0</v>
      </c>
      <c r="E56" s="20">
        <v>0</v>
      </c>
      <c r="F56" s="6"/>
    </row>
    <row r="57" spans="1:6" s="5" customFormat="1" ht="17.25" customHeight="1">
      <c r="A57" s="18" t="s">
        <v>73</v>
      </c>
      <c r="B57" s="22" t="s">
        <v>61</v>
      </c>
      <c r="C57" s="20">
        <v>0</v>
      </c>
      <c r="D57" s="20">
        <f t="shared" si="1"/>
        <v>0</v>
      </c>
      <c r="E57" s="20">
        <v>0</v>
      </c>
      <c r="F57" s="6"/>
    </row>
    <row r="58" spans="1:6" s="5" customFormat="1" ht="18.75" customHeight="1">
      <c r="A58" s="13">
        <v>5</v>
      </c>
      <c r="B58" s="14" t="s">
        <v>74</v>
      </c>
      <c r="C58" s="15">
        <v>17580952</v>
      </c>
      <c r="D58" s="16">
        <f t="shared" si="1"/>
        <v>0</v>
      </c>
      <c r="E58" s="15">
        <v>17580952</v>
      </c>
      <c r="F58" s="6"/>
    </row>
    <row r="59" spans="1:6" s="5" customFormat="1" ht="45.6" customHeight="1">
      <c r="A59" s="18" t="s">
        <v>75</v>
      </c>
      <c r="B59" s="19" t="s">
        <v>76</v>
      </c>
      <c r="C59" s="20">
        <v>17580952</v>
      </c>
      <c r="D59" s="21">
        <f t="shared" si="1"/>
        <v>0</v>
      </c>
      <c r="E59" s="20">
        <v>17580952</v>
      </c>
      <c r="F59" s="6"/>
    </row>
    <row r="60" spans="1:6" s="5" customFormat="1" ht="39" customHeight="1">
      <c r="A60" s="18" t="s">
        <v>77</v>
      </c>
      <c r="B60" s="22" t="s">
        <v>218</v>
      </c>
      <c r="C60" s="20">
        <v>0</v>
      </c>
      <c r="D60" s="20">
        <f t="shared" si="1"/>
        <v>0</v>
      </c>
      <c r="E60" s="20">
        <v>0</v>
      </c>
      <c r="F60" s="6"/>
    </row>
    <row r="61" spans="1:6" s="5" customFormat="1" ht="36" customHeight="1">
      <c r="A61" s="18" t="s">
        <v>78</v>
      </c>
      <c r="B61" s="23" t="s">
        <v>219</v>
      </c>
      <c r="C61" s="20">
        <v>0</v>
      </c>
      <c r="D61" s="20">
        <f t="shared" si="1"/>
        <v>0</v>
      </c>
      <c r="E61" s="20">
        <v>0</v>
      </c>
      <c r="F61" s="6"/>
    </row>
    <row r="62" spans="1:6" s="5" customFormat="1" ht="36" customHeight="1">
      <c r="A62" s="18" t="s">
        <v>79</v>
      </c>
      <c r="B62" s="23" t="s">
        <v>220</v>
      </c>
      <c r="C62" s="20">
        <v>0</v>
      </c>
      <c r="D62" s="20">
        <f t="shared" si="1"/>
        <v>0</v>
      </c>
      <c r="E62" s="20">
        <v>0</v>
      </c>
      <c r="F62" s="6"/>
    </row>
    <row r="63" spans="1:6" s="5" customFormat="1" ht="50.25" customHeight="1">
      <c r="A63" s="18" t="s">
        <v>80</v>
      </c>
      <c r="B63" s="23" t="s">
        <v>81</v>
      </c>
      <c r="C63" s="20">
        <v>0</v>
      </c>
      <c r="D63" s="20">
        <f t="shared" si="1"/>
        <v>0</v>
      </c>
      <c r="E63" s="20">
        <v>0</v>
      </c>
      <c r="F63" s="6"/>
    </row>
    <row r="64" spans="1:6" s="5" customFormat="1" ht="21" customHeight="1">
      <c r="A64" s="18" t="s">
        <v>82</v>
      </c>
      <c r="B64" s="30" t="s">
        <v>83</v>
      </c>
      <c r="C64" s="20">
        <v>0</v>
      </c>
      <c r="D64" s="20">
        <f t="shared" si="1"/>
        <v>0</v>
      </c>
      <c r="E64" s="20">
        <v>0</v>
      </c>
      <c r="F64" s="6"/>
    </row>
    <row r="65" spans="1:6" s="5" customFormat="1" ht="37.9" customHeight="1">
      <c r="A65" s="18" t="s">
        <v>84</v>
      </c>
      <c r="B65" s="30" t="s">
        <v>85</v>
      </c>
      <c r="C65" s="20">
        <v>0</v>
      </c>
      <c r="D65" s="20">
        <f t="shared" si="1"/>
        <v>0</v>
      </c>
      <c r="E65" s="20">
        <v>0</v>
      </c>
      <c r="F65" s="6"/>
    </row>
    <row r="66" spans="1:6" s="5" customFormat="1" ht="15.75" customHeight="1">
      <c r="A66" s="18" t="s">
        <v>86</v>
      </c>
      <c r="B66" s="30" t="s">
        <v>87</v>
      </c>
      <c r="C66" s="20">
        <v>0</v>
      </c>
      <c r="D66" s="20">
        <f t="shared" si="1"/>
        <v>0</v>
      </c>
      <c r="E66" s="20">
        <v>0</v>
      </c>
      <c r="F66" s="6"/>
    </row>
    <row r="67" spans="1:6" s="5" customFormat="1" ht="34.15" customHeight="1">
      <c r="A67" s="18" t="s">
        <v>88</v>
      </c>
      <c r="B67" s="25" t="s">
        <v>89</v>
      </c>
      <c r="C67" s="20">
        <v>0</v>
      </c>
      <c r="D67" s="20">
        <f t="shared" si="1"/>
        <v>0</v>
      </c>
      <c r="E67" s="20">
        <v>0</v>
      </c>
      <c r="F67" s="6"/>
    </row>
    <row r="68" spans="1:6" s="5" customFormat="1" ht="20.45" customHeight="1">
      <c r="A68" s="18" t="s">
        <v>90</v>
      </c>
      <c r="B68" s="19" t="s">
        <v>91</v>
      </c>
      <c r="C68" s="20">
        <v>0</v>
      </c>
      <c r="D68" s="20">
        <f t="shared" si="1"/>
        <v>0</v>
      </c>
      <c r="E68" s="20">
        <v>0</v>
      </c>
      <c r="F68" s="6"/>
    </row>
    <row r="69" spans="1:6" s="5" customFormat="1" ht="20.45" customHeight="1">
      <c r="A69" s="13" t="s">
        <v>92</v>
      </c>
      <c r="B69" s="14" t="s">
        <v>93</v>
      </c>
      <c r="C69" s="15">
        <v>229858401</v>
      </c>
      <c r="D69" s="16">
        <f t="shared" si="1"/>
        <v>0</v>
      </c>
      <c r="E69" s="15">
        <v>229858401</v>
      </c>
      <c r="F69" s="6"/>
    </row>
    <row r="70" spans="1:6" s="5" customFormat="1" ht="24.6" customHeight="1">
      <c r="A70" s="18" t="s">
        <v>94</v>
      </c>
      <c r="B70" s="19" t="s">
        <v>95</v>
      </c>
      <c r="C70" s="20">
        <v>4800000</v>
      </c>
      <c r="D70" s="21">
        <f t="shared" si="1"/>
        <v>0</v>
      </c>
      <c r="E70" s="20">
        <v>4800000</v>
      </c>
      <c r="F70" s="6"/>
    </row>
    <row r="71" spans="1:6" s="5" customFormat="1" ht="40.9" customHeight="1">
      <c r="A71" s="13">
        <v>7</v>
      </c>
      <c r="B71" s="14" t="s">
        <v>96</v>
      </c>
      <c r="C71" s="31" t="s">
        <v>97</v>
      </c>
      <c r="D71" s="32" t="s">
        <v>97</v>
      </c>
      <c r="E71" s="31" t="s">
        <v>97</v>
      </c>
      <c r="F71" s="6"/>
    </row>
    <row r="72" spans="1:6" s="5" customFormat="1" ht="28.15" customHeight="1">
      <c r="A72" s="18" t="s">
        <v>98</v>
      </c>
      <c r="B72" s="19" t="s">
        <v>99</v>
      </c>
      <c r="C72" s="20">
        <v>234864801.96000001</v>
      </c>
      <c r="D72" s="21">
        <f>E72-C72</f>
        <v>32676640.940000001</v>
      </c>
      <c r="E72" s="20">
        <v>267541442.90000001</v>
      </c>
      <c r="F72" s="6"/>
    </row>
    <row r="73" spans="1:6" s="5" customFormat="1" ht="41.45" customHeight="1">
      <c r="A73" s="18" t="s">
        <v>100</v>
      </c>
      <c r="B73" s="19" t="s">
        <v>216</v>
      </c>
      <c r="C73" s="20">
        <v>313955660</v>
      </c>
      <c r="D73" s="21">
        <f>E73-C73</f>
        <v>0</v>
      </c>
      <c r="E73" s="20">
        <v>313955660</v>
      </c>
      <c r="F73" s="6"/>
    </row>
    <row r="74" spans="1:6" s="5" customFormat="1" ht="28.9" customHeight="1">
      <c r="A74" s="13">
        <v>8</v>
      </c>
      <c r="B74" s="14" t="s">
        <v>101</v>
      </c>
      <c r="C74" s="31" t="s">
        <v>97</v>
      </c>
      <c r="D74" s="32" t="s">
        <v>97</v>
      </c>
      <c r="E74" s="31" t="s">
        <v>97</v>
      </c>
      <c r="F74" s="6"/>
    </row>
    <row r="75" spans="1:6" s="5" customFormat="1" ht="76.150000000000006" customHeight="1">
      <c r="A75" s="18" t="s">
        <v>102</v>
      </c>
      <c r="B75" s="19" t="s">
        <v>211</v>
      </c>
      <c r="C75" s="33">
        <v>6.0400000000000002E-2</v>
      </c>
      <c r="D75" s="33">
        <f t="shared" ref="D75:D84" si="2">E75-C75</f>
        <v>-2.0999999999999999E-3</v>
      </c>
      <c r="E75" s="33">
        <v>5.8299999999999998E-2</v>
      </c>
      <c r="F75" s="6"/>
    </row>
    <row r="76" spans="1:6" s="5" customFormat="1" ht="31.15" hidden="1" customHeight="1">
      <c r="A76" s="18" t="s">
        <v>103</v>
      </c>
      <c r="B76" s="22" t="s">
        <v>103</v>
      </c>
      <c r="C76" s="33"/>
      <c r="D76" s="33">
        <f t="shared" si="2"/>
        <v>0</v>
      </c>
      <c r="E76" s="33"/>
      <c r="F76" s="6"/>
    </row>
    <row r="77" spans="1:6" s="5" customFormat="1" ht="31.15" hidden="1" customHeight="1">
      <c r="A77" s="18" t="s">
        <v>104</v>
      </c>
      <c r="B77" s="22" t="s">
        <v>104</v>
      </c>
      <c r="C77" s="33"/>
      <c r="D77" s="33">
        <f t="shared" si="2"/>
        <v>0</v>
      </c>
      <c r="E77" s="33"/>
      <c r="F77" s="6"/>
    </row>
    <row r="78" spans="1:6" s="5" customFormat="1" ht="28.9" customHeight="1">
      <c r="A78" s="155" t="s">
        <v>105</v>
      </c>
      <c r="B78" s="155" t="s">
        <v>217</v>
      </c>
      <c r="C78" s="33">
        <v>0.3034</v>
      </c>
      <c r="D78" s="33">
        <f t="shared" si="2"/>
        <v>2.46E-2</v>
      </c>
      <c r="E78" s="33">
        <v>0.32800000000000001</v>
      </c>
      <c r="F78" s="6"/>
    </row>
    <row r="79" spans="1:6" s="5" customFormat="1" ht="35.450000000000003" customHeight="1">
      <c r="A79" s="155"/>
      <c r="B79" s="155"/>
      <c r="C79" s="33">
        <v>0.30280000000000001</v>
      </c>
      <c r="D79" s="33">
        <f t="shared" si="2"/>
        <v>2.47E-2</v>
      </c>
      <c r="E79" s="33">
        <v>0.32750000000000001</v>
      </c>
      <c r="F79" s="6"/>
    </row>
    <row r="80" spans="1:6" s="5" customFormat="1" ht="102.6" customHeight="1">
      <c r="A80" s="18" t="s">
        <v>106</v>
      </c>
      <c r="B80" s="19" t="s">
        <v>212</v>
      </c>
      <c r="C80" s="33">
        <v>0.36049999999999999</v>
      </c>
      <c r="D80" s="33">
        <f t="shared" si="2"/>
        <v>0</v>
      </c>
      <c r="E80" s="33">
        <v>0.36049999999999999</v>
      </c>
      <c r="F80" s="6"/>
    </row>
    <row r="81" spans="1:6" s="9" customFormat="1" ht="18.75" customHeight="1">
      <c r="A81" s="156" t="s">
        <v>6</v>
      </c>
      <c r="B81" s="156" t="s">
        <v>7</v>
      </c>
      <c r="C81" s="156" t="s">
        <v>223</v>
      </c>
      <c r="D81" s="156" t="s">
        <v>8</v>
      </c>
      <c r="E81" s="156" t="s">
        <v>9</v>
      </c>
      <c r="F81" s="8"/>
    </row>
    <row r="82" spans="1:6" s="9" customFormat="1" ht="15.75">
      <c r="A82" s="156"/>
      <c r="B82" s="156"/>
      <c r="C82" s="156"/>
      <c r="D82" s="156"/>
      <c r="E82" s="156"/>
      <c r="F82" s="8"/>
    </row>
    <row r="83" spans="1:6" s="12" customFormat="1" ht="15" customHeight="1">
      <c r="A83" s="10">
        <v>1</v>
      </c>
      <c r="B83" s="10">
        <v>2</v>
      </c>
      <c r="C83" s="10">
        <v>3</v>
      </c>
      <c r="D83" s="10">
        <v>4</v>
      </c>
      <c r="E83" s="10">
        <v>5</v>
      </c>
      <c r="F83" s="11"/>
    </row>
    <row r="84" spans="1:6" s="5" customFormat="1" ht="103.9" customHeight="1">
      <c r="A84" s="18" t="s">
        <v>107</v>
      </c>
      <c r="B84" s="22" t="s">
        <v>213</v>
      </c>
      <c r="C84" s="33">
        <v>0.41270000000000001</v>
      </c>
      <c r="D84" s="33">
        <f t="shared" si="2"/>
        <v>0</v>
      </c>
      <c r="E84" s="33">
        <v>0.41270000000000001</v>
      </c>
      <c r="F84" s="6"/>
    </row>
    <row r="85" spans="1:6" s="17" customFormat="1" ht="91.15" customHeight="1">
      <c r="A85" s="18" t="s">
        <v>108</v>
      </c>
      <c r="B85" s="19" t="s">
        <v>214</v>
      </c>
      <c r="C85" s="34" t="s">
        <v>109</v>
      </c>
      <c r="D85" s="20"/>
      <c r="E85" s="34" t="s">
        <v>109</v>
      </c>
      <c r="F85" s="8"/>
    </row>
    <row r="86" spans="1:6" s="17" customFormat="1" ht="88.9" customHeight="1">
      <c r="A86" s="18" t="s">
        <v>110</v>
      </c>
      <c r="B86" s="22" t="s">
        <v>215</v>
      </c>
      <c r="C86" s="34" t="s">
        <v>109</v>
      </c>
      <c r="D86" s="20"/>
      <c r="E86" s="34" t="s">
        <v>109</v>
      </c>
      <c r="F86" s="8"/>
    </row>
    <row r="87" spans="1:6" s="29" customFormat="1" ht="38.450000000000003" customHeight="1">
      <c r="A87" s="13">
        <v>9</v>
      </c>
      <c r="B87" s="14" t="s">
        <v>111</v>
      </c>
      <c r="C87" s="31" t="s">
        <v>97</v>
      </c>
      <c r="D87" s="31" t="s">
        <v>97</v>
      </c>
      <c r="E87" s="31" t="s">
        <v>97</v>
      </c>
      <c r="F87" s="28"/>
    </row>
    <row r="88" spans="1:6" s="5" customFormat="1" ht="31.5">
      <c r="A88" s="18" t="s">
        <v>112</v>
      </c>
      <c r="B88" s="19" t="s">
        <v>113</v>
      </c>
      <c r="C88" s="20">
        <v>226114953</v>
      </c>
      <c r="D88" s="21">
        <f>E88-C88</f>
        <v>465475</v>
      </c>
      <c r="E88" s="20">
        <v>226580428</v>
      </c>
      <c r="F88" s="6"/>
    </row>
    <row r="89" spans="1:6" s="5" customFormat="1" ht="54.75" customHeight="1">
      <c r="A89" s="18" t="s">
        <v>114</v>
      </c>
      <c r="B89" s="22" t="s">
        <v>115</v>
      </c>
      <c r="C89" s="20">
        <v>226114953</v>
      </c>
      <c r="D89" s="21">
        <f t="shared" ref="D89:D99" si="3">E89-C89</f>
        <v>465475</v>
      </c>
      <c r="E89" s="20">
        <v>226580428</v>
      </c>
      <c r="F89" s="6"/>
    </row>
    <row r="90" spans="1:6" s="5" customFormat="1" ht="15.75" customHeight="1">
      <c r="A90" s="18" t="s">
        <v>116</v>
      </c>
      <c r="B90" s="23" t="s">
        <v>117</v>
      </c>
      <c r="C90" s="20">
        <v>192106189</v>
      </c>
      <c r="D90" s="21">
        <f t="shared" si="3"/>
        <v>438897</v>
      </c>
      <c r="E90" s="20">
        <v>192545086</v>
      </c>
      <c r="F90" s="6"/>
    </row>
    <row r="91" spans="1:6" s="5" customFormat="1" ht="31.5" customHeight="1">
      <c r="A91" s="18" t="s">
        <v>118</v>
      </c>
      <c r="B91" s="19" t="s">
        <v>119</v>
      </c>
      <c r="C91" s="20">
        <v>453627390</v>
      </c>
      <c r="D91" s="21">
        <f t="shared" si="3"/>
        <v>435900</v>
      </c>
      <c r="E91" s="20">
        <v>454063290</v>
      </c>
      <c r="F91" s="6"/>
    </row>
    <row r="92" spans="1:6" s="5" customFormat="1" ht="52.5" customHeight="1">
      <c r="A92" s="18" t="s">
        <v>120</v>
      </c>
      <c r="B92" s="22" t="s">
        <v>121</v>
      </c>
      <c r="C92" s="20">
        <v>453627390</v>
      </c>
      <c r="D92" s="21">
        <f t="shared" si="3"/>
        <v>435900</v>
      </c>
      <c r="E92" s="20">
        <v>454063290</v>
      </c>
      <c r="F92" s="6"/>
    </row>
    <row r="93" spans="1:6" s="5" customFormat="1" ht="15.6" customHeight="1">
      <c r="A93" s="18" t="s">
        <v>122</v>
      </c>
      <c r="B93" s="23" t="s">
        <v>117</v>
      </c>
      <c r="C93" s="20">
        <v>394747781</v>
      </c>
      <c r="D93" s="21">
        <f t="shared" si="3"/>
        <v>411010</v>
      </c>
      <c r="E93" s="20">
        <v>395158791</v>
      </c>
      <c r="F93" s="6"/>
    </row>
    <row r="94" spans="1:6" s="5" customFormat="1" ht="31.5" customHeight="1">
      <c r="A94" s="18" t="s">
        <v>123</v>
      </c>
      <c r="B94" s="19" t="s">
        <v>124</v>
      </c>
      <c r="C94" s="20">
        <v>239424465</v>
      </c>
      <c r="D94" s="21">
        <f t="shared" si="3"/>
        <v>582125</v>
      </c>
      <c r="E94" s="20">
        <v>240006590</v>
      </c>
      <c r="F94" s="6"/>
    </row>
    <row r="95" spans="1:6" s="5" customFormat="1" ht="50.25" customHeight="1">
      <c r="A95" s="18" t="s">
        <v>125</v>
      </c>
      <c r="B95" s="22" t="s">
        <v>126</v>
      </c>
      <c r="C95" s="20">
        <v>239424465</v>
      </c>
      <c r="D95" s="21">
        <f t="shared" si="3"/>
        <v>582125</v>
      </c>
      <c r="E95" s="20">
        <v>240006590</v>
      </c>
      <c r="F95" s="6"/>
    </row>
    <row r="96" spans="1:6" s="5" customFormat="1" ht="31.9" customHeight="1">
      <c r="A96" s="18" t="s">
        <v>127</v>
      </c>
      <c r="B96" s="23" t="s">
        <v>128</v>
      </c>
      <c r="C96" s="20">
        <v>192088098</v>
      </c>
      <c r="D96" s="21">
        <f>E96-C96</f>
        <v>438897</v>
      </c>
      <c r="E96" s="20">
        <v>192526995</v>
      </c>
      <c r="F96" s="6"/>
    </row>
    <row r="97" spans="1:6" s="5" customFormat="1" ht="31.5">
      <c r="A97" s="18" t="s">
        <v>129</v>
      </c>
      <c r="B97" s="19" t="s">
        <v>130</v>
      </c>
      <c r="C97" s="20">
        <v>474187719</v>
      </c>
      <c r="D97" s="21">
        <f t="shared" si="3"/>
        <v>435900</v>
      </c>
      <c r="E97" s="20">
        <v>474623619</v>
      </c>
      <c r="F97" s="6"/>
    </row>
    <row r="98" spans="1:6" s="5" customFormat="1" ht="51.75" customHeight="1">
      <c r="A98" s="18" t="s">
        <v>131</v>
      </c>
      <c r="B98" s="22" t="s">
        <v>132</v>
      </c>
      <c r="C98" s="20">
        <v>474187719</v>
      </c>
      <c r="D98" s="21">
        <f t="shared" si="3"/>
        <v>435900</v>
      </c>
      <c r="E98" s="20">
        <v>474623619</v>
      </c>
      <c r="F98" s="6"/>
    </row>
    <row r="99" spans="1:6" s="5" customFormat="1" ht="27.6" customHeight="1">
      <c r="A99" s="18" t="s">
        <v>133</v>
      </c>
      <c r="B99" s="23" t="s">
        <v>128</v>
      </c>
      <c r="C99" s="20">
        <v>394395974</v>
      </c>
      <c r="D99" s="21">
        <f t="shared" si="3"/>
        <v>411010</v>
      </c>
      <c r="E99" s="20">
        <v>394806984</v>
      </c>
      <c r="F99" s="6"/>
    </row>
    <row r="100" spans="1:6" s="5" customFormat="1" ht="15.75" customHeight="1">
      <c r="A100" s="13">
        <v>10</v>
      </c>
      <c r="B100" s="14" t="s">
        <v>134</v>
      </c>
      <c r="C100" s="31" t="s">
        <v>97</v>
      </c>
      <c r="D100" s="32" t="s">
        <v>97</v>
      </c>
      <c r="E100" s="31" t="s">
        <v>97</v>
      </c>
      <c r="F100" s="6"/>
    </row>
    <row r="101" spans="1:6" s="5" customFormat="1" ht="31.5" customHeight="1">
      <c r="A101" s="18" t="s">
        <v>135</v>
      </c>
      <c r="B101" s="19" t="s">
        <v>136</v>
      </c>
      <c r="C101" s="20">
        <v>846325397</v>
      </c>
      <c r="D101" s="21">
        <f t="shared" ref="D101:D129" si="4">E101-C101</f>
        <v>0</v>
      </c>
      <c r="E101" s="20">
        <v>846325397</v>
      </c>
      <c r="F101" s="6"/>
    </row>
    <row r="102" spans="1:6" s="5" customFormat="1" ht="15.75" customHeight="1">
      <c r="A102" s="18" t="s">
        <v>137</v>
      </c>
      <c r="B102" s="22" t="s">
        <v>138</v>
      </c>
      <c r="C102" s="20">
        <v>235805071</v>
      </c>
      <c r="D102" s="21">
        <f t="shared" si="4"/>
        <v>0</v>
      </c>
      <c r="E102" s="20">
        <v>235805071</v>
      </c>
      <c r="F102" s="6"/>
    </row>
    <row r="103" spans="1:6" s="5" customFormat="1" ht="15.75" customHeight="1">
      <c r="A103" s="18" t="s">
        <v>139</v>
      </c>
      <c r="B103" s="22" t="s">
        <v>140</v>
      </c>
      <c r="C103" s="20">
        <v>610520326</v>
      </c>
      <c r="D103" s="21">
        <f t="shared" si="4"/>
        <v>0</v>
      </c>
      <c r="E103" s="20">
        <v>610520326</v>
      </c>
      <c r="F103" s="6"/>
    </row>
    <row r="104" spans="1:6" s="5" customFormat="1" ht="31.5" customHeight="1">
      <c r="A104" s="18" t="s">
        <v>141</v>
      </c>
      <c r="B104" s="19" t="s">
        <v>142</v>
      </c>
      <c r="C104" s="20">
        <v>0</v>
      </c>
      <c r="D104" s="21">
        <f t="shared" si="4"/>
        <v>0</v>
      </c>
      <c r="E104" s="20">
        <v>0</v>
      </c>
      <c r="F104" s="6"/>
    </row>
    <row r="105" spans="1:6" s="5" customFormat="1" ht="52.9" customHeight="1">
      <c r="A105" s="18" t="s">
        <v>143</v>
      </c>
      <c r="B105" s="19" t="s">
        <v>144</v>
      </c>
      <c r="C105" s="20">
        <v>0</v>
      </c>
      <c r="D105" s="21">
        <f t="shared" si="4"/>
        <v>0</v>
      </c>
      <c r="E105" s="20">
        <v>0</v>
      </c>
      <c r="F105" s="6"/>
    </row>
    <row r="106" spans="1:6" s="5" customFormat="1" ht="51.75" customHeight="1">
      <c r="A106" s="18" t="s">
        <v>145</v>
      </c>
      <c r="B106" s="19" t="s">
        <v>146</v>
      </c>
      <c r="C106" s="20">
        <v>0</v>
      </c>
      <c r="D106" s="21">
        <f t="shared" si="4"/>
        <v>0</v>
      </c>
      <c r="E106" s="20">
        <v>0</v>
      </c>
      <c r="F106" s="6"/>
    </row>
    <row r="107" spans="1:6" s="5" customFormat="1" ht="52.5" customHeight="1">
      <c r="A107" s="18" t="s">
        <v>147</v>
      </c>
      <c r="B107" s="19" t="s">
        <v>148</v>
      </c>
      <c r="C107" s="20">
        <v>0</v>
      </c>
      <c r="D107" s="21">
        <f t="shared" si="4"/>
        <v>0</v>
      </c>
      <c r="E107" s="20">
        <v>0</v>
      </c>
      <c r="F107" s="6"/>
    </row>
    <row r="108" spans="1:6" s="5" customFormat="1" ht="33" customHeight="1">
      <c r="A108" s="18" t="s">
        <v>149</v>
      </c>
      <c r="B108" s="19" t="s">
        <v>150</v>
      </c>
      <c r="C108" s="20">
        <v>17580952</v>
      </c>
      <c r="D108" s="21">
        <f t="shared" si="4"/>
        <v>0</v>
      </c>
      <c r="E108" s="20">
        <v>17580952</v>
      </c>
      <c r="F108" s="6"/>
    </row>
    <row r="109" spans="1:6" s="5" customFormat="1" ht="15.75">
      <c r="A109" s="18" t="s">
        <v>151</v>
      </c>
      <c r="B109" s="19" t="s">
        <v>152</v>
      </c>
      <c r="C109" s="20">
        <v>1644623</v>
      </c>
      <c r="D109" s="21">
        <f t="shared" si="4"/>
        <v>0</v>
      </c>
      <c r="E109" s="20">
        <v>1644623</v>
      </c>
      <c r="F109" s="6"/>
    </row>
    <row r="110" spans="1:6" s="9" customFormat="1" ht="18.75" customHeight="1">
      <c r="A110" s="156" t="s">
        <v>6</v>
      </c>
      <c r="B110" s="156" t="s">
        <v>7</v>
      </c>
      <c r="C110" s="156" t="s">
        <v>223</v>
      </c>
      <c r="D110" s="156" t="s">
        <v>8</v>
      </c>
      <c r="E110" s="156" t="s">
        <v>9</v>
      </c>
      <c r="F110" s="8"/>
    </row>
    <row r="111" spans="1:6" s="9" customFormat="1" ht="15.75">
      <c r="A111" s="156"/>
      <c r="B111" s="156"/>
      <c r="C111" s="156"/>
      <c r="D111" s="156"/>
      <c r="E111" s="156"/>
      <c r="F111" s="8"/>
    </row>
    <row r="112" spans="1:6" s="12" customFormat="1" ht="15" customHeight="1">
      <c r="A112" s="10">
        <v>1</v>
      </c>
      <c r="B112" s="10">
        <v>2</v>
      </c>
      <c r="C112" s="10">
        <v>3</v>
      </c>
      <c r="D112" s="10">
        <v>4</v>
      </c>
      <c r="E112" s="10">
        <v>5</v>
      </c>
      <c r="F112" s="11"/>
    </row>
    <row r="113" spans="1:6" s="5" customFormat="1" ht="33.6" customHeight="1">
      <c r="A113" s="18" t="s">
        <v>153</v>
      </c>
      <c r="B113" s="22" t="s">
        <v>154</v>
      </c>
      <c r="C113" s="20">
        <v>44623</v>
      </c>
      <c r="D113" s="21">
        <f t="shared" si="4"/>
        <v>0</v>
      </c>
      <c r="E113" s="20">
        <v>44623</v>
      </c>
      <c r="F113" s="6"/>
    </row>
    <row r="114" spans="1:6" s="5" customFormat="1" ht="31.5" customHeight="1">
      <c r="A114" s="18" t="s">
        <v>155</v>
      </c>
      <c r="B114" s="22" t="s">
        <v>156</v>
      </c>
      <c r="C114" s="20">
        <v>1600000</v>
      </c>
      <c r="D114" s="21">
        <f t="shared" si="4"/>
        <v>0</v>
      </c>
      <c r="E114" s="20">
        <v>1600000</v>
      </c>
      <c r="F114" s="6"/>
    </row>
    <row r="115" spans="1:6" s="5" customFormat="1" ht="30" customHeight="1">
      <c r="A115" s="18" t="s">
        <v>157</v>
      </c>
      <c r="B115" s="23" t="s">
        <v>158</v>
      </c>
      <c r="C115" s="20">
        <v>0</v>
      </c>
      <c r="D115" s="20">
        <f t="shared" si="4"/>
        <v>0</v>
      </c>
      <c r="E115" s="20">
        <v>0</v>
      </c>
      <c r="F115" s="6"/>
    </row>
    <row r="116" spans="1:6" s="5" customFormat="1" ht="21" customHeight="1">
      <c r="A116" s="18" t="s">
        <v>159</v>
      </c>
      <c r="B116" s="30" t="s">
        <v>160</v>
      </c>
      <c r="C116" s="20">
        <v>0</v>
      </c>
      <c r="D116" s="20">
        <f t="shared" si="4"/>
        <v>0</v>
      </c>
      <c r="E116" s="20">
        <v>0</v>
      </c>
      <c r="F116" s="6"/>
    </row>
    <row r="117" spans="1:6" s="5" customFormat="1" ht="21" customHeight="1">
      <c r="A117" s="18" t="s">
        <v>161</v>
      </c>
      <c r="B117" s="22" t="s">
        <v>162</v>
      </c>
      <c r="C117" s="20">
        <v>0</v>
      </c>
      <c r="D117" s="20">
        <f t="shared" si="4"/>
        <v>0</v>
      </c>
      <c r="E117" s="20">
        <v>0</v>
      </c>
      <c r="F117" s="6"/>
    </row>
    <row r="118" spans="1:6" s="5" customFormat="1" ht="42" customHeight="1">
      <c r="A118" s="18" t="s">
        <v>163</v>
      </c>
      <c r="B118" s="19" t="s">
        <v>164</v>
      </c>
      <c r="C118" s="20">
        <v>0</v>
      </c>
      <c r="D118" s="20">
        <f t="shared" si="4"/>
        <v>0</v>
      </c>
      <c r="E118" s="20">
        <v>0</v>
      </c>
      <c r="F118" s="6"/>
    </row>
    <row r="119" spans="1:6" s="5" customFormat="1" ht="42" customHeight="1">
      <c r="A119" s="18" t="s">
        <v>165</v>
      </c>
      <c r="B119" s="19" t="s">
        <v>166</v>
      </c>
      <c r="C119" s="20">
        <v>0</v>
      </c>
      <c r="D119" s="20">
        <f t="shared" si="4"/>
        <v>0</v>
      </c>
      <c r="E119" s="20">
        <v>0</v>
      </c>
      <c r="F119" s="6"/>
    </row>
    <row r="120" spans="1:6" s="5" customFormat="1" ht="19.149999999999999" hidden="1" customHeight="1">
      <c r="A120" s="13">
        <v>11</v>
      </c>
      <c r="B120" s="14" t="s">
        <v>167</v>
      </c>
      <c r="C120" s="20"/>
      <c r="D120" s="20">
        <f t="shared" si="4"/>
        <v>0</v>
      </c>
      <c r="E120" s="20"/>
      <c r="F120" s="6"/>
    </row>
    <row r="121" spans="1:6" s="5" customFormat="1" ht="15.75" hidden="1" customHeight="1">
      <c r="A121" s="18" t="s">
        <v>168</v>
      </c>
      <c r="B121" s="19" t="s">
        <v>169</v>
      </c>
      <c r="C121" s="20"/>
      <c r="D121" s="20">
        <f t="shared" si="4"/>
        <v>0</v>
      </c>
      <c r="E121" s="20"/>
      <c r="F121" s="6"/>
    </row>
    <row r="122" spans="1:6" s="5" customFormat="1" ht="15.75" hidden="1" customHeight="1">
      <c r="A122" s="18" t="s">
        <v>170</v>
      </c>
      <c r="B122" s="22" t="s">
        <v>171</v>
      </c>
      <c r="C122" s="20"/>
      <c r="D122" s="20">
        <f t="shared" si="4"/>
        <v>0</v>
      </c>
      <c r="E122" s="20"/>
      <c r="F122" s="6"/>
    </row>
    <row r="123" spans="1:6" s="5" customFormat="1" ht="36" hidden="1" customHeight="1">
      <c r="A123" s="18" t="s">
        <v>172</v>
      </c>
      <c r="B123" s="19" t="s">
        <v>173</v>
      </c>
      <c r="C123" s="20"/>
      <c r="D123" s="20">
        <f t="shared" si="4"/>
        <v>0</v>
      </c>
      <c r="E123" s="20"/>
      <c r="F123" s="6"/>
    </row>
    <row r="124" spans="1:6" s="17" customFormat="1" ht="34.9" hidden="1" customHeight="1">
      <c r="A124" s="13">
        <v>12</v>
      </c>
      <c r="B124" s="14" t="s">
        <v>174</v>
      </c>
      <c r="C124" s="20"/>
      <c r="D124" s="20">
        <f t="shared" si="4"/>
        <v>0</v>
      </c>
      <c r="E124" s="20"/>
      <c r="F124" s="8"/>
    </row>
    <row r="125" spans="1:6" s="17" customFormat="1" ht="31.5" hidden="1" customHeight="1">
      <c r="A125" s="18" t="s">
        <v>175</v>
      </c>
      <c r="B125" s="19" t="s">
        <v>176</v>
      </c>
      <c r="C125" s="20"/>
      <c r="D125" s="20">
        <f t="shared" si="4"/>
        <v>0</v>
      </c>
      <c r="E125" s="20"/>
      <c r="F125" s="8"/>
    </row>
    <row r="126" spans="1:6" s="29" customFormat="1" ht="31.5" hidden="1" customHeight="1">
      <c r="A126" s="18" t="s">
        <v>177</v>
      </c>
      <c r="B126" s="19" t="s">
        <v>178</v>
      </c>
      <c r="C126" s="20"/>
      <c r="D126" s="20">
        <f t="shared" si="4"/>
        <v>0</v>
      </c>
      <c r="E126" s="20"/>
      <c r="F126" s="28"/>
    </row>
    <row r="127" spans="1:6" s="5" customFormat="1" ht="3.6" hidden="1" customHeight="1">
      <c r="A127" s="18" t="s">
        <v>179</v>
      </c>
      <c r="B127" s="19" t="s">
        <v>180</v>
      </c>
      <c r="C127" s="20"/>
      <c r="D127" s="20">
        <f t="shared" si="4"/>
        <v>0</v>
      </c>
      <c r="E127" s="20"/>
      <c r="F127" s="6"/>
    </row>
    <row r="128" spans="1:6" s="5" customFormat="1" ht="83.25" customHeight="1">
      <c r="A128" s="18" t="s">
        <v>181</v>
      </c>
      <c r="B128" s="19" t="s">
        <v>182</v>
      </c>
      <c r="C128" s="20">
        <v>0</v>
      </c>
      <c r="D128" s="20">
        <f t="shared" si="4"/>
        <v>0</v>
      </c>
      <c r="E128" s="20">
        <v>0</v>
      </c>
      <c r="F128" s="6"/>
    </row>
    <row r="129" spans="1:8" s="5" customFormat="1" ht="33" customHeight="1">
      <c r="A129" s="18" t="s">
        <v>183</v>
      </c>
      <c r="B129" s="19" t="s">
        <v>184</v>
      </c>
      <c r="C129" s="20">
        <v>6545000</v>
      </c>
      <c r="D129" s="21">
        <f t="shared" si="4"/>
        <v>0</v>
      </c>
      <c r="E129" s="20">
        <v>6545000</v>
      </c>
      <c r="F129" s="6"/>
    </row>
    <row r="130" spans="1:8" s="5" customFormat="1" ht="15.75">
      <c r="A130" s="35"/>
      <c r="B130" s="36"/>
      <c r="C130" s="144"/>
      <c r="D130" s="145"/>
      <c r="E130" s="144"/>
      <c r="F130" s="6"/>
    </row>
    <row r="131" spans="1:8" s="139" customFormat="1" ht="15.75">
      <c r="A131" s="154" t="s">
        <v>230</v>
      </c>
      <c r="B131" s="154"/>
      <c r="C131" s="154"/>
      <c r="D131" s="154"/>
      <c r="E131" s="154"/>
      <c r="F131" s="154"/>
    </row>
    <row r="132" spans="1:8" s="139" customFormat="1" ht="15.75">
      <c r="A132" s="154" t="s">
        <v>231</v>
      </c>
      <c r="B132" s="154"/>
      <c r="C132" s="154"/>
      <c r="D132" s="154"/>
      <c r="E132" s="154"/>
      <c r="F132" s="154"/>
    </row>
    <row r="133" spans="1:8" s="139" customFormat="1" ht="34.9" customHeight="1">
      <c r="A133" s="154" t="s">
        <v>242</v>
      </c>
      <c r="B133" s="154"/>
      <c r="C133" s="154"/>
      <c r="D133" s="154"/>
      <c r="E133" s="154"/>
      <c r="F133" s="154"/>
    </row>
    <row r="134" spans="1:8" s="139" customFormat="1" ht="15.75">
      <c r="A134" s="154" t="s">
        <v>241</v>
      </c>
      <c r="B134" s="154"/>
      <c r="C134" s="154"/>
      <c r="D134" s="154"/>
      <c r="E134" s="154"/>
      <c r="F134" s="154"/>
    </row>
    <row r="135" spans="1:8" s="143" customFormat="1" ht="33.75" customHeight="1">
      <c r="A135" s="162" t="s">
        <v>244</v>
      </c>
      <c r="B135" s="162"/>
      <c r="C135" s="162"/>
      <c r="D135" s="162"/>
      <c r="E135" s="146">
        <f>E137+E138+E139+E140</f>
        <v>170095152.69999999</v>
      </c>
      <c r="F135" s="141"/>
      <c r="G135" s="141"/>
      <c r="H135" s="142"/>
    </row>
    <row r="136" spans="1:8" s="149" customFormat="1" ht="15.75">
      <c r="A136" s="161" t="s">
        <v>232</v>
      </c>
      <c r="B136" s="161"/>
      <c r="C136" s="161"/>
      <c r="D136" s="161"/>
      <c r="E136" s="161"/>
      <c r="F136" s="147"/>
      <c r="G136" s="147"/>
      <c r="H136" s="148"/>
    </row>
    <row r="137" spans="1:8" s="143" customFormat="1" ht="15.75">
      <c r="A137" s="161" t="s">
        <v>233</v>
      </c>
      <c r="B137" s="161"/>
      <c r="C137" s="161"/>
      <c r="D137" s="161"/>
      <c r="E137" s="150">
        <v>10004293.710000001</v>
      </c>
      <c r="F137" s="147"/>
      <c r="G137" s="147"/>
      <c r="H137" s="151"/>
    </row>
    <row r="138" spans="1:8" s="143" customFormat="1" ht="17.25" customHeight="1">
      <c r="A138" s="161" t="s">
        <v>234</v>
      </c>
      <c r="B138" s="161"/>
      <c r="C138" s="161"/>
      <c r="D138" s="161"/>
      <c r="E138" s="150">
        <v>519816.04</v>
      </c>
      <c r="F138" s="147"/>
      <c r="G138" s="147"/>
      <c r="H138" s="151"/>
    </row>
    <row r="139" spans="1:8" s="143" customFormat="1" ht="17.25" customHeight="1">
      <c r="A139" s="161" t="s">
        <v>235</v>
      </c>
      <c r="B139" s="161"/>
      <c r="C139" s="161"/>
      <c r="D139" s="161"/>
      <c r="E139" s="150">
        <v>78084.02</v>
      </c>
      <c r="F139" s="147"/>
      <c r="G139" s="147"/>
      <c r="H139" s="151"/>
    </row>
    <row r="140" spans="1:8" s="143" customFormat="1" ht="17.25" customHeight="1">
      <c r="A140" s="161" t="s">
        <v>236</v>
      </c>
      <c r="B140" s="161"/>
      <c r="C140" s="161"/>
      <c r="D140" s="161"/>
      <c r="E140" s="150">
        <f>E141+E142+E143</f>
        <v>159492958.93000001</v>
      </c>
      <c r="F140" s="147"/>
      <c r="G140" s="147"/>
      <c r="H140" s="151"/>
    </row>
    <row r="141" spans="1:8" s="143" customFormat="1" ht="15.75" customHeight="1">
      <c r="A141" s="161" t="s">
        <v>237</v>
      </c>
      <c r="B141" s="161"/>
      <c r="C141" s="161"/>
      <c r="D141" s="161"/>
      <c r="E141" s="146">
        <v>43816317.039999999</v>
      </c>
      <c r="F141" s="147"/>
      <c r="G141" s="147"/>
      <c r="H141" s="142"/>
    </row>
    <row r="142" spans="1:8" s="143" customFormat="1" ht="15.75">
      <c r="A142" s="161" t="s">
        <v>238</v>
      </c>
      <c r="B142" s="161"/>
      <c r="C142" s="161"/>
      <c r="D142" s="161"/>
      <c r="E142" s="152">
        <v>83000000</v>
      </c>
      <c r="F142" s="147"/>
      <c r="G142" s="147"/>
      <c r="H142" s="153"/>
    </row>
    <row r="143" spans="1:8" s="143" customFormat="1" ht="15.6" customHeight="1">
      <c r="A143" s="161" t="s">
        <v>239</v>
      </c>
      <c r="B143" s="161"/>
      <c r="C143" s="161"/>
      <c r="D143" s="161"/>
      <c r="E143" s="152">
        <v>32676641.890000001</v>
      </c>
      <c r="F143" s="147"/>
      <c r="G143" s="147"/>
      <c r="H143" s="153"/>
    </row>
    <row r="144" spans="1:8" s="143" customFormat="1" ht="33.75" customHeight="1">
      <c r="A144" s="163" t="s">
        <v>243</v>
      </c>
      <c r="B144" s="163"/>
      <c r="C144" s="163"/>
      <c r="D144" s="163"/>
      <c r="E144" s="163"/>
      <c r="F144" s="141"/>
      <c r="G144" s="141"/>
      <c r="H144" s="142"/>
    </row>
    <row r="145" spans="1:8" s="143" customFormat="1" ht="15.75">
      <c r="A145" s="162" t="s">
        <v>226</v>
      </c>
      <c r="B145" s="162"/>
      <c r="C145" s="162"/>
      <c r="D145" s="162"/>
      <c r="E145" s="162"/>
      <c r="F145" s="141"/>
      <c r="G145" s="141"/>
      <c r="H145" s="142"/>
    </row>
  </sheetData>
  <sheetProtection password="C25B" sheet="1"/>
  <mergeCells count="50">
    <mergeCell ref="A139:D139"/>
    <mergeCell ref="A140:D140"/>
    <mergeCell ref="A145:E145"/>
    <mergeCell ref="A131:F131"/>
    <mergeCell ref="A141:D141"/>
    <mergeCell ref="A142:D142"/>
    <mergeCell ref="A143:D143"/>
    <mergeCell ref="A144:E144"/>
    <mergeCell ref="A135:D135"/>
    <mergeCell ref="A136:E136"/>
    <mergeCell ref="A137:D137"/>
    <mergeCell ref="A138:D138"/>
    <mergeCell ref="A13:F13"/>
    <mergeCell ref="A12:F12"/>
    <mergeCell ref="A10:F10"/>
    <mergeCell ref="D110:D111"/>
    <mergeCell ref="E110:E111"/>
    <mergeCell ref="A110:A111"/>
    <mergeCell ref="B110:B111"/>
    <mergeCell ref="C110:C111"/>
    <mergeCell ref="A133:F133"/>
    <mergeCell ref="A134:F134"/>
    <mergeCell ref="A132:F132"/>
    <mergeCell ref="B43:B44"/>
    <mergeCell ref="D81:D82"/>
    <mergeCell ref="A1:F1"/>
    <mergeCell ref="A3:F3"/>
    <mergeCell ref="A4:F4"/>
    <mergeCell ref="A5:F5"/>
    <mergeCell ref="A6:F6"/>
    <mergeCell ref="A8:F8"/>
    <mergeCell ref="A9:F9"/>
    <mergeCell ref="B16:B17"/>
    <mergeCell ref="A81:A82"/>
    <mergeCell ref="B81:B82"/>
    <mergeCell ref="C81:C82"/>
    <mergeCell ref="C43:C44"/>
    <mergeCell ref="D43:D44"/>
    <mergeCell ref="E43:E44"/>
    <mergeCell ref="A43:A44"/>
    <mergeCell ref="A7:F7"/>
    <mergeCell ref="A78:A79"/>
    <mergeCell ref="B78:B79"/>
    <mergeCell ref="A16:A17"/>
    <mergeCell ref="C16:C17"/>
    <mergeCell ref="E81:E82"/>
    <mergeCell ref="E16:E17"/>
    <mergeCell ref="A14:F14"/>
    <mergeCell ref="D16:D17"/>
    <mergeCell ref="A11:F11"/>
  </mergeCells>
  <conditionalFormatting sqref="E75:E76">
    <cfRule type="expression" dxfId="5" priority="31" stopIfTrue="1">
      <formula>LEFT(E75,3)="Nie"</formula>
    </cfRule>
  </conditionalFormatting>
  <conditionalFormatting sqref="E86">
    <cfRule type="cellIs" dxfId="4" priority="4" stopIfTrue="1" operator="equal">
      <formula>"Nie spełniona"</formula>
    </cfRule>
  </conditionalFormatting>
  <conditionalFormatting sqref="E85">
    <cfRule type="cellIs" dxfId="3" priority="5" stopIfTrue="1" operator="equal">
      <formula>"Nie spełniona"</formula>
    </cfRule>
  </conditionalFormatting>
  <conditionalFormatting sqref="C75:C76">
    <cfRule type="expression" dxfId="2" priority="3" stopIfTrue="1">
      <formula>LEFT(C75,3)="Nie"</formula>
    </cfRule>
  </conditionalFormatting>
  <conditionalFormatting sqref="C85">
    <cfRule type="cellIs" dxfId="1" priority="2" stopIfTrue="1" operator="equal">
      <formula>"Nie spełniona"</formula>
    </cfRule>
  </conditionalFormatting>
  <conditionalFormatting sqref="C86">
    <cfRule type="cellIs" dxfId="0" priority="1" stopIfTrue="1" operator="equal">
      <formula>"Nie spełniona"</formula>
    </cfRule>
  </conditionalFormatting>
  <printOptions horizontalCentered="1"/>
  <pageMargins left="0.59055118110236227" right="0.59055118110236227" top="0.98425196850393704" bottom="1.1811023622047245" header="0.51181102362204722" footer="0.51181102362204722"/>
  <pageSetup paperSize="9" scale="63" firstPageNumber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tabSelected="1" view="pageBreakPreview" zoomScaleNormal="100" zoomScaleSheetLayoutView="100" workbookViewId="0">
      <selection activeCell="F11" sqref="F11"/>
    </sheetView>
  </sheetViews>
  <sheetFormatPr defaultColWidth="8.875" defaultRowHeight="15"/>
  <cols>
    <col min="1" max="1" width="8.25" style="82" customWidth="1"/>
    <col min="2" max="2" width="14.375" style="38" customWidth="1"/>
    <col min="3" max="3" width="14.25" style="38" customWidth="1"/>
    <col min="4" max="4" width="13.625" style="38" customWidth="1"/>
    <col min="5" max="5" width="14.375" style="38" customWidth="1"/>
    <col min="6" max="7" width="13.875" style="38" customWidth="1"/>
    <col min="8" max="8" width="1" style="83" customWidth="1"/>
    <col min="9" max="9" width="13.125" style="38" customWidth="1"/>
    <col min="10" max="10" width="13.375" style="38" customWidth="1"/>
    <col min="11" max="11" width="13.125" style="38" customWidth="1"/>
    <col min="12" max="16384" width="8.875" style="38"/>
  </cols>
  <sheetData>
    <row r="1" spans="1:11" ht="30" customHeight="1">
      <c r="A1" s="164" t="s">
        <v>227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1" ht="15.75" thickBot="1"/>
    <row r="3" spans="1:11" s="85" customFormat="1" ht="27.75" customHeight="1" thickBot="1">
      <c r="A3" s="165" t="s">
        <v>187</v>
      </c>
      <c r="B3" s="167" t="s">
        <v>188</v>
      </c>
      <c r="C3" s="168"/>
      <c r="D3" s="169"/>
      <c r="E3" s="170" t="s">
        <v>189</v>
      </c>
      <c r="F3" s="170"/>
      <c r="G3" s="171"/>
      <c r="H3" s="84"/>
      <c r="I3" s="172" t="s">
        <v>190</v>
      </c>
      <c r="J3" s="172"/>
      <c r="K3" s="172"/>
    </row>
    <row r="4" spans="1:11" s="94" customFormat="1" ht="31.5" customHeight="1" thickBot="1">
      <c r="A4" s="166"/>
      <c r="B4" s="86" t="s">
        <v>191</v>
      </c>
      <c r="C4" s="87" t="s">
        <v>192</v>
      </c>
      <c r="D4" s="88" t="s">
        <v>193</v>
      </c>
      <c r="E4" s="89" t="s">
        <v>191</v>
      </c>
      <c r="F4" s="87" t="s">
        <v>192</v>
      </c>
      <c r="G4" s="88" t="s">
        <v>193</v>
      </c>
      <c r="H4" s="90"/>
      <c r="I4" s="91" t="s">
        <v>191</v>
      </c>
      <c r="J4" s="92" t="s">
        <v>192</v>
      </c>
      <c r="K4" s="93" t="s">
        <v>193</v>
      </c>
    </row>
    <row r="5" spans="1:11" s="103" customFormat="1" ht="12" thickBot="1">
      <c r="A5" s="95" t="s">
        <v>185</v>
      </c>
      <c r="B5" s="96" t="s">
        <v>194</v>
      </c>
      <c r="C5" s="97" t="s">
        <v>186</v>
      </c>
      <c r="D5" s="98" t="s">
        <v>195</v>
      </c>
      <c r="E5" s="99" t="s">
        <v>196</v>
      </c>
      <c r="F5" s="97" t="s">
        <v>197</v>
      </c>
      <c r="G5" s="98" t="s">
        <v>198</v>
      </c>
      <c r="H5" s="100"/>
      <c r="I5" s="101" t="s">
        <v>199</v>
      </c>
      <c r="J5" s="97" t="s">
        <v>200</v>
      </c>
      <c r="K5" s="102" t="s">
        <v>201</v>
      </c>
    </row>
    <row r="6" spans="1:11" s="111" customFormat="1" ht="18" customHeight="1">
      <c r="A6" s="104">
        <v>2022</v>
      </c>
      <c r="B6" s="140">
        <v>1699253028.5999999</v>
      </c>
      <c r="C6" s="105">
        <f t="shared" ref="C6:C23" si="0">D6-B6</f>
        <v>33903453.939999998</v>
      </c>
      <c r="D6" s="106">
        <v>1733156482.54</v>
      </c>
      <c r="E6" s="140">
        <v>1760762934.6400001</v>
      </c>
      <c r="F6" s="105">
        <f t="shared" ref="F6:F23" si="1">G6-E6</f>
        <v>1226813</v>
      </c>
      <c r="G6" s="106">
        <v>1761989747.6400001</v>
      </c>
      <c r="H6" s="107"/>
      <c r="I6" s="108">
        <f t="shared" ref="I6:I23" si="2">B6-E6</f>
        <v>-61509906.039999999</v>
      </c>
      <c r="J6" s="109">
        <f t="shared" ref="J6:J23" si="3">K6-I6</f>
        <v>32676640.940000001</v>
      </c>
      <c r="K6" s="110">
        <f t="shared" ref="K6:K23" si="4">D6-G6</f>
        <v>-28833265.100000001</v>
      </c>
    </row>
    <row r="7" spans="1:11" s="111" customFormat="1" ht="18" customHeight="1">
      <c r="A7" s="104">
        <f>A6+1</f>
        <v>2023</v>
      </c>
      <c r="B7" s="112">
        <v>1516802737</v>
      </c>
      <c r="C7" s="105">
        <f t="shared" si="0"/>
        <v>0</v>
      </c>
      <c r="D7" s="106">
        <v>1516802737</v>
      </c>
      <c r="E7" s="112">
        <v>1583302737</v>
      </c>
      <c r="F7" s="105">
        <f t="shared" si="1"/>
        <v>0</v>
      </c>
      <c r="G7" s="106">
        <v>1583302737</v>
      </c>
      <c r="H7" s="107"/>
      <c r="I7" s="108">
        <f t="shared" si="2"/>
        <v>-66500000</v>
      </c>
      <c r="J7" s="109">
        <f t="shared" si="3"/>
        <v>0</v>
      </c>
      <c r="K7" s="110">
        <f t="shared" si="4"/>
        <v>-66500000</v>
      </c>
    </row>
    <row r="8" spans="1:11" s="111" customFormat="1" ht="18" customHeight="1">
      <c r="A8" s="104">
        <f>A7+1</f>
        <v>2024</v>
      </c>
      <c r="B8" s="112">
        <v>1098421535</v>
      </c>
      <c r="C8" s="105">
        <f t="shared" si="0"/>
        <v>0</v>
      </c>
      <c r="D8" s="106">
        <v>1098421535</v>
      </c>
      <c r="E8" s="112">
        <v>1109421535</v>
      </c>
      <c r="F8" s="105">
        <f t="shared" si="1"/>
        <v>0</v>
      </c>
      <c r="G8" s="106">
        <v>1109421535</v>
      </c>
      <c r="H8" s="107"/>
      <c r="I8" s="108">
        <f t="shared" si="2"/>
        <v>-11000000</v>
      </c>
      <c r="J8" s="109">
        <f t="shared" si="3"/>
        <v>0</v>
      </c>
      <c r="K8" s="110">
        <f t="shared" si="4"/>
        <v>-11000000</v>
      </c>
    </row>
    <row r="9" spans="1:11" s="111" customFormat="1" ht="18" customHeight="1">
      <c r="A9" s="104">
        <f>A8+1</f>
        <v>2025</v>
      </c>
      <c r="B9" s="112">
        <v>945213831</v>
      </c>
      <c r="C9" s="105">
        <f t="shared" si="0"/>
        <v>0</v>
      </c>
      <c r="D9" s="106">
        <v>945213831</v>
      </c>
      <c r="E9" s="112">
        <v>947213831</v>
      </c>
      <c r="F9" s="105">
        <f t="shared" si="1"/>
        <v>0</v>
      </c>
      <c r="G9" s="106">
        <v>947213831</v>
      </c>
      <c r="H9" s="107"/>
      <c r="I9" s="108">
        <f t="shared" si="2"/>
        <v>-2000000</v>
      </c>
      <c r="J9" s="109">
        <f t="shared" si="3"/>
        <v>0</v>
      </c>
      <c r="K9" s="110">
        <f t="shared" si="4"/>
        <v>-2000000</v>
      </c>
    </row>
    <row r="10" spans="1:11" s="111" customFormat="1" ht="18" customHeight="1">
      <c r="A10" s="104">
        <f>A9+1</f>
        <v>2026</v>
      </c>
      <c r="B10" s="112">
        <v>851276488</v>
      </c>
      <c r="C10" s="105">
        <f t="shared" si="0"/>
        <v>0</v>
      </c>
      <c r="D10" s="106">
        <v>851276488</v>
      </c>
      <c r="E10" s="112">
        <v>851976488</v>
      </c>
      <c r="F10" s="105">
        <f t="shared" si="1"/>
        <v>0</v>
      </c>
      <c r="G10" s="106">
        <v>851976488</v>
      </c>
      <c r="H10" s="107"/>
      <c r="I10" s="108">
        <f t="shared" si="2"/>
        <v>-700000</v>
      </c>
      <c r="J10" s="109">
        <f t="shared" si="3"/>
        <v>0</v>
      </c>
      <c r="K10" s="110">
        <f t="shared" si="4"/>
        <v>-700000</v>
      </c>
    </row>
    <row r="11" spans="1:11" s="111" customFormat="1" ht="18" customHeight="1">
      <c r="A11" s="113">
        <v>2027</v>
      </c>
      <c r="B11" s="114">
        <v>855542043</v>
      </c>
      <c r="C11" s="105">
        <f t="shared" si="0"/>
        <v>0</v>
      </c>
      <c r="D11" s="115">
        <v>855542043</v>
      </c>
      <c r="E11" s="114">
        <v>853873719</v>
      </c>
      <c r="F11" s="105">
        <f t="shared" si="1"/>
        <v>0</v>
      </c>
      <c r="G11" s="115">
        <v>853873719</v>
      </c>
      <c r="H11" s="107"/>
      <c r="I11" s="108">
        <f t="shared" si="2"/>
        <v>1668324</v>
      </c>
      <c r="J11" s="109">
        <f t="shared" si="3"/>
        <v>0</v>
      </c>
      <c r="K11" s="110">
        <f t="shared" si="4"/>
        <v>1668324</v>
      </c>
    </row>
    <row r="12" spans="1:11" s="111" customFormat="1" ht="18" customHeight="1">
      <c r="A12" s="113">
        <v>2028</v>
      </c>
      <c r="B12" s="114">
        <v>859939893</v>
      </c>
      <c r="C12" s="105">
        <f t="shared" si="0"/>
        <v>0</v>
      </c>
      <c r="D12" s="115">
        <v>859939893</v>
      </c>
      <c r="E12" s="114">
        <v>840103363</v>
      </c>
      <c r="F12" s="105">
        <f t="shared" si="1"/>
        <v>0</v>
      </c>
      <c r="G12" s="115">
        <v>840103363</v>
      </c>
      <c r="H12" s="107"/>
      <c r="I12" s="108">
        <f t="shared" si="2"/>
        <v>19836530</v>
      </c>
      <c r="J12" s="109">
        <f t="shared" si="3"/>
        <v>0</v>
      </c>
      <c r="K12" s="110">
        <f t="shared" si="4"/>
        <v>19836530</v>
      </c>
    </row>
    <row r="13" spans="1:11" s="111" customFormat="1" ht="18" customHeight="1">
      <c r="A13" s="113">
        <v>2029</v>
      </c>
      <c r="B13" s="114">
        <v>859939893</v>
      </c>
      <c r="C13" s="105">
        <f t="shared" si="0"/>
        <v>0</v>
      </c>
      <c r="D13" s="115">
        <v>859939893</v>
      </c>
      <c r="E13" s="114">
        <v>839439893</v>
      </c>
      <c r="F13" s="105">
        <f t="shared" si="1"/>
        <v>0</v>
      </c>
      <c r="G13" s="115">
        <v>839439893</v>
      </c>
      <c r="H13" s="107"/>
      <c r="I13" s="108">
        <f t="shared" si="2"/>
        <v>20500000</v>
      </c>
      <c r="J13" s="109">
        <f t="shared" si="3"/>
        <v>0</v>
      </c>
      <c r="K13" s="110">
        <f t="shared" si="4"/>
        <v>20500000</v>
      </c>
    </row>
    <row r="14" spans="1:11" s="111" customFormat="1" ht="18" customHeight="1">
      <c r="A14" s="113">
        <v>2030</v>
      </c>
      <c r="B14" s="114">
        <v>859939893</v>
      </c>
      <c r="C14" s="105">
        <f t="shared" si="0"/>
        <v>0</v>
      </c>
      <c r="D14" s="115">
        <v>859939893</v>
      </c>
      <c r="E14" s="114">
        <v>839439893</v>
      </c>
      <c r="F14" s="105">
        <f t="shared" si="1"/>
        <v>0</v>
      </c>
      <c r="G14" s="115">
        <v>839439893</v>
      </c>
      <c r="H14" s="107"/>
      <c r="I14" s="108">
        <f t="shared" si="2"/>
        <v>20500000</v>
      </c>
      <c r="J14" s="109">
        <f t="shared" si="3"/>
        <v>0</v>
      </c>
      <c r="K14" s="110">
        <f t="shared" si="4"/>
        <v>20500000</v>
      </c>
    </row>
    <row r="15" spans="1:11" s="111" customFormat="1" ht="18" customHeight="1">
      <c r="A15" s="113">
        <v>2031</v>
      </c>
      <c r="B15" s="114">
        <v>859939893</v>
      </c>
      <c r="C15" s="105">
        <f t="shared" si="0"/>
        <v>0</v>
      </c>
      <c r="D15" s="115">
        <v>859939893</v>
      </c>
      <c r="E15" s="114">
        <v>839439893</v>
      </c>
      <c r="F15" s="105">
        <f t="shared" si="1"/>
        <v>0</v>
      </c>
      <c r="G15" s="115">
        <v>839439893</v>
      </c>
      <c r="H15" s="107"/>
      <c r="I15" s="108">
        <f t="shared" si="2"/>
        <v>20500000</v>
      </c>
      <c r="J15" s="109">
        <f t="shared" si="3"/>
        <v>0</v>
      </c>
      <c r="K15" s="110">
        <f t="shared" si="4"/>
        <v>20500000</v>
      </c>
    </row>
    <row r="16" spans="1:11" s="111" customFormat="1" ht="18" customHeight="1">
      <c r="A16" s="113">
        <v>2032</v>
      </c>
      <c r="B16" s="114">
        <v>859939893</v>
      </c>
      <c r="C16" s="105">
        <f t="shared" si="0"/>
        <v>0</v>
      </c>
      <c r="D16" s="115">
        <v>859939893</v>
      </c>
      <c r="E16" s="114">
        <v>839439893</v>
      </c>
      <c r="F16" s="105">
        <f t="shared" si="1"/>
        <v>0</v>
      </c>
      <c r="G16" s="115">
        <v>839439893</v>
      </c>
      <c r="H16" s="107"/>
      <c r="I16" s="108">
        <f t="shared" si="2"/>
        <v>20500000</v>
      </c>
      <c r="J16" s="109">
        <f t="shared" si="3"/>
        <v>0</v>
      </c>
      <c r="K16" s="110">
        <f t="shared" si="4"/>
        <v>20500000</v>
      </c>
    </row>
    <row r="17" spans="1:11" s="111" customFormat="1" ht="18" customHeight="1">
      <c r="A17" s="113">
        <v>2033</v>
      </c>
      <c r="B17" s="114">
        <v>859939893</v>
      </c>
      <c r="C17" s="105">
        <f t="shared" si="0"/>
        <v>0</v>
      </c>
      <c r="D17" s="115">
        <v>859939893</v>
      </c>
      <c r="E17" s="114">
        <v>838439893</v>
      </c>
      <c r="F17" s="105">
        <f t="shared" si="1"/>
        <v>0</v>
      </c>
      <c r="G17" s="115">
        <v>838439893</v>
      </c>
      <c r="H17" s="107"/>
      <c r="I17" s="108">
        <f t="shared" si="2"/>
        <v>21500000</v>
      </c>
      <c r="J17" s="109">
        <f t="shared" si="3"/>
        <v>0</v>
      </c>
      <c r="K17" s="110">
        <f t="shared" si="4"/>
        <v>21500000</v>
      </c>
    </row>
    <row r="18" spans="1:11" s="111" customFormat="1" ht="18" customHeight="1">
      <c r="A18" s="113">
        <v>2034</v>
      </c>
      <c r="B18" s="114">
        <v>859939893</v>
      </c>
      <c r="C18" s="105">
        <f t="shared" si="0"/>
        <v>0</v>
      </c>
      <c r="D18" s="115">
        <v>859939893</v>
      </c>
      <c r="E18" s="114">
        <v>838939893</v>
      </c>
      <c r="F18" s="105">
        <f t="shared" si="1"/>
        <v>0</v>
      </c>
      <c r="G18" s="115">
        <v>838939893</v>
      </c>
      <c r="H18" s="107"/>
      <c r="I18" s="108">
        <f t="shared" si="2"/>
        <v>21000000</v>
      </c>
      <c r="J18" s="109">
        <f t="shared" si="3"/>
        <v>0</v>
      </c>
      <c r="K18" s="110">
        <f t="shared" si="4"/>
        <v>21000000</v>
      </c>
    </row>
    <row r="19" spans="1:11" s="111" customFormat="1" ht="18" customHeight="1">
      <c r="A19" s="113">
        <v>2035</v>
      </c>
      <c r="B19" s="114">
        <v>859939893</v>
      </c>
      <c r="C19" s="105">
        <f t="shared" si="0"/>
        <v>0</v>
      </c>
      <c r="D19" s="115">
        <v>859939893</v>
      </c>
      <c r="E19" s="114">
        <v>839649260</v>
      </c>
      <c r="F19" s="105">
        <f t="shared" si="1"/>
        <v>0</v>
      </c>
      <c r="G19" s="115">
        <v>839649260</v>
      </c>
      <c r="H19" s="107"/>
      <c r="I19" s="108">
        <f t="shared" si="2"/>
        <v>20290633</v>
      </c>
      <c r="J19" s="109">
        <f t="shared" si="3"/>
        <v>0</v>
      </c>
      <c r="K19" s="110">
        <f t="shared" si="4"/>
        <v>20290633</v>
      </c>
    </row>
    <row r="20" spans="1:11" s="111" customFormat="1" ht="18" customHeight="1">
      <c r="A20" s="113">
        <v>2036</v>
      </c>
      <c r="B20" s="114">
        <v>859939893</v>
      </c>
      <c r="C20" s="105">
        <f t="shared" si="0"/>
        <v>0</v>
      </c>
      <c r="D20" s="115">
        <v>859939893</v>
      </c>
      <c r="E20" s="114">
        <v>842439893</v>
      </c>
      <c r="F20" s="105">
        <f t="shared" si="1"/>
        <v>0</v>
      </c>
      <c r="G20" s="115">
        <v>842439893</v>
      </c>
      <c r="H20" s="107"/>
      <c r="I20" s="108">
        <f t="shared" si="2"/>
        <v>17500000</v>
      </c>
      <c r="J20" s="109">
        <f t="shared" si="3"/>
        <v>0</v>
      </c>
      <c r="K20" s="110">
        <f t="shared" si="4"/>
        <v>17500000</v>
      </c>
    </row>
    <row r="21" spans="1:11" s="111" customFormat="1" ht="18" customHeight="1">
      <c r="A21" s="113">
        <v>2037</v>
      </c>
      <c r="B21" s="114">
        <v>859939893</v>
      </c>
      <c r="C21" s="105">
        <f t="shared" si="0"/>
        <v>0</v>
      </c>
      <c r="D21" s="115">
        <v>859939893</v>
      </c>
      <c r="E21" s="114">
        <v>846939893</v>
      </c>
      <c r="F21" s="105">
        <f t="shared" si="1"/>
        <v>0</v>
      </c>
      <c r="G21" s="115">
        <v>846939893</v>
      </c>
      <c r="H21" s="107"/>
      <c r="I21" s="108">
        <f t="shared" si="2"/>
        <v>13000000</v>
      </c>
      <c r="J21" s="109">
        <f t="shared" si="3"/>
        <v>0</v>
      </c>
      <c r="K21" s="110">
        <f t="shared" si="4"/>
        <v>13000000</v>
      </c>
    </row>
    <row r="22" spans="1:11" s="111" customFormat="1" ht="18" customHeight="1">
      <c r="A22" s="113">
        <v>2038</v>
      </c>
      <c r="B22" s="114">
        <v>859939893</v>
      </c>
      <c r="C22" s="105">
        <f t="shared" si="0"/>
        <v>0</v>
      </c>
      <c r="D22" s="115">
        <v>859939893</v>
      </c>
      <c r="E22" s="114">
        <v>846476979</v>
      </c>
      <c r="F22" s="105">
        <f t="shared" si="1"/>
        <v>0</v>
      </c>
      <c r="G22" s="115">
        <v>846476979</v>
      </c>
      <c r="H22" s="107"/>
      <c r="I22" s="108">
        <f t="shared" si="2"/>
        <v>13462914</v>
      </c>
      <c r="J22" s="109">
        <f t="shared" si="3"/>
        <v>0</v>
      </c>
      <c r="K22" s="110">
        <f t="shared" si="4"/>
        <v>13462914</v>
      </c>
    </row>
    <row r="23" spans="1:11" s="111" customFormat="1" ht="18" customHeight="1" thickBot="1">
      <c r="A23" s="116">
        <v>2039</v>
      </c>
      <c r="B23" s="117">
        <v>859939893</v>
      </c>
      <c r="C23" s="118">
        <f t="shared" si="0"/>
        <v>0</v>
      </c>
      <c r="D23" s="119">
        <v>859939893</v>
      </c>
      <c r="E23" s="117">
        <v>847939893</v>
      </c>
      <c r="F23" s="118">
        <f t="shared" si="1"/>
        <v>0</v>
      </c>
      <c r="G23" s="119">
        <v>847939893</v>
      </c>
      <c r="H23" s="107"/>
      <c r="I23" s="120">
        <f t="shared" si="2"/>
        <v>12000000</v>
      </c>
      <c r="J23" s="121">
        <f t="shared" si="3"/>
        <v>0</v>
      </c>
      <c r="K23" s="122">
        <f t="shared" si="4"/>
        <v>12000000</v>
      </c>
    </row>
    <row r="24" spans="1:11">
      <c r="B24" s="123"/>
      <c r="C24" s="123"/>
      <c r="D24" s="123"/>
      <c r="E24" s="123"/>
      <c r="F24" s="123"/>
      <c r="G24" s="123"/>
      <c r="H24" s="124"/>
      <c r="I24" s="123"/>
      <c r="J24" s="123"/>
      <c r="K24" s="123"/>
    </row>
    <row r="27" spans="1:11" s="85" customFormat="1" ht="27.75" customHeight="1" thickBot="1">
      <c r="A27" s="173" t="s">
        <v>187</v>
      </c>
      <c r="B27" s="172" t="s">
        <v>202</v>
      </c>
      <c r="C27" s="172"/>
      <c r="D27" s="172"/>
      <c r="E27" s="174" t="s">
        <v>203</v>
      </c>
      <c r="F27" s="174"/>
      <c r="G27" s="174"/>
      <c r="H27" s="84"/>
      <c r="I27" s="172" t="s">
        <v>204</v>
      </c>
      <c r="J27" s="172"/>
      <c r="K27" s="172"/>
    </row>
    <row r="28" spans="1:11" s="94" customFormat="1" ht="31.5" customHeight="1" thickBot="1">
      <c r="A28" s="173"/>
      <c r="B28" s="125" t="s">
        <v>191</v>
      </c>
      <c r="C28" s="126" t="s">
        <v>192</v>
      </c>
      <c r="D28" s="127" t="s">
        <v>193</v>
      </c>
      <c r="E28" s="128" t="s">
        <v>191</v>
      </c>
      <c r="F28" s="126" t="s">
        <v>192</v>
      </c>
      <c r="G28" s="127" t="s">
        <v>193</v>
      </c>
      <c r="H28" s="90"/>
      <c r="I28" s="91" t="s">
        <v>191</v>
      </c>
      <c r="J28" s="92" t="s">
        <v>192</v>
      </c>
      <c r="K28" s="93" t="s">
        <v>193</v>
      </c>
    </row>
    <row r="29" spans="1:11" s="103" customFormat="1" ht="12" thickBot="1">
      <c r="A29" s="129" t="s">
        <v>185</v>
      </c>
      <c r="B29" s="101" t="s">
        <v>194</v>
      </c>
      <c r="C29" s="97" t="s">
        <v>186</v>
      </c>
      <c r="D29" s="102" t="s">
        <v>195</v>
      </c>
      <c r="E29" s="99" t="s">
        <v>196</v>
      </c>
      <c r="F29" s="97" t="s">
        <v>197</v>
      </c>
      <c r="G29" s="102" t="s">
        <v>198</v>
      </c>
      <c r="H29" s="100"/>
      <c r="I29" s="101" t="s">
        <v>199</v>
      </c>
      <c r="J29" s="97" t="s">
        <v>200</v>
      </c>
      <c r="K29" s="102" t="s">
        <v>201</v>
      </c>
    </row>
    <row r="30" spans="1:11" s="111" customFormat="1" ht="18" customHeight="1">
      <c r="A30" s="130">
        <v>2022</v>
      </c>
      <c r="B30" s="131">
        <v>79090858.040000007</v>
      </c>
      <c r="C30" s="105">
        <f t="shared" ref="C30:C47" si="5">D30-B30</f>
        <v>-32676640.940000001</v>
      </c>
      <c r="D30" s="110">
        <v>46414217.100000001</v>
      </c>
      <c r="E30" s="131">
        <v>17580952</v>
      </c>
      <c r="F30" s="105">
        <f t="shared" ref="F30:F47" si="6">G30-E30</f>
        <v>0</v>
      </c>
      <c r="G30" s="110">
        <v>17580952</v>
      </c>
      <c r="H30" s="107"/>
      <c r="I30" s="108">
        <f t="shared" ref="I30:I47" si="7">B6+B30-E6-E30</f>
        <v>0</v>
      </c>
      <c r="J30" s="109">
        <f t="shared" ref="J30:J47" si="8">K30-I30</f>
        <v>0</v>
      </c>
      <c r="K30" s="110">
        <f t="shared" ref="K30:K47" si="9">D6+D30-G6-G30</f>
        <v>0</v>
      </c>
    </row>
    <row r="31" spans="1:11" s="111" customFormat="1" ht="18" customHeight="1">
      <c r="A31" s="130">
        <f>A30+1</f>
        <v>2023</v>
      </c>
      <c r="B31" s="132">
        <v>80000000</v>
      </c>
      <c r="C31" s="105">
        <f t="shared" si="5"/>
        <v>0</v>
      </c>
      <c r="D31" s="110">
        <v>80000000</v>
      </c>
      <c r="E31" s="132">
        <v>13500000</v>
      </c>
      <c r="F31" s="105">
        <f t="shared" si="6"/>
        <v>0</v>
      </c>
      <c r="G31" s="110">
        <v>13500000</v>
      </c>
      <c r="H31" s="107"/>
      <c r="I31" s="108">
        <f t="shared" si="7"/>
        <v>0</v>
      </c>
      <c r="J31" s="109">
        <f t="shared" si="8"/>
        <v>0</v>
      </c>
      <c r="K31" s="110">
        <f t="shared" si="9"/>
        <v>0</v>
      </c>
    </row>
    <row r="32" spans="1:11" s="111" customFormat="1" ht="18" customHeight="1">
      <c r="A32" s="130">
        <f>A31+1</f>
        <v>2024</v>
      </c>
      <c r="B32" s="132">
        <v>30000000</v>
      </c>
      <c r="C32" s="105">
        <f t="shared" si="5"/>
        <v>0</v>
      </c>
      <c r="D32" s="110">
        <v>30000000</v>
      </c>
      <c r="E32" s="132">
        <v>19000000</v>
      </c>
      <c r="F32" s="105">
        <f t="shared" si="6"/>
        <v>0</v>
      </c>
      <c r="G32" s="110">
        <v>19000000</v>
      </c>
      <c r="H32" s="107"/>
      <c r="I32" s="108">
        <f t="shared" si="7"/>
        <v>0</v>
      </c>
      <c r="J32" s="109">
        <f t="shared" si="8"/>
        <v>0</v>
      </c>
      <c r="K32" s="110">
        <f t="shared" si="9"/>
        <v>0</v>
      </c>
    </row>
    <row r="33" spans="1:11" s="111" customFormat="1" ht="18" customHeight="1">
      <c r="A33" s="130">
        <f>A32+1</f>
        <v>2025</v>
      </c>
      <c r="B33" s="132">
        <v>29000000</v>
      </c>
      <c r="C33" s="105">
        <f t="shared" si="5"/>
        <v>0</v>
      </c>
      <c r="D33" s="110">
        <v>29000000</v>
      </c>
      <c r="E33" s="132">
        <v>27000000</v>
      </c>
      <c r="F33" s="105">
        <f t="shared" si="6"/>
        <v>0</v>
      </c>
      <c r="G33" s="110">
        <v>27000000</v>
      </c>
      <c r="H33" s="107"/>
      <c r="I33" s="108">
        <f t="shared" si="7"/>
        <v>0</v>
      </c>
      <c r="J33" s="109">
        <f t="shared" si="8"/>
        <v>0</v>
      </c>
      <c r="K33" s="110">
        <f t="shared" si="9"/>
        <v>0</v>
      </c>
    </row>
    <row r="34" spans="1:11" s="111" customFormat="1" ht="18" customHeight="1">
      <c r="A34" s="130">
        <f>A33+1</f>
        <v>2026</v>
      </c>
      <c r="B34" s="132">
        <v>29000000</v>
      </c>
      <c r="C34" s="105">
        <f t="shared" si="5"/>
        <v>0</v>
      </c>
      <c r="D34" s="110">
        <v>29000000</v>
      </c>
      <c r="E34" s="132">
        <v>28300000</v>
      </c>
      <c r="F34" s="105">
        <f t="shared" si="6"/>
        <v>0</v>
      </c>
      <c r="G34" s="110">
        <v>28300000</v>
      </c>
      <c r="H34" s="107"/>
      <c r="I34" s="108">
        <f t="shared" si="7"/>
        <v>0</v>
      </c>
      <c r="J34" s="109">
        <f t="shared" si="8"/>
        <v>0</v>
      </c>
      <c r="K34" s="110">
        <f t="shared" si="9"/>
        <v>0</v>
      </c>
    </row>
    <row r="35" spans="1:11" s="111" customFormat="1" ht="18" customHeight="1">
      <c r="A35" s="133">
        <v>2027</v>
      </c>
      <c r="B35" s="132">
        <v>22000000</v>
      </c>
      <c r="C35" s="105">
        <f t="shared" si="5"/>
        <v>0</v>
      </c>
      <c r="D35" s="110">
        <v>22000000</v>
      </c>
      <c r="E35" s="134">
        <v>23668324</v>
      </c>
      <c r="F35" s="105">
        <f t="shared" si="6"/>
        <v>0</v>
      </c>
      <c r="G35" s="135">
        <v>23668324</v>
      </c>
      <c r="H35" s="107"/>
      <c r="I35" s="108">
        <f t="shared" si="7"/>
        <v>0</v>
      </c>
      <c r="J35" s="109">
        <f t="shared" si="8"/>
        <v>0</v>
      </c>
      <c r="K35" s="110">
        <f t="shared" si="9"/>
        <v>0</v>
      </c>
    </row>
    <row r="36" spans="1:11" s="111" customFormat="1" ht="18" customHeight="1">
      <c r="A36" s="133">
        <v>2028</v>
      </c>
      <c r="B36" s="132">
        <v>3000000</v>
      </c>
      <c r="C36" s="105">
        <f t="shared" si="5"/>
        <v>0</v>
      </c>
      <c r="D36" s="110">
        <v>3000000</v>
      </c>
      <c r="E36" s="134">
        <v>22836530</v>
      </c>
      <c r="F36" s="105">
        <f t="shared" si="6"/>
        <v>0</v>
      </c>
      <c r="G36" s="135">
        <v>22836530</v>
      </c>
      <c r="H36" s="107"/>
      <c r="I36" s="108">
        <f t="shared" si="7"/>
        <v>0</v>
      </c>
      <c r="J36" s="109">
        <f t="shared" si="8"/>
        <v>0</v>
      </c>
      <c r="K36" s="110">
        <f t="shared" si="9"/>
        <v>0</v>
      </c>
    </row>
    <row r="37" spans="1:11" s="111" customFormat="1" ht="18" customHeight="1">
      <c r="A37" s="133">
        <v>2029</v>
      </c>
      <c r="B37" s="132">
        <v>0</v>
      </c>
      <c r="C37" s="105">
        <f t="shared" si="5"/>
        <v>0</v>
      </c>
      <c r="D37" s="110">
        <v>0</v>
      </c>
      <c r="E37" s="134">
        <v>20500000</v>
      </c>
      <c r="F37" s="105">
        <f t="shared" si="6"/>
        <v>0</v>
      </c>
      <c r="G37" s="135">
        <v>20500000</v>
      </c>
      <c r="H37" s="107"/>
      <c r="I37" s="108">
        <f t="shared" si="7"/>
        <v>0</v>
      </c>
      <c r="J37" s="109">
        <f t="shared" si="8"/>
        <v>0</v>
      </c>
      <c r="K37" s="110">
        <f t="shared" si="9"/>
        <v>0</v>
      </c>
    </row>
    <row r="38" spans="1:11" s="111" customFormat="1" ht="18" customHeight="1">
      <c r="A38" s="133">
        <v>2030</v>
      </c>
      <c r="B38" s="132">
        <v>0</v>
      </c>
      <c r="C38" s="105">
        <f t="shared" si="5"/>
        <v>0</v>
      </c>
      <c r="D38" s="110">
        <v>0</v>
      </c>
      <c r="E38" s="134">
        <v>20500000</v>
      </c>
      <c r="F38" s="105">
        <f t="shared" si="6"/>
        <v>0</v>
      </c>
      <c r="G38" s="135">
        <v>20500000</v>
      </c>
      <c r="H38" s="107"/>
      <c r="I38" s="108">
        <f t="shared" si="7"/>
        <v>0</v>
      </c>
      <c r="J38" s="109">
        <f t="shared" si="8"/>
        <v>0</v>
      </c>
      <c r="K38" s="110">
        <f t="shared" si="9"/>
        <v>0</v>
      </c>
    </row>
    <row r="39" spans="1:11" s="111" customFormat="1" ht="18" customHeight="1">
      <c r="A39" s="133">
        <v>2031</v>
      </c>
      <c r="B39" s="132">
        <v>0</v>
      </c>
      <c r="C39" s="105">
        <f t="shared" si="5"/>
        <v>0</v>
      </c>
      <c r="D39" s="110">
        <v>0</v>
      </c>
      <c r="E39" s="134">
        <v>20500000</v>
      </c>
      <c r="F39" s="105">
        <f t="shared" si="6"/>
        <v>0</v>
      </c>
      <c r="G39" s="135">
        <v>20500000</v>
      </c>
      <c r="H39" s="107"/>
      <c r="I39" s="108">
        <f t="shared" si="7"/>
        <v>0</v>
      </c>
      <c r="J39" s="109">
        <f t="shared" si="8"/>
        <v>0</v>
      </c>
      <c r="K39" s="110">
        <f t="shared" si="9"/>
        <v>0</v>
      </c>
    </row>
    <row r="40" spans="1:11" s="111" customFormat="1" ht="18" customHeight="1">
      <c r="A40" s="133">
        <v>2032</v>
      </c>
      <c r="B40" s="132">
        <v>0</v>
      </c>
      <c r="C40" s="105">
        <f t="shared" si="5"/>
        <v>0</v>
      </c>
      <c r="D40" s="110">
        <v>0</v>
      </c>
      <c r="E40" s="134">
        <v>20500000</v>
      </c>
      <c r="F40" s="105">
        <f t="shared" si="6"/>
        <v>0</v>
      </c>
      <c r="G40" s="135">
        <v>20500000</v>
      </c>
      <c r="H40" s="107"/>
      <c r="I40" s="108">
        <f t="shared" si="7"/>
        <v>0</v>
      </c>
      <c r="J40" s="109">
        <f t="shared" si="8"/>
        <v>0</v>
      </c>
      <c r="K40" s="110">
        <f t="shared" si="9"/>
        <v>0</v>
      </c>
    </row>
    <row r="41" spans="1:11" s="111" customFormat="1" ht="18" customHeight="1">
      <c r="A41" s="133">
        <v>2033</v>
      </c>
      <c r="B41" s="132">
        <v>0</v>
      </c>
      <c r="C41" s="105">
        <f t="shared" si="5"/>
        <v>0</v>
      </c>
      <c r="D41" s="110">
        <v>0</v>
      </c>
      <c r="E41" s="134">
        <v>21500000</v>
      </c>
      <c r="F41" s="105">
        <f t="shared" si="6"/>
        <v>0</v>
      </c>
      <c r="G41" s="135">
        <v>21500000</v>
      </c>
      <c r="H41" s="107"/>
      <c r="I41" s="108">
        <f t="shared" si="7"/>
        <v>0</v>
      </c>
      <c r="J41" s="109">
        <f t="shared" si="8"/>
        <v>0</v>
      </c>
      <c r="K41" s="110">
        <f t="shared" si="9"/>
        <v>0</v>
      </c>
    </row>
    <row r="42" spans="1:11" s="111" customFormat="1" ht="18" customHeight="1">
      <c r="A42" s="133">
        <v>2034</v>
      </c>
      <c r="B42" s="132">
        <v>0</v>
      </c>
      <c r="C42" s="105">
        <f t="shared" si="5"/>
        <v>0</v>
      </c>
      <c r="D42" s="110">
        <v>0</v>
      </c>
      <c r="E42" s="134">
        <v>21000000</v>
      </c>
      <c r="F42" s="105">
        <f t="shared" si="6"/>
        <v>0</v>
      </c>
      <c r="G42" s="135">
        <v>21000000</v>
      </c>
      <c r="H42" s="107"/>
      <c r="I42" s="108">
        <f t="shared" si="7"/>
        <v>0</v>
      </c>
      <c r="J42" s="109">
        <f t="shared" si="8"/>
        <v>0</v>
      </c>
      <c r="K42" s="110">
        <f t="shared" si="9"/>
        <v>0</v>
      </c>
    </row>
    <row r="43" spans="1:11" s="111" customFormat="1" ht="18" customHeight="1">
      <c r="A43" s="133">
        <v>2035</v>
      </c>
      <c r="B43" s="132">
        <v>0</v>
      </c>
      <c r="C43" s="105">
        <f t="shared" si="5"/>
        <v>0</v>
      </c>
      <c r="D43" s="110">
        <v>0</v>
      </c>
      <c r="E43" s="134">
        <v>20290633</v>
      </c>
      <c r="F43" s="105">
        <f t="shared" si="6"/>
        <v>0</v>
      </c>
      <c r="G43" s="135">
        <v>20290633</v>
      </c>
      <c r="H43" s="107"/>
      <c r="I43" s="108">
        <f t="shared" si="7"/>
        <v>0</v>
      </c>
      <c r="J43" s="109">
        <f t="shared" si="8"/>
        <v>0</v>
      </c>
      <c r="K43" s="110">
        <f t="shared" si="9"/>
        <v>0</v>
      </c>
    </row>
    <row r="44" spans="1:11" s="111" customFormat="1" ht="18" customHeight="1">
      <c r="A44" s="133">
        <v>2036</v>
      </c>
      <c r="B44" s="132">
        <v>0</v>
      </c>
      <c r="C44" s="105">
        <f t="shared" si="5"/>
        <v>0</v>
      </c>
      <c r="D44" s="110">
        <v>0</v>
      </c>
      <c r="E44" s="134">
        <v>17500000</v>
      </c>
      <c r="F44" s="105">
        <f t="shared" si="6"/>
        <v>0</v>
      </c>
      <c r="G44" s="135">
        <v>17500000</v>
      </c>
      <c r="H44" s="107"/>
      <c r="I44" s="108">
        <f t="shared" si="7"/>
        <v>0</v>
      </c>
      <c r="J44" s="109">
        <f t="shared" si="8"/>
        <v>0</v>
      </c>
      <c r="K44" s="110">
        <f t="shared" si="9"/>
        <v>0</v>
      </c>
    </row>
    <row r="45" spans="1:11" s="111" customFormat="1" ht="18" customHeight="1">
      <c r="A45" s="133">
        <v>2037</v>
      </c>
      <c r="B45" s="132">
        <v>0</v>
      </c>
      <c r="C45" s="105">
        <f t="shared" si="5"/>
        <v>0</v>
      </c>
      <c r="D45" s="110">
        <v>0</v>
      </c>
      <c r="E45" s="134">
        <v>13000000</v>
      </c>
      <c r="F45" s="105">
        <f t="shared" si="6"/>
        <v>0</v>
      </c>
      <c r="G45" s="135">
        <v>13000000</v>
      </c>
      <c r="H45" s="107"/>
      <c r="I45" s="108">
        <f t="shared" si="7"/>
        <v>0</v>
      </c>
      <c r="J45" s="109">
        <f t="shared" si="8"/>
        <v>0</v>
      </c>
      <c r="K45" s="110">
        <f t="shared" si="9"/>
        <v>0</v>
      </c>
    </row>
    <row r="46" spans="1:11" s="111" customFormat="1" ht="18" customHeight="1">
      <c r="A46" s="133">
        <v>2038</v>
      </c>
      <c r="B46" s="132">
        <v>0</v>
      </c>
      <c r="C46" s="105">
        <f t="shared" si="5"/>
        <v>0</v>
      </c>
      <c r="D46" s="110">
        <v>0</v>
      </c>
      <c r="E46" s="134">
        <v>13462914</v>
      </c>
      <c r="F46" s="105">
        <f t="shared" si="6"/>
        <v>0</v>
      </c>
      <c r="G46" s="135">
        <v>13462914</v>
      </c>
      <c r="H46" s="107"/>
      <c r="I46" s="108">
        <f t="shared" si="7"/>
        <v>0</v>
      </c>
      <c r="J46" s="109">
        <f t="shared" si="8"/>
        <v>0</v>
      </c>
      <c r="K46" s="110">
        <f t="shared" si="9"/>
        <v>0</v>
      </c>
    </row>
    <row r="47" spans="1:11" s="111" customFormat="1" ht="18" customHeight="1" thickBot="1">
      <c r="A47" s="136">
        <v>2039</v>
      </c>
      <c r="B47" s="137">
        <v>0</v>
      </c>
      <c r="C47" s="138">
        <f t="shared" si="5"/>
        <v>0</v>
      </c>
      <c r="D47" s="122">
        <v>0</v>
      </c>
      <c r="E47" s="137">
        <v>12000000</v>
      </c>
      <c r="F47" s="138">
        <f t="shared" si="6"/>
        <v>0</v>
      </c>
      <c r="G47" s="122">
        <v>12000000</v>
      </c>
      <c r="H47" s="107"/>
      <c r="I47" s="120">
        <f t="shared" si="7"/>
        <v>0</v>
      </c>
      <c r="J47" s="121">
        <f t="shared" si="8"/>
        <v>0</v>
      </c>
      <c r="K47" s="122">
        <f t="shared" si="9"/>
        <v>0</v>
      </c>
    </row>
    <row r="49" spans="1:11" ht="15.75" customHeight="1">
      <c r="A49" s="37" t="s">
        <v>196</v>
      </c>
      <c r="B49" s="175" t="s">
        <v>205</v>
      </c>
      <c r="C49" s="175"/>
      <c r="D49" s="175"/>
      <c r="E49" s="175"/>
      <c r="F49" s="175"/>
      <c r="G49" s="175"/>
      <c r="H49" s="175"/>
      <c r="I49" s="175"/>
      <c r="J49" s="175"/>
      <c r="K49" s="175"/>
    </row>
    <row r="50" spans="1:11" ht="33" customHeight="1">
      <c r="A50" s="154" t="s">
        <v>245</v>
      </c>
      <c r="B50" s="154"/>
      <c r="C50" s="154"/>
      <c r="D50" s="154"/>
      <c r="E50" s="154"/>
      <c r="F50" s="154"/>
      <c r="G50" s="154"/>
      <c r="H50" s="154"/>
      <c r="I50" s="154"/>
      <c r="J50" s="154"/>
      <c r="K50" s="154"/>
    </row>
  </sheetData>
  <sheetProtection password="C25B" sheet="1"/>
  <mergeCells count="11">
    <mergeCell ref="B49:K49"/>
    <mergeCell ref="A50:K50"/>
    <mergeCell ref="A1:K1"/>
    <mergeCell ref="A3:A4"/>
    <mergeCell ref="B3:D3"/>
    <mergeCell ref="E3:G3"/>
    <mergeCell ref="I3:K3"/>
    <mergeCell ref="A27:A28"/>
    <mergeCell ref="B27:D27"/>
    <mergeCell ref="E27:G27"/>
    <mergeCell ref="I27:K27"/>
  </mergeCells>
  <pageMargins left="0.70866141732283472" right="0.70866141732283472" top="0.74803149606299213" bottom="0.74803149606299213" header="0.51181102362204722" footer="0.51181102362204722"/>
  <pageSetup paperSize="9" scale="5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view="pageBreakPreview" workbookViewId="0">
      <selection activeCell="D21" sqref="D21"/>
    </sheetView>
  </sheetViews>
  <sheetFormatPr defaultColWidth="8.875" defaultRowHeight="15"/>
  <cols>
    <col min="1" max="1" width="8.25" style="39" customWidth="1"/>
    <col min="2" max="2" width="11.25" style="40" customWidth="1"/>
    <col min="3" max="3" width="11.125" style="40" customWidth="1"/>
    <col min="4" max="5" width="11.25" style="40" customWidth="1"/>
    <col min="6" max="6" width="11.125" style="40" customWidth="1"/>
    <col min="7" max="7" width="11.25" style="40" customWidth="1"/>
    <col min="8" max="8" width="1.75" style="41" customWidth="1"/>
    <col min="9" max="9" width="11.25" style="40" customWidth="1"/>
    <col min="10" max="10" width="9.75" style="40" customWidth="1"/>
    <col min="11" max="11" width="11.25" style="40" customWidth="1"/>
    <col min="12" max="16384" width="8.875" style="40"/>
  </cols>
  <sheetData>
    <row r="1" spans="1:11" ht="30" customHeight="1">
      <c r="A1" s="176" t="s">
        <v>206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</row>
    <row r="3" spans="1:11" s="43" customFormat="1" ht="27.75" customHeight="1">
      <c r="A3" s="177" t="s">
        <v>187</v>
      </c>
      <c r="B3" s="178" t="s">
        <v>188</v>
      </c>
      <c r="C3" s="178"/>
      <c r="D3" s="178"/>
      <c r="E3" s="178" t="s">
        <v>189</v>
      </c>
      <c r="F3" s="178"/>
      <c r="G3" s="178"/>
      <c r="H3" s="42"/>
      <c r="I3" s="178" t="s">
        <v>190</v>
      </c>
      <c r="J3" s="178"/>
      <c r="K3" s="178"/>
    </row>
    <row r="4" spans="1:11" s="48" customFormat="1" ht="31.5" customHeight="1">
      <c r="A4" s="177"/>
      <c r="B4" s="44" t="s">
        <v>191</v>
      </c>
      <c r="C4" s="45" t="s">
        <v>192</v>
      </c>
      <c r="D4" s="46" t="s">
        <v>193</v>
      </c>
      <c r="E4" s="44" t="s">
        <v>191</v>
      </c>
      <c r="F4" s="45" t="s">
        <v>192</v>
      </c>
      <c r="G4" s="46" t="s">
        <v>193</v>
      </c>
      <c r="H4" s="47"/>
      <c r="I4" s="44" t="s">
        <v>191</v>
      </c>
      <c r="J4" s="45" t="s">
        <v>192</v>
      </c>
      <c r="K4" s="46" t="s">
        <v>193</v>
      </c>
    </row>
    <row r="5" spans="1:11" s="54" customFormat="1" ht="11.25">
      <c r="A5" s="49" t="s">
        <v>185</v>
      </c>
      <c r="B5" s="50" t="s">
        <v>194</v>
      </c>
      <c r="C5" s="51" t="s">
        <v>186</v>
      </c>
      <c r="D5" s="52" t="s">
        <v>195</v>
      </c>
      <c r="E5" s="50" t="s">
        <v>196</v>
      </c>
      <c r="F5" s="51" t="s">
        <v>197</v>
      </c>
      <c r="G5" s="52" t="s">
        <v>198</v>
      </c>
      <c r="H5" s="53"/>
      <c r="I5" s="50" t="s">
        <v>199</v>
      </c>
      <c r="J5" s="51" t="s">
        <v>200</v>
      </c>
      <c r="K5" s="52" t="s">
        <v>201</v>
      </c>
    </row>
    <row r="6" spans="1:11" s="61" customFormat="1" ht="18" customHeight="1">
      <c r="A6" s="55">
        <v>2011</v>
      </c>
      <c r="B6" s="56">
        <v>736629732</v>
      </c>
      <c r="C6" s="57">
        <f t="shared" ref="C6:C21" si="0">D6-B6</f>
        <v>0</v>
      </c>
      <c r="D6" s="56">
        <v>736629732</v>
      </c>
      <c r="E6" s="58">
        <v>774997440</v>
      </c>
      <c r="F6" s="57">
        <f t="shared" ref="F6:F21" si="1">G6-E6</f>
        <v>0</v>
      </c>
      <c r="G6" s="56">
        <v>774997440</v>
      </c>
      <c r="H6" s="59"/>
      <c r="I6" s="60">
        <f t="shared" ref="I6:I21" si="2">B6-E6</f>
        <v>-38367708</v>
      </c>
      <c r="J6" s="57">
        <f t="shared" ref="J6:J21" si="3">K6-I6</f>
        <v>0</v>
      </c>
      <c r="K6" s="56">
        <f t="shared" ref="K6:K21" si="4">D6-G6</f>
        <v>-38367708</v>
      </c>
    </row>
    <row r="7" spans="1:11" s="61" customFormat="1" ht="18" customHeight="1">
      <c r="A7" s="62">
        <f t="shared" ref="A7:A21" si="5">A6+1</f>
        <v>2012</v>
      </c>
      <c r="B7" s="63">
        <v>759814698</v>
      </c>
      <c r="C7" s="64">
        <f t="shared" si="0"/>
        <v>0</v>
      </c>
      <c r="D7" s="63">
        <v>759814698</v>
      </c>
      <c r="E7" s="65">
        <v>766102070</v>
      </c>
      <c r="F7" s="64">
        <f t="shared" si="1"/>
        <v>0</v>
      </c>
      <c r="G7" s="63">
        <v>766102070</v>
      </c>
      <c r="H7" s="59"/>
      <c r="I7" s="66">
        <f t="shared" si="2"/>
        <v>-6287372</v>
      </c>
      <c r="J7" s="64">
        <f t="shared" si="3"/>
        <v>0</v>
      </c>
      <c r="K7" s="63">
        <f t="shared" si="4"/>
        <v>-6287372</v>
      </c>
    </row>
    <row r="8" spans="1:11" s="61" customFormat="1" ht="18" customHeight="1">
      <c r="A8" s="62">
        <f t="shared" si="5"/>
        <v>2013</v>
      </c>
      <c r="B8" s="63">
        <v>828053919</v>
      </c>
      <c r="C8" s="64">
        <f t="shared" si="0"/>
        <v>12897522</v>
      </c>
      <c r="D8" s="63">
        <v>840951441</v>
      </c>
      <c r="E8" s="65">
        <v>868053919</v>
      </c>
      <c r="F8" s="64">
        <f t="shared" si="1"/>
        <v>12897522</v>
      </c>
      <c r="G8" s="63">
        <v>880951441</v>
      </c>
      <c r="H8" s="59"/>
      <c r="I8" s="66">
        <f t="shared" si="2"/>
        <v>-40000000</v>
      </c>
      <c r="J8" s="64">
        <f t="shared" si="3"/>
        <v>0</v>
      </c>
      <c r="K8" s="63">
        <f t="shared" si="4"/>
        <v>-40000000</v>
      </c>
    </row>
    <row r="9" spans="1:11" s="61" customFormat="1" ht="18" customHeight="1">
      <c r="A9" s="62">
        <f t="shared" si="5"/>
        <v>2014</v>
      </c>
      <c r="B9" s="63">
        <v>1008729660</v>
      </c>
      <c r="C9" s="64">
        <f t="shared" si="0"/>
        <v>31874934</v>
      </c>
      <c r="D9" s="63">
        <v>1040604594</v>
      </c>
      <c r="E9" s="65">
        <v>994661336</v>
      </c>
      <c r="F9" s="64">
        <f t="shared" si="1"/>
        <v>31874934</v>
      </c>
      <c r="G9" s="63">
        <v>1026536270</v>
      </c>
      <c r="H9" s="59"/>
      <c r="I9" s="66">
        <f t="shared" si="2"/>
        <v>14068324</v>
      </c>
      <c r="J9" s="64">
        <f t="shared" si="3"/>
        <v>0</v>
      </c>
      <c r="K9" s="63">
        <f t="shared" si="4"/>
        <v>14068324</v>
      </c>
    </row>
    <row r="10" spans="1:11" s="61" customFormat="1" ht="18" customHeight="1">
      <c r="A10" s="62">
        <f t="shared" si="5"/>
        <v>2015</v>
      </c>
      <c r="B10" s="63">
        <v>724373840</v>
      </c>
      <c r="C10" s="64">
        <f t="shared" si="0"/>
        <v>2641871</v>
      </c>
      <c r="D10" s="63">
        <v>727015711</v>
      </c>
      <c r="E10" s="65">
        <v>681792888</v>
      </c>
      <c r="F10" s="64">
        <f t="shared" si="1"/>
        <v>2641871</v>
      </c>
      <c r="G10" s="63">
        <v>684434759</v>
      </c>
      <c r="H10" s="59"/>
      <c r="I10" s="66">
        <f t="shared" si="2"/>
        <v>42580952</v>
      </c>
      <c r="J10" s="64">
        <f t="shared" si="3"/>
        <v>0</v>
      </c>
      <c r="K10" s="63">
        <f t="shared" si="4"/>
        <v>42580952</v>
      </c>
    </row>
    <row r="11" spans="1:11" s="61" customFormat="1" ht="18" customHeight="1">
      <c r="A11" s="62">
        <f t="shared" si="5"/>
        <v>2016</v>
      </c>
      <c r="B11" s="63">
        <v>569097963</v>
      </c>
      <c r="C11" s="64">
        <f t="shared" si="0"/>
        <v>1500000</v>
      </c>
      <c r="D11" s="63">
        <v>570597963</v>
      </c>
      <c r="E11" s="65">
        <v>524817011</v>
      </c>
      <c r="F11" s="64">
        <f t="shared" si="1"/>
        <v>1500000</v>
      </c>
      <c r="G11" s="63">
        <v>526317011</v>
      </c>
      <c r="H11" s="59"/>
      <c r="I11" s="66">
        <f t="shared" si="2"/>
        <v>44280952</v>
      </c>
      <c r="J11" s="64">
        <f t="shared" si="3"/>
        <v>0</v>
      </c>
      <c r="K11" s="63">
        <f t="shared" si="4"/>
        <v>44280952</v>
      </c>
    </row>
    <row r="12" spans="1:11" s="61" customFormat="1" ht="18" customHeight="1">
      <c r="A12" s="62">
        <f t="shared" si="5"/>
        <v>2017</v>
      </c>
      <c r="B12" s="63">
        <v>565060690</v>
      </c>
      <c r="C12" s="64">
        <f t="shared" si="0"/>
        <v>0</v>
      </c>
      <c r="D12" s="63">
        <v>565060690</v>
      </c>
      <c r="E12" s="65">
        <v>521479738</v>
      </c>
      <c r="F12" s="64">
        <f t="shared" si="1"/>
        <v>0</v>
      </c>
      <c r="G12" s="63">
        <v>521479738</v>
      </c>
      <c r="H12" s="59"/>
      <c r="I12" s="66">
        <f t="shared" si="2"/>
        <v>43580952</v>
      </c>
      <c r="J12" s="64">
        <f t="shared" si="3"/>
        <v>0</v>
      </c>
      <c r="K12" s="63">
        <f t="shared" si="4"/>
        <v>43580952</v>
      </c>
    </row>
    <row r="13" spans="1:11" s="61" customFormat="1" ht="18" customHeight="1">
      <c r="A13" s="62">
        <f t="shared" si="5"/>
        <v>2018</v>
      </c>
      <c r="B13" s="63">
        <v>572686089</v>
      </c>
      <c r="C13" s="64">
        <f t="shared" si="0"/>
        <v>0</v>
      </c>
      <c r="D13" s="63">
        <v>572686089</v>
      </c>
      <c r="E13" s="65">
        <v>528105137</v>
      </c>
      <c r="F13" s="64">
        <f t="shared" si="1"/>
        <v>0</v>
      </c>
      <c r="G13" s="63">
        <v>528105137</v>
      </c>
      <c r="H13" s="59"/>
      <c r="I13" s="66">
        <f t="shared" si="2"/>
        <v>44580952</v>
      </c>
      <c r="J13" s="64">
        <f t="shared" si="3"/>
        <v>0</v>
      </c>
      <c r="K13" s="63">
        <f t="shared" si="4"/>
        <v>44580952</v>
      </c>
    </row>
    <row r="14" spans="1:11" s="61" customFormat="1" ht="18" customHeight="1">
      <c r="A14" s="62">
        <f t="shared" si="5"/>
        <v>2019</v>
      </c>
      <c r="B14" s="63">
        <v>580923590</v>
      </c>
      <c r="C14" s="64">
        <f t="shared" si="0"/>
        <v>0</v>
      </c>
      <c r="D14" s="63">
        <v>580923590</v>
      </c>
      <c r="E14" s="65">
        <v>536342638</v>
      </c>
      <c r="F14" s="64">
        <f t="shared" si="1"/>
        <v>0</v>
      </c>
      <c r="G14" s="63">
        <v>536342638</v>
      </c>
      <c r="H14" s="59"/>
      <c r="I14" s="66">
        <f t="shared" si="2"/>
        <v>44580952</v>
      </c>
      <c r="J14" s="64">
        <f t="shared" si="3"/>
        <v>0</v>
      </c>
      <c r="K14" s="63">
        <f t="shared" si="4"/>
        <v>44580952</v>
      </c>
    </row>
    <row r="15" spans="1:11" s="61" customFormat="1" ht="18" customHeight="1">
      <c r="A15" s="62">
        <f t="shared" si="5"/>
        <v>2020</v>
      </c>
      <c r="B15" s="63">
        <v>587098279</v>
      </c>
      <c r="C15" s="64">
        <f t="shared" si="0"/>
        <v>0</v>
      </c>
      <c r="D15" s="63">
        <v>587098279</v>
      </c>
      <c r="E15" s="65">
        <v>549054329</v>
      </c>
      <c r="F15" s="64">
        <f t="shared" si="1"/>
        <v>0</v>
      </c>
      <c r="G15" s="63">
        <v>549054329</v>
      </c>
      <c r="H15" s="59"/>
      <c r="I15" s="66">
        <f t="shared" si="2"/>
        <v>38043950</v>
      </c>
      <c r="J15" s="64">
        <f t="shared" si="3"/>
        <v>0</v>
      </c>
      <c r="K15" s="63">
        <f t="shared" si="4"/>
        <v>38043950</v>
      </c>
    </row>
    <row r="16" spans="1:11" s="61" customFormat="1" ht="18" customHeight="1">
      <c r="A16" s="62">
        <f t="shared" si="5"/>
        <v>2021</v>
      </c>
      <c r="B16" s="63">
        <v>590579723</v>
      </c>
      <c r="C16" s="64">
        <f t="shared" si="0"/>
        <v>0</v>
      </c>
      <c r="D16" s="63">
        <v>590579723</v>
      </c>
      <c r="E16" s="65">
        <v>569579723</v>
      </c>
      <c r="F16" s="64">
        <f t="shared" si="1"/>
        <v>0</v>
      </c>
      <c r="G16" s="63">
        <v>569579723</v>
      </c>
      <c r="H16" s="59"/>
      <c r="I16" s="66">
        <f t="shared" si="2"/>
        <v>21000000</v>
      </c>
      <c r="J16" s="64">
        <f t="shared" si="3"/>
        <v>0</v>
      </c>
      <c r="K16" s="63">
        <f t="shared" si="4"/>
        <v>21000000</v>
      </c>
    </row>
    <row r="17" spans="1:11" s="61" customFormat="1" ht="18" customHeight="1">
      <c r="A17" s="62">
        <f t="shared" si="5"/>
        <v>2022</v>
      </c>
      <c r="B17" s="63">
        <v>597380286</v>
      </c>
      <c r="C17" s="64">
        <f t="shared" si="0"/>
        <v>0</v>
      </c>
      <c r="D17" s="63">
        <v>597380286</v>
      </c>
      <c r="E17" s="65">
        <v>576380286</v>
      </c>
      <c r="F17" s="64">
        <f t="shared" si="1"/>
        <v>0</v>
      </c>
      <c r="G17" s="63">
        <v>576380286</v>
      </c>
      <c r="H17" s="59"/>
      <c r="I17" s="66">
        <f t="shared" si="2"/>
        <v>21000000</v>
      </c>
      <c r="J17" s="64">
        <f t="shared" si="3"/>
        <v>0</v>
      </c>
      <c r="K17" s="63">
        <f t="shared" si="4"/>
        <v>21000000</v>
      </c>
    </row>
    <row r="18" spans="1:11" s="61" customFormat="1" ht="18" customHeight="1">
      <c r="A18" s="62">
        <f t="shared" si="5"/>
        <v>2023</v>
      </c>
      <c r="B18" s="63">
        <v>600752653</v>
      </c>
      <c r="C18" s="64">
        <f t="shared" si="0"/>
        <v>0</v>
      </c>
      <c r="D18" s="63">
        <v>600752653</v>
      </c>
      <c r="E18" s="65">
        <v>580771701</v>
      </c>
      <c r="F18" s="64">
        <f t="shared" si="1"/>
        <v>0</v>
      </c>
      <c r="G18" s="63">
        <v>580771701</v>
      </c>
      <c r="H18" s="59"/>
      <c r="I18" s="66">
        <f t="shared" si="2"/>
        <v>19980952</v>
      </c>
      <c r="J18" s="64">
        <f t="shared" si="3"/>
        <v>0</v>
      </c>
      <c r="K18" s="63">
        <f t="shared" si="4"/>
        <v>19980952</v>
      </c>
    </row>
    <row r="19" spans="1:11" s="61" customFormat="1" ht="18" customHeight="1">
      <c r="A19" s="62">
        <f t="shared" si="5"/>
        <v>2024</v>
      </c>
      <c r="B19" s="63">
        <v>607741610</v>
      </c>
      <c r="C19" s="64">
        <f t="shared" si="0"/>
        <v>0</v>
      </c>
      <c r="D19" s="63">
        <v>607741610</v>
      </c>
      <c r="E19" s="65">
        <v>595741610</v>
      </c>
      <c r="F19" s="64">
        <f t="shared" si="1"/>
        <v>0</v>
      </c>
      <c r="G19" s="63">
        <v>595741610</v>
      </c>
      <c r="H19" s="59"/>
      <c r="I19" s="66">
        <f t="shared" si="2"/>
        <v>12000000</v>
      </c>
      <c r="J19" s="64">
        <f t="shared" si="3"/>
        <v>0</v>
      </c>
      <c r="K19" s="63">
        <f t="shared" si="4"/>
        <v>12000000</v>
      </c>
    </row>
    <row r="20" spans="1:11" s="61" customFormat="1" ht="18" customHeight="1">
      <c r="A20" s="62">
        <f t="shared" si="5"/>
        <v>2025</v>
      </c>
      <c r="B20" s="63">
        <v>614638521</v>
      </c>
      <c r="C20" s="64">
        <f t="shared" si="0"/>
        <v>0</v>
      </c>
      <c r="D20" s="63">
        <v>614638521</v>
      </c>
      <c r="E20" s="65">
        <v>605167705</v>
      </c>
      <c r="F20" s="64">
        <f t="shared" si="1"/>
        <v>0</v>
      </c>
      <c r="G20" s="63">
        <v>605167705</v>
      </c>
      <c r="H20" s="59"/>
      <c r="I20" s="66">
        <f t="shared" si="2"/>
        <v>9470816</v>
      </c>
      <c r="J20" s="64">
        <f t="shared" si="3"/>
        <v>0</v>
      </c>
      <c r="K20" s="63">
        <f t="shared" si="4"/>
        <v>9470816</v>
      </c>
    </row>
    <row r="21" spans="1:11" s="61" customFormat="1" ht="18" customHeight="1">
      <c r="A21" s="67">
        <f t="shared" si="5"/>
        <v>2026</v>
      </c>
      <c r="B21" s="68">
        <v>621858781</v>
      </c>
      <c r="C21" s="69">
        <f t="shared" si="0"/>
        <v>0</v>
      </c>
      <c r="D21" s="68">
        <v>621858781</v>
      </c>
      <c r="E21" s="70">
        <v>621858781</v>
      </c>
      <c r="F21" s="69">
        <f t="shared" si="1"/>
        <v>0</v>
      </c>
      <c r="G21" s="68">
        <v>621858781</v>
      </c>
      <c r="H21" s="59"/>
      <c r="I21" s="71">
        <f t="shared" si="2"/>
        <v>0</v>
      </c>
      <c r="J21" s="69">
        <f t="shared" si="3"/>
        <v>0</v>
      </c>
      <c r="K21" s="68">
        <f t="shared" si="4"/>
        <v>0</v>
      </c>
    </row>
    <row r="25" spans="1:11" s="43" customFormat="1" ht="27.75" customHeight="1">
      <c r="A25" s="177" t="s">
        <v>187</v>
      </c>
      <c r="B25" s="178" t="s">
        <v>202</v>
      </c>
      <c r="C25" s="178"/>
      <c r="D25" s="178"/>
      <c r="E25" s="178" t="s">
        <v>203</v>
      </c>
      <c r="F25" s="178"/>
      <c r="G25" s="178"/>
      <c r="H25" s="42"/>
      <c r="I25" s="178" t="s">
        <v>204</v>
      </c>
      <c r="J25" s="178"/>
      <c r="K25" s="178"/>
    </row>
    <row r="26" spans="1:11" s="48" customFormat="1" ht="31.5" customHeight="1">
      <c r="A26" s="177"/>
      <c r="B26" s="44" t="s">
        <v>191</v>
      </c>
      <c r="C26" s="45" t="s">
        <v>192</v>
      </c>
      <c r="D26" s="46" t="s">
        <v>193</v>
      </c>
      <c r="E26" s="44" t="s">
        <v>191</v>
      </c>
      <c r="F26" s="45" t="s">
        <v>192</v>
      </c>
      <c r="G26" s="46" t="s">
        <v>193</v>
      </c>
      <c r="H26" s="47"/>
      <c r="I26" s="44" t="s">
        <v>191</v>
      </c>
      <c r="J26" s="45" t="s">
        <v>192</v>
      </c>
      <c r="K26" s="46" t="s">
        <v>193</v>
      </c>
    </row>
    <row r="27" spans="1:11" s="54" customFormat="1" ht="11.25">
      <c r="A27" s="49" t="s">
        <v>185</v>
      </c>
      <c r="B27" s="50" t="s">
        <v>199</v>
      </c>
      <c r="C27" s="51" t="s">
        <v>200</v>
      </c>
      <c r="D27" s="52" t="s">
        <v>201</v>
      </c>
      <c r="E27" s="50" t="s">
        <v>207</v>
      </c>
      <c r="F27" s="51" t="s">
        <v>208</v>
      </c>
      <c r="G27" s="52" t="s">
        <v>209</v>
      </c>
      <c r="H27" s="53"/>
      <c r="I27" s="50" t="s">
        <v>199</v>
      </c>
      <c r="J27" s="51" t="s">
        <v>200</v>
      </c>
      <c r="K27" s="52" t="s">
        <v>201</v>
      </c>
    </row>
    <row r="28" spans="1:11" s="61" customFormat="1" ht="18" customHeight="1">
      <c r="A28" s="72">
        <v>2011</v>
      </c>
      <c r="B28" s="60">
        <v>133221710</v>
      </c>
      <c r="C28" s="57">
        <f t="shared" ref="C28:C43" si="6">D28-B28</f>
        <v>0</v>
      </c>
      <c r="D28" s="73">
        <v>133221710</v>
      </c>
      <c r="E28" s="60">
        <v>31462914</v>
      </c>
      <c r="F28" s="57">
        <f t="shared" ref="F28:F43" si="7">G28-E28</f>
        <v>0</v>
      </c>
      <c r="G28" s="56">
        <v>31462914</v>
      </c>
      <c r="H28" s="59"/>
      <c r="I28" s="60">
        <f t="shared" ref="I28:I43" si="8">B6+B28-E6-E28</f>
        <v>63391088</v>
      </c>
      <c r="J28" s="57">
        <f t="shared" ref="J28:J43" si="9">K28-I28</f>
        <v>0</v>
      </c>
      <c r="K28" s="56">
        <f t="shared" ref="K28:K43" si="10">D6+D28-G6-G28</f>
        <v>63391088</v>
      </c>
    </row>
    <row r="29" spans="1:11" s="61" customFormat="1" ht="18" customHeight="1">
      <c r="A29" s="74">
        <f t="shared" ref="A29:A43" si="11">A28+1</f>
        <v>2012</v>
      </c>
      <c r="B29" s="66">
        <v>104972040</v>
      </c>
      <c r="C29" s="64">
        <f t="shared" si="6"/>
        <v>0</v>
      </c>
      <c r="D29" s="75">
        <v>104972040</v>
      </c>
      <c r="E29" s="66">
        <v>31580952</v>
      </c>
      <c r="F29" s="64">
        <f t="shared" si="7"/>
        <v>0</v>
      </c>
      <c r="G29" s="63">
        <v>31580952</v>
      </c>
      <c r="H29" s="59"/>
      <c r="I29" s="66">
        <f t="shared" si="8"/>
        <v>67103716</v>
      </c>
      <c r="J29" s="64">
        <f t="shared" si="9"/>
        <v>0</v>
      </c>
      <c r="K29" s="63">
        <f t="shared" si="10"/>
        <v>67103716</v>
      </c>
    </row>
    <row r="30" spans="1:11" s="61" customFormat="1" ht="18" customHeight="1">
      <c r="A30" s="74">
        <f t="shared" si="11"/>
        <v>2013</v>
      </c>
      <c r="B30" s="66">
        <v>74280952</v>
      </c>
      <c r="C30" s="64">
        <f t="shared" si="6"/>
        <v>0</v>
      </c>
      <c r="D30" s="75">
        <v>74280952</v>
      </c>
      <c r="E30" s="66">
        <v>34280952</v>
      </c>
      <c r="F30" s="64">
        <f t="shared" si="7"/>
        <v>0</v>
      </c>
      <c r="G30" s="63">
        <v>34280952</v>
      </c>
      <c r="H30" s="59"/>
      <c r="I30" s="66">
        <f t="shared" si="8"/>
        <v>0</v>
      </c>
      <c r="J30" s="64">
        <f t="shared" si="9"/>
        <v>0</v>
      </c>
      <c r="K30" s="63">
        <f t="shared" si="10"/>
        <v>0</v>
      </c>
    </row>
    <row r="31" spans="1:11" s="61" customFormat="1" ht="18" customHeight="1">
      <c r="A31" s="74">
        <f t="shared" si="11"/>
        <v>2014</v>
      </c>
      <c r="B31" s="66">
        <v>34280952</v>
      </c>
      <c r="C31" s="64">
        <f t="shared" si="6"/>
        <v>0</v>
      </c>
      <c r="D31" s="75">
        <v>34280952</v>
      </c>
      <c r="E31" s="66">
        <v>34280952</v>
      </c>
      <c r="F31" s="64">
        <f t="shared" si="7"/>
        <v>0</v>
      </c>
      <c r="G31" s="63">
        <v>34280952</v>
      </c>
      <c r="H31" s="59"/>
      <c r="I31" s="66">
        <f t="shared" si="8"/>
        <v>14068324</v>
      </c>
      <c r="J31" s="64">
        <f t="shared" si="9"/>
        <v>0</v>
      </c>
      <c r="K31" s="63">
        <f t="shared" si="10"/>
        <v>14068324</v>
      </c>
    </row>
    <row r="32" spans="1:11" s="61" customFormat="1" ht="18" customHeight="1">
      <c r="A32" s="74">
        <f t="shared" si="11"/>
        <v>2015</v>
      </c>
      <c r="B32" s="66">
        <v>42780952</v>
      </c>
      <c r="C32" s="64">
        <f t="shared" si="6"/>
        <v>0</v>
      </c>
      <c r="D32" s="75">
        <v>42780952</v>
      </c>
      <c r="E32" s="66">
        <v>42780952</v>
      </c>
      <c r="F32" s="64">
        <f t="shared" si="7"/>
        <v>0</v>
      </c>
      <c r="G32" s="63">
        <v>42780952</v>
      </c>
      <c r="H32" s="59"/>
      <c r="I32" s="66">
        <f t="shared" si="8"/>
        <v>42580952</v>
      </c>
      <c r="J32" s="64">
        <f t="shared" si="9"/>
        <v>0</v>
      </c>
      <c r="K32" s="63">
        <f t="shared" si="10"/>
        <v>42580952</v>
      </c>
    </row>
    <row r="33" spans="1:11" s="61" customFormat="1" ht="18" customHeight="1">
      <c r="A33" s="74">
        <f t="shared" si="11"/>
        <v>2016</v>
      </c>
      <c r="B33" s="66">
        <v>42580952</v>
      </c>
      <c r="C33" s="64">
        <f t="shared" si="6"/>
        <v>0</v>
      </c>
      <c r="D33" s="75">
        <v>42580952</v>
      </c>
      <c r="E33" s="66">
        <v>42580952</v>
      </c>
      <c r="F33" s="64">
        <f t="shared" si="7"/>
        <v>0</v>
      </c>
      <c r="G33" s="63">
        <v>42580952</v>
      </c>
      <c r="H33" s="59"/>
      <c r="I33" s="66">
        <f t="shared" si="8"/>
        <v>44280952</v>
      </c>
      <c r="J33" s="64">
        <f t="shared" si="9"/>
        <v>0</v>
      </c>
      <c r="K33" s="63">
        <f t="shared" si="10"/>
        <v>44280952</v>
      </c>
    </row>
    <row r="34" spans="1:11" s="61" customFormat="1" ht="18" customHeight="1">
      <c r="A34" s="74">
        <f t="shared" si="11"/>
        <v>2017</v>
      </c>
      <c r="B34" s="66">
        <v>44280952</v>
      </c>
      <c r="C34" s="64">
        <f t="shared" si="6"/>
        <v>0</v>
      </c>
      <c r="D34" s="75">
        <v>44280952</v>
      </c>
      <c r="E34" s="66">
        <v>44280952</v>
      </c>
      <c r="F34" s="64">
        <f t="shared" si="7"/>
        <v>0</v>
      </c>
      <c r="G34" s="63">
        <v>44280952</v>
      </c>
      <c r="H34" s="59"/>
      <c r="I34" s="66">
        <f t="shared" si="8"/>
        <v>43580952</v>
      </c>
      <c r="J34" s="64">
        <f t="shared" si="9"/>
        <v>0</v>
      </c>
      <c r="K34" s="63">
        <f t="shared" si="10"/>
        <v>43580952</v>
      </c>
    </row>
    <row r="35" spans="1:11" s="61" customFormat="1" ht="18" customHeight="1">
      <c r="A35" s="74">
        <f t="shared" si="11"/>
        <v>2018</v>
      </c>
      <c r="B35" s="66">
        <v>43580952</v>
      </c>
      <c r="C35" s="64">
        <f t="shared" si="6"/>
        <v>0</v>
      </c>
      <c r="D35" s="75">
        <v>43580952</v>
      </c>
      <c r="E35" s="66">
        <v>43580952</v>
      </c>
      <c r="F35" s="64">
        <f t="shared" si="7"/>
        <v>0</v>
      </c>
      <c r="G35" s="63">
        <v>43580952</v>
      </c>
      <c r="H35" s="59"/>
      <c r="I35" s="66">
        <f t="shared" si="8"/>
        <v>44580952</v>
      </c>
      <c r="J35" s="64">
        <f t="shared" si="9"/>
        <v>0</v>
      </c>
      <c r="K35" s="63">
        <f t="shared" si="10"/>
        <v>44580952</v>
      </c>
    </row>
    <row r="36" spans="1:11" s="61" customFormat="1" ht="18" customHeight="1">
      <c r="A36" s="74">
        <f t="shared" si="11"/>
        <v>2019</v>
      </c>
      <c r="B36" s="66">
        <v>44580952</v>
      </c>
      <c r="C36" s="64">
        <f t="shared" si="6"/>
        <v>0</v>
      </c>
      <c r="D36" s="75">
        <v>44580952</v>
      </c>
      <c r="E36" s="66">
        <v>44580952</v>
      </c>
      <c r="F36" s="64">
        <f t="shared" si="7"/>
        <v>0</v>
      </c>
      <c r="G36" s="63">
        <v>44580952</v>
      </c>
      <c r="H36" s="59"/>
      <c r="I36" s="66">
        <f t="shared" si="8"/>
        <v>44580952</v>
      </c>
      <c r="J36" s="64">
        <f t="shared" si="9"/>
        <v>0</v>
      </c>
      <c r="K36" s="63">
        <f t="shared" si="10"/>
        <v>44580952</v>
      </c>
    </row>
    <row r="37" spans="1:11" s="61" customFormat="1" ht="18" customHeight="1">
      <c r="A37" s="74">
        <f t="shared" si="11"/>
        <v>2020</v>
      </c>
      <c r="B37" s="66">
        <v>44580952</v>
      </c>
      <c r="C37" s="64">
        <f t="shared" si="6"/>
        <v>0</v>
      </c>
      <c r="D37" s="75">
        <v>44580952</v>
      </c>
      <c r="E37" s="66">
        <v>44580952</v>
      </c>
      <c r="F37" s="64">
        <f t="shared" si="7"/>
        <v>0</v>
      </c>
      <c r="G37" s="63">
        <v>44580952</v>
      </c>
      <c r="H37" s="59"/>
      <c r="I37" s="66">
        <f t="shared" si="8"/>
        <v>38043950</v>
      </c>
      <c r="J37" s="64">
        <f t="shared" si="9"/>
        <v>0</v>
      </c>
      <c r="K37" s="63">
        <f t="shared" si="10"/>
        <v>38043950</v>
      </c>
    </row>
    <row r="38" spans="1:11" s="61" customFormat="1" ht="18" customHeight="1">
      <c r="A38" s="74">
        <f t="shared" si="11"/>
        <v>2021</v>
      </c>
      <c r="B38" s="66">
        <v>38043950</v>
      </c>
      <c r="C38" s="64">
        <f t="shared" si="6"/>
        <v>0</v>
      </c>
      <c r="D38" s="75">
        <v>38043950</v>
      </c>
      <c r="E38" s="66">
        <v>38043950</v>
      </c>
      <c r="F38" s="64">
        <f t="shared" si="7"/>
        <v>0</v>
      </c>
      <c r="G38" s="63">
        <v>38043950</v>
      </c>
      <c r="H38" s="59"/>
      <c r="I38" s="66">
        <f t="shared" si="8"/>
        <v>21000000</v>
      </c>
      <c r="J38" s="64">
        <f t="shared" si="9"/>
        <v>0</v>
      </c>
      <c r="K38" s="63">
        <f t="shared" si="10"/>
        <v>21000000</v>
      </c>
    </row>
    <row r="39" spans="1:11" s="61" customFormat="1" ht="18" customHeight="1">
      <c r="A39" s="74">
        <f t="shared" si="11"/>
        <v>2022</v>
      </c>
      <c r="B39" s="66">
        <v>21000000</v>
      </c>
      <c r="C39" s="64">
        <f t="shared" si="6"/>
        <v>0</v>
      </c>
      <c r="D39" s="75">
        <v>21000000</v>
      </c>
      <c r="E39" s="66">
        <v>21000000</v>
      </c>
      <c r="F39" s="64">
        <f t="shared" si="7"/>
        <v>0</v>
      </c>
      <c r="G39" s="63">
        <v>21000000</v>
      </c>
      <c r="H39" s="59"/>
      <c r="I39" s="66">
        <f t="shared" si="8"/>
        <v>21000000</v>
      </c>
      <c r="J39" s="64">
        <f t="shared" si="9"/>
        <v>0</v>
      </c>
      <c r="K39" s="63">
        <f t="shared" si="10"/>
        <v>21000000</v>
      </c>
    </row>
    <row r="40" spans="1:11" s="61" customFormat="1" ht="18" customHeight="1">
      <c r="A40" s="74">
        <f t="shared" si="11"/>
        <v>2023</v>
      </c>
      <c r="B40" s="66">
        <v>21000000</v>
      </c>
      <c r="C40" s="64">
        <f t="shared" si="6"/>
        <v>0</v>
      </c>
      <c r="D40" s="75">
        <v>21000000</v>
      </c>
      <c r="E40" s="66">
        <v>21000000</v>
      </c>
      <c r="F40" s="64">
        <f t="shared" si="7"/>
        <v>0</v>
      </c>
      <c r="G40" s="63">
        <v>21000000</v>
      </c>
      <c r="H40" s="59"/>
      <c r="I40" s="66">
        <f t="shared" si="8"/>
        <v>19980952</v>
      </c>
      <c r="J40" s="64">
        <f t="shared" si="9"/>
        <v>0</v>
      </c>
      <c r="K40" s="63">
        <f t="shared" si="10"/>
        <v>19980952</v>
      </c>
    </row>
    <row r="41" spans="1:11" s="61" customFormat="1" ht="18" customHeight="1">
      <c r="A41" s="74">
        <f t="shared" si="11"/>
        <v>2024</v>
      </c>
      <c r="B41" s="66">
        <v>19980952</v>
      </c>
      <c r="C41" s="64">
        <f t="shared" si="6"/>
        <v>0</v>
      </c>
      <c r="D41" s="75">
        <v>19980952</v>
      </c>
      <c r="E41" s="66">
        <v>19980952</v>
      </c>
      <c r="F41" s="64">
        <f t="shared" si="7"/>
        <v>0</v>
      </c>
      <c r="G41" s="63">
        <v>19980952</v>
      </c>
      <c r="H41" s="59"/>
      <c r="I41" s="66">
        <f t="shared" si="8"/>
        <v>12000000</v>
      </c>
      <c r="J41" s="64">
        <f t="shared" si="9"/>
        <v>0</v>
      </c>
      <c r="K41" s="63">
        <f t="shared" si="10"/>
        <v>12000000</v>
      </c>
    </row>
    <row r="42" spans="1:11" s="61" customFormat="1" ht="18" customHeight="1">
      <c r="A42" s="74">
        <f t="shared" si="11"/>
        <v>2025</v>
      </c>
      <c r="B42" s="66">
        <v>12000000</v>
      </c>
      <c r="C42" s="64">
        <f t="shared" si="6"/>
        <v>0</v>
      </c>
      <c r="D42" s="75">
        <v>12000000</v>
      </c>
      <c r="E42" s="66">
        <v>12000000</v>
      </c>
      <c r="F42" s="64">
        <f t="shared" si="7"/>
        <v>0</v>
      </c>
      <c r="G42" s="63">
        <v>12000000</v>
      </c>
      <c r="H42" s="59"/>
      <c r="I42" s="66">
        <f t="shared" si="8"/>
        <v>9470816</v>
      </c>
      <c r="J42" s="64">
        <f t="shared" si="9"/>
        <v>0</v>
      </c>
      <c r="K42" s="63">
        <f t="shared" si="10"/>
        <v>9470816</v>
      </c>
    </row>
    <row r="43" spans="1:11" s="61" customFormat="1" ht="18" customHeight="1">
      <c r="A43" s="76">
        <f t="shared" si="11"/>
        <v>2026</v>
      </c>
      <c r="B43" s="71">
        <v>9470816</v>
      </c>
      <c r="C43" s="69">
        <f t="shared" si="6"/>
        <v>0</v>
      </c>
      <c r="D43" s="77">
        <v>9470816</v>
      </c>
      <c r="E43" s="71">
        <v>9470816</v>
      </c>
      <c r="F43" s="69">
        <f t="shared" si="7"/>
        <v>0</v>
      </c>
      <c r="G43" s="68">
        <v>9470816</v>
      </c>
      <c r="H43" s="59"/>
      <c r="I43" s="71">
        <f t="shared" si="8"/>
        <v>0</v>
      </c>
      <c r="J43" s="69">
        <f t="shared" si="9"/>
        <v>0</v>
      </c>
      <c r="K43" s="68">
        <f t="shared" si="10"/>
        <v>0</v>
      </c>
    </row>
    <row r="46" spans="1:11" ht="15.75" customHeight="1">
      <c r="A46" s="37" t="s">
        <v>195</v>
      </c>
      <c r="B46" s="175" t="s">
        <v>205</v>
      </c>
      <c r="C46" s="175"/>
      <c r="D46" s="175"/>
      <c r="E46" s="175"/>
      <c r="F46" s="175"/>
      <c r="G46" s="175"/>
      <c r="H46" s="175"/>
      <c r="I46" s="175"/>
      <c r="J46" s="175"/>
      <c r="K46" s="175"/>
    </row>
    <row r="47" spans="1:11" ht="33" customHeight="1">
      <c r="A47" s="154" t="s">
        <v>210</v>
      </c>
      <c r="B47" s="154"/>
      <c r="C47" s="154"/>
      <c r="D47" s="154"/>
      <c r="E47" s="154"/>
      <c r="F47" s="154"/>
      <c r="G47" s="154"/>
      <c r="H47" s="154"/>
      <c r="I47" s="154"/>
      <c r="J47" s="154"/>
      <c r="K47" s="154"/>
    </row>
  </sheetData>
  <sheetProtection selectLockedCells="1" selectUnlockedCells="1"/>
  <mergeCells count="11">
    <mergeCell ref="B46:K46"/>
    <mergeCell ref="A47:K47"/>
    <mergeCell ref="A1:K1"/>
    <mergeCell ref="A3:A4"/>
    <mergeCell ref="B3:D3"/>
    <mergeCell ref="E3:G3"/>
    <mergeCell ref="I3:K3"/>
    <mergeCell ref="A25:A26"/>
    <mergeCell ref="B25:D25"/>
    <mergeCell ref="E25:G25"/>
    <mergeCell ref="I25:K25"/>
  </mergeCells>
  <pageMargins left="0.70833333333333337" right="0.70833333333333337" top="0.74791666666666667" bottom="0.74791666666666667" header="0.51180555555555551" footer="0.51180555555555551"/>
  <pageSetup paperSize="9" scale="70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Uzasadnienie</vt:lpstr>
      <vt:lpstr>Tabela do uzasadnienia</vt:lpstr>
      <vt:lpstr>tab.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Violetta Maciejewska</dc:creator>
  <cp:lastModifiedBy>Anna Sobierajska</cp:lastModifiedBy>
  <cp:lastPrinted>2022-10-13T10:42:50Z</cp:lastPrinted>
  <dcterms:created xsi:type="dcterms:W3CDTF">2021-04-20T07:22:12Z</dcterms:created>
  <dcterms:modified xsi:type="dcterms:W3CDTF">2022-10-17T13:47:55Z</dcterms:modified>
</cp:coreProperties>
</file>