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Uzasdnienie" sheetId="1" r:id="rId1"/>
  </sheets>
  <definedNames>
    <definedName name="_xlfn.IFERROR" hidden="1">#NAME?</definedName>
    <definedName name="_xlnm.Print_Area" localSheetId="0">'Uzasdnienie'!$A$1:$H$537</definedName>
    <definedName name="_xlnm.Print_Titles" localSheetId="0">'Uzasdnienie'!$12:$12</definedName>
  </definedNames>
  <calcPr fullCalcOnLoad="1"/>
</workbook>
</file>

<file path=xl/sharedStrings.xml><?xml version="1.0" encoding="utf-8"?>
<sst xmlns="http://schemas.openxmlformats.org/spreadsheetml/2006/main" count="612" uniqueCount="486">
  <si>
    <t>UZASADNIENIE</t>
  </si>
  <si>
    <t>1. Przedmiot regulacji</t>
  </si>
  <si>
    <t>2. Omówienie podstawy prawnej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</si>
  <si>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</si>
  <si>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</si>
  <si>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</si>
  <si>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</si>
  <si>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</si>
  <si>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</si>
  <si>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</si>
  <si>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</si>
  <si>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</si>
  <si>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</si>
  <si>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</si>
  <si>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</si>
  <si>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>Transport i łączność</t>
  </si>
  <si>
    <t xml:space="preserve">Różne rozliczenia </t>
  </si>
  <si>
    <t>Pomoc społeczna</t>
  </si>
  <si>
    <t>II.</t>
  </si>
  <si>
    <t>Wydatki</t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</si>
  <si>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</si>
  <si>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</si>
  <si>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</si>
  <si>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</si>
  <si>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</si>
  <si>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</si>
  <si>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</si>
  <si>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4.</t>
  </si>
  <si>
    <t>§ 2 ust.1 dotyczący wydatków budżetowych</t>
  </si>
  <si>
    <t>5.</t>
  </si>
  <si>
    <t>§ 2 ust.1 pkt 1 dotyczący wydatków bieżących</t>
  </si>
  <si>
    <t>6.</t>
  </si>
  <si>
    <t>Zmiany załączników do uchwały budżetowej:</t>
  </si>
  <si>
    <t>III.</t>
  </si>
  <si>
    <t xml:space="preserve">             </t>
  </si>
  <si>
    <t>1)</t>
  </si>
  <si>
    <t>2)</t>
  </si>
  <si>
    <t>Oświata i wychowanie</t>
  </si>
  <si>
    <t>Szkoły zawodowe specjalne</t>
  </si>
  <si>
    <t>Drogi publiczne wojewódzkie</t>
  </si>
  <si>
    <t>4. Uzasadnienie merytoryczne - uzasadnienie do zmian w uchwale budżetowej na 2022 rok</t>
  </si>
  <si>
    <t>Wynik budżetowy i finansowy na 2022 rok</t>
  </si>
  <si>
    <t>Zmianie ulega załącznik nr 5 do uchwały budżetowej pn. "Wynik budżetowy i finansowy. Plan na 2022 rok" w związku ze:</t>
  </si>
  <si>
    <t>Załącznik nr 1 "Dochody budżetu Województwa Kujawsko-Pomorskiego wg źródeł pochodzenia. Plan na 2022 rok";</t>
  </si>
  <si>
    <t>Załącznik nr 2 "Dochody budżetu Województwa Kujawsko-Pomorskiego wg klasyfikacji budżetowej. Plan na 2022 rok";</t>
  </si>
  <si>
    <t>Załącznik nr 3 "Wydatki budżetu Województwa Kujawsko-Pomorskiego wg grup wydatków. Plan na 2022 rok";</t>
  </si>
  <si>
    <t>Załącznik nr 4 "Wydatki budżetu Województwa Kujawsko-Pomorskiego wg klasyfikacji budżetowej. Plan na 2022 rok";</t>
  </si>
  <si>
    <t>Załącznik nr 5 "Wynik budżetowy i finansowy. Plan na 2022 rok";</t>
  </si>
  <si>
    <t>Załącznik nr 9 "Dotacje udzielane z budżetu Województwa Kujawsko-Pomorskiego. Plan na 2022 rok";</t>
  </si>
  <si>
    <t>7.</t>
  </si>
  <si>
    <t>§ 7 ust. 1 dotyczący dotacji udzielanych z budżetu województwa</t>
  </si>
  <si>
    <t>§ 7 ust. 1 pkt 2 dotyczący dotacji udzielanych z budżetu województwa jednostkom spoza sektora finansów publicznych</t>
  </si>
  <si>
    <t>8.</t>
  </si>
  <si>
    <t>Art. 211, 212, 214, 215, 217, 219 ust. 3, art. 222 ust. 1, 2 i 3, art. 235-237 i 258 ust. 1 pkt 1, 4 i ust. 3 ustawy z dnia 27 sierpnia 2009 r. o finansach publicznych określają zakres i wymogi, które musi spełniać uchwała budżetowa jednostki samorządu terytorialnego.</t>
  </si>
  <si>
    <t>Krajowe pasażerskie przewozy kolejowe</t>
  </si>
  <si>
    <t>9.</t>
  </si>
  <si>
    <t>Pozostałe zadania w zakresie polityki społecznej</t>
  </si>
  <si>
    <t>Kultura i ochrona dziedzictwa narodowego</t>
  </si>
  <si>
    <t>Regionalne Programy Operacyjne 2014-2020 finansowane z udziałem środków Europejskiego Funduszu Rozwoju Regionalnego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</si>
  <si>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</si>
  <si>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t>1. określenie planowanych dochodów:</t>
  </si>
  <si>
    <t xml:space="preserve">   1) na zadania bieżące w ramach:</t>
  </si>
  <si>
    <t>w kwocie</t>
  </si>
  <si>
    <t xml:space="preserve">   2) na zadania inwestycyjne w ramach:</t>
  </si>
  <si>
    <t>2. zwiększenie dochodów:</t>
  </si>
  <si>
    <t xml:space="preserve">o kwotę </t>
  </si>
  <si>
    <t>o kwotę</t>
  </si>
  <si>
    <r>
      <t xml:space="preserve">       - Poddziałania 3.5.2 Zrównoważona mobilność miejska i promowanie strategii niskoemisyjnych, na projekt 
         pn. </t>
    </r>
    <r>
      <rPr>
        <i/>
        <sz val="10"/>
        <rFont val="Times New Roman"/>
        <family val="1"/>
      </rPr>
      <t>"Ograniczenie emisji spalin poprzez rozbudowę sieci dróg rowerowych znajdujących się 
         w koncepcji rozwoju systemu transportu Bydgosko-Toruńskiego Obszaru Funkcjonalnego dla: 
         Części nr 1 - Nawra- Kończewice-Chełmża- Zalesie-Kiełbasin-Mlewo-Mlewiec-Srebrniki-Sierakowo
         w ciągu dróg wojewódzkich nr: 551,649,554"</t>
    </r>
  </si>
  <si>
    <t>3. zmniejszenie dochodów:</t>
  </si>
  <si>
    <t>Regionalne Programy Operacyjne 2014-2020 finansowane z udziałem środków Europejskiego Funduszu Społecznego</t>
  </si>
  <si>
    <t>Teatry</t>
  </si>
  <si>
    <t>Edukacyjna opieka wychowawcza</t>
  </si>
  <si>
    <t>Specjalne ośrodki szkolno-wychowawcze</t>
  </si>
  <si>
    <t>Dokształcanie i doskonalenie nauczycieli</t>
  </si>
  <si>
    <t>Pozostała działalność</t>
  </si>
  <si>
    <t>Ogrody botaniczne i zoologiczne oraz naturalne obszary i obiekty chronionej przyrody</t>
  </si>
  <si>
    <t>Parki krajobrazowe</t>
  </si>
  <si>
    <t xml:space="preserve">Parki krajobrazowe </t>
  </si>
  <si>
    <t>Gospodarka mieszkaniowa</t>
  </si>
  <si>
    <t>Gospodarka gruntami i nieruchomościami</t>
  </si>
  <si>
    <t>Przetwórstwo przemysłowe</t>
  </si>
  <si>
    <t>Rozwój przedsiębiorczości</t>
  </si>
  <si>
    <t>Szkoły policealne</t>
  </si>
  <si>
    <t>Zwiększa się wydatki:</t>
  </si>
  <si>
    <t>Placówki kształcenia ustawicznego i centra kształcenia zawodowego</t>
  </si>
  <si>
    <t>Zwiększa się wydatki na projekty realizowane przez Regionalny Ośrodek Polityki Społecznej w Toruniu w ramach RPO WK-P 2014-2020:</t>
  </si>
  <si>
    <t>Ochrona zabytków i opieka nad zabytkami</t>
  </si>
  <si>
    <t>Biblioteki</t>
  </si>
  <si>
    <t>2. Wojewódzkiej i Miejskiej Biblioteki Publicznej - Książnicy Kopernikańskiej w Toruniu:</t>
  </si>
  <si>
    <t>Filharmonie, orkiestry, chóry i kapele</t>
  </si>
  <si>
    <t>Galerie i biura wystaw artystycznych</t>
  </si>
  <si>
    <t>Domy i ośrodki kultury, świetlice i kluby</t>
  </si>
  <si>
    <t xml:space="preserve">Określa się dotacje: </t>
  </si>
  <si>
    <t>Muzea</t>
  </si>
  <si>
    <t>Administracja publiczna</t>
  </si>
  <si>
    <t>Urzędy marszałkowskie</t>
  </si>
  <si>
    <t>Promocja jednostek samorządu terytorialnego</t>
  </si>
  <si>
    <t xml:space="preserve">Kultura fizyczna </t>
  </si>
  <si>
    <t>Zadania w zakresie kultury fizycznej</t>
  </si>
  <si>
    <t>1) na bieżące utrzymanie:</t>
  </si>
  <si>
    <t>Realizacja zadań wymagających stosowania specjalnej organizacji nauki i metod pracy dla dzieci w przedszkolach, oddziałach przedszkolnych w szkołach podstawowych i innych formach wychowania przedszkolnego</t>
  </si>
  <si>
    <t>Informatyka</t>
  </si>
  <si>
    <t>Ochrona zdrowia</t>
  </si>
  <si>
    <t>Szpitale ogólne</t>
  </si>
  <si>
    <t>Szkoły podstawowe specjalne</t>
  </si>
  <si>
    <t>Gospodarka komunalna i ochrona środowiska</t>
  </si>
  <si>
    <t>Zmniejsza się wydatki:</t>
  </si>
  <si>
    <t>90026</t>
  </si>
  <si>
    <t>Pozostałe działania związane z gospodarką odpadami</t>
  </si>
  <si>
    <t>Wojewódzkie urzędy pracy</t>
  </si>
  <si>
    <t>1) zwiększenie wydatków:</t>
  </si>
  <si>
    <t xml:space="preserve">    2) na wieloletnie zadania inwestycyjne:</t>
  </si>
  <si>
    <t>1. Działania 3.4 Zrównoważona mobilność miejska i promowanie strategii niskoemisyjnych:</t>
  </si>
  <si>
    <t>3. Działania 5.1 Infrastruktura drogowa:</t>
  </si>
  <si>
    <t xml:space="preserve">      - Działania 5.1 Infrastruktura drogowa, na projekty:</t>
  </si>
  <si>
    <t>Dokonuje się zmian w dochodach z tytułu dotacji celowych z budżetu państwa (budżet środków krajowych) przeznaczonych na współfinansowanie projektów w ramach Regionalnego Programu Operacyjnego Województwa Kujawsko-Pomorskiego 2014-2020, poprzez:</t>
  </si>
  <si>
    <t>Powyższe zmiany dokonywane są w celu dostosowania planowanych dochodów do wielkości przewidywanych wpływów, które uzależnione są od zakresu realizowanych zadań i ponoszonych wydatków.</t>
  </si>
  <si>
    <t>1. zwiększenie dochodów w ramach:</t>
  </si>
  <si>
    <t>60013</t>
  </si>
  <si>
    <t>Załącznik nr 10 "Dochody i wydatki na zadania związane ze szczególnymi zasadami wykonywania budżetu . Plan na 2022 rok";</t>
  </si>
  <si>
    <t>Załącznik nr 6 "Projekty i działania realizowane w ramach Regionalnego Programu Operacyjnego Województwa Kujawsko-Pomorskiego 2014-2020. Plan na 2022 rok";</t>
  </si>
  <si>
    <t>Załącznik nr 7 "Pozostałe projekty i działania realizowane ze środków zagranicznych. Plan na 2022 rok";</t>
  </si>
  <si>
    <t>Załącznik nr 8 "Wydatki na zadania inwestycyjne. Plan na 2022 rok";</t>
  </si>
  <si>
    <t>10.</t>
  </si>
  <si>
    <t>11.</t>
  </si>
  <si>
    <t>12.</t>
  </si>
  <si>
    <t>3)</t>
  </si>
  <si>
    <t>4)</t>
  </si>
  <si>
    <t>§ 2 ust.1 pkt 2 dotyczący wydatków majątkowych</t>
  </si>
  <si>
    <t>§ 1 ust. 1 pkt 2 dotyczący dochodów majątkowych</t>
  </si>
  <si>
    <t>13.</t>
  </si>
  <si>
    <t>§ 7 ust. 1 pkt 1 dotyczący dotacji udzielanych z budżetu województwa jednostkom sektora finansów publicznych</t>
  </si>
  <si>
    <t xml:space="preserve">§ 3 ust. 1 dotyczący deficytu budżetowego </t>
  </si>
  <si>
    <t xml:space="preserve">§ 3 ust. 1 pkt 2 lit. a dotyczący pokrycia deficytu budżetowego niewykorzystanymi środkami pieniężnymi, o których mowa w art. 217 ust. 2 pkt 8 ustawy o finansach publicznych, wynikającymi z rozliczenia dochodów i wydatków nimi finansowanych związanych ze szczególnymi zasadami wykonywania budżetu określonymi w odrębnych ustawach </t>
  </si>
  <si>
    <t>§ 3 ust. 1 pkt 3 dotyczący pokrycia deficytu budżetowego przychodami stanowiącymi wolne środki, o których mowa w art. 217 ust. 2 pkt 6 ustawy o finansach publicznych</t>
  </si>
  <si>
    <t>§ 3 ust. 2 dotyczący przychodów budżetowych</t>
  </si>
  <si>
    <t xml:space="preserve">       - Działania 5.1 Infrastruktura drogowa, na projekty:</t>
  </si>
  <si>
    <r>
      <t xml:space="preserve">    - Poddziałania 9.4.2 Koordynacja sektora ekonomii społecznej, na projekt pn. </t>
    </r>
    <r>
      <rPr>
        <i/>
        <sz val="10"/>
        <rFont val="Times New Roman"/>
        <family val="1"/>
      </rPr>
      <t>"Koordynacja rozwoju 
      ekonomii społecznej w województwie kujawsko-pomorskim (II)"</t>
    </r>
  </si>
  <si>
    <t>14.</t>
  </si>
  <si>
    <t>15.</t>
  </si>
  <si>
    <t>16.</t>
  </si>
  <si>
    <t xml:space="preserve">   w tym:</t>
  </si>
  <si>
    <t>b) wynikające z rozliczenia środków, o których mowa w art. 5 ust. 1 pkt 2 ustawy o finansach publicznych</t>
  </si>
  <si>
    <t>c) pozostałe wolne środki</t>
  </si>
  <si>
    <t xml:space="preserve">     w tym:</t>
  </si>
  <si>
    <t xml:space="preserve">    - dotychczas rozdysponowane </t>
  </si>
  <si>
    <t xml:space="preserve">    - rozdysponowane niniejszą uchwałą</t>
  </si>
  <si>
    <t>Rozliczenie wolnych środków na dzień 31 grudnia 2021 r. zgodnie ze sprawozdaniem z wykonania budżetu województwa za rok 2021 oraz sprawozdaniem Rb-NDS za I kwartał 2022 r.</t>
  </si>
  <si>
    <t xml:space="preserve">a)  wynikające z rozliczenia dochodów i wydatków nimi finansowanych związanych ze szczególnymi zasadami wykonywania
     budżetu: </t>
  </si>
  <si>
    <t xml:space="preserve">   - pozostałych zadań</t>
  </si>
  <si>
    <t xml:space="preserve">   - zadań związanych z ochroną gruntów rolnych</t>
  </si>
  <si>
    <t xml:space="preserve">    - rozdysponowane w wieloletniej prognozie finansowej</t>
  </si>
  <si>
    <t xml:space="preserve">    - pozostałe do rozdysponowania </t>
  </si>
  <si>
    <t>Uchwała dotyczy zmiany budżetu Województwa Kujawsko-Pomorskiego na rok 2022, przyjętego uchwałą Nr XXXIX/544/21 Sejmiku Województwa Kujawsko-Pomorskiego z dnia 20 grudnia 2021 r., zmienioną uchwałami: Nr 2/50/22 Zarządu Województwa Kujawsko-Pomorskiego z dnia 14 stycznia 2022 r., Nr 7/211/22 Zarządu Województwa Kujawsko-Pomorskiego z dnia 23 lutego 2022 r., Nr 9/287/22 Zarządu Województwa Kujawsko-Pomorskiego z dnia 9 marca 2022 r., Nr XLIII/571/22 Sejmiku Województwa Kujawsko-Pomorskiego z dnia 21 marca 2022 r., Nr 13/471/22 Zarządu Województwa Kujawsko-Pomorskiego z dnia 6 kwietnia 2022 r., Nr XLIV/587/22 Sejmiku Województwa Kujawsko-Pomorskiego z dnia 25 kwietnia 2022 r., Nr 16/577/22 Zarządu Województwa Kujawsko-Pomorskiego z dnia 27 kwietnia 2022 r., Nr XLV/607/22 Sejmiku Województwa Kujawsko-Pomorskiego z dnia 27 maja 2022 r. oraz Nr 21/835/22 Zarządu Województwa Kujawsko-Pomorskiego z dnia 31 maja 2022 r.</t>
  </si>
  <si>
    <t xml:space="preserve">Zgodnie z art. 18 pkt 6 ustawy z dnia 5 czerwca 1998 r. o samorządzie województwa (Dz. U. z 2022 poz. 547,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2021 poz. 305 z późn. zm.). </t>
  </si>
  <si>
    <t>Zwiększa dochody własne województwa łącznie o kwotę 33.252 zł w związku z uzyskaniem wpływów przez:</t>
  </si>
  <si>
    <t>Zwiększa się o kwotę 45.013 zł dotacje z budżetu środków krajowych zaplanowane na realizację Pomocy Technicznej Programu Operacyjnego Wiedza Edukacja Rozwój 2014-2020, w związku z przeniesieniem środków niewydatkowanych przez Wojewódzki Urząd Pracy w Toruniu w roku 2021 na rok bieżący.</t>
  </si>
  <si>
    <t>Wprowadza się zmiany w podzadaniach Pomocy Technicznej Programu Operacyjnego Wiedza Edukacja Rozwój 2014-2020 realizowanych przez Wojewódzki Urząd Pracy w Toruniu:</t>
  </si>
  <si>
    <t xml:space="preserve">    - o kwotę 4.981 zł na podzadanie Kontrola;</t>
  </si>
  <si>
    <t xml:space="preserve">    - o kwotę 2.500 zł na podzadanie Wsparcie procesu realizacji;</t>
  </si>
  <si>
    <t xml:space="preserve">    - o kwotę 10.763 zł na podzadanie Informacja i promocja;</t>
  </si>
  <si>
    <t xml:space="preserve">    - o kwotę 51.172 zł na podzadanie Koszty organizacyjne, techniczne i administracyjne;</t>
  </si>
  <si>
    <t>Łączne zwiększenie o kwotę 53.408 zł wynika z przeniesienia na rok 2022 środków niewydatkowanych w roku 2021.</t>
  </si>
  <si>
    <t>2) zmniejszenie wydatków o kwotę 30.976 zł na podzadanie Zatrudnienie.</t>
  </si>
  <si>
    <t>Przeciwdziałanie alkoholizmowi</t>
  </si>
  <si>
    <t>Określa się dotacje inwestycyjne dla Wojewódzkiego Ośrodka Terapii Uzależnień i Współuzależnienia w Toruniu:</t>
  </si>
  <si>
    <t xml:space="preserve">Zwiększa się planowane dochody własne województwa o kwotę 2.965 zł w związku z uzyskaniem przez Kujawsko-Pomorskie Centrum Kształcenia Zawodowego w Bydgoszczy wpływów od ubezpieczyciela z tytułu odszkodowania za uszkodzone mienie. </t>
  </si>
  <si>
    <t>Biblioteki pedagogiczne</t>
  </si>
  <si>
    <t>Zwiększa się wydatki w planie finansowym Urzędu Marszałkowskiego w Toruniu:</t>
  </si>
  <si>
    <r>
      <t xml:space="preserve"> - o kwotę 171.257 zł na zadanie wieloletnie pn. </t>
    </r>
    <r>
      <rPr>
        <i/>
        <sz val="10"/>
        <rFont val="Times New Roman"/>
        <family val="1"/>
      </rPr>
      <t>"Biblioteka Pedagogiczna w Toruniu - remont"</t>
    </r>
    <r>
      <rPr>
        <sz val="10"/>
        <rFont val="Times New Roman"/>
        <family val="1"/>
      </rPr>
      <t xml:space="preserve"> obejmujące remont elewacji oraz schodów
   zewnętrznych przed budynkiem i balustrad;</t>
    </r>
  </si>
  <si>
    <r>
      <t xml:space="preserve"> - o kwotę 7.801 zł na zadanie pn. </t>
    </r>
    <r>
      <rPr>
        <i/>
        <sz val="10"/>
        <rFont val="Times New Roman"/>
        <family val="1"/>
      </rPr>
      <t xml:space="preserve">"Pedagogiczna Biblioteka Wojewódzka w Bydgoszczy - remont" </t>
    </r>
    <r>
      <rPr>
        <sz val="10"/>
        <rFont val="Times New Roman"/>
        <family val="1"/>
      </rPr>
      <t>obejmujące remont części piwnicznej budynku 
   od strony zachodniej i północnej polegający na izolacji ścian;</t>
    </r>
  </si>
  <si>
    <r>
      <t xml:space="preserve"> - o kwotę 40.760 zł na zadanie wieloletnie pn. </t>
    </r>
    <r>
      <rPr>
        <i/>
        <sz val="10"/>
        <rFont val="Times New Roman"/>
        <family val="1"/>
      </rPr>
      <t>"Pedagogiczna Biblioteka Wojewódzka w Bydgoszczy - remont dachu";</t>
    </r>
  </si>
  <si>
    <t>tj. do wysokości odpowiadającej urealnionym wartościom kosztorysowym ww. remontów.</t>
  </si>
  <si>
    <t>Określa się wydatki w kwocie 240.000 zł na podwyższenie kapitału zakładowego spółki Kujawsko-Pomorska Agencja Innowacji Sp. z o.o. z przeznaczeniem na przygotowanie Spółki do koordynacji prac w związku z realizacją zadań dotyczących nowych projektów w ramach Funduszy Europejskich dla Kujaw i Pomorza na lata 2021-2027. Wniesienie kapitału nastąpi poprzez objęcie 2.400 nowych udziałów o wartości nominalnej 100 zł każdy.</t>
  </si>
  <si>
    <t>Drogi publiczne gminne</t>
  </si>
  <si>
    <r>
      <t>Zwiększa się o kwotę 246.000 zł wydatki stanowiące pomoc finansową dla Gminy Jabłonowo Pomorskie na dofinansowanie zadania pn.</t>
    </r>
    <r>
      <rPr>
        <i/>
        <sz val="10"/>
        <rFont val="Times New Roman"/>
        <family val="1"/>
      </rPr>
      <t xml:space="preserve"> "Przebudowa drogi gminnej nr 080155C w miejscowości Jabłonowo Zamek" </t>
    </r>
    <r>
      <rPr>
        <sz val="10"/>
        <rFont val="Times New Roman"/>
        <family val="1"/>
      </rPr>
      <t>w celu zabezpieczenia środków umożliwiających rozstrzygnięcie postępowania przetargowego.</t>
    </r>
  </si>
  <si>
    <r>
      <t xml:space="preserve">Określa się dotację w kwocie 36.000 zł na pomoc finansową dla gminy Unisław na dofinansowanie zadania pn. </t>
    </r>
    <r>
      <rPr>
        <i/>
        <sz val="10"/>
        <rFont val="Times New Roman"/>
        <family val="1"/>
      </rPr>
      <t>"Przebudowa drogi gminnej nr 060424C na odcinku od Raciniewa do leśniczówki".</t>
    </r>
  </si>
  <si>
    <t>Drogi publiczne powiatowe</t>
  </si>
  <si>
    <r>
      <t xml:space="preserve"> - w kwocie 147.257 zł na zadanie pn. </t>
    </r>
    <r>
      <rPr>
        <i/>
        <sz val="10"/>
        <rFont val="Times New Roman"/>
        <family val="1"/>
      </rPr>
      <t>"Zagospodarowanie terenów przy K-PSOSW im. J. Korczaka w Toruniu - utworzenie placu zabaw i siłowni  
   zewnętrznej"</t>
    </r>
    <r>
      <rPr>
        <sz val="10"/>
        <rFont val="Times New Roman"/>
        <family val="1"/>
      </rPr>
      <t>;</t>
    </r>
  </si>
  <si>
    <t xml:space="preserve"> - Muzeum Etnograficznego w Toruniu o kwotę 78.872 zł;</t>
  </si>
  <si>
    <t xml:space="preserve">Określa się dotacje dla Muzeum Etnograficznego w Toruniu: </t>
  </si>
  <si>
    <r>
      <t xml:space="preserve"> - w kwocie 37.600 zł z przeznaczeniem na zabezpieczenie wkładu własnego w projekcie pn. </t>
    </r>
    <r>
      <rPr>
        <i/>
        <sz val="10"/>
        <rFont val="Times New Roman"/>
        <family val="1"/>
      </rPr>
      <t xml:space="preserve">Zakup obiektu architektonicznego - część mieszkalna  
   zagrody olenderskiej z Wielkiego Lubienia, </t>
    </r>
    <r>
      <rPr>
        <sz val="10"/>
        <rFont val="Times New Roman"/>
        <family val="1"/>
      </rPr>
      <t>na który instytucja uzyskała dofinansowanie z Narodowego Instytutu Muzealnictwa i Ochrony  
   Zbiorów w ramach Programu Rozbudowa zbiorów muzealnych. W ramach zadania przewidziano zakup obiektu wzniesionego w drugiej połowie 
   XIX w., będącego przykładem budownictwa typowego dla architektury wsi olenderskich na Nizinie Sartowicko-Nowskiej. Obiekt będzie bardzo 
   ważnym elementem ekspozycji w Olenderskim Parku Etnograficznym w Wielkiej Nieszawce.</t>
    </r>
  </si>
  <si>
    <t>Część oświatowa subwencji ogólnej dla jednostek samorządu terytorialnego</t>
  </si>
  <si>
    <t>Przedszkola specjalne</t>
  </si>
  <si>
    <t xml:space="preserve">Po oszacowaniu skutków podniesienia płac, środki przeniesione zostaną zgodnie z potrzebami do planów finansowych poszczególnych jednostek oświatowych.  </t>
  </si>
  <si>
    <t xml:space="preserve"> - w kwocie 504.213 zł w rozdziale 80102;</t>
  </si>
  <si>
    <t>Licea ogólnokształcące specjalne</t>
  </si>
  <si>
    <t xml:space="preserve"> - w kwocie 101.194 zł w rozdziale 80121;</t>
  </si>
  <si>
    <t xml:space="preserve"> </t>
  </si>
  <si>
    <t>Wczesne wspomaganie rozwoju dziecka</t>
  </si>
  <si>
    <t>Placówki wychowania pozaszkolnego</t>
  </si>
  <si>
    <t>Internaty i bursy szkolne</t>
  </si>
  <si>
    <t xml:space="preserve"> - w kwocie 99.558 zł w rozdziale 85407;</t>
  </si>
  <si>
    <t xml:space="preserve"> - w kwocie 20.822 zł w rozdziale 85410.</t>
  </si>
  <si>
    <r>
      <t xml:space="preserve"> - o kwotę 120.000 zł na zadanie własne pn</t>
    </r>
    <r>
      <rPr>
        <i/>
        <sz val="10"/>
        <rFont val="Times New Roman"/>
        <family val="1"/>
      </rPr>
      <t>. "Granty - Programy Sportu Powszechnego";</t>
    </r>
  </si>
  <si>
    <t>tj. do kwoty wynikającej z ogłoszonych/rozstrzygniętych oraz planowanych do ogłoszenia w trybie ustawy o działalności pożytku publicznego i wolontariacie otwartych konkursów ofert.</t>
  </si>
  <si>
    <r>
      <t xml:space="preserve"> - o kwotę 300.000 zł na zadanie własne pn. </t>
    </r>
    <r>
      <rPr>
        <i/>
        <sz val="10"/>
        <rFont val="Times New Roman"/>
        <family val="1"/>
      </rPr>
      <t>"Granty - Zadania w zakresie upowszechniania kultury fizycznej i sportu";</t>
    </r>
  </si>
  <si>
    <r>
      <t xml:space="preserve">Zwiększa się o kwotę 50.000 zł wydatki zaplanowane na zadanie własne </t>
    </r>
    <r>
      <rPr>
        <sz val="10"/>
        <rFont val="Times New Roman"/>
        <family val="1"/>
      </rPr>
      <t>pn</t>
    </r>
    <r>
      <rPr>
        <i/>
        <sz val="10"/>
        <rFont val="Times New Roman"/>
        <family val="1"/>
      </rPr>
      <t xml:space="preserve">. "Zadania w zakresie kultury fizycznej i sportu - pozostała działalność" </t>
    </r>
    <r>
      <rPr>
        <sz val="10"/>
        <rFont val="Times New Roman"/>
        <family val="1"/>
      </rPr>
      <t>z przeznaczeniem na współorganizację wydarzeń o charakterze sportowo-rekreacyjnym w regionie.</t>
    </r>
  </si>
  <si>
    <r>
      <t xml:space="preserve"> - o kwotę 220.000 zł na zadanie własne pn. </t>
    </r>
    <r>
      <rPr>
        <i/>
        <sz val="10"/>
        <rFont val="Times New Roman"/>
        <family val="1"/>
      </rPr>
      <t xml:space="preserve">"Promocja Województwa poprzez sport" </t>
    </r>
    <r>
      <rPr>
        <sz val="10"/>
        <rFont val="Times New Roman"/>
        <family val="1"/>
      </rPr>
      <t>z przeznaczeniem na działania na rzecz wsparcia młodych, 
   utalentowanych sportowców wkraczających w wiek seniora  oraz promocję województwa podczas imprez sportowych w kraju i zagranicą 
   z udziałem klubów z terenu województwa kujawsko-pomorskiego.</t>
    </r>
  </si>
  <si>
    <t>Różne rozliczenia finansowe</t>
  </si>
  <si>
    <t>W związku z brakiem możliwości wydatkowania do dnia 31 maja 2022 r. części środków określonych uchwałą Nr XXXIX/547/21 Sejmiku Województwa Kujawsko-Pomorskiego z dnia 20 grudnia 2021 r. jako wydatki niewygasające z upływem 2021 r., zwiększa się majątkowe dochody własne województwa o kwotę 17.709.803 zł oraz bieżące dochody własne o kwotę 1.970 zł.</t>
  </si>
  <si>
    <r>
      <t xml:space="preserve">Zwiększa się o kwotę 200.000 zł wydatki zaplanowane na zadanie własne pn. </t>
    </r>
    <r>
      <rPr>
        <i/>
        <sz val="10"/>
        <rFont val="Times New Roman"/>
        <family val="1"/>
      </rPr>
      <t>"Nagrody Marszałka Województwa Kujawsko-Pomorskiego" w</t>
    </r>
    <r>
      <rPr>
        <sz val="10"/>
        <rFont val="Times New Roman"/>
        <family val="1"/>
      </rPr>
      <t xml:space="preserve"> celu zabezpieczenia środków na zaległe nagrody za 2019, które nie zostały przyznane w wyniku zagrożenia epidemicznego i odwołania w 2020 r. XX edycji Gali Nagród Marszałka.</t>
    </r>
  </si>
  <si>
    <r>
      <t xml:space="preserve"> - o kwotę 150.000 zł na zadanie własne pn. </t>
    </r>
    <r>
      <rPr>
        <i/>
        <sz val="10"/>
        <rFont val="Times New Roman"/>
        <family val="1"/>
      </rPr>
      <t xml:space="preserve">"Organizacja wydarzeń kulturalnych na terenie województwa kujawsko-pomorskiego" 
   </t>
    </r>
    <r>
      <rPr>
        <sz val="10"/>
        <rFont val="Times New Roman"/>
        <family val="1"/>
      </rPr>
      <t>z przeznaczeniem na pokrycie kosztów oprawy muzycznej podczas dożynek Województwa Kujawsko-Pomorskiego;</t>
    </r>
  </si>
  <si>
    <t xml:space="preserve"> - o kwotę 133.444 zł na dopłaty do Spółki Kujawsko-Pomorskie Centrum Kompetencji Cyfrowych, tj. do kwoty  straty operacyjnej netto za rok 2021,  
   którą Województwo jest zobowiązane pokryć, zgodnie z Umową Wsparcia zawartą w dniu 9 października 2014 r. pomiędzy Województwem 
   (Wspólnik), Spółką oraz Bankiem Polska Kasa Opieki S.A. (Agent Płatniczy);</t>
  </si>
  <si>
    <t xml:space="preserve"> - o kwotę 802.570 zł na objęcie udziałów w podwyższonym kapitale zakładowym Kujawsko-Pomorskiego Centrum Kompetencji Cyfrowych sp. z o.o.
   w związku z informacją o zgromadzeniu na rachunku rozliczeniowym Spółki kwoty własnej do wykonania części płatności z tytułu obligacji.</t>
  </si>
  <si>
    <t xml:space="preserve"> - o kwotę 424.350 zł na pulę środków określoną w ramach Pomocy Technicznej Regionalnego Programu Operacyjnego Województwa Kujawsko-
   Pomorskiego 2014-2020 Działania 12.1 do dyspozycji Zarządu Województwa do wykorzystania na nowe lub istniejące projekty w związku 
   aktualizacją jej wartości;</t>
  </si>
  <si>
    <r>
      <t>Zwiększa się o kwotę 424.350 zł wydatki zaplanowane na projekt pn.</t>
    </r>
    <r>
      <rPr>
        <i/>
        <sz val="10"/>
        <rFont val="Times New Roman"/>
        <family val="1"/>
      </rPr>
      <t xml:space="preserve"> "Opracowanie dokumentacji projektowej dla strategicznych zadań w szpitalach wojewódzkich dla nowego okresu programowania 2021-2027" </t>
    </r>
    <r>
      <rPr>
        <sz val="10"/>
        <rFont val="Times New Roman"/>
        <family val="1"/>
      </rPr>
      <t>przewidziany do realizacji w ramach Pomocy Technicznej RPO WK-P 2014-2020, Działania 12.1 w celu zabezpieczenia środków na opracowanie dokumentacji dla zadania inwestycyjnego pn. "Rozbudowa i modernizacja Zespołu Głównego Centrum Onkologii w Bydgoszczy w zakresie działalności podstawowej: diagnostyka i leczenie" (Centrum Onkologii im. prof.. Łukaszczyka w Bydgoszczy) w związku z rozszerzeniem zakresu rzeczowego o dodatkową kondygnację na nowo projektowanym budynku nr 9 Centrum Innowacyjnych Terapii Onkologicznych.</t>
    </r>
  </si>
  <si>
    <t>Zwiększa się o kwotę 400.000 zł wydatki zaplanowane na bieżące utrzymanie Urzędu Marszałkowskiego w Toruniu z przeznaczeniem na opłaty za zużycie energii elektrycznej i opłaty czynszowe, pokrycie kosztów podróży służbowych oraz na koszty postępowań sądowych.</t>
  </si>
  <si>
    <r>
      <t xml:space="preserve">Zmniejsza się o kwotę 225.667 zł wydatki zaplanowane na zadanie własne pn. </t>
    </r>
    <r>
      <rPr>
        <i/>
        <sz val="10"/>
        <rFont val="Times New Roman"/>
        <family val="1"/>
      </rPr>
      <t>"Ochrona i zachowanie materialnego dziedzictwa kulturowego regionu"</t>
    </r>
    <r>
      <rPr>
        <sz val="10"/>
        <rFont val="Times New Roman"/>
        <family val="1"/>
      </rPr>
      <t xml:space="preserve"> w celu zabezpieczenia środków na wkład własny w ww. projekcie.  </t>
    </r>
  </si>
  <si>
    <r>
      <t xml:space="preserve">W celu dostosowania planu wydatków do wniosku o dofinansowanie, wprowadza się następujące zmiany w projekcie pn. </t>
    </r>
    <r>
      <rPr>
        <i/>
        <sz val="10"/>
        <rFont val="Times New Roman"/>
        <family val="1"/>
      </rPr>
      <t xml:space="preserve">"Termomodernizacja budynku administracyjno-biurowego przy ul. Targowej 13-15 w Toruniu" </t>
    </r>
    <r>
      <rPr>
        <sz val="10"/>
        <rFont val="Times New Roman"/>
        <family val="1"/>
      </rPr>
      <t>przewidzianym do realizacji w ramach RPO WK-P, Działania 3.3:</t>
    </r>
  </si>
  <si>
    <t xml:space="preserve"> - w zakresie wydatków inwestycyjnych - zmniejszenie wydatków kwalifikowalnych o kwotę 39.242 zł przy jednoczesnym określeniu wydatków 
   niekwalifikowalnych. Zmiana wynika z konieczności wydzielenia środków na pokrycie kosztów remontu daszków wejściowych, schodów 
   zewnętrznych, płyt balkonowych, kominów i studzienek doświetlających;</t>
  </si>
  <si>
    <t>Wpływy i wydatki związane z wprowadzeniem do obrotu baterii i akumulatorów</t>
  </si>
  <si>
    <r>
      <t xml:space="preserve"> - o kwotę 6.182,71 zł na zadanie własne pn. </t>
    </r>
    <r>
      <rPr>
        <i/>
        <sz val="10"/>
        <rFont val="Times New Roman"/>
        <family val="1"/>
      </rPr>
      <t xml:space="preserve">"Opłata recyklingowa od nabywającego torbę na zakupy z tworzywa sztucznego" </t>
    </r>
    <r>
      <rPr>
        <sz val="10"/>
        <rFont val="Times New Roman"/>
        <family val="1"/>
      </rPr>
      <t xml:space="preserve">w związku 
   z wprowadzeniem niewykorzystanych w roku 2021 środków stanowiących 1% odpis od wpływów z tytułu opłaty recyklingowej oraz dodatkowej 
   opłaty recyklingowej uiszczanych przez przedsiębiorców prowadzących jednostkę handlu detalicznego lub hurtowego, w której oferowane są 
   torby na zakupy z tworzywa sztucznego przeznaczone do opakowania produktów oferowanych w tej jednostce, pobierane na podstawie ustawy
   z dnia 13 czerwca 2013 r. o gospodarce opakowaniami i odpadami opakowaniowymi; </t>
    </r>
  </si>
  <si>
    <r>
      <t xml:space="preserve"> - o kwotę 508,41 zł na zadanie własne pn. </t>
    </r>
    <r>
      <rPr>
        <i/>
        <sz val="10"/>
        <rFont val="Times New Roman"/>
        <family val="1"/>
      </rPr>
      <t xml:space="preserve">"Realizacja ustawy o recyklingu pojazdów wycofanych z eksploatacji" </t>
    </r>
    <r>
      <rPr>
        <sz val="10"/>
        <rFont val="Times New Roman"/>
        <family val="1"/>
      </rPr>
      <t>w związku z wprowadzeniem 
   niewykorzystanych w roku 2021 środków stanowiących  5% odpis od wpływów z tytułu opłat za nieosiągnięcie wymaganego poziomu odzysku 
   i recyklingu odpadów pochodzących z pojazdów wycofanych z eksploatacji, pobieranych na podstawie ustawy z dnia 20 stycznia 2005 r. 
   o recyklingu pojazdów wycofanych z eksploatacji.</t>
    </r>
  </si>
  <si>
    <r>
      <t xml:space="preserve">W związku z wprowadzeniem niewykorzystanych w roku 2021 środków stanowiących 5% odpis od wpływów z tytułu opłaty produktowej, dodatkowej opłaty produktowej, opłaty na publiczne kampanie edukacyjne oraz nieodebranej opłaty depozytowej, pobieranych na podstawie ustawy z dnia 24 kwietnia 2009 r. o bateriach i akumulatorach zwiększa się o kwotę 534 zł wydatki zaplanowane na zadanie własne pn. </t>
    </r>
    <r>
      <rPr>
        <i/>
        <sz val="10"/>
        <rFont val="Times New Roman"/>
        <family val="1"/>
      </rPr>
      <t>"Obsługa opłat związanych z gromadzeniem środków z tytułu wprowadzania do obrotu baterii i akumulatorów".</t>
    </r>
    <r>
      <rPr>
        <sz val="10"/>
        <rFont val="Times New Roman"/>
        <family val="1"/>
      </rPr>
      <t xml:space="preserve"> </t>
    </r>
  </si>
  <si>
    <r>
      <t xml:space="preserve">Zwiększa się o kwotę 212.273,21 zł wydatki zaplanowane na zadanie własne pn. </t>
    </r>
    <r>
      <rPr>
        <i/>
        <sz val="10"/>
        <rFont val="Times New Roman"/>
        <family val="1"/>
      </rPr>
      <t>„Przeciwdziałanie alkoholizmowi i innym uzależnieniom”</t>
    </r>
    <r>
      <rPr>
        <sz val="10"/>
        <rFont val="Times New Roman"/>
        <family val="1"/>
      </rPr>
      <t xml:space="preserve"> w związku z wprowadzeniem niewykorzystanych w roku 2021 środków pochodzących z wpływów z tytułu wydawania zezwoleń na sprzedaż napojów alkoholowych.</t>
    </r>
  </si>
  <si>
    <t>18.</t>
  </si>
  <si>
    <t>§ 8 ust. 7 dotyczący wydatków finansowanych ze środków pieniężnych, o których mowa w § 3 ust. 1 pkt 2 lit. a</t>
  </si>
  <si>
    <t>29.</t>
  </si>
  <si>
    <t>§ 8 ust. 10 dotyczący wydatków finansowanych ze środków pieniężnych, o których mowa w § 3 ust. 1 pkt 2 lit. a</t>
  </si>
  <si>
    <t>§ 8 ust. 9 dotyczący wydatków finansowanych ze środków pieniężnych, o których mowa w § 3 ust. 1 pkt 2 lit. a</t>
  </si>
  <si>
    <t>§ 8 ust. 3 pkt 2 dotyczący wydatków finansowanych ze środków pieniężnych, o których mowa w § 3 ust. 1 pkt 2 lit. a</t>
  </si>
  <si>
    <t xml:space="preserve"> - Opery Nova w Bydgoszczy o kwotę 1.085.805 zł;</t>
  </si>
  <si>
    <t>W celu zabezpieczenia środków na pokrycie kosztów regulacji płac od 1 stycznia br., zwiększa się o kwotę 1.287.580 zł wydatki zaplanowane na działalność statutową Filharmonii Pomorskiej w Bydgoszczy.</t>
  </si>
  <si>
    <t>Zwiększa się wydatki zaplanowane na działalność statutową:</t>
  </si>
  <si>
    <t xml:space="preserve"> - Teatru im. W. Horzycy w Toruniu o kwotę 571.200 zł;</t>
  </si>
  <si>
    <t xml:space="preserve"> - Kujawsko-Pomorskiego Teatru Muzycznego o kwotę 628.842 zł z przeznaczeniem na pokrycie kosztów rozszerzenia działalności teatru, w tym 
   funkcjonowania klubu jazzowego.</t>
  </si>
  <si>
    <t>Wpływy i wydatki związane z gromadzeniem środków z opłat produktowych</t>
  </si>
  <si>
    <t>§ 8 ust. 8 dotyczący wydatków finansowanych ze środków pieniężnych, o których mowa w § 3 ust. 1 pkt 2 lit. a</t>
  </si>
  <si>
    <t xml:space="preserve">§ 8 ust. 8 dotyczący wydatków na koszty egzekucji należności z tytułu opłat produktowych oraz obsługę administracyjną systemu opłat produktowych naliczanych za nieosiągnięcie wymaganego odzysku i recyklingu odpadów powstałych od produktów wprowadzanych do obrotu na terenie kraju </t>
  </si>
  <si>
    <t xml:space="preserve">§ 8 ust. 9 dotyczący wydatków na koszty egzekucji należności z tytułu opłaty produktowej, dodatkowej opłaty produktowej, opłaty na publiczne kampanie edukacyjne oraz nieodebranej opłaty depozytowej i obsługę administracyjną systemu tych opłat </t>
  </si>
  <si>
    <t xml:space="preserve">§ 8 ust. 10 dotyczący wydatków na koszty obsługi administracyjnej z tytułu poboru opłat za nieosiągnięcie wymaganego poziomu odzysku i recyklingu odpadów pochodzących z pojazdów wycofanych z eksploatacji </t>
  </si>
  <si>
    <t>Określa się dotację celową w kwocie 40.000 zł dla Filharmonii Pomorskiej w Bydgoszczy na pokrycie części kosztów związanych z obchodami jubileuszu 60-lecia powołania do życia Orkiestry Kameralnej - Capelli Bydgostiensis.</t>
  </si>
  <si>
    <t xml:space="preserve"> - Ośrodka Chopinowskiego w Szafarni o kwotę 25.528 zł;</t>
  </si>
  <si>
    <t>Ponadto określa się nowe upoważnienie dla Zarządu Województwa do udzielenia w roku budżetowym poręczeń i gwarancji do kwoty 200.000 zł w związku z koniecznością udzielenia poręczenia kredytu dla instytucji kultury Pałac Lubostroń w Lubostroniu.</t>
  </si>
  <si>
    <t>Załącznik nr 14 "Dochody gromadzone na wydzielonych rachunkach oraz wydatki nimi finansowane. Plan na 2022 rok".</t>
  </si>
  <si>
    <t>Załącznik nr 13 "Dochody i wydatki na zadania realizowane w drodze umów i porozumień między jednostkami samorządu terytorialnego. Plan na 2022 rok";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</si>
  <si>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</si>
  <si>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</si>
  <si>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Określa się dotacje celowe dla:</t>
  </si>
  <si>
    <r>
      <t xml:space="preserve">1. Wojewódzkiej i Miejskiej Biblioteki Publicznej im. dr Witolda Bełzy w Bydgoszczy w kwocie 200.000 zł z przeznaczeniem na zabezpieczenie 
    wkładu własnego w projekcie pn. </t>
    </r>
    <r>
      <rPr>
        <i/>
        <sz val="10"/>
        <rFont val="Times New Roman"/>
        <family val="1"/>
      </rPr>
      <t>Zakup i zdalny dostęp do nowości wydawniczych</t>
    </r>
    <r>
      <rPr>
        <sz val="10"/>
        <rFont val="Times New Roman"/>
        <family val="1"/>
      </rPr>
      <t>, na który instytucja ubiega się o dofinansowanie 
    od Ministra  Kultury i Dziedzictwa Narodowego w ramach Narodowego Programu Rozwoju Czytelnictwa 2.0. na lata 2021-2025, Priorytetu 1;</t>
    </r>
  </si>
  <si>
    <r>
      <t xml:space="preserve">   - w kwocie 200.000 zł z przeznaczeniem na zabezpieczenie wkładu własnego w projekcie pn. </t>
    </r>
    <r>
      <rPr>
        <i/>
        <sz val="10"/>
        <rFont val="Times New Roman"/>
        <family val="1"/>
      </rPr>
      <t>Zakup i zdalny dostęp do nowości wydawniczych</t>
    </r>
    <r>
      <rPr>
        <sz val="10"/>
        <rFont val="Times New Roman"/>
        <family val="1"/>
      </rPr>
      <t>,
     na który instytucja ubiega się o dofinansowanie od Ministra Kultury i Dziedzictwa Narodowego w ramach Narodowego Programu Rozwoju 
     Czytelnictwa 2.0. na lata 2021-2025, Priorytetu 1;</t>
    </r>
  </si>
  <si>
    <r>
      <t xml:space="preserve"> - o kwotę 2.156.814 zł na projekt pn. </t>
    </r>
    <r>
      <rPr>
        <i/>
        <sz val="10"/>
        <rFont val="Times New Roman"/>
        <family val="1"/>
      </rPr>
      <t>"Młyn Kultury - Przebudowa, rozbudowa i zmiana sposobu użytkowania budynku magazynowego przy 
   ul. Kościuszki 77 w Toruniu - na budynek o funkcji użyteczności publicznej"</t>
    </r>
    <r>
      <rPr>
        <sz val="10"/>
        <rFont val="Times New Roman"/>
        <family val="1"/>
      </rPr>
      <t xml:space="preserve"> realizowany w ramach POIiŚ, Działania 8.1. Powyższe środki ujęte 
   były w wykazie wydatków niewygasających z upływem 2021 r. z ostatecznym terminem wykorzystania do dnia 31 maja 2022 r. (uchwała 
   Nr  XXXIX/547/21 Sejmiku Województwa Kujawsko-Pomorskiego z dnia 20 grudnia 2021 r.). W związku z brakiem możliwości wydatkowania 
   środków w wyznaczonym terminie na skutek późnego przedłożenia faktur przez wykonawcę robót, ww. kwotę ujmuje się w roku bieżącym. 
   Nie zmienia sią ogólna wartość zadania.</t>
    </r>
  </si>
  <si>
    <t>Określa się wydatki inwestycyjne w kwocie 96.000 zł stanowiące dotację celową na pomoc finansową dla Powiatu Inowrocławskiego na dofinansowanie budowy lapidarium upamiętniającego społeczność żydowską z Inowrocławia, planowanej przez Muzeum im. Jana Kasprowicza w Inowrocławiu na terenie dawnego, zniszczonego w czasie II wojny światowej żydowskiego cmentarza, w części administrowanej przez Parafię Rzymskokatolicką pw. Zwiastowania Najświętszej Maryi Pannie w Inowrocławiu.</t>
  </si>
  <si>
    <t>Zwiększa się dochody z tytułu dotacji z funduszy celowych:</t>
  </si>
  <si>
    <r>
      <t xml:space="preserve">Określa się dochody z budżetu środków europejskich w kwocie 49.545 zł w związku z wpływem środków stanowiących refundację wydatków poniesionych w 2021 r. na projekt pn. </t>
    </r>
    <r>
      <rPr>
        <i/>
        <sz val="10"/>
        <rFont val="Times New Roman"/>
        <family val="1"/>
      </rPr>
      <t>"Edukacja społeczności zamieszkujących obszary chronione województwa kujawsko-pomorskiego: Lubię tu być na zielonym!"</t>
    </r>
    <r>
      <rPr>
        <sz val="10"/>
        <rFont val="Times New Roman"/>
        <family val="1"/>
      </rPr>
      <t xml:space="preserve"> zrealizowany w ramach POIiŚ, Działania 2.4.</t>
    </r>
  </si>
  <si>
    <t>Dokonuje się zmian w  projektach realizowanych w ramach RPO WK-P 2014-2020, Podziałania 1.5.2, tj.:</t>
  </si>
  <si>
    <r>
      <t xml:space="preserve">1)  projekt pn. </t>
    </r>
    <r>
      <rPr>
        <i/>
        <sz val="10"/>
        <rFont val="Times New Roman"/>
        <family val="1"/>
      </rPr>
      <t>"Expressway - promocja terenów inwestycyjnych":</t>
    </r>
  </si>
  <si>
    <t>Zwiększa się wydatki na projekty realizowane w ramach RPO WK-P 2014-2020 Poddziałania 6.3.2 Inwestycje w infrastrukturę kształcenia zawodowego:</t>
  </si>
  <si>
    <r>
      <t>Zwiększa się o kwotę 4.446.353 zł wydatki zaplanowane na projekt pn.</t>
    </r>
    <r>
      <rPr>
        <i/>
        <sz val="10"/>
        <rFont val="Times New Roman"/>
        <family val="1"/>
      </rPr>
      <t xml:space="preserve"> "Organizacja ośrodków regeneracji w celu ograniczania negatywnych skutków Covid-19" </t>
    </r>
    <r>
      <rPr>
        <sz val="10"/>
        <rFont val="Times New Roman"/>
        <family val="1"/>
      </rPr>
      <t>realizowany przez Urząd Marszałkowski w Toruniu w ramach RPO WK-P, Poddziałania 9.3.1 w związku ze zmianą ogólnej wartości projektu w wyniku zwiększenia dofinansowania.</t>
    </r>
  </si>
  <si>
    <r>
      <t xml:space="preserve">Dokonuje się przeniesienia planowanych wydatków między podziałkami klasyfikacji budżetowej w kwocie 2.999.920 zł w projekcie pn. </t>
    </r>
    <r>
      <rPr>
        <i/>
        <sz val="10"/>
        <rFont val="Times New Roman"/>
        <family val="1"/>
      </rPr>
      <t xml:space="preserve">"Ograniczenie negatywnych skutków COVID-19 poprzez działania profilaktyczne i zabezpieczające skierowane do służb medycznych" </t>
    </r>
    <r>
      <rPr>
        <sz val="10"/>
        <rFont val="Times New Roman"/>
        <family val="1"/>
      </rPr>
      <t>realizowanym w ramach RPO WK-P 2014-2020, Poddziałania 9.3.1 w celu zabezpieczenia środków dla niepublicznego zakładu opieki zdrowotnej na pokrycie kosztów testowania personelu medycznego.</t>
    </r>
  </si>
  <si>
    <r>
      <t>Wprowadza się zmiany w projekcie pn.</t>
    </r>
    <r>
      <rPr>
        <i/>
        <sz val="10"/>
        <rFont val="Times New Roman"/>
        <family val="1"/>
      </rPr>
      <t xml:space="preserve"> "Doposażenie szpitali w województwie kujawsko-pomorskim związane z zapobieganiem, przeciwdziałaniem i zwalczaniem COVID-19"</t>
    </r>
    <r>
      <rPr>
        <sz val="10"/>
        <rFont val="Times New Roman"/>
        <family val="1"/>
      </rPr>
      <t xml:space="preserve"> realizowanym przez Urząd Marszałkowski w Toruniu w ramach RPO WK-P 2014-2020, Poddziałania 6.1.1:</t>
    </r>
  </si>
  <si>
    <t xml:space="preserve"> - przeniesienie wydatków między podziałkami klasyfikacji budżetowej w kwocie 70.017 zł w celu dostosowania planu do potrzeb wynikających
   z realizacji projektu.</t>
  </si>
  <si>
    <r>
      <t>3) projekt pn.</t>
    </r>
    <r>
      <rPr>
        <i/>
        <sz val="10"/>
        <rFont val="Times New Roman"/>
        <family val="1"/>
      </rPr>
      <t xml:space="preserve"> "Invest in BiT CITY 2. Promocja potencjału gospodarczego oraz promocja atrakcyjności inwestycyjnej miast prezydenckich 
    województwa kujawsko-pomorskiego"</t>
    </r>
    <r>
      <rPr>
        <sz val="10"/>
        <rFont val="Times New Roman"/>
        <family val="1"/>
      </rPr>
      <t>:</t>
    </r>
  </si>
  <si>
    <t xml:space="preserve">    - zwiększenie wydatków o kwotę 870.858 zł w związku z przeniesieniem z 2021 r. niewydatkowanych środków na udział w targach 
      międzynarodowych i konferencjach, organizację zagranicznych misji gospodarczych, promocję w liniach lotniczych. Nie zmienia się ogólna 
      wartość projektu.</t>
  </si>
  <si>
    <r>
      <t xml:space="preserve">Zwiększa się o kwotę 13.200 zł wydatki na zadanie pn. </t>
    </r>
    <r>
      <rPr>
        <i/>
        <sz val="10"/>
        <rFont val="Times New Roman"/>
        <family val="1"/>
      </rPr>
      <t>"Zwrot dotacji RPO"</t>
    </r>
    <r>
      <rPr>
        <sz val="10"/>
        <rFont val="Times New Roman"/>
        <family val="1"/>
      </rPr>
      <t xml:space="preserve"> ujęte w planie finansowym Urzędu Marszałkowskiego w Toruniu z przeznaczeniem na zwrot dotacji z projektu  pn. "Granty na kapitał obrotowy dla mikro i małych przedsiębiorstw w branży gastronomicznej oraz fitness w związku z wystąpieniem stanu epidemii COVID-19", RPO WK-P 2014-2020, Poddziałanie 1.6.2.</t>
    </r>
  </si>
  <si>
    <r>
      <t xml:space="preserve">Wprowadza się następujące zmiany w projekcie pn. </t>
    </r>
    <r>
      <rPr>
        <i/>
        <sz val="10"/>
        <rFont val="Times New Roman"/>
        <family val="1"/>
      </rPr>
      <t xml:space="preserve">"Wsparcie osób starszych i kadry świadczącej usługi społeczne w zakresie przeciwdziałania rozprzestrzenianiu się COVID-19, łagodzenia jego skutków na terenie województwa kujawsko-pomorskiego" </t>
    </r>
    <r>
      <rPr>
        <sz val="10"/>
        <rFont val="Times New Roman"/>
        <family val="1"/>
      </rPr>
      <t>realizowanym przez Regionalny Ośrodek Polityki Społecznej w Toruniu w ramach RPO WK-P, Poddziałania 9.3.2:</t>
    </r>
  </si>
  <si>
    <r>
      <t xml:space="preserve"> - w kwocie 159.751 zł na zadanie pn. </t>
    </r>
    <r>
      <rPr>
        <i/>
        <sz val="10"/>
        <rFont val="Times New Roman"/>
        <family val="1"/>
      </rPr>
      <t xml:space="preserve">"Rozbudowa i modernizacja budynku K-PSOSW im. J. Korczaka w Toruniu - roboty dodatkowe"  
  </t>
    </r>
    <r>
      <rPr>
        <sz val="10"/>
        <rFont val="Times New Roman"/>
        <family val="1"/>
      </rPr>
      <t>z przeznaczeniem na pokrycie kosztów instalacji systemów bezpieczeństwa w budynku internatu, które nie zostały ujęte w projekcie rozbudowy 
   i modernizacji Ośrodka (montaż systemu kontroli dostępu do budynku, instalacja przyzywowa, instalacja monitoringu na parterze, I i II piętrze
   oraz na zewnątrz budynku, montaż sieci Lan).</t>
    </r>
  </si>
  <si>
    <t xml:space="preserve"> - przeniesienie wydatków między podziałkami klasyfikacji budżetowej w kwocie 539.600 zł w celu zabezpieczenia środków m.in. na zakup środków 
   ochrony indywidualnej.</t>
  </si>
  <si>
    <r>
      <t xml:space="preserve"> - o kwotę 2.100.000 zł na zadanie własne pn. </t>
    </r>
    <r>
      <rPr>
        <i/>
        <sz val="10"/>
        <rFont val="Times New Roman"/>
        <family val="1"/>
      </rPr>
      <t xml:space="preserve">"Promocja Województwa" </t>
    </r>
    <r>
      <rPr>
        <sz val="10"/>
        <rFont val="Times New Roman"/>
        <family val="1"/>
      </rPr>
      <t>w celu zabezpieczenia środków na realizację polityki promocyjnej 
   Województwa Kujawsko-Pomorskiego;</t>
    </r>
  </si>
  <si>
    <t>Infrastruktura kolejowa</t>
  </si>
  <si>
    <t>Określa się dotację inwestycyjną dla:</t>
  </si>
  <si>
    <r>
      <t xml:space="preserve">        pn. </t>
    </r>
    <r>
      <rPr>
        <i/>
        <sz val="10"/>
        <rFont val="Times New Roman"/>
        <family val="1"/>
      </rPr>
      <t>"Przebudowa wraz z rozbudową drogi wojewódzkiej Nr 270 Brześć Kujawski-Izbica Kujawska-Koło 
        od km 0+000 do km 29+023. Etap I od km 1+100 do km 7+762"</t>
    </r>
  </si>
  <si>
    <r>
      <t xml:space="preserve">        pn. </t>
    </r>
    <r>
      <rPr>
        <i/>
        <sz val="10"/>
        <rFont val="Times New Roman"/>
        <family val="1"/>
      </rPr>
      <t>"Przebudowa wraz z rozbudową drogi wojewódzkiej Nr 254 Brzoza-Łabiszyn-Barcin-Mogilno-
        Wylatowo (odcinek Brzoza-Barcin). Odcinek II od km 13+280 do km 22+400"</t>
    </r>
  </si>
  <si>
    <r>
      <t xml:space="preserve">        pn. </t>
    </r>
    <r>
      <rPr>
        <i/>
        <sz val="10"/>
        <rFont val="Times New Roman"/>
        <family val="1"/>
      </rPr>
      <t>"Przebudowa wraz z rozbudową drogi wojewódzkiej nr 265 Brześć Kujawski - Gostynin od km 
        0+003 do km 19+117"</t>
    </r>
  </si>
  <si>
    <r>
      <t xml:space="preserve">       - Działania 3.3 Efektywność energetyczna w sektorze publicznym i mieszkaniowym, na projekt 
         pn. </t>
    </r>
    <r>
      <rPr>
        <i/>
        <sz val="10"/>
        <rFont val="Times New Roman"/>
        <family val="1"/>
      </rPr>
      <t>"Termomodernizacja budynku administracyjno-biurowego przy ul. Targowej 13-15 w Toruniu"</t>
    </r>
  </si>
  <si>
    <r>
      <t xml:space="preserve">         pn. </t>
    </r>
    <r>
      <rPr>
        <i/>
        <sz val="10"/>
        <rFont val="Times New Roman"/>
        <family val="1"/>
      </rPr>
      <t>"Rozbudowa drogi wojewódzkiej Nr 548 Stolno-Wąbrzeźno od km 0+005 do km 29+619 
         z wyłączeniem węzła autostradowego w m. Lisewo od km 14+144 do km 15+146"</t>
    </r>
  </si>
  <si>
    <r>
      <t xml:space="preserve">       - Poddziałania 6.1.1  Inwestycje w infrastrukturę zdrowotną, na projekt pn. </t>
    </r>
    <r>
      <rPr>
        <i/>
        <sz val="10"/>
        <rFont val="Times New Roman"/>
        <family val="1"/>
      </rPr>
      <t>"Doposażenie szpitali 
         w województwie kujawsko-pomorskim związane z zapobieganiem, przeciwdziałaniem 
         i zwalczaniem COVID-19"</t>
    </r>
  </si>
  <si>
    <r>
      <t xml:space="preserve">       - Działania 5.1 Infrastruktura drogowa, na projekt pn. </t>
    </r>
    <r>
      <rPr>
        <i/>
        <sz val="10"/>
        <rFont val="Times New Roman"/>
        <family val="1"/>
      </rPr>
      <t>"Rozbudowa drogi wojewódzkiej Nr 270 Brześć
         Kujawski-Izbica Kujawska-Koło od km 0+000 do km 29+023-Budowa obwodnicy m. Lubraniec"</t>
    </r>
  </si>
  <si>
    <r>
      <t xml:space="preserve">       - Działania 5.3 Infrastruktura kolejowa, na projekt pn. </t>
    </r>
    <r>
      <rPr>
        <i/>
        <sz val="10"/>
        <rFont val="Times New Roman"/>
        <family val="1"/>
      </rPr>
      <t>"Opracowanie dokumentacji projektowej 
         i przedprojektowej dla projektu pn. "Budowa linii kolejowej na odcinku Trzciniec - Port Lotniczy 
         Bydgoszcz - Solec Kujawski - etap I i II"</t>
    </r>
  </si>
  <si>
    <t>Różne rozliczenia</t>
  </si>
  <si>
    <r>
      <t>Określa się wydatki w kwocie 275.642 zł na zadanie własne pn.</t>
    </r>
    <r>
      <rPr>
        <i/>
        <sz val="10"/>
        <rFont val="Times New Roman"/>
        <family val="1"/>
      </rPr>
      <t xml:space="preserve"> "Zwrot części oświatowej subwencji ogólnej za lata poprzednie"</t>
    </r>
    <r>
      <rPr>
        <sz val="10"/>
        <rFont val="Times New Roman"/>
        <family val="1"/>
      </rPr>
      <t xml:space="preserve"> w związku z koniecznością zwrotu nienależnie uzyskanej kwoty części oświatowej subwencji ogólnej za 2019 rok w wyniku stwierdzenia podczas audytu przeprowadzonego przez Izbę Administracji Skarbowej w Bydgoszczy zawyżonej liczby uczniów przeliczeniowych, stanowiących postawę naliczenia subwencji.</t>
    </r>
  </si>
  <si>
    <t>Rezerwy ogólne i celowe</t>
  </si>
  <si>
    <t>§ 5 pkt 2 dotyczący rezerw celowych</t>
  </si>
  <si>
    <t>§ 5 pkt 2 lit. a dotyczący rezerwy celowej na wydatki związane z realizacją programów finansowanych z udziałem środków unijnych</t>
  </si>
  <si>
    <t>§ 5 pkt 2 lit. a tiret drugie dotyczący rezerwy celowej na wydatki inwestycyjne związane z realizacją programów finansowanych z udziałem środków unijnych</t>
  </si>
  <si>
    <t>§ 3 ust. 1 pkt 2 lit. b dotyczący pokrycia deficytu budżetowego niewykorzystanymi środkami pieniężnymi, o których mowa w art. 217 ust. 2 pkt 8 ustawy o finansach publicznych, wynikającymi  z rozliczenia środków określonych w art. 5 ust. 1 pkt 2 ustawy i dotacji na realizację programu, projektu lub zadania finansowanego z udziałem tych środków</t>
  </si>
  <si>
    <t>Zgodnie z art. 94 ustawy z dnia 27 sierpnia 2009 r. o finansach publicznych jednostki samorządu terytorialnego mogą udzielać poręczeń i gwarancji. Łączna kwota poręczeń i gwarancji określana jest w uchwale budżetowej.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</si>
  <si>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</si>
  <si>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</si>
  <si>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</si>
  <si>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</si>
  <si>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</si>
  <si>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</si>
  <si>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</si>
  <si>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</si>
  <si>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</si>
  <si>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</si>
  <si>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</si>
  <si>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</si>
  <si>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 xml:space="preserve"> - w kwocie 23.727 zł w rozdziale 85404;</t>
  </si>
  <si>
    <t>Zmniejsza się rezerwę celową na wydatki inwestycyjne związane z realizacją programów finansowanych z udziałem środków unijnych o kwotę 7.000.000 zł.</t>
  </si>
  <si>
    <t>Zwiększa się wydatki w planie finansowym Zarządu Dróg Wojewódzkich w Bydgoszczy:</t>
  </si>
  <si>
    <r>
      <t>Określa się wydatki w kwocie 2.350.000 zł na nabycie od Towarzystwa Naukowego Organizacji i Kierownictwa z siedzibą w Warszawie prawa własności zabudowanej nieruchomości położonej w Toruniu przy ul. Czerwona Droga 8, oznaczonej w obrębie 9 jako działka ewidencyjna nr 159/3 o pow. 0,1366 ha, KW nr TO1T/00008823/1. Nieruchomość zabudowana podpiwniczoną willą o powierzchni użytkowej 638,47 m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przeznaczona zostanie na cele związane z wykonywaniem zadań statutowych przez Kujawsko-Pomorskie Centrum Dziedzictwa w Toruniu. Sejmik Województwa Kujawsko-Pomorskiego wyraził zgodę na kupno ww. nieruchomości uchwałą Nr XLIV/589/22 z dnia 25 kwietnia 2022 r. </t>
    </r>
  </si>
  <si>
    <r>
      <t xml:space="preserve"> - o kwotę 318.573 zł na zadanie inwestycyjne </t>
    </r>
    <r>
      <rPr>
        <i/>
        <sz val="10"/>
        <rFont val="Times New Roman"/>
        <family val="1"/>
      </rPr>
      <t xml:space="preserve">"Modernizacja budynku ZDW w Bydgoszczy ul. Dworcowa 80" </t>
    </r>
    <r>
      <rPr>
        <sz val="10"/>
        <rFont val="Times New Roman"/>
        <family val="1"/>
      </rPr>
      <t>w związku ze wzrostem cen 
   towarów i usług na rynku budowlanym.</t>
    </r>
  </si>
  <si>
    <r>
      <t xml:space="preserve">    - w kwocie 105.717 zł na zadanie pn. </t>
    </r>
    <r>
      <rPr>
        <i/>
        <sz val="10"/>
        <rFont val="Times New Roman"/>
        <family val="1"/>
      </rPr>
      <t xml:space="preserve">"Przebudowa drogi wojewódzkiej Nr 251 od km 45+145 do km 46+800 odc. Młodocin-Pturek wraz 
      z przebudową przepustu w km 46+216"; </t>
    </r>
  </si>
  <si>
    <r>
      <t xml:space="preserve">    - w kwocie 154.427 zł na zadanie pn. </t>
    </r>
    <r>
      <rPr>
        <i/>
        <sz val="10"/>
        <rFont val="Times New Roman"/>
        <family val="1"/>
      </rPr>
      <t xml:space="preserve">"Budowa obwodnicy Więcborka wraz z opracowaniem Studium Techniczno-Ekonomiczno-
      Środowiskowego"; </t>
    </r>
  </si>
  <si>
    <r>
      <t xml:space="preserve">    1) projekt pn. </t>
    </r>
    <r>
      <rPr>
        <i/>
        <sz val="10"/>
        <rFont val="Times New Roman"/>
        <family val="1"/>
      </rPr>
      <t xml:space="preserve">"Przebudowa wraz z rozbudową drogi wojewódzkiej nr 265 Brześć Kujawski-Gostynin od km 0+003 do km 19+117 w zakresie 
        dotyczącym budowy ciągów pieszo-rowerowych" </t>
    </r>
    <r>
      <rPr>
        <sz val="10"/>
        <rFont val="Times New Roman"/>
        <family val="1"/>
      </rPr>
      <t xml:space="preserve">- zwiększenie wydatków inwestycyjnych o kwotę 106.374 zł. Środki te ujęte były w wykazie 
        wydatków niewygasających z upływem 2021 r. (uchwała Nr XXXIX/547/21 Sejmiku Województwa Kujawsko-Pomorskiego z dnia 20 grudnia
        2021  r.). W związku z brakiem możliwości ich wykorzystania w wyznaczonym terminie, ujmuje się je w roku bieżącym. Nie zmienia się ogólna 
        wartość projektu; </t>
    </r>
  </si>
  <si>
    <r>
      <t xml:space="preserve">    3)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rozwoju systemu
        transportu Bydgosko-Toruńskiego Obszaru Funkcjonalnego dla: Części nr 3 - Toruń - Mała Nieszawka - Wielka Nieszawka - Cierpice 
        w ciągu drogi wojewódzkiej nr 273" - </t>
    </r>
    <r>
      <rPr>
        <sz val="10"/>
        <rFont val="Times New Roman"/>
        <family val="1"/>
      </rPr>
      <t>zwiększenie wydatków łącznie o kwotę 121.234 zł, w tym:</t>
    </r>
  </si>
  <si>
    <t xml:space="preserve">        - wydatków inwestycyjnych o kwotę 101.236 zł. Środki te ujęte były w wykazie wydatków niewygasających z upływem 2021 r. W związku 
          z brakiem możliwości ich wykorzystania w wyznaczonym terminie, ujmuje się je w roku bieżącym. Nie zmienia się ogólna wartość projektu; </t>
  </si>
  <si>
    <r>
      <t xml:space="preserve">2. Poddziałania 3.5.2 Zrównoważona mobilność miejska i promowanie strategii niskoemisyjnych w ramach ZIT,  projekt pn. </t>
    </r>
    <r>
      <rPr>
        <i/>
        <sz val="10"/>
        <rFont val="Times New Roman"/>
        <family val="1"/>
      </rPr>
      <t xml:space="preserve">"Ograniczenie emisji 
    spalin poprzez rozbudowę sieci dróg rowerowych znajdujących się w koncepcji rozwoju systemu transportu Bydgosko-Toruńskiego Obszaru 
    Funkcjonalnego dla: Części nr 3 - Toruń - Mała Nieszawka - Wielka Nieszawka - Cierpice w ciągu drogi wojewódzkiej nr 273" - </t>
    </r>
    <r>
      <rPr>
        <sz val="10"/>
        <rFont val="Times New Roman"/>
        <family val="1"/>
      </rPr>
      <t>zwiększenie 
    wydatków łącznie o kwotę 193.104 zł, w tym:</t>
    </r>
  </si>
  <si>
    <t xml:space="preserve">    - wydatków inwestycyjnych o kwotę 45.185 zł. Środki te ujęte były w wykazie wydatków niewygasających z upływem 2021 r. W związku 
      z brakiem możliwości ich wykorzystania w wyznaczonym terminie, ujmuje się je w roku bieżącym. Nie zmienia się ogólna wartość projektu; </t>
  </si>
  <si>
    <r>
      <t xml:space="preserve">    1) projekt pn. </t>
    </r>
    <r>
      <rPr>
        <i/>
        <sz val="10"/>
        <rFont val="Times New Roman"/>
        <family val="1"/>
      </rPr>
      <t>"Rozbudowa drogi wojewódzkiej Nr 548 Stolno-Wąbrzeźno od km 0+005 do km 29+619 z wyłączeniem węzła
        autostradowego w m. Lisewo od km 14+144 do km 15+146":</t>
    </r>
  </si>
  <si>
    <r>
      <t xml:space="preserve">    3) projekt pn. </t>
    </r>
    <r>
      <rPr>
        <i/>
        <sz val="10"/>
        <rFont val="Times New Roman"/>
        <family val="1"/>
      </rPr>
      <t>"Przebudowa wraz z rozbudową drogi wojewódzkiej Nr 254 Brzoza-Łabiszyn-Barcin-Mogilno-Wylatowo (odcinek
        Brzoza - Barcin). Odcinek I od km 0+069 do km 13+280":</t>
    </r>
  </si>
  <si>
    <r>
      <t xml:space="preserve">    7) projekt pn. </t>
    </r>
    <r>
      <rPr>
        <i/>
        <sz val="10"/>
        <rFont val="Times New Roman"/>
        <family val="1"/>
      </rPr>
      <t>"Przebudowa wraz z rozbudową drogi wojewódzkiej Nr 254 Brzoza-Łabiszyn-Barcin-Mogilno-Wylatowo (odcinek
        Brzoza-Barcin). Odcinek II od km 13+280 do km 22+400":</t>
    </r>
  </si>
  <si>
    <r>
      <t xml:space="preserve">    4) projekt pn. </t>
    </r>
    <r>
      <rPr>
        <i/>
        <sz val="10"/>
        <rFont val="Times New Roman"/>
        <family val="1"/>
      </rPr>
      <t>"Przebudowa drogi wojewódzkiej Nr 249 wraz z uruchomieniem przeprawy promowej przez Wisłę na wysokości Solca
        Kujawskiego i Czarnowa" -</t>
    </r>
    <r>
      <rPr>
        <sz val="10"/>
        <rFont val="Times New Roman"/>
        <family val="1"/>
      </rPr>
      <t xml:space="preserve"> zwiększenie wydatków inwestycyjnych o kwotę 1.008.159 zł. Środki te ujęte były w wykazie wydatków
        niewygasających z upływem 2021 r. W związku z brakiem możliwości ich wykorzystania w wyznaczonym terminie, ujmuje się je w roku 
        bieżącym. Nie zmienia się ogólna wartość projektu; </t>
    </r>
  </si>
  <si>
    <r>
      <t xml:space="preserve">    2) projekt pn. </t>
    </r>
    <r>
      <rPr>
        <i/>
        <sz val="10"/>
        <rFont val="Times New Roman"/>
        <family val="1"/>
      </rPr>
      <t xml:space="preserve">"Przebudowa wraz z rozbudową drogi wojewódzkiej Nr 265 Brześć Kujawski-Gostynin od km 0+003 do km 19+117" - 
       </t>
    </r>
    <r>
      <rPr>
        <sz val="10"/>
        <rFont val="Times New Roman"/>
        <family val="1"/>
      </rPr>
      <t xml:space="preserve"> zwiększenie wydatków łącznie o kwotę 2.962.336 zł, w tym:</t>
    </r>
  </si>
  <si>
    <t xml:space="preserve">             - zwiększenie wydatków o kwotę 101.577 zł, w tym w planie finansowym Urzędu Marszałkowskiego o kwotę 333 zł oraz w planie finansowym
               Zarządu Dróg Wojewódzkich w Bydgoszczy o kwotę 101.244 zł w związku z przeniesieniem niewydatkowanych środków z roku 2021;</t>
  </si>
  <si>
    <t xml:space="preserve">           - zmniejszenie wydatków finansowanych ze środków własnych województwa o kwotę 1.364.048 zł;</t>
  </si>
  <si>
    <t xml:space="preserve">           - określenie wydatków finansowanych z dotacji od jednostek samorządu terytorialnego w kwocie 1.401.908 zł w związku z decyzją Gminy 
             Łabiszyn i Gminy Nowa Wieś Wielka o partycypacji w kosztach inwestycji i podpisaniem porozumień o współpracy i współdziałaniu przy 
             realizacji zadania;</t>
  </si>
  <si>
    <t xml:space="preserve">    2) na jednoroczne zadania inwestycyjne:</t>
  </si>
  <si>
    <r>
      <t xml:space="preserve">      - Działania 5.3 Infrastruktura kolejowa, na projekt pn. </t>
    </r>
    <r>
      <rPr>
        <i/>
        <sz val="10"/>
        <rFont val="Times New Roman"/>
        <family val="1"/>
      </rPr>
      <t>"Zakup elektrycznego taboru kolejowego do 
        obsługi transportu pasażerskiego na terenie województwa kujawsko-pomorskiego"</t>
    </r>
  </si>
  <si>
    <r>
      <t xml:space="preserve">      - Działania 13.2 Regionalny transport niskoemisyjny, na projekt pn.</t>
    </r>
    <r>
      <rPr>
        <i/>
        <sz val="10"/>
        <rFont val="Times New Roman"/>
        <family val="1"/>
      </rPr>
      <t xml:space="preserve"> "Zakup elektrycznego taboru 
        kolejowego do obsługi transportu pasażerskiego na terenie województwa kujawsko-pomorskiego"</t>
    </r>
  </si>
  <si>
    <t>1) Gostynińsko-Włocławski Park Krajobrazowy z tytułu odszkodowania od ubezpieczyciela za uszkodzone mienie (6.642 zł);</t>
  </si>
  <si>
    <r>
      <t xml:space="preserve"> - o kwotę 100.377 zł na zadanie własne pn. </t>
    </r>
    <r>
      <rPr>
        <i/>
        <sz val="10"/>
        <rFont val="Times New Roman"/>
        <family val="1"/>
      </rPr>
      <t xml:space="preserve">"Urząd Marszałkowski w Toruniu - wydatki inwestycyjne", </t>
    </r>
    <r>
      <rPr>
        <sz val="10"/>
        <rFont val="Times New Roman"/>
        <family val="1"/>
      </rPr>
      <t>tj. do wysokości planowanych kosztów 
   modernizacji kamienicy przy ul. Kopernika 4 w Toruniu.</t>
    </r>
  </si>
  <si>
    <r>
      <t xml:space="preserve">2) projekt pn. </t>
    </r>
    <r>
      <rPr>
        <i/>
        <sz val="10"/>
        <rFont val="Times New Roman"/>
        <family val="1"/>
      </rPr>
      <t xml:space="preserve">"Kujawy + Pomorze - promocja potencjału gospodarczego regionu - edycja II" -  </t>
    </r>
    <r>
      <rPr>
        <sz val="10"/>
        <rFont val="Times New Roman"/>
        <family val="1"/>
      </rPr>
      <t>zwiększenie wydatków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 kwotę 11.365.097 zł 
    w związku ze zwiększeniem ogólnej wartości projektu do kwoty ujętej we wniosku o dofinansowanie;</t>
    </r>
  </si>
  <si>
    <r>
      <t xml:space="preserve"> - o kwotę 8.316 zł na zadanie własne pn. </t>
    </r>
    <r>
      <rPr>
        <i/>
        <sz val="10"/>
        <rFont val="Times New Roman"/>
        <family val="1"/>
      </rPr>
      <t>"Doskonalenie nauczycieli"</t>
    </r>
    <r>
      <rPr>
        <sz val="10"/>
        <rFont val="Times New Roman"/>
        <family val="1"/>
      </rPr>
      <t xml:space="preserve"> w części ujętej w planie finansowym Kujawsko-Pomorskiego Specjalnego  
   Ośrodka Szkolno-Wychowawczego im. J. Korczaka w Toruniu, w celu zabezpieczenia środków dla jednostki łącznie w kwocie wynikającej 
   z uchwały Nr 9/327/22 Zarządu Województwa Kujawsko-Pomorskiego z dnia 9 marca 2022 r. w sprawie dofinansowania form doskonalenia 
   zawodowego nauczycieli. Środki przeniesione zostają w ramach zadania z planu finansowego Urzędu Marszałkowskiego z rozdziału 85446;</t>
    </r>
  </si>
  <si>
    <t>Wprowadza się następujące zmiany w planie finansowym  Biblioteki Pedagogicznej w Toruniu:</t>
  </si>
  <si>
    <r>
      <t xml:space="preserve"> - zmniejszenie wydatków o kwotę 21.685 zł  na zadanie własne pn. </t>
    </r>
    <r>
      <rPr>
        <i/>
        <sz val="10"/>
        <rFont val="Times New Roman"/>
        <family val="1"/>
      </rPr>
      <t>"Wykonanie instalacji klimatyzacyjnej"</t>
    </r>
    <r>
      <rPr>
        <sz val="10"/>
        <rFont val="Times New Roman"/>
        <family val="1"/>
      </rPr>
      <t>, tj. do kwoty przeniesionej z rezerwy 
   celowej na bieżące potrzeby placówek oświatowych. Po przeanalizowaniu zakresu rzeczowego zadania uznano, że  koszty związane z zakupem
   i montażem trzech klimatyzatorów w pomieszczeniach na I, II i III piętrze Biblioteki nie stanowią wydatku bieżącego;</t>
    </r>
  </si>
  <si>
    <r>
      <t>Zwiększa się o kwotę 24.471 zł wydatki zaplanowane na projekt pn.</t>
    </r>
    <r>
      <rPr>
        <i/>
        <sz val="10"/>
        <rFont val="Times New Roman"/>
        <family val="1"/>
      </rPr>
      <t xml:space="preserve"> "Podróż ku niezależności (A journey to independence)" </t>
    </r>
    <r>
      <rPr>
        <sz val="10"/>
        <rFont val="Times New Roman"/>
        <family val="1"/>
      </rPr>
      <t>realizowany przez Kujawsko-Pomorski Specjalny Ośrodek Szkolno-Wychowawczy nr 1 w Bydgoszczy w ramach Programu "Erasmus+" w związku z przeniesieniem z roku 2021 niewydatkowanych środków na realizację Krótkiego Programu Szkoleniowego dla pracowników w Rumunii. Nie zmienia się ogólna wartość projektu.</t>
    </r>
  </si>
  <si>
    <t xml:space="preserve"> - Wojewódzkiego Szpitala Obserwacyjno-Zakaźnego im. T. Browicza w Bydgoszczy w kwocie 500.000 zł z przeznaczeniem na przebudowę
   i nadbudowę budynku B Szpitala przy ul. Floriana 12. Zadanie przewidziane jest do realizacji w latach 2022-2024. Po zakończeniu inwestycji szpital 
   będzie mógł uruchomić oddziały w pomieszczeniach, w których obecnie znajduje się administracja oraz zwiększyć liczbę łóżek dla pacjentów.</t>
  </si>
  <si>
    <t xml:space="preserve"> - zwiększenie wydatków o kwotę 303.001 zł w związku ze zwiększeniem dofinansowania dla Wojewódzkiego Szpitala Zespolonego im. L. Rydygiera
   w Toruniu na prace remontowo-budowlane związane z zakupem i instalacją rolet zewnętrznych oraz klimatyzatorów wraz z wymianą 
   transformatorów i modernizacją instalacji zewnętrznej oraz dla Wojewódzkiego Szpitala Obserwacyjno-Zakaźnego w Bydgoszczy na zakup 
   oprzyrządowania w celu zdalnej obsługi tomografu komputerowego;</t>
  </si>
  <si>
    <r>
      <t xml:space="preserve">Określa się wydatki w kwocie 870.000 zł na zadanie własne pn. </t>
    </r>
    <r>
      <rPr>
        <i/>
        <sz val="10"/>
        <rFont val="Times New Roman"/>
        <family val="1"/>
      </rPr>
      <t>"Przygotowanie dokumentacji na potrzeby realizacji projektów w ramach RPO WK-P"</t>
    </r>
    <r>
      <rPr>
        <sz val="10"/>
        <rFont val="Times New Roman"/>
        <family val="1"/>
      </rPr>
      <t xml:space="preserve"> przewidziane do realizacji przez Regionalny Ośrodek Polityki Społecznej w Toruniu z przeznaczeniem na pokrycie kosztów opracowania dokumentacji technicznej i projektowej dla projektu modernizacji i dostosowania budynku przy ul. Curie-Skłodowskiej 27/29 w Toruniu dla potrzeb Kujawsko-Pomorskiego Centrum Rehabilitacji, przewidzianego do realizacji w ramach RPO WK-P 2014-2020, Działania 13.1.</t>
    </r>
  </si>
  <si>
    <t>Określa się wydatki w planie finansowym Kujawsko-Pomorskiego Specjalnego Ośrodka Szkolno-Wychowawczego im. J. Korczaka w Toruniu:</t>
  </si>
  <si>
    <r>
      <t xml:space="preserve"> - w kwocie 30.123 zł na zadanie pn. </t>
    </r>
    <r>
      <rPr>
        <i/>
        <sz val="10"/>
        <rFont val="Times New Roman"/>
        <family val="1"/>
      </rPr>
      <t xml:space="preserve">"Inwestycje" </t>
    </r>
    <r>
      <rPr>
        <sz val="10"/>
        <rFont val="Times New Roman"/>
        <family val="1"/>
      </rPr>
      <t>z przeznaczeniem na pokrycie kosztów wykonania instalacji domofonów w budynku internatu.  
   Środki te ujęte były w wykazie wydatków niewygasających z upływem 2021 r. z ostatecznym terminem ich wykorzystania do dnia 31 maja 
   2022 r. (uchwała Nr  XXXIX/547/21 Sejmiku Województwa Kujawsko-Pomorskiego z dnia 20 grudnia 2021 r.). W związku z brakiem możliwości ich 
   wydatkowania w wyznaczonym terminie na skutek przedłużających się prac budowlanych, ww. kwotę ujmuje się w roku bieżącym;</t>
    </r>
  </si>
  <si>
    <r>
      <t xml:space="preserve"> - o kwotę 164.245 zł na projekt pn. </t>
    </r>
    <r>
      <rPr>
        <i/>
        <sz val="10"/>
        <rFont val="Times New Roman"/>
        <family val="1"/>
      </rPr>
      <t>"Usłyszeć potrzeby" - wzmocnienie pozycji uczniów słabosłyszących i niesłyszących w ramach rozbudowy 
   warsztatów zawodowych Kujawsko-Pomorskiego Specjalnego Ośrodka Szkolno-Wychowawczego nr 2 w Bydgoszczy w kontekście 
   zwiększenia szans na rynku pracy"</t>
    </r>
    <r>
      <rPr>
        <sz val="10"/>
        <rFont val="Times New Roman"/>
        <family val="1"/>
      </rPr>
      <t xml:space="preserve"> w związku z wyższą szacunkową wartością wyposażenia dla pracowni kształcenia zawodowego. Zwiększa 
   się ogólna wartość projektu;</t>
    </r>
  </si>
  <si>
    <r>
      <t xml:space="preserve"> - o kwotę 1.584.627 zł na projekt pn. </t>
    </r>
    <r>
      <rPr>
        <i/>
        <sz val="10"/>
        <rFont val="Times New Roman"/>
        <family val="1"/>
      </rPr>
      <t>"Artyści w zawodzie - modernizacja warsztatów kształcenia zawodowego w KPSOSW im. J. Korczaka 
   w Toruniu"</t>
    </r>
    <r>
      <rPr>
        <sz val="10"/>
        <rFont val="Times New Roman"/>
        <family val="1"/>
      </rPr>
      <t>. Środki w kwocie 1.530.282 zł ujęte były w wykazie wydatków niewygasających z upływem 2021 r. z ostatecznym terminem 
   wykorzystania do dnia 31 maja 2022 r. (uchwała Nr  XXXIX/547/21 Sejmiku Województwa Kujawsko-Pomorskiego z dnia 20 grudnia 2021 r. r.). 
   W związku z brakiem możliwości wydatkowania środków w wyznaczonym terminie na skutek przedłużających się prac budowlanych, powyższą 
   kwotę ujmuje się w roku bieżącym. Pozostała kwota w wysokości 54.345 zł wynika z wyższej szacunkowej wartości wyposażenia dla pracowni 
   kształcenia zawodowego Branżowej Szkoły I Stopnia. Zwiększa się ogólna wartość projektu.</t>
    </r>
  </si>
  <si>
    <r>
      <t xml:space="preserve">Zmniejsza się o kwotę 8.316 zł wydatki na zadanie własne pn. </t>
    </r>
    <r>
      <rPr>
        <i/>
        <sz val="10"/>
        <rFont val="Times New Roman"/>
        <family val="1"/>
      </rPr>
      <t>"Doskonalenie nauczycieli"</t>
    </r>
    <r>
      <rPr>
        <sz val="10"/>
        <rFont val="Times New Roman"/>
        <family val="1"/>
      </rPr>
      <t xml:space="preserve"> w części ujętej w planie finansowym Urzędu Marszałkowskiego. Środki przeniesione zostają w ramach zadania do planu finansowego Kujawsko-Pomorskiego Specjalnego Ośrodka Szkolno-Wychowawczego im. J. Korczaka w Toruniu do rozdziału 80146.</t>
    </r>
  </si>
  <si>
    <t xml:space="preserve"> - Wojewódzkiego Ośrodka Animacji Kultury w Toruniu o kwotę 50.140 zł.</t>
  </si>
  <si>
    <r>
      <t xml:space="preserve">   - w kwocie 5.770.832 zł na wieloletnie zadanie inwestycyjne pn. </t>
    </r>
    <r>
      <rPr>
        <i/>
        <sz val="10"/>
        <rFont val="Times New Roman"/>
        <family val="1"/>
      </rPr>
      <t>Rozbudowa i dostosowanie budynku Wojewódzkiej Biblioteki Publicznej - 
     Książnicy Kopernikańskiej w Toruniu do nowych funkcji użytkowych</t>
    </r>
    <r>
      <rPr>
        <sz val="10"/>
        <rFont val="Times New Roman"/>
        <family val="1"/>
      </rPr>
      <t>, przewidziane do realizacji w latach 2022-2024. W ramach zadania 
     przewidziano wzniesienie w miejscu dotychczasowej czytelni nowego skrzydła budynku, gdzie mieścić się będzie mediateka, biblioteka z wolnym
     dostępem do księgozbioru, sale konferencyjno-szkoleniowe oraz magazyn studyjny - otwarta dla odwiedzających przestrzeń, która połączy
     w sobie funkcje przechowywania zabytkowych zbiorów z funkcją edukacyjną. Ponadto przeprowadzona zostanie modernizacja budynku 
     frontowego, która zapewni spójność techniczną i estetyczną z nowo wzniesionym budynkiem dwukondygnacyjnym. Wprowadzone zostaną 
     rozwiązania efektywne energetycznie.</t>
    </r>
  </si>
  <si>
    <t xml:space="preserve">   - Gostynińsko-Włocławskiego Parku Krajobrazowego o kwotę 6.642 zł z przeznaczeniem na pokrycie kosztów naprawy ogrodzenia, wieży 
     widokowej nad Jeziorem Rakutowskim oraz wiat znajdujących się na przystankach ścieżki edukacyjnej "Niecka Kłócieńska", uszkodzonych 
     w trakcie silnych wiatrów;</t>
  </si>
  <si>
    <r>
      <t>Określa się wydatki w kwocie 92.250 zł na zadanie pn.</t>
    </r>
    <r>
      <rPr>
        <i/>
        <sz val="10"/>
        <rFont val="Times New Roman"/>
        <family val="1"/>
      </rPr>
      <t xml:space="preserve"> "Doradztwo techniczne w ramach dostawy i eksploatacji promu"</t>
    </r>
    <r>
      <rPr>
        <sz val="10"/>
        <rFont val="Times New Roman"/>
        <family val="1"/>
      </rPr>
      <t xml:space="preserve"> przewidziane do realizacji przez Urząd Marszałkowski w Toruniu. W ramach zadania pokryte zostaną koszty kompleksowego doradztwa w zakresie przekazania promu FLISAK oraz wyboru operatora obsługi przeprawy promowej na Wiśle na wysokości Solca Kujawskiego i Czarnowa, w tym przygotowania dokumentacji do przeprowadzenia postępowania przetargowego.</t>
    </r>
  </si>
  <si>
    <t xml:space="preserve">    1) na jednoroczne zadania inwestycyjne:</t>
  </si>
  <si>
    <t xml:space="preserve">    3) na wieloletnie zadania inwestycyjne:</t>
  </si>
  <si>
    <r>
      <t xml:space="preserve">Wieloletnie zadanie inwestycyjne pn. </t>
    </r>
    <r>
      <rPr>
        <i/>
        <sz val="10"/>
        <rFont val="Times New Roman"/>
        <family val="1"/>
      </rPr>
      <t xml:space="preserve">"Przebudowa drogi wojewódzkiej nr 265 Brześć Kujawski - Kowal - Gostynin na odcinku Kowal - granica województwa od km 19+117 do km 34+025" </t>
    </r>
    <r>
      <rPr>
        <sz val="10"/>
        <rFont val="Times New Roman"/>
        <family val="1"/>
      </rPr>
      <t>ujęte w planie finansowym Zarządu Dróg Wojewódzkich w Bydgoszczy przekwalifikowuje się na projekt przewidziany do realizacji w latach 2021-2023 w ramach RPO WK-P, Działania 5.1 i określa wydatki finansowane z budżetu środków europejskich w kwocie 17.415.400 zł oraz ze środków własnych województwa w kwocie 916.600 zł. Jednocześnie zmniejsza się wydatki na zadanie wieloletnie o kwotę 18.332.000 zł.</t>
    </r>
  </si>
  <si>
    <t>Wprowadza się zmiany projektach realizowanych w ramach RPO WK-P 2014-2020:</t>
  </si>
  <si>
    <t xml:space="preserve">    - wydatków bieżących o kwotę 147.919 zł, z tego w planie finansowym Urzędu Marszałkowskiego o kwotę 2.524 zł oraz w planie finansowym
      Zarządu Dróg Wojewódzkich w Bydgoszczy o kwotę 145.395 zł w związku z przeniesieniem niewydatkowanych środków z roku 2021;</t>
  </si>
  <si>
    <t xml:space="preserve">        - wydatków bieżących o kwotę 19.998 zł, z tego w planie finansowym Urzędu Marszałkowskiego o kwotę 373 zł oraz w planie finansowym
          Zarządu Dróg Wojewódzkich w Bydgoszczy o kwotę 19.625 zł w związku z przeniesieniem niewydatkowanych środków z roku 2021;</t>
  </si>
  <si>
    <t xml:space="preserve">             - przeniesienie planowanych wydatków między podziałkami klasyfikacji budżetowej w kwocie 2.098 zł w związku z urealnieniem planu na 
               dodatkowe wynagrodzenie roczne do kwoty faktycznie wydatkowanej;</t>
  </si>
  <si>
    <t xml:space="preserve">        a) zwiększenie wydatków bieżących o kwotę 944 zł w związku z przeniesieniem niewydatkowanych środków z roku 2021;</t>
  </si>
  <si>
    <t xml:space="preserve">        b) w zakresie wydatków inwestycyjnych:</t>
  </si>
  <si>
    <t xml:space="preserve">        a) w zakresie wydatków bieżących:</t>
  </si>
  <si>
    <r>
      <t xml:space="preserve">    6) projekt pn. </t>
    </r>
    <r>
      <rPr>
        <i/>
        <sz val="10"/>
        <rFont val="Times New Roman"/>
        <family val="1"/>
      </rPr>
      <t>"Przebudowa z rozbudową drogi wojewódzkiej Nr 270 Brześć Kujawski-Izbica Kujawska-Koło od km 0+000 do km
        29+023. Etap I od km 1+100 do km 7+762":</t>
    </r>
  </si>
  <si>
    <t xml:space="preserve">        - określenie wydatków bieżących w kwocie 110.000 zł, w tym w planie finansowym Urzędu Marszałkowskiego w kwocie 10.000 zł oraz w planie 
          finansowym Zarządu Dróg Wojewódzkich w Bydgoszczy o kwotę 100.000 zł;</t>
  </si>
  <si>
    <r>
      <t xml:space="preserve">    5) projekt pn. </t>
    </r>
    <r>
      <rPr>
        <i/>
        <sz val="10"/>
        <rFont val="Times New Roman"/>
        <family val="1"/>
      </rPr>
      <t>"Rozbudowa drogi wojewódzkiej Nr 270 Brześć Kujawski-Izbica Kujawska-Koło od km 0+000 do km 29+023 - Budowa
         obwodnicy m. Lubraniec":</t>
    </r>
  </si>
  <si>
    <t xml:space="preserve">        w celu wyodrębnienia kosztów pośrednich. Zwiększa się ogólna wartość projektu w związku z koniecznością zabezpieczenia środków na 
        wydatki niekwalifikowalne wynikające ze wzrostu cen towarów i usług na rynku budowlanym;</t>
  </si>
  <si>
    <t xml:space="preserve"> - o kwotę 158.093 zł na bieżące utrzymanie z przeznaczeniem m.in. na opłaty za usługi telekomunikacyjne, ubezpieczenie mienia, opłaty za zużycie 
   energii elektrycznej, na świadczenia na rzecz pracowników wynikające z przepisów bhp, zakup usług świadczonych przez kontrahentów 
   zewnętrznych (ochrona mienia, usługi komunalne, sprzątanie pomieszczeń) oraz na zakup oleju opałowego i komputerów;</t>
  </si>
  <si>
    <t xml:space="preserve"> - w zakresie wydatków bieżących - zwiększenie o kwotę 88 zł. Zmniejsza się ogólna wartość projektu.</t>
  </si>
  <si>
    <t xml:space="preserve">   - przeniesienie planowanych wydatków między podziałkami klasyfikacji budżetowej w kwocie 2.868 zł w związku z urealnieniem planu na 
     dodatkowe wynagrodzenie roczne do kwoty faktycznie wydatkowanej;</t>
  </si>
  <si>
    <t xml:space="preserve">    - przeniesienie planowanych wydatków między podziałkami klasyfikacji budżetowej w kwocie 16.742 zł w związku z urealnieniem planu na 
      dodatkowe wynagrodzenie roczne do kwoty faktycznie wydatkowanej;</t>
  </si>
  <si>
    <t xml:space="preserve"> - w kwocie 9.429 zł w rozdziale 80105.</t>
  </si>
  <si>
    <t>Zmniejsza się o kwotę 1.305.981 zł wydatki zaplanowane na remont dachu budynku przy ul. Narutowicza 53 w Inowrocławiu w części odpowiadającej procentowemu udziałowi we współwłasności nieruchomości w związku z wpływem pisma od Powiatu Inowrocławskiego informującym o rezygnacji w roku bieżącym z realizacji zadania.</t>
  </si>
  <si>
    <t xml:space="preserve"> - w kwocie 392.282 zł w rozdziale 80140.</t>
  </si>
  <si>
    <t xml:space="preserve"> - w kwocie 50.567 zł w rozdziale 80134;</t>
  </si>
  <si>
    <r>
      <t xml:space="preserve"> - o kwotę 29.000 zł na zadanie własne pn. </t>
    </r>
    <r>
      <rPr>
        <i/>
        <sz val="10"/>
        <rFont val="Times New Roman"/>
        <family val="1"/>
      </rPr>
      <t xml:space="preserve">"Kujawsko-Pomorskie Centrum Edukacji Nauczycieli w Toruniu - remonty" </t>
    </r>
    <r>
      <rPr>
        <sz val="10"/>
        <rFont val="Times New Roman"/>
        <family val="1"/>
      </rPr>
      <t>realizowane przez Urząd 
   Marszałkowski w Toruniu, tj. do kwoty ustalonej z wykonawcą podczas przeprowadzonych negocjacji w postępowaniu o udzielenie zamówienia 
   publicznego na prace konserwatorskie i restauratorskie elewacji budynku gospodarczego.</t>
    </r>
  </si>
  <si>
    <t xml:space="preserve"> - w kwocie 25.000 zł z przeznaczeniem na pokrycie części kosztów związanych z remontem dachu na budynku Ośrodka Terapii Odwykowej 
   Uzależnień przy ul. Tramwajowej 2/4 w Toruniu, uszkodzonego podczas silnego wiatru;</t>
  </si>
  <si>
    <t xml:space="preserve"> - w kwocie 80.000 zł z przeznaczeniem na pokrycie kosztów sporządzenia dokumentacji i prac przygotowawczych związanych z planowaną 
   rozbudową Oddziału Odwykowego Całodziennego w Czerniewicach (m.in. sporządzenie map, inwentaryzacja zieleni, opinia geologiczna, 
   dokumentacja geologiczno-inżynierska, inwentaryzacja architektoniczno-budowlana istniejących budynków, ekspertyza techniczna dotycząca 
   stanu technicznego budynków wraz z oceną możliwości wykonania planowanej przebudowy i rozbudowy oraz program funkcjonalno-
   użytkowy).</t>
  </si>
  <si>
    <t xml:space="preserve">    - o kwotę 14.968 zł na podzadanie Podnoszenie kwalifikacji pracowników;</t>
  </si>
  <si>
    <r>
      <t xml:space="preserve">Zwiększa się o kwotę 30.000 zł wydatki zaplanowane na zadanie pn. </t>
    </r>
    <r>
      <rPr>
        <i/>
        <sz val="10"/>
        <rFont val="Times New Roman"/>
        <family val="1"/>
      </rPr>
      <t>"Kujawsko-Pomorski Specjalny Ośrodek Szkolno-Wychowawczy nr 1 w Bydgoszczy - remonty"</t>
    </r>
    <r>
      <rPr>
        <sz val="10"/>
        <rFont val="Times New Roman"/>
        <family val="1"/>
      </rPr>
      <t xml:space="preserve"> realizowane przez Urząd Marszałkowski w Toruniu, tj. do kwoty odpowiadającej urealnionej wartości kosztorysowej remontu poszycia dachów na budynku głównym oraz garażowo-gospodarczym.</t>
    </r>
  </si>
  <si>
    <r>
      <t xml:space="preserve">W związku z podwyższeniem w okresie od dnia 1 maja 2022 r. do dnia 31 grudnia 2022 r.  średniego wynagrodzenia nauczycieli oraz wzrostem minimalnych stawek wynagrodzenia zasadniczego nauczycieli, określa się w planie finansowym Urzędu Marszałkowskiego w Toruniu wydatki na zadanie własne pn. </t>
    </r>
    <r>
      <rPr>
        <i/>
        <sz val="10"/>
        <rFont val="Times New Roman"/>
        <family val="1"/>
      </rPr>
      <t>"Regulacja wynagrodzeń nauczycieli":</t>
    </r>
  </si>
  <si>
    <r>
      <t xml:space="preserve">W związku z podwyższeniem w okresie od dnia 1 maja 2022 r. do dnia 31 grudnia 2022 r.  średniego wynagrodzenia nauczycieli oraz wzrostem minimalnych stawek wynagrodzenia zasadniczego nauczycieli, określa się w planie finansowym Urzędu Marszałkowskiego w Toruniu wydatki w kwocie 323.392 zł na zadanie własne pn. </t>
    </r>
    <r>
      <rPr>
        <i/>
        <sz val="10"/>
        <rFont val="Times New Roman"/>
        <family val="1"/>
      </rPr>
      <t xml:space="preserve">"Regulacja wynagrodzeń nauczycieli". </t>
    </r>
    <r>
      <rPr>
        <sz val="10"/>
        <rFont val="Times New Roman"/>
        <family val="1"/>
      </rPr>
      <t xml:space="preserve">Po oszacowaniu skutków podniesienia płac, środki przeniesione zostaną zgodnie z potrzebami do planów finansowych poszczególnych jednostek oświatowych.  </t>
    </r>
  </si>
  <si>
    <r>
      <t xml:space="preserve">W związku z podwyższeniem w okresie od dnia 1 maja 2022 r. do dnia 31 grudnia 2022 r.  średniego wynagrodzenia nauczycieli oraz wzrostem minimalnych stawek wynagrodzenia zasadniczego nauczycieli, określa się w planie finansowym Urzędu Marszałkowskiego w Toruniu wydatki w kwocie 23.886 zł na zadanie własne pn. </t>
    </r>
    <r>
      <rPr>
        <i/>
        <sz val="10"/>
        <rFont val="Times New Roman"/>
        <family val="1"/>
      </rPr>
      <t xml:space="preserve">"Regulacja wynagrodzeń nauczycieli". </t>
    </r>
    <r>
      <rPr>
        <sz val="10"/>
        <rFont val="Times New Roman"/>
        <family val="1"/>
      </rPr>
      <t xml:space="preserve">Po oszacowaniu skutków podniesienia płac, środki przeniesione zostaną zgodnie z potrzebami do planów finansowych poszczególnych jednostek oświatowych.  </t>
    </r>
  </si>
  <si>
    <r>
      <t xml:space="preserve">W związku z podwyższeniem w okresie od dnia 1 maja 2022 r. do dnia 31 grudnia 2022 r.  średniego wynagrodzenia nauczycieli oraz wzrostem minimalnych stawek wynagrodzenia zasadniczego nauczycieli, określa się w planie finansowym Urzędu Marszałkowskiego w Toruniu wydatki w kwocie 170.292 zł na zadanie własne pn. </t>
    </r>
    <r>
      <rPr>
        <i/>
        <sz val="10"/>
        <rFont val="Times New Roman"/>
        <family val="1"/>
      </rPr>
      <t xml:space="preserve">"Regulacja wynagrodzeń nauczycieli". </t>
    </r>
    <r>
      <rPr>
        <sz val="10"/>
        <rFont val="Times New Roman"/>
        <family val="1"/>
      </rPr>
      <t xml:space="preserve">Po oszacowaniu skutków podniesienia płac, środki przeniesione zostaną zgodnie z potrzebami do planów finansowych poszczególnych jednostek oświatowych.  </t>
    </r>
  </si>
  <si>
    <r>
      <t xml:space="preserve">W związku z podwyższeniem w okresie od dnia 1 maja 2022 r. do dnia 31 grudnia 2022 r.  średniego wynagrodzenia nauczycieli oraz wzrostem minimalnych stawek wynagrodzenia zasadniczego nauczycieli, określa się w planie finansowym Urzędu Marszałkowskiego w Toruniu wydatki w kwocie 157.651 zł na zadanie własne pn. </t>
    </r>
    <r>
      <rPr>
        <i/>
        <sz val="10"/>
        <rFont val="Times New Roman"/>
        <family val="1"/>
      </rPr>
      <t xml:space="preserve">"Regulacja wynagrodzeń nauczycieli". </t>
    </r>
    <r>
      <rPr>
        <sz val="10"/>
        <rFont val="Times New Roman"/>
        <family val="1"/>
      </rPr>
      <t xml:space="preserve">Po oszacowaniu skutków podniesienia płac, środki przeniesione zostaną zgodnie z potrzebami do planów finansowych poszczególnych jednostek oświatowych.  </t>
    </r>
  </si>
  <si>
    <r>
      <t xml:space="preserve">W związku z podwyższeniem w okresie od dnia 1 maja 2022 r. do dnia 31 grudnia 2022 r.  średniego wynagrodzenia nauczycieli oraz wzrostem minimalnych stawek wynagrodzenia zasadniczego nauczycieli, określa się w planie finansowym Urzędu Marszałkowskiego w Toruniu wydatki w kwocie 163.421 zł na zadanie własne pn. </t>
    </r>
    <r>
      <rPr>
        <i/>
        <sz val="10"/>
        <rFont val="Times New Roman"/>
        <family val="1"/>
      </rPr>
      <t xml:space="preserve">"Regulacja wynagrodzeń nauczycieli". </t>
    </r>
    <r>
      <rPr>
        <sz val="10"/>
        <rFont val="Times New Roman"/>
        <family val="1"/>
      </rPr>
      <t xml:space="preserve">Po oszacowaniu skutków podniesienia płac, środki przeniesione zostaną zgodnie z potrzebami do planów finansowych poszczególnych jednostek oświatowych.  </t>
    </r>
  </si>
  <si>
    <t xml:space="preserve"> w celu zabezpieczenia środków na pokrycie kosztów regulacji płac od 1 stycznia br.;</t>
  </si>
  <si>
    <r>
      <t xml:space="preserve">Zwiększa się o kwotę 1.214.112 zł dotację zaplanowaną dla Kujawsko-Pomorskiego Teatru Muzycznego w Toruniu na wkład własny w projekcie pn.  </t>
    </r>
    <r>
      <rPr>
        <i/>
        <sz val="10"/>
        <rFont val="Times New Roman"/>
        <family val="1"/>
      </rPr>
      <t xml:space="preserve">"Wykonanie robót budowlanych polegających na remoncie, przebudowie i modernizacji istniejącego Zespołu Pałacowo Parkowego w miejscowości Wieniec koło Włocławka wraz z infrastrukturą zewnętrzną i zagospodarowaniem terenu Parku" </t>
    </r>
    <r>
      <rPr>
        <sz val="10"/>
        <rFont val="Times New Roman"/>
        <family val="1"/>
      </rPr>
      <t>realizowany w ramach RPO WK-P, Działania 6.5. Powyższe środki ujęte były w wykazie wydatków niewygasających z upływem 2021 r. z ostatecznym terminem wykorzystania do dnia 31 maja 2022 r. (uchwała Nr  XXXIX/547/21 Sejmiku Województwa Kujawsko-Pomorskiego z dnia 20 grudnia 2021 r.). W związku z brakiem możliwości ich wydatkowania w wyznaczonym terminie na skutek mniejszego zaawansowania robót, ww. kwotę ujmuje się w roku bieżącym. Nie zmienia sią ogólna wartość zadania.</t>
    </r>
  </si>
  <si>
    <r>
      <t xml:space="preserve"> - w kwocie 17.000 zł dla Ośrodka Chopinowskiego w Szafarni z przeznaczeniem na zabezpieczenie wkładu własnego w projekcie </t>
    </r>
    <r>
      <rPr>
        <i/>
        <sz val="10"/>
        <rFont val="Times New Roman"/>
        <family val="1"/>
      </rPr>
      <t>Wakacje 
   z Chopinem,</t>
    </r>
    <r>
      <rPr>
        <sz val="10"/>
        <rFont val="Times New Roman"/>
        <family val="1"/>
      </rPr>
      <t xml:space="preserve"> na który instytucja uzyskała dofinansowanie w ramach Programu Ministra Kultury i Dziedzictwa Narodowego: Muzyka. W ramach 
   projektu przewidziano organizację w Ośrodku łącznie 9 koncertów z muzyką Fryderyka Chopina w każdą niedzielę wakacji od 3 lipca do 
   28 sierpnia br. Utwory Chopina prezentowane będą zarówno przez uznanych pianistów, jak i młodych muzyków;</t>
    </r>
  </si>
  <si>
    <t xml:space="preserve">   - w kwocie 22.720 zł z przeznaczeniem na zabezpieczenie kolekcji zbiorów Książnicy zaliczanych do narodowego zasobu bibliotecznego, tj. na 
     zakup aluminiowych skrzyń ochronnych, ognioodpornych worków, bibuły filtracyjnej i folii pęcherzykowej;</t>
  </si>
  <si>
    <t xml:space="preserve"> - Muzeum Archeologicznego w Biskupinie o kwotę 250.784 zł;</t>
  </si>
  <si>
    <r>
      <t>Określa się wydatki w kwocie 14.000 zł na zadanie własne pn.</t>
    </r>
    <r>
      <rPr>
        <i/>
        <sz val="10"/>
        <rFont val="Times New Roman"/>
        <family val="1"/>
      </rPr>
      <t xml:space="preserve"> "Badania archeologiczne na terenie WPK"</t>
    </r>
    <r>
      <rPr>
        <sz val="10"/>
        <rFont val="Times New Roman"/>
        <family val="1"/>
      </rPr>
      <t xml:space="preserve"> realizowane przez Wdecki Park Krajobrazowy z przeznaczeniem na pokrycie kosztów przeprowadzenia nieinwazyjnych badań archeologicznych w Osiu, gm. loco st.. 28 oraz w Brzezinach, gm. Osie st. 8 powierzonych przez Wojewódzki Urząd Ochrony Zabytków w Toruniu (wykonanie nieinwazyjnych badań geofizycznych z użyciem metody magnetycznej na obszarze około 2,8 ha oraz przedstawienie wyników badań w formie opracowania zawierającego pakiet dokumentacji wraz z interpretacją i opisem w formie drukowanej i cyfrowej).</t>
    </r>
  </si>
  <si>
    <t xml:space="preserve">   - Zespołu Parków Krajobrazowych nad Dolną Wisłą o kwotę 12.610 zł z przeznaczeniem na pokrycie kosztów bieżących napraw i konserwacji 
     sprzętu rolniczego i sadowniczego, zakup części zamiennych do samochodu służbowego, zakup Pakietu MS Office na 4 stanowiska 
     administracyjne oraz narzędzi dla pracowników gospodarczych;</t>
  </si>
  <si>
    <r>
      <t xml:space="preserve">2) na zadanie własne pn. </t>
    </r>
    <r>
      <rPr>
        <i/>
        <sz val="10"/>
        <rFont val="Times New Roman"/>
        <family val="1"/>
      </rPr>
      <t>"Parki krajobrazowe - pozostałe zadania z zakresu ochrony przyrody"</t>
    </r>
    <r>
      <rPr>
        <sz val="10"/>
        <rFont val="Times New Roman"/>
        <family val="1"/>
      </rPr>
      <t xml:space="preserve"> w części ujętej w planie finansowym 
    Gostynińsko-Włocławskiego Parku Krajobrazowego o kwotę 5.000 zł, w tym finansowane z dotacji z Wojewódzkiego Funduszu Ochrony 
    Środowiska i Gospodarki Wodnej w Toruniu o kwotę 4.000 zł oraz ze środków własnych województwa o kwotę 1.000 zł w związku z przyznaniem 
    dofinansowania przez WFOŚiGW w Toruniu na przedsięwzięcie pn. "Rehabilitacja ptaków chronionych". Środki na zabezpieczenie wkładu 
    własnego (1.000 zł) przeniesione zostają w ramach zadania z planu finansowego Urzędu Marszałkowskiego w Toruniu.</t>
    </r>
  </si>
  <si>
    <t>Zmniejsza się o kwotę 32.000 zł wydatki finansowane z Narodowego Funduszu Ochrony Środowiska i Gospodarki Wodnej ujęte w planie finansowym Gostynińsko-Włocławskiego Parku Krajobrazowego na pokrycie kosztów związanych z przygotowaniem dokumentów aplikacyjnych dotyczących przedsięwzięcia "Ochrona różnorodności biologicznej poprzez ochronę owadów zapylających i ważek na terenie wybranych państw Unii Europejskiej" planowanego w ramach programu LIFE 2021-2027, podprogramu Przyroda i różnorodność biologiczna. Wydatki przewidziane na rok 2022 nie mogą być zrealizowane na skutek negatywnej oceny wniosku aplikacyjnego złożonego w ramach naboru LIFE (brak minimalnego progu punktów warunkujących pozytywną ocenę).</t>
  </si>
  <si>
    <t>zwiększeniem planowanych dochodów o kwotę 163.205.166,00 zł, tj. do kwoty 1.817.287.806,40 zł;</t>
  </si>
  <si>
    <t>zwiększeniem planowanych wydatków o kwotę 181.332.757,02 zł, tj. do kwoty 1.918.797.712,44 zł;</t>
  </si>
  <si>
    <t>zwiększeniem planowanych przychodów o kwotę 18.127.591,02 zł, tj. do kwoty 119 090.858,04 zł, w wyniku zwiększenia:</t>
  </si>
  <si>
    <t xml:space="preserve"> - przychodów stanowiących wolne środki, o których mowa w art. 217 ust. 2 pkt 6 ustawy o finansach publicznych o kwotę 17.604.504,98 zł do 
   kwoty 76.492.957,98 zł;</t>
  </si>
  <si>
    <t xml:space="preserve"> - przychodów stanowiących niewykorzystane środki pieniężne, o których mowa w art. 217 ust. 2 pkt 8 ustawy o finansach publicznych wynikające
   z rozliczenia dochodów i wydatków nimi finansowanych związanych ze szczególnymi zasadami wykonywania budżetu określonymi w odrębnych
   ustawach o kwotę 495.590,02 zł do kwoty 2.519.816,04 zł;</t>
  </si>
  <si>
    <t xml:space="preserve"> - przychodów stanowiących niewykorzystane środki pieniężne, o których mowa w art. 217 ust. 2 pkt 8 ustawy o finansach publicznych wynikające
   z rozliczenia środków określonych w art. 5 ust. 1 pkt 2 ustawy i dotacji na realizację programu, projektu lub zadania finansowanego z udziałem
   tych środków o kwotę 27.496,02 zł do kwoty 78.084,02 zł;</t>
  </si>
  <si>
    <t>zwiększeniem planowanego deficytu budżetowego o kwotę 18.127.591,02 zł, do kwoty 101.509.906,04 zł. Kwota ta pokryta zostanie wprowadzonymi przychodami.</t>
  </si>
  <si>
    <r>
      <t xml:space="preserve">    - w kwocie 6.489 zł na zadanie pn. </t>
    </r>
    <r>
      <rPr>
        <i/>
        <sz val="10"/>
        <rFont val="Times New Roman"/>
        <family val="1"/>
      </rPr>
      <t>"Opracowanie studium techniczno-ekonomiczno-środowiskowego inwestycji pn. "Budowa obwodnicy
       Tucholi".</t>
    </r>
  </si>
  <si>
    <t>1. określeniu wydatków na zadania wieloletnie:</t>
  </si>
  <si>
    <t>3. zmniejszenie wydatków:</t>
  </si>
  <si>
    <r>
      <t xml:space="preserve">       - o kwotę 118.573 zł na zadanie pn. </t>
    </r>
    <r>
      <rPr>
        <i/>
        <sz val="10"/>
        <rFont val="Times New Roman"/>
        <family val="1"/>
      </rPr>
      <t xml:space="preserve">"Zakupy inwestycyjne" </t>
    </r>
    <r>
      <rPr>
        <sz val="10"/>
        <rFont val="Times New Roman"/>
        <family val="1"/>
      </rPr>
      <t>w związku z mniejszymi kosztami zakupu sprzętu do utrzymania dróg i mostów;</t>
    </r>
  </si>
  <si>
    <r>
      <t xml:space="preserve">       - o kwotę 3.500.000 zł na zadanie pn. </t>
    </r>
    <r>
      <rPr>
        <i/>
        <sz val="10"/>
        <rFont val="Times New Roman"/>
        <family val="1"/>
      </rPr>
      <t xml:space="preserve">"Przebudowa drogi wojewódzkiej Nr 251 od km 45+145 do km 46+800 odc. Młodocin-Pturek wraz 
         z przebudową przepustu w km 46+216" </t>
    </r>
    <r>
      <rPr>
        <sz val="10"/>
        <rFont val="Times New Roman"/>
        <family val="1"/>
      </rPr>
      <t>w związku z przekwalifikowaniem inwestycji na zadanie na wieloletnie;</t>
    </r>
  </si>
  <si>
    <r>
      <t xml:space="preserve">       - o kwotę 97.787 zł na zadanie pn. </t>
    </r>
    <r>
      <rPr>
        <i/>
        <sz val="10"/>
        <rFont val="Times New Roman"/>
        <family val="1"/>
      </rPr>
      <t xml:space="preserve">"Przebudowa drogi wojewódzkiej Nr 246 Paterek-Dąbrowa Biskupia, odc. Rojewo-Płonkówko od km 
         59+344 do km 63+500, dł. 4,156 km", </t>
    </r>
    <r>
      <rPr>
        <sz val="10"/>
        <rFont val="Times New Roman"/>
        <family val="1"/>
      </rPr>
      <t>w związku z oszczędnościami po zakończeniu inwestycji i aktualizacją ogólnej wartości zadania;</t>
    </r>
  </si>
  <si>
    <r>
      <t xml:space="preserve">       - o kwotę 2.240.000 zł na zadanie pn. </t>
    </r>
    <r>
      <rPr>
        <i/>
        <sz val="10"/>
        <rFont val="Times New Roman"/>
        <family val="1"/>
      </rPr>
      <t xml:space="preserve">"Rozbudowa drogi wojewódzkiej Nr 543 Paparzyn-Szabda w m. Jabłonowo-Zamek" </t>
    </r>
    <r>
      <rPr>
        <sz val="10"/>
        <rFont val="Times New Roman"/>
        <family val="1"/>
      </rPr>
      <t>w związku
         z aktualizacją łącznej kwoty wydatków do wartości poprzetargowej zadania.</t>
    </r>
  </si>
  <si>
    <t xml:space="preserve">        - zmniejszenie wydatków inwestycyjnych o kwotę 110.000 zł;</t>
  </si>
  <si>
    <t xml:space="preserve">           - zwiększenie wydatków finansowanych z budżetu środków europejskich o kwotę 643.625 zł oraz z budżetu państwa na finansowanie części 
             krajowej o kwotę 75.721 zł w związku z przeniesieniem  środków niewydatkowanych w roku 2021 w wyniku przedłużającej się procedury 
             związanej z wydaniem prawomocnej decyzji ZRID;</t>
  </si>
  <si>
    <r>
      <t xml:space="preserve">         pn. </t>
    </r>
    <r>
      <rPr>
        <i/>
        <sz val="10"/>
        <rFont val="Times New Roman"/>
        <family val="1"/>
      </rPr>
      <t>"Rozbudowa drogi wojewódzkiej Nr 270 Brześć Kujawski-Izbica Kujawska-Koło od km 0+000 do 
         km 29+023-Budowa obwodnicy m. Lubraniec"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</si>
  <si>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254 Brzoza - Łabiszyn-Barcin - Mogilno-
         Wylatowo (odcinek Brzoza - Barcin). Odcinek I od km 0+069 do km 13+280"</t>
    </r>
  </si>
  <si>
    <r>
      <t xml:space="preserve">4. przeniesienie planowanych dochodów pomiędzy dotacjami przeznaczonymi na wydatki województwa (lidera)
    a dotacjami na wydatki partnerów w ramach Poddziałania 6.1.1  Inwestycje w infrastrukturę zdrowotną, na 
    projekt pn. </t>
    </r>
    <r>
      <rPr>
        <i/>
        <sz val="10"/>
        <rFont val="Times New Roman"/>
        <family val="1"/>
      </rPr>
      <t>"Doposażenie szpitali w województwie kujawsko-pomorskim związane z zapobieganiem, 
    przeciwdziałaniem i zwalczaniem COVID-19"</t>
    </r>
  </si>
  <si>
    <t xml:space="preserve">    - w części przeznaczonej na zadania bieżące</t>
  </si>
  <si>
    <r>
      <t xml:space="preserve">         pn. </t>
    </r>
    <r>
      <rPr>
        <i/>
        <sz val="10"/>
        <rFont val="Times New Roman"/>
        <family val="1"/>
      </rPr>
      <t>"Przebudowa wraz z rozbudową drogi wojewódzkiej Nr 270 Brześć Kujawski-Izbica Kujawska-
         Koło od km 0+000 do km 29+023. Etap I od km 1+100 do km 7+762"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</si>
  <si>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254 Brzoza-Łabiszyn-Barcin-Mogilno-
        Wylatowo (odcinek Brzoza-Barcin). Odcinek II od km 13+280 do km 22+400"</t>
    </r>
  </si>
  <si>
    <r>
      <t xml:space="preserve">       - Poddziałania 1.5.2 Wsparcie procesu umiędzynarodowienia przedsiębiorstw, na projekt 
         pn. "</t>
    </r>
    <r>
      <rPr>
        <i/>
        <sz val="10"/>
        <rFont val="Times New Roman"/>
        <family val="1"/>
      </rPr>
      <t>Kujawy + Pomorze - promocja potencjału gospodarczego regionu - edycja II"</t>
    </r>
  </si>
  <si>
    <t xml:space="preserve">w kwocie </t>
  </si>
  <si>
    <r>
      <t xml:space="preserve">    - Poddziałania 9.3.1 Rozwój usług zdrowotnych, na projekt:  pn. </t>
    </r>
    <r>
      <rPr>
        <i/>
        <sz val="10"/>
        <rFont val="Times New Roman"/>
        <family val="1"/>
      </rPr>
      <t>"Organizacja ośrodków regeneracji w celu 
      ograniczania negatywnych skutków Covid-19"</t>
    </r>
  </si>
  <si>
    <r>
      <t xml:space="preserve">    - Poddziałania 9.3.2 Rozwój usług społecznych, na projekt:  pn. </t>
    </r>
    <r>
      <rPr>
        <i/>
        <sz val="10"/>
        <rFont val="Times New Roman"/>
        <family val="1"/>
      </rPr>
      <t>"Kujawsko-Pomorska Teleopieka"</t>
    </r>
  </si>
  <si>
    <r>
      <t xml:space="preserve">2. zmniejszenie dochodów w ramach Poddziałania 9.3.2 Rozwój usług społecznych, na projekt pn. </t>
    </r>
    <r>
      <rPr>
        <i/>
        <sz val="10"/>
        <rFont val="Times New Roman"/>
        <family val="1"/>
      </rPr>
      <t>"Wsparcie 
    osób starszych i kadry świadczącej usługi społeczne w zakresie przeciwdziałania rozprzestrzenianiu się
    COVID-19, łagodzenia jego skutków na terenie województwa kujawsko-pomorskiego"</t>
    </r>
  </si>
  <si>
    <r>
      <t xml:space="preserve">1. zwiększenie dochodów w ramach Poddziałania 9.3.1 Rozwój usług zdrowotnych, na projekt pn. </t>
    </r>
    <r>
      <rPr>
        <i/>
        <sz val="10"/>
        <rFont val="Times New Roman"/>
        <family val="1"/>
      </rPr>
      <t>"Organizacja 
    ośrodków regeneracji w celu  ograniczania negatywnych skutków Covid-19"</t>
    </r>
  </si>
  <si>
    <r>
      <t xml:space="preserve"> - o kwotę 21 849 zł na projekt pn. </t>
    </r>
    <r>
      <rPr>
        <i/>
        <sz val="10"/>
        <rFont val="Times New Roman"/>
        <family val="1"/>
      </rPr>
      <t>"Invest in BiT CITY 2. Promocja potencjału gospodarczego oraz promocja atrakcyjności inwestycyjnej 
   miast prezydenckich województwa kujawsko-pomorskiego";</t>
    </r>
  </si>
  <si>
    <r>
      <t xml:space="preserve"> - o kwotę 10.000 zł na projekt pn. </t>
    </r>
    <r>
      <rPr>
        <i/>
        <sz val="10"/>
        <rFont val="Times New Roman"/>
        <family val="1"/>
      </rPr>
      <t>"Expressway - promocja terenów inwestycyjnych";</t>
    </r>
  </si>
  <si>
    <t>w związku z przeniesieniem niewydatkowanych środków z roku 2021.</t>
  </si>
  <si>
    <t>Określa się planowane dochody z tytułu dotacji od jednostek samorządu terytorialnego na dofinansowanie inwestycji realizowanych w ramach RPO WK-P2014-2020, Działania 5.1, tj.:</t>
  </si>
  <si>
    <r>
      <t xml:space="preserve"> - w kwocie 1.401.908 zł na projekt pn. </t>
    </r>
    <r>
      <rPr>
        <i/>
        <sz val="10"/>
        <rFont val="Times New Roman"/>
        <family val="1"/>
      </rPr>
      <t xml:space="preserve">"Przebudowa wraz z rozbudową drogi wojewódzkiej Nr 254 Brzoza-Łabiszyn-Barcin-Mogilno-Wylatowo 
   (odcinek Brzoza - Barcin). Odcinek I od km 0+069 do km 13+280" </t>
    </r>
    <r>
      <rPr>
        <sz val="10"/>
        <rFont val="Times New Roman"/>
        <family val="1"/>
      </rPr>
      <t>w związku podpisaniem z Gminą Łabiszyn i Gminą Nowa Wieś Wielka 
   porozumień o współpracy i współdziałaniu przy realizacji zadania;</t>
    </r>
  </si>
  <si>
    <r>
      <t xml:space="preserve"> - w kwocie 848.226 zł na projekt pn. </t>
    </r>
    <r>
      <rPr>
        <i/>
        <sz val="10"/>
        <rFont val="Times New Roman"/>
        <family val="1"/>
      </rPr>
      <t xml:space="preserve">"Przebudowa wraz z rozbudową drogi wojewódzkiej Nr 254 Brzoza-Łabiszyn-Barcin-Mogilno-Wylatowo 
   (odcinek Brzoza-Barcin). Odcinek II od km 13+280 do km 22+400" </t>
    </r>
    <r>
      <rPr>
        <sz val="10"/>
        <rFont val="Times New Roman"/>
        <family val="1"/>
      </rPr>
      <t>w związku z decyzją Gminy Łabiszyn i Gminy Barcin o partycypacji 
   w kosztach inwestycji.</t>
    </r>
  </si>
  <si>
    <t>Zwiększa sza się łącznie o kwotę 31.849 zł dochody z tytułu dotacji od jednostek samorządu terytorialnego zaplanowane na realizację projektów partnerskich  w ramach RPO WKP 2014-2020, Poddziałania 1.5.2 (wkład własny partnerów), w tym:</t>
  </si>
  <si>
    <t>Zwiększa się planowane dochody własne województwa o kwotę 2.040.434 zł w związku z pismem od Ministra Finansów Nr ST3.4750.17.2022.1.w z dnia 14 czerwca 2022 r. o zwiększeniu części oświatowej subwencji ogólnej dla Województwa Kujawsko-Pomorskiego na rok 2022, tj. z kwoty 65.257.397 zł do kwoty 67.297.831 zł.</t>
  </si>
  <si>
    <r>
      <t xml:space="preserve">      - Działania 5.1 Infrastruktura drogowa, na projekt pn. </t>
    </r>
    <r>
      <rPr>
        <i/>
        <sz val="10"/>
        <rFont val="Times New Roman"/>
        <family val="1"/>
      </rPr>
      <t>"Przebudowa drogi wojewódzkiej nr 265 Brześć 
        Kujawski-Kowal-Gostynin na odcinku Kowal - granica województwa od km 19+117 do km 34+025"</t>
    </r>
  </si>
  <si>
    <r>
      <t xml:space="preserve">        pn. </t>
    </r>
    <r>
      <rPr>
        <i/>
        <sz val="10"/>
        <rFont val="Times New Roman"/>
        <family val="1"/>
      </rPr>
      <t>"Invest in BiT CITY 2. Promocja potencjału gospodarczego oraz promocja atrakcyjności 
        inwestycyjnej miast prezydenckich województwa kujawsko-pomorskiego"</t>
    </r>
  </si>
  <si>
    <t xml:space="preserve">      - Poddziałania 1.5.2 Wsparcie procesu umiędzynarodowienia przedsiębiorstw, na projekty:</t>
  </si>
  <si>
    <r>
      <t xml:space="preserve">        pn. </t>
    </r>
    <r>
      <rPr>
        <i/>
        <sz val="10"/>
        <rFont val="Times New Roman"/>
        <family val="1"/>
      </rPr>
      <t>"Expressway - promocja terenów inwestycyjnych"</t>
    </r>
  </si>
  <si>
    <r>
      <t xml:space="preserve">        pn. </t>
    </r>
    <r>
      <rPr>
        <i/>
        <sz val="10"/>
        <rFont val="Times New Roman"/>
        <family val="1"/>
      </rPr>
      <t>"Kujawy + Pomorze - promocja potencjału gospodarczego regionu - edycja II"</t>
    </r>
  </si>
  <si>
    <r>
      <t xml:space="preserve">      - Działania 3.3 Efektywność energetyczna w sektorze publicznym i mieszkaniowym, na projekt 
        pn. </t>
    </r>
    <r>
      <rPr>
        <i/>
        <sz val="10"/>
        <rFont val="Times New Roman"/>
        <family val="1"/>
      </rPr>
      <t>"Termomodernizacja budynku administracyjno-biurowego przy ul. Targowej 13-15 w Toruniu"</t>
    </r>
  </si>
  <si>
    <t xml:space="preserve">      - Działania 3.4 Zrównoważona mobilność miejska i promowanie strategii niskoemisyjnych, na projekty:</t>
  </si>
  <si>
    <r>
      <t xml:space="preserve">        pn. </t>
    </r>
    <r>
      <rPr>
        <i/>
        <sz val="10"/>
        <rFont val="Times New Roman"/>
        <family val="1"/>
      </rPr>
      <t>"Ograniczenie emisji spalin poprzez rozbudowę sieci dróg rowerowych znajdujących się 
        w koncepcji rozwoju systemu transportu Bydgosko-Toruńskiego Obszaru Funkcjonalnego dla: 
        Części nr 2 - Złotoria - Nowa Wieś - Lubicz Górny w ciągu drogi wojewódzkiej nr 657"</t>
    </r>
  </si>
  <si>
    <r>
      <t xml:space="preserve">        pn. </t>
    </r>
    <r>
      <rPr>
        <i/>
        <sz val="10"/>
        <rFont val="Times New Roman"/>
        <family val="1"/>
      </rPr>
      <t>"Ograniczenie emisji spalin poprzez rozbudowę sieci dróg rowerowych znajdujących się 
        w koncepcji rozwoju systemu transportu Bydgosko-Toruńskiego Obszaru Funkcjonalnego dla: Części 
        nr 3 - Toruń - Mała Nieszawka - Wielka Nieszawka - Cierpice w ciągu drogi wojewódzkiej nr 273"</t>
    </r>
  </si>
  <si>
    <r>
      <t xml:space="preserve">        pn. </t>
    </r>
    <r>
      <rPr>
        <i/>
        <sz val="10"/>
        <rFont val="Times New Roman"/>
        <family val="1"/>
      </rPr>
      <t>"Przebudowa wraz z rozbudową drogi wojewódzkiej Nr 254 Brzoza-Łabiszyn-Barcin-Mogilno-
        Wylatowo (odcinek Brzoza - Barcin). Odcinek I od km 0+069 do km 13+280"</t>
    </r>
  </si>
  <si>
    <r>
      <t xml:space="preserve">      - Poddziałania 6.1.1  Inwestycje w infrastrukturę zdrowotną, na projekt pn. </t>
    </r>
    <r>
      <rPr>
        <i/>
        <sz val="10"/>
        <rFont val="Times New Roman"/>
        <family val="1"/>
      </rPr>
      <t>"Doposażenie szpitali 
        w województwie kujawsko-pomorskim związane z zapobieganiem, przeciwdziałaniem 
        i zwalczaniem COVID-19"</t>
    </r>
  </si>
  <si>
    <t xml:space="preserve">    - w części przeznaczonej na zadania inwestycyjne</t>
  </si>
  <si>
    <r>
      <t xml:space="preserve">        pn. </t>
    </r>
    <r>
      <rPr>
        <i/>
        <sz val="10"/>
        <rFont val="Times New Roman"/>
        <family val="1"/>
      </rPr>
      <t>"Przebudowa wraz z rozbudową drogi wojewódzkiej Nr 270 Brześć Kujawski-Izbica Kujawska-
        Koło od km 0+000 do km 29+023. Etap I od km 1+100 do km 7+762"</t>
    </r>
  </si>
  <si>
    <r>
      <t xml:space="preserve">    1) na zadania bieżące w ramach Działania 5.1 Infrastruktura drogowa, na projekt pn. </t>
    </r>
    <r>
      <rPr>
        <i/>
        <sz val="10"/>
        <rFont val="Times New Roman"/>
        <family val="1"/>
      </rPr>
      <t>"Rozbudowa drogi 
        wojewódzkiej Nr 270 Brześć Kujawski-Izbica Kujawska-Koło od km 0+000 do km 29+023-Budowa 
        obwodnicy m. Lubraniec"</t>
    </r>
  </si>
  <si>
    <t>Dokonuje się zmian w planowanych dochodach bieżących z tytułu dotacji celowych z budżetu państwa (budżet środków europejskich) przeznaczonych na projekty przewidziane do realizacji w ramach Regionalnego Programu Operacyjnego Województwa Kujawsko-Pomorskiego 2014-2020, poprzez:</t>
  </si>
  <si>
    <t>Dokonuje się zmian w planowanych dochodach bieżących z tytułu dotacji celowych z budżetu państwa (budżet środków krajowych) przeznaczonych na projekty przewidziane do realizacji w ramach Regionalnego Programu Operacyjnego Województwa Kujawsko-Pomorskiego 2014-2020, poprzez:</t>
  </si>
  <si>
    <t>2) Wdecki Park Krajobrazowy z tytułu przeprowadzenia nieinwazyjnych badań archeologicznych w Osiu gm. loco st. 28 oraz w Brzezinach, gm. Osie
    st. 8 powierzonych przez Wojewódzki Urząd Ochrony Zabytków w Toruniu (14.000 zł);</t>
  </si>
  <si>
    <t xml:space="preserve"> - o kwotę 4.000 zł w związku z przyznaniem dofinansowania przez Wojewódzki Fundusz Ochrony Środowiska i Gospodarki Wodnej w Toruniu  
   na przedsięwzięcie pn. "Rehabilitacja ptaków chronionych" przewidziane do realizacji przez Gostynińsko-Włocławski Park Krajobrazowy;</t>
  </si>
  <si>
    <t xml:space="preserve"> - o kwotę 16.000 zł w związku z urealnieniem środków z Narodowego Funduszu Ochrony Środowiska i Gospodarki Wodnej stanowiących
   refundację wydatków poniesionych na przygotowanie przez Gostynińsko-Włocławski Park Krajobrazowy dokumentów aplikacyjnych celem 
   przedłożenia Komisji Europejskiej w odpowiedzi na nabór w ramach programu LIFE 2021-2027, podprogramu Przyroda i różnorodność biologiczna,
   do określonej w umowie łącznej kwoty dwóch transz. </t>
  </si>
  <si>
    <t>Dokonuje się zmian w planie finansowym Zarządu Dróg Wojewódzkich w Bydgoszczy polegających na:</t>
  </si>
  <si>
    <t>2. zwiększeniu wydatków:</t>
  </si>
  <si>
    <t xml:space="preserve">   Powyższe środki ujęte były w wykazie wydatków niewygasających z upływem 2021 r. z ostatecznym terminem ich wykorzystania do dnia 31 maja 
   2022 r. (uchwała Nr  XXXIX/547/21 Sejmiku Województwa Kujawsko-Pomorskiego z dnia 20 grudnia 2021 r.). W związku z brakiem możliwości ich 
   wykorzystania w wyznaczonym terminie ww. kwoty ujmuje się w roku bieżącym;</t>
  </si>
  <si>
    <r>
      <t xml:space="preserve">    1) na zadanie własne pn. </t>
    </r>
    <r>
      <rPr>
        <i/>
        <sz val="10"/>
        <rFont val="Times New Roman"/>
        <family val="1"/>
      </rPr>
      <t>"Drogi wojewódzkie - utrzymanie bieżące dróg"</t>
    </r>
    <r>
      <rPr>
        <sz val="10"/>
        <rFont val="Times New Roman"/>
        <family val="1"/>
      </rPr>
      <t xml:space="preserve"> o kwotę 4.700.000 zł z przeznaczeniem m.in. na wykonanie 
        remontów cząstkowych nawierzchni celem przywrócenia przejezdności i poprawy bezpieczeństwa po sezonie zimowym, na pokrycie 
        kosztów usług związanych z utrzymaniem dróg, zakup masy na zimno, pachołków, znaków drogowych, paliwa, prefabrykatów betonowych, 
        części zamiennych do pojazdów i sprzętu drogowego oraz na wykonanie cyklicznego badania poziomu hałasu;</t>
    </r>
  </si>
  <si>
    <r>
      <t xml:space="preserve">        - o kwotę 109.493 zł na zadanie pn. </t>
    </r>
    <r>
      <rPr>
        <i/>
        <sz val="10"/>
        <rFont val="Times New Roman"/>
        <family val="1"/>
      </rPr>
      <t xml:space="preserve">"Roboty dodatkowe i uzupełniające-ścieżki rowerowe". </t>
    </r>
    <r>
      <rPr>
        <sz val="10"/>
        <rFont val="Times New Roman"/>
        <family val="1"/>
      </rPr>
      <t>Kwota ta stanowi niewydatkowane środki ujęte 
          w wykazie wydatków niewygasających z upływem 2021 r., które wprowadza się w roku bieżącym w związku z brakiem możliwości ich 
          wykorzystania do dnia 31 maja br.;</t>
    </r>
  </si>
  <si>
    <r>
      <t xml:space="preserve">        - o kwotę 10.176.256 zł na zadanie pn.</t>
    </r>
    <r>
      <rPr>
        <i/>
        <sz val="10"/>
        <rFont val="Times New Roman"/>
        <family val="1"/>
      </rPr>
      <t xml:space="preserve"> "Roboty dodatkowe i uzupełniające związane z realizacją inwestycji drogowych w ramach grupy 
          I RPO".</t>
    </r>
    <r>
      <rPr>
        <sz val="10"/>
        <rFont val="Times New Roman"/>
        <family val="1"/>
      </rPr>
      <t xml:space="preserve"> Niewydatkowane środki ujęte w wykazie wydatków niewygasających stanowią kwotę 7.629.244 zł, zwiększenia o kwotę 2.547.012 zł 
          dokonuje się z przeznaczeniem na wykonanie przepustów i przykanalików w m. Krusin, zabezpieczenie kabla do kamery w m. Stolno, demontaż 
          słupa telekomunikacyjnego w m. Uciąż, umocnienie przykanalików oraz usunięcie kolizji teletechnicznej. Zwiększa się ogólna wartość zadania.</t>
    </r>
  </si>
  <si>
    <r>
      <t xml:space="preserve">        - o kwotę 3.500.000 zł na zadanie pn. </t>
    </r>
    <r>
      <rPr>
        <i/>
        <sz val="10"/>
        <rFont val="Times New Roman"/>
        <family val="1"/>
      </rPr>
      <t>"Przebudowa drogi wojewódzkiej nr 544 polegająca na odnowie nawierzchni od km 2+100 do km 
          20+436 z wyłączeniem odcinków: od km 3+395 do km 3+527, dł. 0,132 km; od km 10+337 do km 10+357, dł. 0,020 km; od km 18+730 
          do km 19+100, dł. 0,370 km; od km 19+535 do km 19+570, dł. 0,035 km wraz z przebudową przepustu w ciągu drogi wojewódzkiej 
          nr 544 w km 10+342 w m. Łaszewo"</t>
    </r>
    <r>
      <rPr>
        <sz val="10"/>
        <rFont val="Times New Roman"/>
        <family val="1"/>
      </rPr>
      <t xml:space="preserve"> w celu zabezpieczenia środków na wszczęcie procedury przetargowej na realizację kolejnego odcinka 
          inwestycji. W wyniku wzrostu cen materiałów i usług na rynku budowlanym, zwiększa się ogólna wartość zadania;</t>
    </r>
  </si>
  <si>
    <r>
      <t xml:space="preserve">        - o kwotę 6.000.000 zł na zadanie pn. </t>
    </r>
    <r>
      <rPr>
        <i/>
        <sz val="10"/>
        <rFont val="Times New Roman"/>
        <family val="1"/>
      </rPr>
      <t>"Modernizacja dróg wojewódzkich, grupa I - Kujawsko-pomorskiego planu spójności komunikacji 
          drogowej i kolejowej 2014-2020"</t>
    </r>
    <r>
      <rPr>
        <sz val="10"/>
        <rFont val="Times New Roman"/>
        <family val="1"/>
      </rPr>
      <t>;</t>
    </r>
  </si>
  <si>
    <r>
      <t xml:space="preserve">        - o kwotę 13.000.000 zł na zadanie pn. </t>
    </r>
    <r>
      <rPr>
        <i/>
        <sz val="10"/>
        <rFont val="Times New Roman"/>
        <family val="1"/>
      </rPr>
      <t>"Modernizacja dróg wojewódzkich, grupa III - K-P planu spójności komunikacji drogowej i kolejowej 
          2014-2020"</t>
    </r>
    <r>
      <rPr>
        <sz val="10"/>
        <rFont val="Times New Roman"/>
        <family val="1"/>
      </rPr>
      <t>;</t>
    </r>
  </si>
  <si>
    <r>
      <t xml:space="preserve">        - o kwotę 5.544.155 zł na zadanie pn. </t>
    </r>
    <r>
      <rPr>
        <i/>
        <sz val="10"/>
        <rFont val="Times New Roman"/>
        <family val="1"/>
      </rPr>
      <t>"Drogi wojewódzkie - Modernizacja dróg";</t>
    </r>
  </si>
  <si>
    <t xml:space="preserve">        w związku ze znacznym wzrostem cen materiałów i usług na rynku budowlanym i koniecznością zabezpieczenia środków na podpisanie umów
        na zadania ujęte w harmonogramach rzeczowo-finansowych; </t>
  </si>
  <si>
    <t xml:space="preserve">         - zmniejszenie wydatków bieżących o kwotę 129.821 zł. Środki przeniesione zostają na rok 2023;</t>
  </si>
  <si>
    <t xml:space="preserve">         - zwiększenie wydatków inwestycyjnych o kwotę 973.022 zł w związku z przeniesieniem niewydatkowanych środków z roku 2021. Zwiększa się 
           ogólna wartość projektu w związku z koniecznością zabezpieczenia środków na wydatki niekwalifikowalne wynikające ze wzrostu cen 
           towarów i usług na rynku budowlanym;</t>
  </si>
  <si>
    <t xml:space="preserve">         - wydatków bieżących o kwotę 38.109 zł w związku z przeniesieniem niewydatkowanych środków z roku 2021;</t>
  </si>
  <si>
    <t xml:space="preserve">         - wydatków inwestycyjnych o kwotę 2.924.227 zł. Środki te ujęte były w wykazie wydatków niewygasających z upływem 2021 r. W związku 
           z brakiem możliwości ich wykorzystania w wyznaczonym terminie, ujmuje się je w roku bieżącym. Nie zmienia się ogólna wartość projektu; </t>
  </si>
  <si>
    <t xml:space="preserve">        a) określenie wydatków bieżących w kwocie 170.000 zł, w tym w planie finansowym Urzędu Marszałkowskiego w kwocie 20.000 zł oraz w planie 
            finansowym Zarządu Dróg Wojewódzkich w Bydgoszczy o kwotę 150.000 zł w celu wyodrębnienia kosztów pośrednich;</t>
  </si>
  <si>
    <t xml:space="preserve">            - zmniejszenie wydatków finansowanych z budżetu środków europejskich o kwotę 144.500 zł, z budżetu państwa na finansowanie części 
              krajowej o kwotę 17.000 zł oraz ze środków własnych województwa o kwotę 856.726 zł;</t>
  </si>
  <si>
    <t xml:space="preserve">            - określenie wydatków finansowanych z dotacji od jednostek samorządu terytorialnego w kwocie 848.226 zł w związku z decyzją Gminy 
              Łabiszyn i Gminy Barcin o partycypacji w kosztach inwestycji.</t>
  </si>
  <si>
    <t xml:space="preserve">§ 8 ust. 12c dotyczący dochodów z Funduszu Kolejowego oraz wydatków na zadania w zakresie zakupu pojazdów kolejowych przeznaczonych do przewozów pasażerskich wykonywanych na podstawie umowy o świadczenie usług publicznych </t>
  </si>
  <si>
    <r>
      <t xml:space="preserve">Odstępuje się od realizacji projektu pn. </t>
    </r>
    <r>
      <rPr>
        <i/>
        <sz val="10"/>
        <rFont val="Times New Roman"/>
        <family val="1"/>
      </rPr>
      <t xml:space="preserve">"Opracowanie dokumentacji projektowej i przedprojektowej dla projektu pn. "Budowa linii kolejowej na odcinku Trzciniec - Port Lotniczy Bydgoszcz - Solec Kujawski - etap I i II" </t>
    </r>
    <r>
      <rPr>
        <sz val="10"/>
        <rFont val="Times New Roman"/>
        <family val="1"/>
      </rPr>
      <t xml:space="preserve">planowanego do realizacji w ramach RPO WK-P, Działania 5.3 i zmniejsza wydatki o kwotę 4.999.912 zł, w tym wydatki bieżące o kwotę 100.198 zł oraz wydatki inwestycyjne o kwotę 4.899.714 zł. Zmiana wynika z uchwały Nr 18/676/22 Zarządu Województwa Kujawsko-Pomorskiego z dnia 11 maja 2022 r. uchylającej uchwałę w sprawie przyznania dofinansowania na ww. projekt. Realizacja projektu planowana jest ze środków unijnych w perspektywie 2021-2027. </t>
    </r>
  </si>
  <si>
    <r>
      <t>Zmniejsza się o kwotę 875.000 zł wydatki na zadanie pn.</t>
    </r>
    <r>
      <rPr>
        <i/>
        <sz val="10"/>
        <rFont val="Times New Roman"/>
        <family val="1"/>
      </rPr>
      <t xml:space="preserve"> "Przebudowa drogi wojewódzkiej, tj. ul. Magazynowej w Inowrocławiu na odcinku od ul. Prezydenta Gabriela Narutowicza do ul. Dworcowej"</t>
    </r>
    <r>
      <rPr>
        <sz val="10"/>
        <rFont val="Times New Roman"/>
        <family val="1"/>
      </rPr>
      <t xml:space="preserve"> w związku z odstąpieniem przez Miasto Inowrocław od realizacji inwestycji z uwagi na niewystarczające środki na współfinansowanie przedsięwzięcia ze strony Miasta.</t>
    </r>
  </si>
  <si>
    <t xml:space="preserve"> - Wojewódzkiego Szpitala Zespolonego im. L. Rydygiera w Toruniu w kwocie 10.000.000 zł z przeznaczeniem na zakup zaawansowanego 
   systemu robotowego na potrzeby zintegrowanego bloku operacyjnego dla zakresu chirurgii ogólnej i onkologicznej, proktologii, urologii oraz 
   ginekologii. Drugi zaawansowany system robotowy planowany jest do zakupu na potrzeby Centrum Onkologii im. prof. F. Łukaszczyka 
   w Bydgoszczy i przewidziany jest do współfinansowania ze środków RPO;</t>
  </si>
  <si>
    <t xml:space="preserve"> - Galerii i Ośrodka Plastycznej Twórczości Dziecka w Toruniu o kwotę 29.000 zł z przeznaczeniem na pokrycie skutków regulacji wynagrodzenia 
   dyrektora instytucji oraz zwiększonych kosztów działalności;</t>
  </si>
  <si>
    <t xml:space="preserve"> - Galerii Sztuki "Wozownia" w Toruniu o kwotę 23.608 zł z przeznaczeniem na pokrycie skutków regulacji wynagrodzenia dyrektora instytucji.</t>
  </si>
  <si>
    <t>W celu zabezpieczenia środków na pokrycie kosztów wypłaconych w I kwartale br. nagród jubileuszowych i odpraw emerytalnych oraz skutków regulacji wynagrodzenia dyrektorów instytucji, zwiększa się wydatki zaplanowane na działalność statutową:</t>
  </si>
  <si>
    <t xml:space="preserve"> w celu zabezpieczenia środków na pokrycie kosztów wypłaconych w I kwartale br. nagród jubileuszowych i odpraw emerytalnych oraz skutków regulacji wynagrodzenia dyrektorów ww. instytucji;</t>
  </si>
  <si>
    <t xml:space="preserve"> - Muzeum Ziemi Kujawskiej i Dobrzyńskiej we Włocławku o kwotę 150.000 zł z przeznaczeniem na pokrycie skutków regulacji wynagrodzenia 
   dyrektora instytucji, zwiększonych kosztów utrzymania spichlerza dworskiego oraz rozszerzenia działalności o świadczenie usług z zakresu 
   nadzorów archeologicznych.</t>
  </si>
  <si>
    <t>3) Zespół Parków Krajobrazowych nad Dolną Wisłą z Agencji Restrukturyzacji i Modernizacji Rolnictwa z tytułu płatności w ramach systemów 
    wsparcia bezpośredniego, płatności dla obszarów z ograniczeniami naturalnymi lub innymi szczególnymi ograniczeniami ONW oraz płatności 
    rolno-środowiskowo-klimatycznej (12.610 zł).</t>
  </si>
  <si>
    <t xml:space="preserve">        b) w zakresie wydatków inwestycyjnych - zwiększenie wydatków o kwotę 21.976.897 zł w wyniku przeniesienia środków niewydatkowanych 
            w roku 2021 (21.965.125 zł) oraz zwiększenia ogólnej wartości projektu (11.772 zł);</t>
  </si>
  <si>
    <r>
      <t xml:space="preserve">Przekwalifikowuje się wieloletnie zadanie inwestycyjne pn. </t>
    </r>
    <r>
      <rPr>
        <i/>
        <sz val="10"/>
        <rFont val="Times New Roman"/>
        <family val="1"/>
      </rPr>
      <t xml:space="preserve">"Zakup kolejowego taboru pasażerskiego" </t>
    </r>
    <r>
      <rPr>
        <sz val="10"/>
        <rFont val="Times New Roman"/>
        <family val="1"/>
      </rPr>
      <t>na dwa odrębne zadania stosownie do źródeł ich finansowania. Zmniejsza wydatki w 2022 r. o kwotę 10.970.000 zł i jednocześnie określa się wydatki przewidziane do realizacji w latach 2022-2023 w ramach RPO WK-P 2014-2020, tj.:</t>
    </r>
  </si>
  <si>
    <r>
      <t xml:space="preserve">      - Działania 4.4 Ochrona i rozwój zasobów kultury, na projekt pn. </t>
    </r>
    <r>
      <rPr>
        <i/>
        <sz val="10"/>
        <rFont val="Times New Roman"/>
        <family val="1"/>
      </rPr>
      <t>"Wsparcie opieki nad zabytkami 
        województwa kujawsko-pomorskiego w 2022 roku"</t>
    </r>
  </si>
  <si>
    <t>1. określenie dochodów na zadania bieżące w ramach Działania 5.1 Infrastruktura drogowa, na projekty:</t>
  </si>
  <si>
    <r>
      <t xml:space="preserve">    pn. </t>
    </r>
    <r>
      <rPr>
        <i/>
        <sz val="10"/>
        <rFont val="Times New Roman"/>
        <family val="1"/>
      </rPr>
      <t>"Przebudowa wraz z rozbudową drogi wojewódzkiej Nr 270 Brześć Kujawski-Izbica Kujawska-
    Koło od km 0+000 do km 29+023. Etap I od km 1+100 do km 7+762"</t>
    </r>
  </si>
  <si>
    <r>
      <t xml:space="preserve">    pn. </t>
    </r>
    <r>
      <rPr>
        <i/>
        <sz val="10"/>
        <rFont val="Times New Roman"/>
        <family val="1"/>
      </rPr>
      <t>"Przebudowa wraz z rozbudową drogi wojewódzkiej Nr 254 Brzoza-Łabiszyn-Barcin-Mogilno-
    Wylatowo (odcinek Brzoza-Barcin). Odcinek II od km 13+280 do km 22+400"</t>
    </r>
  </si>
  <si>
    <r>
      <t xml:space="preserve">3. przeniesienie planowanych dochodów pomiędzy dotacjami przeznaczonymi na wydatki województwa (lidera)
    a dotacjami na wydatki partnerów w ramach Poddziałania 9.3.1 Rozwój usług zdrowotnych, w projekcie 
    pn. </t>
    </r>
    <r>
      <rPr>
        <i/>
        <sz val="10"/>
        <rFont val="Times New Roman"/>
        <family val="1"/>
      </rPr>
      <t>"Ograniczenie negatywnych skutków COVID-19 poprzez działania profilaktyczne i zabezpieczające
    skierowane do służb medycznych"</t>
    </r>
  </si>
  <si>
    <r>
      <t xml:space="preserve">3. przeniesienie planowanych dochodów pomiędzy dotacjami przeznaczonymi na wydatki województwa (lidera)
    a dotacjami na wydatki partnerów w ramach Poddziałania 9.3.1 Rozwój usług zdrowotnych, w projekcie 
    pn. </t>
    </r>
    <r>
      <rPr>
        <i/>
        <sz val="10"/>
        <rFont val="Times New Roman"/>
        <family val="1"/>
      </rPr>
      <t>"Ograniczenie negatywnych skutków COVID-19 poprzez działania  profilaktyczne i zabezpieczające 
    skierowane do służb medycznych"</t>
    </r>
  </si>
  <si>
    <t>Powyższe zmiany wprowadzone są w celu dostosowania planowanych dochodów do wielkości przewidywanych wydatków, zgodnie z harmonogramami realizacji projektów.</t>
  </si>
  <si>
    <t>Określa się dochody województwa w kwocie 6.875.000 zł pochodzące z Funduszu Kolejowego, zgodnie z ustawą z dnia 16 grudnia 2005 r. o Funduszu Kolejowym na zadania w zakresie zakupu pojazdów kolejowych przeznaczonych do przewozów pasażerskich wykonywanych na podstawie umowy o świadczenie usług publicznych.</t>
  </si>
  <si>
    <t>Niniejszą uchwałą dokonuje się zmian w zakresie planowanych  dochodów, wydatków, przychodów, deficytu budżetowego oraz limitów wydatków na programy (projekty) finansowane ze środków zagranicznych. Ponadto dokonuje się zmian w planie dochodów gromadzonych na wydzielonych rachunkach przez jednostki budżetowe prowadzące działalność określoną w ustawie Prawo oświatowe i wydatków nimi finansowanych oraz określa się kwotę poręczenia planowanego do udzielenia w roku 2022.</t>
  </si>
  <si>
    <r>
      <t xml:space="preserve"> - na projekt pn. </t>
    </r>
    <r>
      <rPr>
        <i/>
        <sz val="10"/>
        <rFont val="Times New Roman"/>
        <family val="1"/>
      </rPr>
      <t xml:space="preserve">"Zakup elektrycznego taboru kolejowego do obsługi transportu pasażerskiego na terenie województwa kujawsko-
   pomorskiego" </t>
    </r>
    <r>
      <rPr>
        <sz val="10"/>
        <rFont val="Times New Roman"/>
        <family val="1"/>
      </rPr>
      <t>(Działanie 5.3) w łącznej kwocie 68.850.481 zł, w tym wydatki bieżące w kwocie 7.381 zł oraz wydatki inwestycyjne w kwocie 
   68.843.100 zł, przewidziane do sfinansowania z budżetu środków europejskich w kwocie 61.974.772 zł, z Funduszu Kolejowego w kwocie 
   6.875.000 zł oraz ze środków własnych w kwocie 709 zł. W ramach projektu zaplanowano zakup 3 sztuk nowoczesnych pojazdów szynowych;</t>
    </r>
  </si>
  <si>
    <r>
      <t xml:space="preserve"> - na projekt pn. </t>
    </r>
    <r>
      <rPr>
        <i/>
        <sz val="10"/>
        <rFont val="Times New Roman"/>
        <family val="1"/>
      </rPr>
      <t xml:space="preserve">"Zakup elektrycznego taboru kolejowego do obsługi transportu pasażerskiego na terenie województwa kujawsko-
   pomorskiego" </t>
    </r>
    <r>
      <rPr>
        <sz val="10"/>
        <rFont val="Times New Roman"/>
        <family val="1"/>
      </rPr>
      <t xml:space="preserve">(Działanie 13.2) wydatki bieżące 7.380 zł przewidziane do sfinansowania z budżetu środków europejskich. W ramach projektu 
   zaplanowano zakup 2 sztuk nowoczesnych pojazdów szynowych. W 2022 r. pokryte zostaną koszty opracowania studium wykonalności. </t>
    </r>
  </si>
  <si>
    <r>
      <t xml:space="preserve">    2)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rozwoju systemu transportu
        Bydgosko-Toruńskiego Obszaru Funkcjonalnego dla: Części nr 2 - Złotoria - Nowa Wieś - Lubicz Górny w ciągu drogi wojewódzkiej 
        nr 657" </t>
    </r>
    <r>
      <rPr>
        <sz val="10"/>
        <rFont val="Times New Roman"/>
        <family val="1"/>
      </rPr>
      <t>- zwiększenie wydatków bieżących o kwotę 27.278 zł, w tym w planie finansowym Urzędu Marszałkowskiego o kwotę 372 zł oraz 
        w planie finansowym Zarządu Dróg Wojewódzkich w Bydgoszczy o kwotę 26.906 zł w związku z przeniesieniem niewydatkowanych środków 
        z roku 2021;</t>
    </r>
  </si>
  <si>
    <r>
      <t>Zwiększa się o kwotę 422.901 zł wydatki stanowiące pomoc finansową dla Powiatu Świeckiego na dofinansowanie wieloletniego zadania pn.</t>
    </r>
    <r>
      <rPr>
        <i/>
        <sz val="10"/>
        <rFont val="Times New Roman"/>
        <family val="1"/>
      </rPr>
      <t xml:space="preserve"> "Przebudowa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km)",</t>
    </r>
    <r>
      <rPr>
        <sz val="10"/>
        <rFont val="Times New Roman"/>
        <family val="1"/>
      </rPr>
      <t xml:space="preserve"> tj. do łącznej kwoty zadeklarowanej przez Województwo w latach 2018-2022 na remont dróg pozbawionych kategorii drogi wojewódzkiej o długości ok. 40 km, przejętych przez Powiat. Jednocześnie dotychczasowa nazwa inwestycji otrzymuje brzmienie </t>
    </r>
    <r>
      <rPr>
        <i/>
        <sz val="10"/>
        <rFont val="Times New Roman"/>
        <family val="1"/>
      </rPr>
      <t>"Przebudowa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km), a także odcinek drogi powiatowej nr 1281C w miejscowości Gruczno (dł. 0,830 km)"</t>
    </r>
    <r>
      <rPr>
        <sz val="10"/>
        <rFont val="Times New Roman"/>
        <family val="1"/>
      </rPr>
      <t xml:space="preserve">. Zmiana wynika z rozszerzenia zakresu rzeczowego zadania o modernizację przejętego przez Powiat w 2022 r. odcinka drogi wojewódzkiej nr 245. Wydłuża się okres realizacji zadania do roku 2023. Zwiększa się ogólna wartość zadania. </t>
    </r>
  </si>
  <si>
    <r>
      <t xml:space="preserve">Zmniejsza się o kwotę 100.000 zł wydatki zaplanowane na zadanie wieloletnie pn. </t>
    </r>
    <r>
      <rPr>
        <i/>
        <sz val="10"/>
        <rFont val="Times New Roman"/>
        <family val="1"/>
      </rPr>
      <t xml:space="preserve">"Promocja województwa w ramach projektu Intercamp" </t>
    </r>
    <r>
      <rPr>
        <sz val="10"/>
        <rFont val="Times New Roman"/>
        <family val="1"/>
      </rPr>
      <t>w związku z odstąpieniem przez Związek Harcerstwa Polskiego od organizacji Międzynarodowego Zlotu Skautów Intercamp 2022.</t>
    </r>
  </si>
  <si>
    <t xml:space="preserve">   - zwiększenie wydatków o kwotę 132.688 zł w związku z przeniesieniem z 2021 r. części środków niewydatkowanych na skutek bezpłatnego udziału 
     w Targach Transport Logistic, mniejszej liczby szkoleń specjalistycznych, rezygnacji części partnerów z udziału w przetargu dotyczącym prasy 
     branżowej oraz przesunięcia terminu kampanii megaboardowej. Ogólna wartość projektu nie ulega zmianie;</t>
  </si>
  <si>
    <t xml:space="preserve"> - określenie wydatków inwestycyjnych w kwocie 27.983 zł z przeznaczeniem na zakup i montaż ww. klimatyzatorów.</t>
  </si>
  <si>
    <r>
      <t xml:space="preserve"> - o kwotę 250.000 zł na projekt pn. </t>
    </r>
    <r>
      <rPr>
        <i/>
        <sz val="10"/>
        <rFont val="Times New Roman"/>
        <family val="1"/>
      </rPr>
      <t>"Koordynacja rozwoju ekonomii społecznej w województwie kujawsko-pomorskim (II)"</t>
    </r>
    <r>
      <rPr>
        <sz val="10"/>
        <rFont val="Times New Roman"/>
        <family val="1"/>
      </rPr>
      <t xml:space="preserve"> (Poddziałanie 9.4.2). 
   Zmiana wynika z przeniesienia z roku 2023 części środków na organizację wizyt studyjnych dla przedstawicieli jednostek samorządu 
   terytorialnego, jednostek pomocy społecznej podmiotów ekonomii społecznej i ośrodków wsparcia ekonomii społecznej, spotkań sieciujących 
   podmioty ekonomii społecznej oraz targów wystawienniczych podmiotów ekonomii społecznej. Ogólna wartość projektu się nie zmienia;</t>
    </r>
  </si>
  <si>
    <r>
      <t xml:space="preserve"> - o kwotę 3.551.045 zł na projekt pn. </t>
    </r>
    <r>
      <rPr>
        <i/>
        <sz val="10"/>
        <rFont val="Times New Roman"/>
        <family val="1"/>
      </rPr>
      <t xml:space="preserve">"Kujawsko-Pomorska Teleopieka" </t>
    </r>
    <r>
      <rPr>
        <sz val="10"/>
        <rFont val="Times New Roman"/>
        <family val="1"/>
      </rPr>
      <t>(Poddziałanie 9.3.2) w związku z przeniesieniem z roku 2021 części 
   niewydatkowanych środków na zakup urządzeń do teleopieki oraz usługi społeczne w środowisku lokalnym w postaci pomocy sąsiedzkiej
   i wolontariatu opiekuńczego oraz zwiększeniem ogólnej wartości projektu w związku z rozszerzeniem zakresu rzeczowego o usługi społeczne 
   w środowisku lokalnym dla niesamodzielnych uchodźców z Ukrainy i zabezpieczeniem środków własnych województwa.</t>
    </r>
  </si>
  <si>
    <r>
      <t xml:space="preserve">W związku z wprowadzeniem niewykorzystanych w roku 2021 środków stanowiących 2% odpis od wpływów z tytułu opłaty produktowej oraz dodatkowej opłaty produktowej naliczanych za nieosiągnięcie wymaganego odzysku i recyklingu odpadów powstałych od produktów wprowadzanych do obrotu na terenie kraju pobieranych zgodnie z ustawą z dnia 11 maja 2001 r. o obowiązkach przedsiębiorców w zakresie gospodarowania niektórymi odpadami oraz o opłacie produktowej zwiększa się o kwotę 1.091,69 zł wydatki zaplanowane na zadanie własne pn. </t>
    </r>
    <r>
      <rPr>
        <i/>
        <sz val="10"/>
        <rFont val="Times New Roman"/>
        <family val="1"/>
      </rPr>
      <t>"Realizacja ustawy o obowiązkach przedsiębiorców w zakresie gospodarowania niektórymi odpadami oraz o opłacie produktowej (opłata produktowa za oleje i opony)".</t>
    </r>
    <r>
      <rPr>
        <sz val="10"/>
        <rFont val="Times New Roman"/>
        <family val="1"/>
      </rPr>
      <t xml:space="preserve"> Jednocześnie dokonuje się przeniesienia planowanych wydatków między podziałkami klasyfikacji budżetowej w kwocie 1.748 zł w celu zabezpieczenia środków na wynagrodzenia i pochodne dla pracowników zaangażowanych w realizację zadania.</t>
    </r>
  </si>
  <si>
    <r>
      <t xml:space="preserve"> - w kwocie 18.600 zł dla Kujawsko-Pomorskiego Centrum Kultury w Bydgoszczy z przeznaczeniem na zabezpieczenie wkładu własnego w projekcie 
   </t>
    </r>
    <r>
      <rPr>
        <i/>
        <sz val="10"/>
        <rFont val="Times New Roman"/>
        <family val="1"/>
      </rPr>
      <t>XX Ogólnopolski Przegląd Amatorskiej Tkaniny Unikatowej,</t>
    </r>
    <r>
      <rPr>
        <sz val="10"/>
        <rFont val="Times New Roman"/>
        <family val="1"/>
      </rPr>
      <t xml:space="preserve"> na który instytucja uzyskała dofinansowanie w ramach Programu Ministra Kultury
   i Dziedzictwa Narodowego: Kultura ludowa i tradycyjna.  Przegląd to najważniejsza tego typu impreza w kraju. Celem projektu jest popularyzacja 
   zanikającej dziedziny sztuki jaką jest tkactwo wśród różnych grup społecznych i wiekowych. W ramach projektu zorganizowany zostanie 
   ogólnopolski konkurs. Wybrane prace przedstawione zostaną na wystawie w Muzeum Etnograficznym w Toruniu. Ponadto zorganizowana 
   zostanie wystawa towarzysząca "Kilim polski - żyć piękniej" w Salonie Hoffman połączona z wydaniem katalogu oraz warsztaty z kilimu 
   grzebyczkowego;</t>
    </r>
  </si>
  <si>
    <r>
      <t xml:space="preserve"> - w kwocie 3.140 zł dla Wojewódzkiego Ośrodka Animacji Kultury w Toruniu z przeznaczeniem na zabezpieczenie wkładu własnego w projekcie 
   </t>
    </r>
    <r>
      <rPr>
        <i/>
        <sz val="10"/>
        <rFont val="Times New Roman"/>
        <family val="1"/>
      </rPr>
      <t>A gdzie tytuł?,</t>
    </r>
    <r>
      <rPr>
        <sz val="10"/>
        <rFont val="Times New Roman"/>
        <family val="1"/>
      </rPr>
      <t xml:space="preserve"> na który instytucja uzyskała dofinansowanie z Instytutu Teatralnego Zbigniewa Raszewskiego w Warszawie w ramach Programu: 
   Lato w teatrze. W ramach projektu przewidziano organizację dwutygodniowych warsztatów twórczych w formule półkolonii skierowanych do 
   piętnastoosobowej grupy dzieci w wieku 7-13 lat. Problematykę i tematykę zajęć i finałowego przedstawienia dzieci wskażą w literacko-
   plastycznych wypowiedziach "Nadaj tytuł naszym półkoloniom". Rozwijając swoje pomysły, dzieci pod kierunkiem instruktorów będą uczyły się 
   języka teatru - doskonaliły kompetencje aktorskie, literackie, plastyczne, muzyczne i taneczne. Zajęcia oraz finałowa prezentacja teatralna odbędą 
   się w Osieku nad Wisłą i innych miejscowościach Gminy Obrowo. </t>
    </r>
  </si>
  <si>
    <r>
      <t xml:space="preserve"> - w kwocie 7.300 zł z przeznaczeniem na zabezpieczenie wkładu własnego w projekcie pn. </t>
    </r>
    <r>
      <rPr>
        <i/>
        <sz val="10"/>
        <rFont val="Times New Roman"/>
        <family val="1"/>
      </rPr>
      <t xml:space="preserve">U sąsiadów olendrów, </t>
    </r>
    <r>
      <rPr>
        <sz val="10"/>
        <rFont val="Times New Roman"/>
        <family val="1"/>
      </rPr>
      <t>na który instytucja uzyskała 
   dofinansowanie z Narodowego Centrum Kultury w ramach Programu Kultura-Interwencje. W ramach zadania przewidziano organizację cyklu  
   3 wydarzeń kulturalnych w Olęderskim Parku Etnograficznym w Wielkiej Nieszawce poświęconych konkretnym zajęciom wykonywanym w dawnej
   wsi w określonych porach lata. Spotkania będzie łączyła opowieść o wiejskim życiu mieszkańców nadwiślańskich wsi z przełomu XIX i XX w. 
   związanych z osadnictwem olderskim. Uczestnicy będą mieli niecodzienną możliwość wykonywania tradycyjnych prac domowych i czynności 
   gospodarskich, samodzielnego odkrywania tajników wiejskiego rzemiosła, poznania strojów ludowych, dawnych obrzędów i zwyczajów;</t>
    </r>
  </si>
  <si>
    <t>§ 8 ust. 3 pkt 2 dotyczący wydatków na realizację zadań określonych w wojewódzkim programie profilaktyki i rozwiązywania problemów alkoholowych oraz przeciwdziałania narkomanii w województwie kujawsko-pomorskim (dotychczasowy § 8 ust. 3 pkt 2 i 3)</t>
  </si>
  <si>
    <t xml:space="preserve">§ 8 ust. 7 dotyczący wydatków na pokrycie kosztów egzekucji należności z tytułu opłaty recyklingowej oraz dodatkowej opłaty recyklingowej uiszczanych przez przedsiębiorców prowadzących jednostkę handlu detalicznego lub hurtowego, w której oferowane są torby na zakupy z tworzywa sztucznego przeznaczone do opakowania produktów oferowanych w tej jednostce i obsługę administracyjną systemu poboru tych opłat  </t>
  </si>
  <si>
    <t xml:space="preserve"> - zmniejszenie wydatków o kwotę 924.972 zł. Środki przeniesione zostają na rok 2023 w związku z wydłużeniem okresu realizacji projektu 
   i aktualizacją wniosku o dofinansowanie; </t>
  </si>
  <si>
    <r>
      <t xml:space="preserve">Zwiększa się o kwotę 1.970 zł wydatki zaplanowane na projekt pn. </t>
    </r>
    <r>
      <rPr>
        <i/>
        <sz val="10"/>
        <rFont val="Times New Roman"/>
        <family val="1"/>
      </rPr>
      <t xml:space="preserve">"Wsparcie opieki nad zabytkami Województwa Kujawsko-Pomorskiego w roku 2021" </t>
    </r>
    <r>
      <rPr>
        <sz val="10"/>
        <rFont val="Times New Roman"/>
        <family val="1"/>
      </rPr>
      <t>realizowany w ramach RPO WK-P, Działania 4.4. Powyższe środki ujęte były w wykazie wydatków niewygasających z upływem 2021 r. z ostatecznym terminem wykorzystania do dnia 31 maja 2022 r. (uchwała Nr  XXXIX/547/21 Sejmiku Województwa Kujawsko-Pomorskiego z dnia 20 grudnia 2021 r.). W związku z brakiem możliwości ich wydatkowania w wyznaczonym terminie, ujmuje się je w roku bieżącym. Ogólna wartość projektu nie ulega zmianie.</t>
    </r>
  </si>
  <si>
    <r>
      <t xml:space="preserve">Określa się wydatki w kwocie 16.544.822 zł na nowy projekt pn. </t>
    </r>
    <r>
      <rPr>
        <i/>
        <sz val="10"/>
        <rFont val="Times New Roman"/>
        <family val="1"/>
      </rPr>
      <t xml:space="preserve">"Wsparcie opieki nad zabytkami województwa kujawsko-pomorskiego w 2022 roku" </t>
    </r>
    <r>
      <rPr>
        <sz val="10"/>
        <rFont val="Times New Roman"/>
        <family val="1"/>
      </rPr>
      <t xml:space="preserve">przewidziany do realizacji w ramach RPO WK-P 2014-2020, Działania 4.4. W ramach projektu udzielone zostaną dotacje na prace konserwatorskie, restauratorskie lub roboty budowlane przy zabytkach wpisanych do rejestru zabytków położonych na obszarze województwa kujawsko-pomorskiego. Projekt zakłada realizację 161 zadań. Powyższa kwota sfinansowana zostanie z budżetu środków europejskich w kwocie 16.206.931 zł oraz ze środków własnych województwa w kwocie 337.891 zł.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</si>
</sst>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\ [$zł-415];[Red]\-#,##0\ [$zł-415]"/>
    <numFmt numFmtId="176" formatCode="#,##0.0\ &quot;zł&quot;"/>
    <numFmt numFmtId="177" formatCode="#,##0.00\ _z_ł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justify" vertical="center" wrapText="1"/>
      <protection/>
    </xf>
    <xf numFmtId="0" fontId="6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3" fontId="7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justify" vertical="top" wrapText="1"/>
      <protection/>
    </xf>
    <xf numFmtId="0" fontId="8" fillId="0" borderId="0" xfId="52" applyFont="1" applyAlignment="1">
      <alignment vertical="center"/>
      <protection/>
    </xf>
    <xf numFmtId="0" fontId="9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wrapText="1"/>
      <protection/>
    </xf>
    <xf numFmtId="3" fontId="9" fillId="33" borderId="0" xfId="52" applyNumberFormat="1" applyFont="1" applyFill="1">
      <alignment/>
      <protection/>
    </xf>
    <xf numFmtId="0" fontId="9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 wrapText="1"/>
      <protection/>
    </xf>
    <xf numFmtId="3" fontId="6" fillId="33" borderId="11" xfId="52" applyNumberFormat="1" applyFont="1" applyFill="1" applyBorder="1">
      <alignment/>
      <protection/>
    </xf>
    <xf numFmtId="0" fontId="6" fillId="0" borderId="0" xfId="52" applyFont="1" applyAlignment="1">
      <alignment horizontal="left"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wrapText="1"/>
      <protection/>
    </xf>
    <xf numFmtId="3" fontId="4" fillId="0" borderId="0" xfId="52" applyNumberFormat="1" applyFont="1">
      <alignment/>
      <protection/>
    </xf>
    <xf numFmtId="0" fontId="4" fillId="0" borderId="0" xfId="52" applyFont="1" applyFill="1" applyAlignment="1">
      <alignment horizontal="justify" vertical="center" wrapText="1"/>
      <protection/>
    </xf>
    <xf numFmtId="0" fontId="6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4" fontId="8" fillId="0" borderId="0" xfId="52" applyNumberFormat="1" applyFont="1" applyFill="1" applyAlignment="1">
      <alignment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vertical="center" wrapText="1"/>
      <protection/>
    </xf>
    <xf numFmtId="4" fontId="6" fillId="0" borderId="12" xfId="52" applyNumberFormat="1" applyFont="1" applyFill="1" applyBorder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vertical="center" wrapText="1"/>
      <protection/>
    </xf>
    <xf numFmtId="0" fontId="8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horizontal="center"/>
      <protection/>
    </xf>
    <xf numFmtId="3" fontId="4" fillId="0" borderId="0" xfId="52" applyNumberFormat="1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wrapText="1"/>
      <protection/>
    </xf>
    <xf numFmtId="4" fontId="4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Alignment="1">
      <alignment horizontal="left" wrapText="1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>
      <alignment/>
      <protection/>
    </xf>
    <xf numFmtId="0" fontId="8" fillId="0" borderId="0" xfId="52" applyFont="1" applyFill="1" applyAlignment="1">
      <alignment wrapText="1"/>
      <protection/>
    </xf>
    <xf numFmtId="49" fontId="4" fillId="0" borderId="0" xfId="52" applyNumberFormat="1" applyFont="1" applyFill="1" applyAlignment="1">
      <alignment horizontal="justify" vertical="center" wrapText="1"/>
      <protection/>
    </xf>
    <xf numFmtId="4" fontId="8" fillId="0" borderId="0" xfId="52" applyNumberFormat="1" applyFont="1" applyFill="1" applyAlignment="1">
      <alignment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4" applyFont="1" applyFill="1" applyAlignment="1">
      <alignment horizontal="justify" vertical="center" wrapText="1"/>
      <protection/>
    </xf>
    <xf numFmtId="0" fontId="4" fillId="0" borderId="0" xfId="54" applyFont="1" applyFill="1" applyAlignment="1">
      <alignment vertical="center"/>
      <protection/>
    </xf>
    <xf numFmtId="0" fontId="4" fillId="0" borderId="0" xfId="52" applyFont="1" applyFill="1" applyAlignment="1">
      <alignment horizontal="right" vertical="top" wrapText="1"/>
      <protection/>
    </xf>
    <xf numFmtId="4" fontId="4" fillId="0" borderId="0" xfId="52" applyNumberFormat="1" applyFont="1" applyFill="1" applyAlignment="1">
      <alignment horizontal="left" vertical="center" wrapText="1"/>
      <protection/>
    </xf>
    <xf numFmtId="3" fontId="8" fillId="0" borderId="0" xfId="52" applyNumberFormat="1" applyFont="1" applyFill="1" applyAlignment="1">
      <alignment/>
      <protection/>
    </xf>
    <xf numFmtId="0" fontId="8" fillId="0" borderId="0" xfId="52" applyFont="1" applyAlignment="1">
      <alignment horizontal="center" vertical="top"/>
      <protection/>
    </xf>
    <xf numFmtId="0" fontId="8" fillId="0" borderId="0" xfId="52" applyFont="1" applyAlignment="1">
      <alignment horizontal="left" wrapText="1"/>
      <protection/>
    </xf>
    <xf numFmtId="4" fontId="8" fillId="0" borderId="0" xfId="54" applyNumberFormat="1" applyFont="1">
      <alignment/>
      <protection/>
    </xf>
    <xf numFmtId="4" fontId="8" fillId="0" borderId="0" xfId="52" applyNumberFormat="1" applyFont="1">
      <alignment/>
      <protection/>
    </xf>
    <xf numFmtId="4" fontId="8" fillId="0" borderId="0" xfId="52" applyNumberFormat="1" applyFont="1" applyFill="1">
      <alignment/>
      <protection/>
    </xf>
    <xf numFmtId="49" fontId="4" fillId="0" borderId="0" xfId="52" applyNumberFormat="1" applyFont="1" applyAlignment="1">
      <alignment horizontal="justify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8" fillId="0" borderId="0" xfId="52" applyNumberFormat="1" applyFont="1" applyFill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4" fontId="10" fillId="0" borderId="10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4" fillId="0" borderId="0" xfId="52" applyFont="1" applyFill="1" applyAlignment="1">
      <alignment horizontal="center" wrapText="1"/>
      <protection/>
    </xf>
    <xf numFmtId="166" fontId="4" fillId="0" borderId="0" xfId="52" applyNumberFormat="1" applyFont="1" applyFill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166" fontId="4" fillId="0" borderId="0" xfId="52" applyNumberFormat="1" applyFont="1" applyFill="1" applyAlignment="1">
      <alignment horizontal="right" vertical="center" wrapText="1"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/>
    </xf>
    <xf numFmtId="4" fontId="4" fillId="0" borderId="10" xfId="52" applyNumberFormat="1" applyFont="1" applyFill="1" applyBorder="1" applyAlignment="1">
      <alignment vertical="center"/>
      <protection/>
    </xf>
    <xf numFmtId="0" fontId="6" fillId="0" borderId="0" xfId="52" applyFont="1" applyFill="1" applyAlignment="1">
      <alignment horizontal="left" vertical="center"/>
      <protection/>
    </xf>
    <xf numFmtId="0" fontId="4" fillId="0" borderId="0" xfId="52" applyFont="1" applyFill="1" applyAlignment="1">
      <alignment horizontal="left" vertical="center"/>
      <protection/>
    </xf>
    <xf numFmtId="0" fontId="6" fillId="0" borderId="12" xfId="52" applyFont="1" applyFill="1" applyBorder="1" applyAlignment="1">
      <alignment horizontal="center" vertical="top"/>
      <protection/>
    </xf>
    <xf numFmtId="0" fontId="6" fillId="0" borderId="12" xfId="52" applyFont="1" applyFill="1" applyBorder="1" applyAlignment="1">
      <alignment wrapText="1"/>
      <protection/>
    </xf>
    <xf numFmtId="4" fontId="6" fillId="0" borderId="12" xfId="52" applyNumberFormat="1" applyFont="1" applyFill="1" applyBorder="1">
      <alignment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vertical="center" wrapText="1"/>
      <protection/>
    </xf>
    <xf numFmtId="4" fontId="6" fillId="0" borderId="13" xfId="52" applyNumberFormat="1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12" xfId="54" applyFont="1" applyFill="1" applyBorder="1" applyAlignment="1">
      <alignment vertical="center" wrapText="1"/>
      <protection/>
    </xf>
    <xf numFmtId="4" fontId="6" fillId="0" borderId="12" xfId="54" applyNumberFormat="1" applyFont="1" applyFill="1" applyBorder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8" fillId="0" borderId="0" xfId="52" applyFont="1" applyFill="1" applyAlignment="1">
      <alignment vertical="top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vertical="center" wrapText="1"/>
      <protection/>
    </xf>
    <xf numFmtId="4" fontId="6" fillId="0" borderId="12" xfId="55" applyNumberFormat="1" applyFont="1" applyFill="1" applyBorder="1" applyAlignment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6" fillId="0" borderId="12" xfId="0" applyFont="1" applyFill="1" applyBorder="1" applyAlignment="1">
      <alignment vertical="center" wrapText="1"/>
    </xf>
    <xf numFmtId="174" fontId="4" fillId="0" borderId="0" xfId="52" applyNumberFormat="1" applyFont="1" applyFill="1" applyBorder="1" applyAlignment="1">
      <alignment wrapText="1"/>
      <protection/>
    </xf>
    <xf numFmtId="4" fontId="4" fillId="0" borderId="0" xfId="52" applyNumberFormat="1" applyFont="1" applyFill="1" applyAlignment="1">
      <alignment vertical="center" wrapText="1"/>
      <protection/>
    </xf>
    <xf numFmtId="0" fontId="4" fillId="0" borderId="0" xfId="52" applyFont="1" applyFill="1" applyAlignment="1">
      <alignment horizontal="right" vertical="center" wrapText="1"/>
      <protection/>
    </xf>
    <xf numFmtId="174" fontId="4" fillId="0" borderId="0" xfId="52" applyNumberFormat="1" applyFont="1" applyFill="1" applyBorder="1" applyAlignment="1">
      <alignment vertical="center" wrapText="1"/>
      <protection/>
    </xf>
    <xf numFmtId="174" fontId="4" fillId="0" borderId="0" xfId="52" applyNumberFormat="1" applyFont="1" applyFill="1" applyAlignment="1">
      <alignment vertical="center"/>
      <protection/>
    </xf>
    <xf numFmtId="174" fontId="4" fillId="0" borderId="0" xfId="52" applyNumberFormat="1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Font="1" applyFill="1" applyBorder="1" applyAlignment="1">
      <alignment horizontal="justify" vertical="top" wrapText="1"/>
      <protection/>
    </xf>
    <xf numFmtId="0" fontId="4" fillId="0" borderId="0" xfId="52" applyFont="1" applyFill="1" applyAlignment="1">
      <alignment vertical="top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justify" vertical="top" wrapText="1"/>
      <protection/>
    </xf>
    <xf numFmtId="4" fontId="4" fillId="0" borderId="0" xfId="52" applyNumberFormat="1" applyFont="1" applyFill="1" applyAlignment="1">
      <alignment horizontal="justify" vertical="top" wrapText="1"/>
      <protection/>
    </xf>
    <xf numFmtId="4" fontId="4" fillId="0" borderId="0" xfId="52" applyNumberFormat="1" applyFont="1" applyFill="1" applyBorder="1" applyAlignment="1">
      <alignment wrapText="1"/>
      <protection/>
    </xf>
    <xf numFmtId="0" fontId="4" fillId="0" borderId="0" xfId="52" applyFont="1" applyFill="1" applyAlignment="1">
      <alignment vertical="center" wrapText="1"/>
      <protection/>
    </xf>
    <xf numFmtId="0" fontId="4" fillId="0" borderId="0" xfId="53" applyFont="1" applyFill="1" applyAlignment="1">
      <alignment horizontal="justify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4" fillId="0" borderId="0" xfId="52" applyFont="1" applyFill="1" applyBorder="1" applyAlignment="1">
      <alignment horizontal="justify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0" xfId="52" applyFont="1" applyAlignment="1">
      <alignment horizontal="justify" vertical="center" wrapText="1"/>
      <protection/>
    </xf>
    <xf numFmtId="0" fontId="4" fillId="0" borderId="0" xfId="52" applyFont="1" applyFill="1" applyAlignment="1">
      <alignment horizontal="justify"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4" fillId="0" borderId="0" xfId="52" applyFont="1" applyAlignment="1">
      <alignment horizontal="justify" wrapText="1"/>
      <protection/>
    </xf>
    <xf numFmtId="0" fontId="4" fillId="0" borderId="0" xfId="53" applyFont="1" applyFill="1" applyAlignment="1">
      <alignment horizontal="justify" vertical="center" wrapText="1"/>
      <protection/>
    </xf>
    <xf numFmtId="0" fontId="9" fillId="33" borderId="0" xfId="52" applyFont="1" applyFill="1" applyAlignment="1">
      <alignment horizontal="left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4" fillId="0" borderId="0" xfId="54" applyFont="1" applyFill="1" applyAlignment="1">
      <alignment horizontal="justify" vertical="center" wrapText="1"/>
      <protection/>
    </xf>
    <xf numFmtId="0" fontId="9" fillId="33" borderId="11" xfId="52" applyFont="1" applyFill="1" applyBorder="1" applyAlignment="1">
      <alignment horizontal="left"/>
      <protection/>
    </xf>
    <xf numFmtId="0" fontId="4" fillId="0" borderId="19" xfId="52" applyFont="1" applyFill="1" applyBorder="1" applyAlignment="1">
      <alignment horizontal="justify" vertical="center" wrapText="1"/>
      <protection/>
    </xf>
    <xf numFmtId="0" fontId="4" fillId="0" borderId="20" xfId="52" applyFont="1" applyFill="1" applyBorder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justify" vertical="top" wrapText="1"/>
      <protection/>
    </xf>
    <xf numFmtId="0" fontId="4" fillId="0" borderId="0" xfId="53" applyFont="1" applyFill="1" applyAlignment="1">
      <alignment horizontal="justify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"/>
  <sheetViews>
    <sheetView tabSelected="1" view="pageBreakPreview" zoomScaleSheetLayoutView="100" zoomScalePageLayoutView="0" workbookViewId="0" topLeftCell="A501">
      <selection activeCell="B507" sqref="B507:H507"/>
    </sheetView>
  </sheetViews>
  <sheetFormatPr defaultColWidth="9.140625" defaultRowHeight="15"/>
  <cols>
    <col min="1" max="1" width="3.28125" style="15" customWidth="1"/>
    <col min="2" max="2" width="6.57421875" style="15" customWidth="1"/>
    <col min="3" max="3" width="43.28125" style="23" customWidth="1"/>
    <col min="4" max="4" width="15.28125" style="24" customWidth="1"/>
    <col min="5" max="5" width="13.7109375" style="24" customWidth="1"/>
    <col min="6" max="6" width="13.140625" style="24" customWidth="1"/>
    <col min="7" max="7" width="12.7109375" style="24" customWidth="1"/>
    <col min="8" max="8" width="14.57421875" style="24" customWidth="1"/>
    <col min="9" max="16384" width="9.140625" style="17" customWidth="1"/>
  </cols>
  <sheetData>
    <row r="1" spans="1:8" s="1" customFormat="1" ht="17.25" customHeight="1">
      <c r="A1" s="135" t="s">
        <v>0</v>
      </c>
      <c r="B1" s="135"/>
      <c r="C1" s="135"/>
      <c r="D1" s="135"/>
      <c r="E1" s="135"/>
      <c r="F1" s="135"/>
      <c r="G1" s="135"/>
      <c r="H1" s="135"/>
    </row>
    <row r="2" spans="1:8" s="2" customFormat="1" ht="15.75" customHeight="1">
      <c r="A2" s="134" t="s">
        <v>1</v>
      </c>
      <c r="B2" s="134"/>
      <c r="C2" s="134"/>
      <c r="D2" s="134"/>
      <c r="E2" s="134"/>
      <c r="F2" s="134"/>
      <c r="G2" s="134"/>
      <c r="H2" s="134"/>
    </row>
    <row r="3" spans="1:8" s="4" customFormat="1" ht="96.75" customHeight="1">
      <c r="A3" s="126" t="s">
        <v>153</v>
      </c>
      <c r="B3" s="126"/>
      <c r="C3" s="126"/>
      <c r="D3" s="126"/>
      <c r="E3" s="126"/>
      <c r="F3" s="126"/>
      <c r="G3" s="126"/>
      <c r="H3" s="126"/>
    </row>
    <row r="4" spans="1:8" s="26" customFormat="1" ht="52.5" customHeight="1">
      <c r="A4" s="118" t="s">
        <v>467</v>
      </c>
      <c r="B4" s="118"/>
      <c r="C4" s="118"/>
      <c r="D4" s="118"/>
      <c r="E4" s="118"/>
      <c r="F4" s="118"/>
      <c r="G4" s="118"/>
      <c r="H4" s="118"/>
    </row>
    <row r="5" spans="1:8" s="2" customFormat="1" ht="14.25" customHeight="1">
      <c r="A5" s="134" t="s">
        <v>2</v>
      </c>
      <c r="B5" s="134"/>
      <c r="C5" s="134"/>
      <c r="D5" s="134"/>
      <c r="E5" s="134"/>
      <c r="F5" s="134"/>
      <c r="G5" s="134"/>
      <c r="H5" s="134"/>
    </row>
    <row r="6" spans="1:8" s="28" customFormat="1" ht="68.25" customHeight="1">
      <c r="A6" s="118" t="s">
        <v>154</v>
      </c>
      <c r="B6" s="118"/>
      <c r="C6" s="118"/>
      <c r="D6" s="118"/>
      <c r="E6" s="118"/>
      <c r="F6" s="118"/>
      <c r="G6" s="118"/>
      <c r="H6" s="118"/>
    </row>
    <row r="7" spans="1:8" s="82" customFormat="1" ht="29.25" customHeight="1">
      <c r="A7" s="128" t="s">
        <v>277</v>
      </c>
      <c r="B7" s="128"/>
      <c r="C7" s="128"/>
      <c r="D7" s="128"/>
      <c r="E7" s="128"/>
      <c r="F7" s="128"/>
      <c r="G7" s="128"/>
      <c r="H7" s="128"/>
    </row>
    <row r="8" spans="1:8" s="28" customFormat="1" ht="25.5" customHeight="1">
      <c r="A8" s="118" t="s">
        <v>53</v>
      </c>
      <c r="B8" s="118"/>
      <c r="C8" s="118"/>
      <c r="D8" s="118"/>
      <c r="E8" s="118"/>
      <c r="F8" s="118"/>
      <c r="G8" s="118"/>
      <c r="H8" s="118"/>
    </row>
    <row r="9" spans="1:8" s="2" customFormat="1" ht="14.25" customHeight="1">
      <c r="A9" s="134" t="s">
        <v>3</v>
      </c>
      <c r="B9" s="134"/>
      <c r="C9" s="134"/>
      <c r="D9" s="134"/>
      <c r="E9" s="134"/>
      <c r="F9" s="134"/>
      <c r="G9" s="134"/>
      <c r="H9" s="134"/>
    </row>
    <row r="10" spans="1:8" s="2" customFormat="1" ht="18.75" customHeight="1">
      <c r="A10" s="126" t="s">
        <v>4</v>
      </c>
      <c r="B10" s="126"/>
      <c r="C10" s="126"/>
      <c r="D10" s="126"/>
      <c r="E10" s="126"/>
      <c r="F10" s="126"/>
      <c r="G10" s="126"/>
      <c r="H10" s="126"/>
    </row>
    <row r="11" spans="1:8" s="2" customFormat="1" ht="17.25" customHeight="1">
      <c r="A11" s="134" t="s">
        <v>40</v>
      </c>
      <c r="B11" s="134"/>
      <c r="C11" s="134"/>
      <c r="D11" s="134"/>
      <c r="E11" s="134"/>
      <c r="F11" s="134"/>
      <c r="G11" s="134"/>
      <c r="H11" s="134"/>
    </row>
    <row r="12" spans="1:8" s="7" customFormat="1" ht="91.5" customHeight="1">
      <c r="A12" s="5" t="s">
        <v>5</v>
      </c>
      <c r="B12" s="132" t="s">
        <v>6</v>
      </c>
      <c r="C12" s="133"/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</row>
    <row r="13" spans="1:8" s="10" customFormat="1" ht="4.5" customHeight="1">
      <c r="A13" s="8"/>
      <c r="B13" s="8"/>
      <c r="C13" s="9"/>
      <c r="D13" s="9"/>
      <c r="E13" s="9"/>
      <c r="F13" s="9"/>
      <c r="G13" s="9"/>
      <c r="H13" s="9"/>
    </row>
    <row r="14" spans="1:8" s="14" customFormat="1" ht="18.75" customHeight="1">
      <c r="A14" s="11" t="s">
        <v>12</v>
      </c>
      <c r="B14" s="11"/>
      <c r="C14" s="12" t="s">
        <v>13</v>
      </c>
      <c r="D14" s="13"/>
      <c r="E14" s="13"/>
      <c r="F14" s="13"/>
      <c r="G14" s="13"/>
      <c r="H14" s="13"/>
    </row>
    <row r="15" spans="3:8" ht="5.25" customHeight="1">
      <c r="C15" s="16"/>
      <c r="D15" s="16"/>
      <c r="E15" s="16"/>
      <c r="F15" s="16"/>
      <c r="G15" s="16"/>
      <c r="H15" s="16"/>
    </row>
    <row r="16" spans="1:8" s="26" customFormat="1" ht="20.25" customHeight="1">
      <c r="A16" s="31"/>
      <c r="B16" s="31"/>
      <c r="C16" s="32" t="s">
        <v>14</v>
      </c>
      <c r="D16" s="41">
        <v>1654082640.4</v>
      </c>
      <c r="E16" s="41">
        <f>E18+E33+E26+E133+E142+E129+E137</f>
        <v>163207107</v>
      </c>
      <c r="F16" s="41">
        <f>F18+F33+F26+F133+F142+F129+F137</f>
        <v>1941</v>
      </c>
      <c r="G16" s="41">
        <f>G18+G33+G26+G133+G142+G129+G137</f>
        <v>8664959</v>
      </c>
      <c r="H16" s="41">
        <f>D16+E16-F16</f>
        <v>1817287806.4</v>
      </c>
    </row>
    <row r="17" spans="1:8" s="29" customFormat="1" ht="4.5" customHeight="1">
      <c r="A17" s="34"/>
      <c r="B17" s="34"/>
      <c r="C17" s="112"/>
      <c r="D17" s="113"/>
      <c r="E17" s="113"/>
      <c r="F17" s="113"/>
      <c r="G17" s="113"/>
      <c r="H17" s="113"/>
    </row>
    <row r="18" spans="1:8" s="26" customFormat="1" ht="23.25" customHeight="1">
      <c r="A18" s="31"/>
      <c r="B18" s="31">
        <v>600</v>
      </c>
      <c r="C18" s="32" t="s">
        <v>15</v>
      </c>
      <c r="D18" s="33">
        <v>116453459</v>
      </c>
      <c r="E18" s="33">
        <f>E21+E19</f>
        <v>9125134</v>
      </c>
      <c r="F18" s="33">
        <f>F21+F19</f>
        <v>0</v>
      </c>
      <c r="G18" s="33">
        <f>G21+G19</f>
        <v>0</v>
      </c>
      <c r="H18" s="33">
        <f>D18+E18-F18</f>
        <v>125578593</v>
      </c>
    </row>
    <row r="19" spans="1:8" s="29" customFormat="1" ht="19.5" customHeight="1">
      <c r="A19" s="34"/>
      <c r="B19" s="34">
        <v>60001</v>
      </c>
      <c r="C19" s="35" t="s">
        <v>54</v>
      </c>
      <c r="D19" s="30">
        <v>2202775</v>
      </c>
      <c r="E19" s="30">
        <v>6875000</v>
      </c>
      <c r="F19" s="30">
        <v>0</v>
      </c>
      <c r="G19" s="30">
        <v>0</v>
      </c>
      <c r="H19" s="30">
        <f>D19+E19-F19</f>
        <v>9077775</v>
      </c>
    </row>
    <row r="20" spans="1:8" s="29" customFormat="1" ht="46.5" customHeight="1">
      <c r="A20" s="34"/>
      <c r="B20" s="34"/>
      <c r="C20" s="118" t="s">
        <v>466</v>
      </c>
      <c r="D20" s="118"/>
      <c r="E20" s="118"/>
      <c r="F20" s="118"/>
      <c r="G20" s="118"/>
      <c r="H20" s="118"/>
    </row>
    <row r="21" spans="1:8" s="29" customFormat="1" ht="16.5" customHeight="1">
      <c r="A21" s="34"/>
      <c r="B21" s="62" t="s">
        <v>118</v>
      </c>
      <c r="C21" s="35" t="s">
        <v>39</v>
      </c>
      <c r="D21" s="30">
        <v>60043485</v>
      </c>
      <c r="E21" s="30">
        <v>2250134</v>
      </c>
      <c r="F21" s="30">
        <v>0</v>
      </c>
      <c r="G21" s="30">
        <v>0</v>
      </c>
      <c r="H21" s="30">
        <f>D21+E21-F21</f>
        <v>62293619</v>
      </c>
    </row>
    <row r="22" spans="1:8" s="29" customFormat="1" ht="26.25" customHeight="1">
      <c r="A22" s="34"/>
      <c r="B22" s="34"/>
      <c r="C22" s="120" t="s">
        <v>405</v>
      </c>
      <c r="D22" s="120"/>
      <c r="E22" s="120"/>
      <c r="F22" s="120"/>
      <c r="G22" s="120"/>
      <c r="H22" s="120"/>
    </row>
    <row r="23" spans="1:8" s="29" customFormat="1" ht="42.75" customHeight="1">
      <c r="A23" s="34"/>
      <c r="B23" s="34"/>
      <c r="C23" s="128" t="s">
        <v>406</v>
      </c>
      <c r="D23" s="128"/>
      <c r="E23" s="128"/>
      <c r="F23" s="128"/>
      <c r="G23" s="128"/>
      <c r="H23" s="128"/>
    </row>
    <row r="24" spans="1:8" s="29" customFormat="1" ht="40.5" customHeight="1">
      <c r="A24" s="34"/>
      <c r="B24" s="34"/>
      <c r="C24" s="128" t="s">
        <v>407</v>
      </c>
      <c r="D24" s="128"/>
      <c r="E24" s="128"/>
      <c r="F24" s="128"/>
      <c r="G24" s="128"/>
      <c r="H24" s="128"/>
    </row>
    <row r="25" spans="1:8" s="28" customFormat="1" ht="3.75" customHeight="1">
      <c r="A25" s="27"/>
      <c r="B25" s="27"/>
      <c r="C25" s="118"/>
      <c r="D25" s="118"/>
      <c r="E25" s="118"/>
      <c r="F25" s="118"/>
      <c r="G25" s="118"/>
      <c r="H25" s="118"/>
    </row>
    <row r="26" spans="1:8" s="26" customFormat="1" ht="23.25" customHeight="1">
      <c r="A26" s="31"/>
      <c r="B26" s="31">
        <v>750</v>
      </c>
      <c r="C26" s="32" t="s">
        <v>94</v>
      </c>
      <c r="D26" s="33">
        <v>3193793</v>
      </c>
      <c r="E26" s="33">
        <f>E27</f>
        <v>31849</v>
      </c>
      <c r="F26" s="33">
        <f>F27</f>
        <v>0</v>
      </c>
      <c r="G26" s="33">
        <f>G27</f>
        <v>0</v>
      </c>
      <c r="H26" s="33">
        <f>D26+E26-F26</f>
        <v>3225642</v>
      </c>
    </row>
    <row r="27" spans="1:8" s="29" customFormat="1" ht="19.5" customHeight="1">
      <c r="A27" s="34"/>
      <c r="B27" s="34">
        <v>75075</v>
      </c>
      <c r="C27" s="35" t="s">
        <v>96</v>
      </c>
      <c r="D27" s="30">
        <v>898441</v>
      </c>
      <c r="E27" s="30">
        <v>31849</v>
      </c>
      <c r="F27" s="30">
        <v>0</v>
      </c>
      <c r="G27" s="30">
        <v>0</v>
      </c>
      <c r="H27" s="30">
        <f>D27+E27-F27</f>
        <v>930290</v>
      </c>
    </row>
    <row r="28" spans="1:8" s="29" customFormat="1" ht="24" customHeight="1">
      <c r="A28" s="34"/>
      <c r="B28" s="34"/>
      <c r="C28" s="120" t="s">
        <v>408</v>
      </c>
      <c r="D28" s="120"/>
      <c r="E28" s="120"/>
      <c r="F28" s="120"/>
      <c r="G28" s="120"/>
      <c r="H28" s="120"/>
    </row>
    <row r="29" spans="1:8" s="29" customFormat="1" ht="27.75" customHeight="1">
      <c r="A29" s="34"/>
      <c r="B29" s="62"/>
      <c r="C29" s="128" t="s">
        <v>402</v>
      </c>
      <c r="D29" s="128"/>
      <c r="E29" s="128"/>
      <c r="F29" s="128"/>
      <c r="G29" s="128"/>
      <c r="H29" s="128"/>
    </row>
    <row r="30" spans="1:8" s="29" customFormat="1" ht="15.75" customHeight="1">
      <c r="A30" s="34"/>
      <c r="B30" s="62"/>
      <c r="C30" s="128" t="s">
        <v>403</v>
      </c>
      <c r="D30" s="128"/>
      <c r="E30" s="128"/>
      <c r="F30" s="128"/>
      <c r="G30" s="128"/>
      <c r="H30" s="128"/>
    </row>
    <row r="31" spans="1:8" s="29" customFormat="1" ht="13.5" customHeight="1">
      <c r="A31" s="34"/>
      <c r="B31" s="34"/>
      <c r="C31" s="128" t="s">
        <v>404</v>
      </c>
      <c r="D31" s="128"/>
      <c r="E31" s="128"/>
      <c r="F31" s="128"/>
      <c r="G31" s="128"/>
      <c r="H31" s="128"/>
    </row>
    <row r="32" spans="1:8" s="26" customFormat="1" ht="6" customHeight="1">
      <c r="A32" s="43"/>
      <c r="B32" s="43"/>
      <c r="C32" s="25"/>
      <c r="D32" s="25"/>
      <c r="E32" s="25"/>
      <c r="F32" s="25"/>
      <c r="G32" s="25"/>
      <c r="H32" s="25"/>
    </row>
    <row r="33" spans="1:8" s="26" customFormat="1" ht="24.75" customHeight="1">
      <c r="A33" s="31"/>
      <c r="B33" s="31">
        <v>758</v>
      </c>
      <c r="C33" s="32" t="s">
        <v>16</v>
      </c>
      <c r="D33" s="41">
        <v>994770521</v>
      </c>
      <c r="E33" s="41">
        <f>E39+E115+E34+E37</f>
        <v>153899349</v>
      </c>
      <c r="F33" s="41">
        <f>F39+F115+F34+F37</f>
        <v>1941</v>
      </c>
      <c r="G33" s="41">
        <f>G39+G115+G34+G37</f>
        <v>8664959</v>
      </c>
      <c r="H33" s="41">
        <f>D33+E33-F33</f>
        <v>1148667929</v>
      </c>
    </row>
    <row r="34" spans="1:8" s="10" customFormat="1" ht="27" customHeight="1">
      <c r="A34" s="8"/>
      <c r="B34" s="54">
        <v>75801</v>
      </c>
      <c r="C34" s="55" t="s">
        <v>182</v>
      </c>
      <c r="D34" s="56">
        <v>65257397</v>
      </c>
      <c r="E34" s="57">
        <v>2040434</v>
      </c>
      <c r="F34" s="57">
        <v>0</v>
      </c>
      <c r="G34" s="57">
        <v>0</v>
      </c>
      <c r="H34" s="57">
        <f>D34+E34-F34</f>
        <v>67297831</v>
      </c>
    </row>
    <row r="35" spans="1:8" s="29" customFormat="1" ht="42.75" customHeight="1">
      <c r="A35" s="34"/>
      <c r="B35" s="34"/>
      <c r="C35" s="118" t="s">
        <v>409</v>
      </c>
      <c r="D35" s="118"/>
      <c r="E35" s="118"/>
      <c r="F35" s="118"/>
      <c r="G35" s="118"/>
      <c r="H35" s="118"/>
    </row>
    <row r="36" spans="1:8" s="29" customFormat="1" ht="10.5" customHeight="1">
      <c r="A36" s="34"/>
      <c r="B36" s="34"/>
      <c r="C36" s="25"/>
      <c r="D36" s="25"/>
      <c r="E36" s="25"/>
      <c r="F36" s="25"/>
      <c r="G36" s="25"/>
      <c r="H36" s="25"/>
    </row>
    <row r="37" spans="1:8" s="29" customFormat="1" ht="21" customHeight="1">
      <c r="A37" s="34"/>
      <c r="B37" s="34">
        <v>75814</v>
      </c>
      <c r="C37" s="35" t="s">
        <v>199</v>
      </c>
      <c r="D37" s="30">
        <v>46019</v>
      </c>
      <c r="E37" s="30">
        <v>17711773</v>
      </c>
      <c r="F37" s="30">
        <v>0</v>
      </c>
      <c r="G37" s="30">
        <v>0</v>
      </c>
      <c r="H37" s="30">
        <f>D37+E37-F37</f>
        <v>17757792</v>
      </c>
    </row>
    <row r="38" spans="1:8" s="29" customFormat="1" ht="41.25" customHeight="1">
      <c r="A38" s="34"/>
      <c r="B38" s="34"/>
      <c r="C38" s="118" t="s">
        <v>200</v>
      </c>
      <c r="D38" s="118"/>
      <c r="E38" s="118"/>
      <c r="F38" s="118"/>
      <c r="G38" s="118"/>
      <c r="H38" s="118"/>
    </row>
    <row r="39" spans="1:8" s="29" customFormat="1" ht="38.25" customHeight="1">
      <c r="A39" s="34"/>
      <c r="B39" s="36">
        <v>75863</v>
      </c>
      <c r="C39" s="45" t="s">
        <v>58</v>
      </c>
      <c r="D39" s="58">
        <v>447472871</v>
      </c>
      <c r="E39" s="58">
        <v>127038687</v>
      </c>
      <c r="F39" s="58">
        <v>1941</v>
      </c>
      <c r="G39" s="58">
        <v>4740067</v>
      </c>
      <c r="H39" s="58">
        <f>D39+E39-F39</f>
        <v>574509617</v>
      </c>
    </row>
    <row r="40" spans="1:8" s="29" customFormat="1" ht="27" customHeight="1">
      <c r="A40" s="34"/>
      <c r="B40" s="34"/>
      <c r="C40" s="127" t="s">
        <v>59</v>
      </c>
      <c r="D40" s="127"/>
      <c r="E40" s="127"/>
      <c r="F40" s="127"/>
      <c r="G40" s="127"/>
      <c r="H40" s="127"/>
    </row>
    <row r="41" spans="1:8" s="29" customFormat="1" ht="15" customHeight="1">
      <c r="A41" s="34"/>
      <c r="B41" s="34"/>
      <c r="C41" s="118" t="s">
        <v>60</v>
      </c>
      <c r="D41" s="118"/>
      <c r="E41" s="118"/>
      <c r="F41" s="118"/>
      <c r="G41" s="118"/>
      <c r="H41" s="118"/>
    </row>
    <row r="42" spans="1:8" s="29" customFormat="1" ht="15" customHeight="1">
      <c r="A42" s="34"/>
      <c r="B42" s="34"/>
      <c r="C42" s="118" t="s">
        <v>61</v>
      </c>
      <c r="D42" s="118"/>
      <c r="E42" s="118"/>
      <c r="F42" s="118"/>
      <c r="G42" s="118"/>
      <c r="H42" s="118"/>
    </row>
    <row r="43" spans="1:8" s="29" customFormat="1" ht="25.5" customHeight="1">
      <c r="A43" s="34"/>
      <c r="B43" s="34"/>
      <c r="C43" s="124" t="s">
        <v>459</v>
      </c>
      <c r="D43" s="124"/>
      <c r="E43" s="124"/>
      <c r="F43" s="124"/>
      <c r="G43" s="69" t="s">
        <v>62</v>
      </c>
      <c r="H43" s="70">
        <v>16206931</v>
      </c>
    </row>
    <row r="44" spans="1:8" s="29" customFormat="1" ht="27.75" customHeight="1">
      <c r="A44" s="34"/>
      <c r="B44" s="34"/>
      <c r="C44" s="119" t="s">
        <v>311</v>
      </c>
      <c r="D44" s="119"/>
      <c r="E44" s="119"/>
      <c r="F44" s="119"/>
      <c r="G44" s="69" t="s">
        <v>62</v>
      </c>
      <c r="H44" s="70">
        <v>6672</v>
      </c>
    </row>
    <row r="45" spans="1:8" s="29" customFormat="1" ht="13.5" customHeight="1">
      <c r="A45" s="34"/>
      <c r="B45" s="34"/>
      <c r="C45" s="120" t="s">
        <v>114</v>
      </c>
      <c r="D45" s="120"/>
      <c r="E45" s="120"/>
      <c r="F45" s="120"/>
      <c r="G45" s="120"/>
      <c r="H45" s="120"/>
    </row>
    <row r="46" spans="1:8" s="29" customFormat="1" ht="26.25" customHeight="1">
      <c r="A46" s="34"/>
      <c r="B46" s="34"/>
      <c r="C46" s="119" t="s">
        <v>262</v>
      </c>
      <c r="D46" s="119"/>
      <c r="E46" s="119"/>
      <c r="F46" s="119"/>
      <c r="G46" s="69" t="s">
        <v>62</v>
      </c>
      <c r="H46" s="70">
        <v>93500</v>
      </c>
    </row>
    <row r="47" spans="1:8" s="29" customFormat="1" ht="26.25" customHeight="1">
      <c r="A47" s="34"/>
      <c r="B47" s="34"/>
      <c r="C47" s="119" t="s">
        <v>263</v>
      </c>
      <c r="D47" s="119"/>
      <c r="E47" s="119"/>
      <c r="F47" s="119"/>
      <c r="G47" s="69" t="s">
        <v>62</v>
      </c>
      <c r="H47" s="70">
        <v>144500</v>
      </c>
    </row>
    <row r="48" spans="1:8" s="29" customFormat="1" ht="26.25" customHeight="1">
      <c r="A48" s="34"/>
      <c r="B48" s="34"/>
      <c r="C48" s="119" t="s">
        <v>264</v>
      </c>
      <c r="D48" s="119"/>
      <c r="E48" s="119"/>
      <c r="F48" s="119"/>
      <c r="G48" s="69" t="s">
        <v>62</v>
      </c>
      <c r="H48" s="70">
        <v>32393</v>
      </c>
    </row>
    <row r="49" spans="1:8" s="74" customFormat="1" ht="24" customHeight="1">
      <c r="A49" s="73"/>
      <c r="B49" s="73"/>
      <c r="C49" s="124" t="s">
        <v>312</v>
      </c>
      <c r="D49" s="124"/>
      <c r="E49" s="124"/>
      <c r="F49" s="124"/>
      <c r="G49" s="69" t="s">
        <v>62</v>
      </c>
      <c r="H49" s="70">
        <v>7380</v>
      </c>
    </row>
    <row r="50" spans="1:8" s="29" customFormat="1" ht="15" customHeight="1">
      <c r="A50" s="34"/>
      <c r="B50" s="34"/>
      <c r="C50" s="118" t="s">
        <v>63</v>
      </c>
      <c r="D50" s="118"/>
      <c r="E50" s="118"/>
      <c r="F50" s="118"/>
      <c r="G50" s="118"/>
      <c r="H50" s="118"/>
    </row>
    <row r="51" spans="1:8" s="29" customFormat="1" ht="27" customHeight="1">
      <c r="A51" s="34"/>
      <c r="B51" s="34"/>
      <c r="C51" s="119" t="s">
        <v>410</v>
      </c>
      <c r="D51" s="119"/>
      <c r="E51" s="119"/>
      <c r="F51" s="119"/>
      <c r="G51" s="69" t="s">
        <v>62</v>
      </c>
      <c r="H51" s="114">
        <v>17415400</v>
      </c>
    </row>
    <row r="52" spans="1:8" s="29" customFormat="1" ht="27.75" customHeight="1">
      <c r="A52" s="34"/>
      <c r="B52" s="34"/>
      <c r="C52" s="119" t="s">
        <v>311</v>
      </c>
      <c r="D52" s="119"/>
      <c r="E52" s="119"/>
      <c r="F52" s="119"/>
      <c r="G52" s="69" t="s">
        <v>62</v>
      </c>
      <c r="H52" s="70">
        <v>61968100</v>
      </c>
    </row>
    <row r="53" spans="1:8" s="29" customFormat="1" ht="13.5" customHeight="1">
      <c r="A53" s="34"/>
      <c r="B53" s="34"/>
      <c r="C53" s="117" t="s">
        <v>64</v>
      </c>
      <c r="D53" s="117"/>
      <c r="E53" s="117"/>
      <c r="F53" s="117"/>
      <c r="G53" s="71"/>
      <c r="H53" s="72"/>
    </row>
    <row r="54" spans="1:8" s="29" customFormat="1" ht="15" customHeight="1">
      <c r="A54" s="34"/>
      <c r="B54" s="34"/>
      <c r="C54" s="118" t="s">
        <v>61</v>
      </c>
      <c r="D54" s="118"/>
      <c r="E54" s="118"/>
      <c r="F54" s="118"/>
      <c r="G54" s="118"/>
      <c r="H54" s="118"/>
    </row>
    <row r="55" spans="1:8" s="29" customFormat="1" ht="12.75" customHeight="1">
      <c r="A55" s="34"/>
      <c r="B55" s="34"/>
      <c r="C55" s="119" t="s">
        <v>412</v>
      </c>
      <c r="D55" s="119"/>
      <c r="E55" s="119"/>
      <c r="F55" s="119"/>
      <c r="G55" s="69"/>
      <c r="H55" s="70"/>
    </row>
    <row r="56" spans="1:8" s="29" customFormat="1" ht="27" customHeight="1">
      <c r="A56" s="34"/>
      <c r="B56" s="34"/>
      <c r="C56" s="119" t="s">
        <v>411</v>
      </c>
      <c r="D56" s="119"/>
      <c r="E56" s="119"/>
      <c r="F56" s="119"/>
      <c r="G56" s="69" t="s">
        <v>65</v>
      </c>
      <c r="H56" s="70">
        <v>758650</v>
      </c>
    </row>
    <row r="57" spans="1:8" s="29" customFormat="1" ht="15" customHeight="1">
      <c r="A57" s="34"/>
      <c r="B57" s="34"/>
      <c r="C57" s="123" t="s">
        <v>413</v>
      </c>
      <c r="D57" s="123"/>
      <c r="E57" s="123"/>
      <c r="F57" s="123"/>
      <c r="G57" s="71" t="s">
        <v>65</v>
      </c>
      <c r="H57" s="72">
        <v>105934</v>
      </c>
    </row>
    <row r="58" spans="1:8" s="29" customFormat="1" ht="15" customHeight="1">
      <c r="A58" s="34"/>
      <c r="B58" s="34"/>
      <c r="C58" s="123" t="s">
        <v>414</v>
      </c>
      <c r="D58" s="123"/>
      <c r="E58" s="123"/>
      <c r="F58" s="123"/>
      <c r="G58" s="71" t="s">
        <v>65</v>
      </c>
      <c r="H58" s="72">
        <v>9660332</v>
      </c>
    </row>
    <row r="59" spans="1:8" s="29" customFormat="1" ht="27.75" customHeight="1">
      <c r="A59" s="34"/>
      <c r="B59" s="34"/>
      <c r="C59" s="124" t="s">
        <v>415</v>
      </c>
      <c r="D59" s="124"/>
      <c r="E59" s="124"/>
      <c r="F59" s="124"/>
      <c r="G59" s="69" t="s">
        <v>65</v>
      </c>
      <c r="H59" s="70">
        <v>66</v>
      </c>
    </row>
    <row r="60" spans="1:8" s="29" customFormat="1" ht="13.5" customHeight="1">
      <c r="A60" s="34"/>
      <c r="B60" s="34"/>
      <c r="C60" s="119" t="s">
        <v>416</v>
      </c>
      <c r="D60" s="119"/>
      <c r="E60" s="119"/>
      <c r="F60" s="119"/>
      <c r="G60" s="68"/>
      <c r="H60" s="68"/>
    </row>
    <row r="61" spans="1:8" s="29" customFormat="1" ht="39" customHeight="1">
      <c r="A61" s="34"/>
      <c r="B61" s="34"/>
      <c r="C61" s="119" t="s">
        <v>417</v>
      </c>
      <c r="D61" s="119"/>
      <c r="E61" s="119"/>
      <c r="F61" s="119"/>
      <c r="G61" s="69" t="s">
        <v>65</v>
      </c>
      <c r="H61" s="70">
        <v>19640</v>
      </c>
    </row>
    <row r="62" spans="1:8" s="29" customFormat="1" ht="37.5" customHeight="1">
      <c r="A62" s="34"/>
      <c r="B62" s="34"/>
      <c r="C62" s="119" t="s">
        <v>418</v>
      </c>
      <c r="D62" s="119"/>
      <c r="E62" s="119"/>
      <c r="F62" s="119"/>
      <c r="G62" s="69" t="s">
        <v>65</v>
      </c>
      <c r="H62" s="70">
        <v>14398</v>
      </c>
    </row>
    <row r="63" spans="1:8" s="29" customFormat="1" ht="64.5" customHeight="1">
      <c r="A63" s="34"/>
      <c r="B63" s="34"/>
      <c r="C63" s="119" t="s">
        <v>67</v>
      </c>
      <c r="D63" s="119"/>
      <c r="E63" s="119"/>
      <c r="F63" s="119"/>
      <c r="G63" s="69" t="s">
        <v>65</v>
      </c>
      <c r="H63" s="70">
        <v>92605</v>
      </c>
    </row>
    <row r="64" spans="1:8" s="29" customFormat="1" ht="13.5" customHeight="1">
      <c r="A64" s="34"/>
      <c r="B64" s="34"/>
      <c r="C64" s="120" t="s">
        <v>114</v>
      </c>
      <c r="D64" s="120"/>
      <c r="E64" s="120"/>
      <c r="F64" s="120"/>
      <c r="G64" s="120"/>
      <c r="H64" s="120"/>
    </row>
    <row r="65" spans="1:8" s="29" customFormat="1" ht="26.25" customHeight="1">
      <c r="A65" s="34"/>
      <c r="B65" s="34"/>
      <c r="C65" s="119" t="s">
        <v>419</v>
      </c>
      <c r="D65" s="119"/>
      <c r="E65" s="119"/>
      <c r="F65" s="119"/>
      <c r="G65" s="69" t="s">
        <v>65</v>
      </c>
      <c r="H65" s="70">
        <v>802</v>
      </c>
    </row>
    <row r="66" spans="1:8" s="29" customFormat="1" ht="26.25" customHeight="1">
      <c r="A66" s="34"/>
      <c r="B66" s="34"/>
      <c r="C66" s="119" t="s">
        <v>266</v>
      </c>
      <c r="D66" s="119"/>
      <c r="E66" s="119"/>
      <c r="F66" s="119"/>
      <c r="G66" s="69" t="s">
        <v>65</v>
      </c>
      <c r="H66" s="70">
        <v>86341</v>
      </c>
    </row>
    <row r="67" spans="1:8" s="29" customFormat="1" ht="39" customHeight="1">
      <c r="A67" s="34"/>
      <c r="B67" s="34"/>
      <c r="C67" s="124" t="s">
        <v>420</v>
      </c>
      <c r="D67" s="124"/>
      <c r="E67" s="124"/>
      <c r="F67" s="124"/>
      <c r="G67" s="69" t="s">
        <v>66</v>
      </c>
      <c r="H67" s="70">
        <v>34946</v>
      </c>
    </row>
    <row r="68" spans="1:8" s="29" customFormat="1" ht="15" customHeight="1">
      <c r="A68" s="34"/>
      <c r="B68" s="34"/>
      <c r="C68" s="118" t="s">
        <v>63</v>
      </c>
      <c r="D68" s="118"/>
      <c r="E68" s="118"/>
      <c r="F68" s="118"/>
      <c r="G68" s="118"/>
      <c r="H68" s="118"/>
    </row>
    <row r="69" spans="1:8" s="29" customFormat="1" ht="13.5" customHeight="1">
      <c r="A69" s="34"/>
      <c r="B69" s="34"/>
      <c r="C69" s="120" t="s">
        <v>136</v>
      </c>
      <c r="D69" s="120"/>
      <c r="E69" s="120"/>
      <c r="F69" s="120"/>
      <c r="G69" s="120"/>
      <c r="H69" s="120"/>
    </row>
    <row r="70" spans="1:8" s="29" customFormat="1" ht="26.25" customHeight="1">
      <c r="A70" s="34"/>
      <c r="B70" s="34"/>
      <c r="C70" s="119" t="s">
        <v>391</v>
      </c>
      <c r="D70" s="119"/>
      <c r="E70" s="119"/>
      <c r="F70" s="119"/>
      <c r="G70" s="69" t="s">
        <v>65</v>
      </c>
      <c r="H70" s="70">
        <v>643625</v>
      </c>
    </row>
    <row r="71" spans="1:8" s="29" customFormat="1" ht="26.25" customHeight="1">
      <c r="A71" s="34"/>
      <c r="B71" s="34"/>
      <c r="C71" s="119" t="s">
        <v>390</v>
      </c>
      <c r="D71" s="119"/>
      <c r="E71" s="119"/>
      <c r="F71" s="119"/>
      <c r="G71" s="69" t="s">
        <v>65</v>
      </c>
      <c r="H71" s="70">
        <v>870599</v>
      </c>
    </row>
    <row r="72" spans="1:8" s="29" customFormat="1" ht="26.25" customHeight="1">
      <c r="A72" s="34"/>
      <c r="B72" s="34"/>
      <c r="C72" s="119" t="s">
        <v>266</v>
      </c>
      <c r="D72" s="119"/>
      <c r="E72" s="119"/>
      <c r="F72" s="119"/>
      <c r="G72" s="69" t="s">
        <v>65</v>
      </c>
      <c r="H72" s="70">
        <v>21935730</v>
      </c>
    </row>
    <row r="73" spans="1:8" s="29" customFormat="1" ht="39" customHeight="1">
      <c r="A73" s="34"/>
      <c r="B73" s="34"/>
      <c r="C73" s="124" t="s">
        <v>267</v>
      </c>
      <c r="D73" s="124"/>
      <c r="E73" s="124"/>
      <c r="F73" s="124"/>
      <c r="G73" s="69" t="s">
        <v>66</v>
      </c>
      <c r="H73" s="70">
        <v>237756</v>
      </c>
    </row>
    <row r="74" spans="1:8" s="29" customFormat="1" ht="13.5" customHeight="1">
      <c r="A74" s="34"/>
      <c r="B74" s="34"/>
      <c r="C74" s="117" t="s">
        <v>68</v>
      </c>
      <c r="D74" s="117"/>
      <c r="E74" s="117"/>
      <c r="F74" s="117"/>
      <c r="G74" s="71"/>
      <c r="H74" s="72"/>
    </row>
    <row r="75" spans="1:8" s="29" customFormat="1" ht="15" customHeight="1">
      <c r="A75" s="34"/>
      <c r="B75" s="34"/>
      <c r="C75" s="118" t="s">
        <v>61</v>
      </c>
      <c r="D75" s="118"/>
      <c r="E75" s="118"/>
      <c r="F75" s="118"/>
      <c r="G75" s="118"/>
      <c r="H75" s="118"/>
    </row>
    <row r="76" spans="1:8" s="29" customFormat="1" ht="29.25" customHeight="1">
      <c r="A76" s="34"/>
      <c r="B76" s="34"/>
      <c r="C76" s="123" t="s">
        <v>268</v>
      </c>
      <c r="D76" s="123"/>
      <c r="E76" s="123"/>
      <c r="F76" s="123"/>
      <c r="G76" s="69" t="s">
        <v>65</v>
      </c>
      <c r="H76" s="70">
        <v>110348</v>
      </c>
    </row>
    <row r="77" spans="1:8" s="29" customFormat="1" ht="39" customHeight="1">
      <c r="A77" s="34"/>
      <c r="B77" s="34"/>
      <c r="C77" s="119" t="s">
        <v>269</v>
      </c>
      <c r="D77" s="119"/>
      <c r="E77" s="119"/>
      <c r="F77" s="119"/>
      <c r="G77" s="69" t="s">
        <v>66</v>
      </c>
      <c r="H77" s="70">
        <v>85168</v>
      </c>
    </row>
    <row r="78" spans="1:8" s="29" customFormat="1" ht="15" customHeight="1">
      <c r="A78" s="34"/>
      <c r="B78" s="34"/>
      <c r="C78" s="118" t="s">
        <v>63</v>
      </c>
      <c r="D78" s="118"/>
      <c r="E78" s="118"/>
      <c r="F78" s="118"/>
      <c r="G78" s="118"/>
      <c r="H78" s="118"/>
    </row>
    <row r="79" spans="1:8" s="29" customFormat="1" ht="27.75" customHeight="1">
      <c r="A79" s="34"/>
      <c r="B79" s="34"/>
      <c r="C79" s="124" t="s">
        <v>265</v>
      </c>
      <c r="D79" s="124"/>
      <c r="E79" s="124"/>
      <c r="F79" s="124"/>
      <c r="G79" s="69" t="s">
        <v>65</v>
      </c>
      <c r="H79" s="70">
        <v>29432</v>
      </c>
    </row>
    <row r="80" spans="1:8" s="29" customFormat="1" ht="13.5" customHeight="1">
      <c r="A80" s="34"/>
      <c r="B80" s="34"/>
      <c r="C80" s="120" t="s">
        <v>136</v>
      </c>
      <c r="D80" s="120"/>
      <c r="E80" s="120"/>
      <c r="F80" s="120"/>
      <c r="G80" s="120"/>
      <c r="H80" s="120"/>
    </row>
    <row r="81" spans="1:8" s="29" customFormat="1" ht="26.25" customHeight="1">
      <c r="A81" s="34"/>
      <c r="B81" s="34"/>
      <c r="C81" s="119" t="s">
        <v>394</v>
      </c>
      <c r="D81" s="119"/>
      <c r="E81" s="119"/>
      <c r="F81" s="119"/>
      <c r="G81" s="69" t="s">
        <v>65</v>
      </c>
      <c r="H81" s="70">
        <v>93500</v>
      </c>
    </row>
    <row r="82" spans="1:8" s="29" customFormat="1" ht="26.25" customHeight="1">
      <c r="A82" s="34"/>
      <c r="B82" s="34"/>
      <c r="C82" s="119" t="s">
        <v>395</v>
      </c>
      <c r="D82" s="119"/>
      <c r="E82" s="119"/>
      <c r="F82" s="119"/>
      <c r="G82" s="69" t="s">
        <v>65</v>
      </c>
      <c r="H82" s="70">
        <v>144500</v>
      </c>
    </row>
    <row r="83" spans="1:8" s="29" customFormat="1" ht="39" customHeight="1">
      <c r="A83" s="34"/>
      <c r="B83" s="34"/>
      <c r="C83" s="119" t="s">
        <v>269</v>
      </c>
      <c r="D83" s="119"/>
      <c r="E83" s="119"/>
      <c r="F83" s="119"/>
      <c r="G83" s="69" t="s">
        <v>66</v>
      </c>
      <c r="H83" s="70">
        <v>4164757</v>
      </c>
    </row>
    <row r="84" spans="1:8" s="29" customFormat="1" ht="50.25" customHeight="1">
      <c r="A84" s="34"/>
      <c r="B84" s="34"/>
      <c r="C84" s="119" t="s">
        <v>392</v>
      </c>
      <c r="D84" s="119"/>
      <c r="E84" s="119"/>
      <c r="F84" s="119"/>
      <c r="G84" s="69"/>
      <c r="H84" s="70"/>
    </row>
    <row r="85" spans="1:8" s="28" customFormat="1" ht="15" customHeight="1">
      <c r="A85" s="27"/>
      <c r="B85" s="27"/>
      <c r="C85" s="115" t="s">
        <v>393</v>
      </c>
      <c r="D85" s="115"/>
      <c r="E85" s="115"/>
      <c r="F85" s="115"/>
      <c r="G85" s="69" t="s">
        <v>62</v>
      </c>
      <c r="H85" s="70">
        <v>17457</v>
      </c>
    </row>
    <row r="86" spans="1:8" s="28" customFormat="1" ht="15" customHeight="1">
      <c r="A86" s="27"/>
      <c r="B86" s="27"/>
      <c r="C86" s="115" t="s">
        <v>421</v>
      </c>
      <c r="D86" s="115"/>
      <c r="E86" s="115"/>
      <c r="F86" s="115"/>
      <c r="G86" s="69" t="s">
        <v>62</v>
      </c>
      <c r="H86" s="70">
        <v>44999</v>
      </c>
    </row>
    <row r="87" spans="1:8" s="29" customFormat="1" ht="27" customHeight="1">
      <c r="A87" s="34"/>
      <c r="B87" s="36"/>
      <c r="C87" s="127" t="s">
        <v>115</v>
      </c>
      <c r="D87" s="127"/>
      <c r="E87" s="127"/>
      <c r="F87" s="127"/>
      <c r="G87" s="127"/>
      <c r="H87" s="127"/>
    </row>
    <row r="88" spans="1:8" s="29" customFormat="1" ht="15" customHeight="1">
      <c r="A88" s="34"/>
      <c r="B88" s="34"/>
      <c r="C88" s="118" t="s">
        <v>460</v>
      </c>
      <c r="D88" s="118"/>
      <c r="E88" s="118"/>
      <c r="F88" s="118"/>
      <c r="G88" s="118"/>
      <c r="H88" s="118"/>
    </row>
    <row r="89" spans="1:8" s="29" customFormat="1" ht="26.25" customHeight="1">
      <c r="A89" s="34"/>
      <c r="B89" s="34"/>
      <c r="C89" s="119" t="s">
        <v>461</v>
      </c>
      <c r="D89" s="119"/>
      <c r="E89" s="119"/>
      <c r="F89" s="119"/>
      <c r="G89" s="69" t="s">
        <v>65</v>
      </c>
      <c r="H89" s="70">
        <v>11000</v>
      </c>
    </row>
    <row r="90" spans="1:8" s="29" customFormat="1" ht="26.25" customHeight="1">
      <c r="A90" s="34"/>
      <c r="B90" s="34"/>
      <c r="C90" s="119" t="s">
        <v>462</v>
      </c>
      <c r="D90" s="119"/>
      <c r="E90" s="119"/>
      <c r="F90" s="119"/>
      <c r="G90" s="69" t="s">
        <v>65</v>
      </c>
      <c r="H90" s="70">
        <v>17000</v>
      </c>
    </row>
    <row r="91" spans="1:8" s="29" customFormat="1" ht="13.5" customHeight="1">
      <c r="A91" s="34"/>
      <c r="B91" s="34"/>
      <c r="C91" s="117" t="s">
        <v>64</v>
      </c>
      <c r="D91" s="117"/>
      <c r="E91" s="117"/>
      <c r="F91" s="117"/>
      <c r="G91" s="71"/>
      <c r="H91" s="72"/>
    </row>
    <row r="92" spans="1:8" s="29" customFormat="1" ht="15" customHeight="1">
      <c r="A92" s="34"/>
      <c r="B92" s="34"/>
      <c r="C92" s="118" t="s">
        <v>61</v>
      </c>
      <c r="D92" s="118"/>
      <c r="E92" s="118"/>
      <c r="F92" s="118"/>
      <c r="G92" s="118"/>
      <c r="H92" s="118"/>
    </row>
    <row r="93" spans="1:8" s="29" customFormat="1" ht="25.5" customHeight="1">
      <c r="A93" s="34"/>
      <c r="B93" s="34"/>
      <c r="C93" s="124" t="s">
        <v>396</v>
      </c>
      <c r="D93" s="124"/>
      <c r="E93" s="124"/>
      <c r="F93" s="124"/>
      <c r="G93" s="69" t="s">
        <v>65</v>
      </c>
      <c r="H93" s="70">
        <v>1136510</v>
      </c>
    </row>
    <row r="94" spans="1:8" s="29" customFormat="1" ht="27.75" customHeight="1">
      <c r="A94" s="34"/>
      <c r="B94" s="34"/>
      <c r="C94" s="124" t="s">
        <v>265</v>
      </c>
      <c r="D94" s="124"/>
      <c r="E94" s="124"/>
      <c r="F94" s="124"/>
      <c r="G94" s="69" t="s">
        <v>65</v>
      </c>
      <c r="H94" s="70">
        <v>9</v>
      </c>
    </row>
    <row r="95" spans="1:8" s="29" customFormat="1" ht="13.5" customHeight="1">
      <c r="A95" s="34"/>
      <c r="B95" s="34"/>
      <c r="C95" s="120" t="s">
        <v>136</v>
      </c>
      <c r="D95" s="120"/>
      <c r="E95" s="120"/>
      <c r="F95" s="120"/>
      <c r="G95" s="120"/>
      <c r="H95" s="120"/>
    </row>
    <row r="96" spans="1:8" s="29" customFormat="1" ht="26.25" customHeight="1">
      <c r="A96" s="34"/>
      <c r="B96" s="34"/>
      <c r="C96" s="119" t="s">
        <v>391</v>
      </c>
      <c r="D96" s="119"/>
      <c r="E96" s="119"/>
      <c r="F96" s="119"/>
      <c r="G96" s="69" t="s">
        <v>65</v>
      </c>
      <c r="H96" s="70">
        <v>95</v>
      </c>
    </row>
    <row r="97" spans="1:8" s="29" customFormat="1" ht="39" customHeight="1">
      <c r="A97" s="34"/>
      <c r="B97" s="34"/>
      <c r="C97" s="124" t="s">
        <v>267</v>
      </c>
      <c r="D97" s="124"/>
      <c r="E97" s="124"/>
      <c r="F97" s="124"/>
      <c r="G97" s="69" t="s">
        <v>66</v>
      </c>
      <c r="H97" s="70">
        <v>3881</v>
      </c>
    </row>
    <row r="98" spans="1:8" s="29" customFormat="1" ht="15" customHeight="1">
      <c r="A98" s="34"/>
      <c r="B98" s="34"/>
      <c r="C98" s="118" t="s">
        <v>63</v>
      </c>
      <c r="D98" s="118"/>
      <c r="E98" s="118"/>
      <c r="F98" s="118"/>
      <c r="G98" s="118"/>
      <c r="H98" s="118"/>
    </row>
    <row r="99" spans="1:8" s="29" customFormat="1" ht="13.5" customHeight="1">
      <c r="A99" s="34"/>
      <c r="B99" s="34"/>
      <c r="C99" s="120" t="s">
        <v>136</v>
      </c>
      <c r="D99" s="120"/>
      <c r="E99" s="120"/>
      <c r="F99" s="120"/>
      <c r="G99" s="120"/>
      <c r="H99" s="120"/>
    </row>
    <row r="100" spans="1:8" s="29" customFormat="1" ht="26.25" customHeight="1">
      <c r="A100" s="34"/>
      <c r="B100" s="34"/>
      <c r="C100" s="119" t="s">
        <v>391</v>
      </c>
      <c r="D100" s="119"/>
      <c r="E100" s="119"/>
      <c r="F100" s="119"/>
      <c r="G100" s="69" t="s">
        <v>65</v>
      </c>
      <c r="H100" s="70">
        <v>75721</v>
      </c>
    </row>
    <row r="101" spans="1:8" s="29" customFormat="1" ht="26.25" customHeight="1">
      <c r="A101" s="34"/>
      <c r="B101" s="34"/>
      <c r="C101" s="119" t="s">
        <v>390</v>
      </c>
      <c r="D101" s="119"/>
      <c r="E101" s="119"/>
      <c r="F101" s="119"/>
      <c r="G101" s="69" t="s">
        <v>65</v>
      </c>
      <c r="H101" s="70">
        <v>102423</v>
      </c>
    </row>
    <row r="102" spans="1:8" s="29" customFormat="1" ht="39" customHeight="1">
      <c r="A102" s="34"/>
      <c r="B102" s="34"/>
      <c r="C102" s="124" t="s">
        <v>267</v>
      </c>
      <c r="D102" s="124"/>
      <c r="E102" s="124"/>
      <c r="F102" s="124"/>
      <c r="G102" s="69" t="s">
        <v>66</v>
      </c>
      <c r="H102" s="70">
        <v>26418</v>
      </c>
    </row>
    <row r="103" spans="1:8" s="29" customFormat="1" ht="13.5" customHeight="1">
      <c r="A103" s="34"/>
      <c r="B103" s="34"/>
      <c r="C103" s="117" t="s">
        <v>68</v>
      </c>
      <c r="D103" s="117"/>
      <c r="E103" s="117"/>
      <c r="F103" s="117"/>
      <c r="G103" s="71"/>
      <c r="H103" s="72"/>
    </row>
    <row r="104" spans="1:8" s="29" customFormat="1" ht="38.25" customHeight="1">
      <c r="A104" s="34"/>
      <c r="B104" s="34"/>
      <c r="C104" s="124" t="s">
        <v>423</v>
      </c>
      <c r="D104" s="124"/>
      <c r="E104" s="124"/>
      <c r="F104" s="124"/>
      <c r="G104" s="69" t="s">
        <v>65</v>
      </c>
      <c r="H104" s="70">
        <v>12982</v>
      </c>
    </row>
    <row r="105" spans="1:8" s="29" customFormat="1" ht="15" customHeight="1">
      <c r="A105" s="34"/>
      <c r="B105" s="34"/>
      <c r="C105" s="118" t="s">
        <v>63</v>
      </c>
      <c r="D105" s="118"/>
      <c r="E105" s="118"/>
      <c r="F105" s="118"/>
      <c r="G105" s="118"/>
      <c r="H105" s="118"/>
    </row>
    <row r="106" spans="1:8" s="29" customFormat="1" ht="26.25" customHeight="1">
      <c r="A106" s="34"/>
      <c r="B106" s="34"/>
      <c r="C106" s="124" t="s">
        <v>415</v>
      </c>
      <c r="D106" s="124"/>
      <c r="E106" s="124"/>
      <c r="F106" s="124"/>
      <c r="G106" s="69" t="s">
        <v>65</v>
      </c>
      <c r="H106" s="70">
        <v>3924</v>
      </c>
    </row>
    <row r="107" spans="1:8" s="29" customFormat="1" ht="21" customHeight="1">
      <c r="A107" s="34"/>
      <c r="B107" s="34"/>
      <c r="C107" s="42"/>
      <c r="D107" s="42"/>
      <c r="E107" s="42"/>
      <c r="F107" s="42"/>
      <c r="G107" s="69"/>
      <c r="H107" s="70"/>
    </row>
    <row r="108" spans="1:8" s="29" customFormat="1" ht="13.5" customHeight="1">
      <c r="A108" s="34"/>
      <c r="B108" s="34"/>
      <c r="C108" s="120" t="s">
        <v>114</v>
      </c>
      <c r="D108" s="120"/>
      <c r="E108" s="120"/>
      <c r="F108" s="120"/>
      <c r="G108" s="120"/>
      <c r="H108" s="120"/>
    </row>
    <row r="109" spans="1:8" s="29" customFormat="1" ht="26.25" customHeight="1">
      <c r="A109" s="34"/>
      <c r="B109" s="34"/>
      <c r="C109" s="119" t="s">
        <v>422</v>
      </c>
      <c r="D109" s="119"/>
      <c r="E109" s="119"/>
      <c r="F109" s="119"/>
      <c r="G109" s="69" t="s">
        <v>65</v>
      </c>
      <c r="H109" s="70">
        <v>11000</v>
      </c>
    </row>
    <row r="110" spans="1:8" s="29" customFormat="1" ht="26.25" customHeight="1">
      <c r="A110" s="34"/>
      <c r="B110" s="34"/>
      <c r="C110" s="119" t="s">
        <v>263</v>
      </c>
      <c r="D110" s="119"/>
      <c r="E110" s="119"/>
      <c r="F110" s="119"/>
      <c r="G110" s="69" t="s">
        <v>65</v>
      </c>
      <c r="H110" s="70">
        <v>17000</v>
      </c>
    </row>
    <row r="111" spans="1:8" s="29" customFormat="1" ht="50.25" customHeight="1">
      <c r="A111" s="34"/>
      <c r="B111" s="34"/>
      <c r="C111" s="119" t="s">
        <v>392</v>
      </c>
      <c r="D111" s="119"/>
      <c r="E111" s="119"/>
      <c r="F111" s="119"/>
      <c r="G111" s="69"/>
      <c r="H111" s="70"/>
    </row>
    <row r="112" spans="1:8" s="28" customFormat="1" ht="15" customHeight="1">
      <c r="A112" s="27"/>
      <c r="B112" s="27"/>
      <c r="C112" s="115" t="s">
        <v>393</v>
      </c>
      <c r="D112" s="115"/>
      <c r="E112" s="115"/>
      <c r="F112" s="115"/>
      <c r="G112" s="69" t="s">
        <v>62</v>
      </c>
      <c r="H112" s="70">
        <v>1941</v>
      </c>
    </row>
    <row r="113" spans="1:8" s="28" customFormat="1" ht="15" customHeight="1">
      <c r="A113" s="27"/>
      <c r="B113" s="27"/>
      <c r="C113" s="115" t="s">
        <v>421</v>
      </c>
      <c r="D113" s="115"/>
      <c r="E113" s="115"/>
      <c r="F113" s="115"/>
      <c r="G113" s="69" t="s">
        <v>62</v>
      </c>
      <c r="H113" s="70">
        <v>5000</v>
      </c>
    </row>
    <row r="114" spans="1:8" s="29" customFormat="1" ht="25.5" customHeight="1">
      <c r="A114" s="34"/>
      <c r="B114" s="34"/>
      <c r="C114" s="118" t="s">
        <v>116</v>
      </c>
      <c r="D114" s="118"/>
      <c r="E114" s="118"/>
      <c r="F114" s="118"/>
      <c r="G114" s="118"/>
      <c r="H114" s="118"/>
    </row>
    <row r="115" spans="1:8" s="29" customFormat="1" ht="39" customHeight="1">
      <c r="A115" s="34"/>
      <c r="B115" s="36">
        <v>75864</v>
      </c>
      <c r="C115" s="45" t="s">
        <v>69</v>
      </c>
      <c r="D115" s="58">
        <v>147549531</v>
      </c>
      <c r="E115" s="58">
        <v>7108455</v>
      </c>
      <c r="F115" s="58">
        <v>0</v>
      </c>
      <c r="G115" s="58">
        <v>3924892</v>
      </c>
      <c r="H115" s="58">
        <f>D115+E115-F115</f>
        <v>154657986</v>
      </c>
    </row>
    <row r="116" spans="1:8" s="29" customFormat="1" ht="27" customHeight="1">
      <c r="A116" s="34"/>
      <c r="B116" s="34"/>
      <c r="C116" s="127" t="s">
        <v>424</v>
      </c>
      <c r="D116" s="127"/>
      <c r="E116" s="127"/>
      <c r="F116" s="127"/>
      <c r="G116" s="127"/>
      <c r="H116" s="127"/>
    </row>
    <row r="117" spans="1:8" s="29" customFormat="1" ht="15" customHeight="1">
      <c r="A117" s="34"/>
      <c r="B117" s="34"/>
      <c r="C117" s="118" t="s">
        <v>117</v>
      </c>
      <c r="D117" s="118"/>
      <c r="E117" s="118"/>
      <c r="F117" s="118"/>
      <c r="G117" s="118"/>
      <c r="H117" s="118"/>
    </row>
    <row r="118" spans="1:8" s="29" customFormat="1" ht="24.75" customHeight="1">
      <c r="A118" s="34"/>
      <c r="B118" s="34"/>
      <c r="C118" s="119" t="s">
        <v>398</v>
      </c>
      <c r="D118" s="119"/>
      <c r="E118" s="119"/>
      <c r="F118" s="119"/>
      <c r="G118" s="69" t="s">
        <v>65</v>
      </c>
      <c r="H118" s="70">
        <v>3779400</v>
      </c>
    </row>
    <row r="119" spans="1:8" s="29" customFormat="1" ht="18.75" customHeight="1">
      <c r="A119" s="34"/>
      <c r="B119" s="34"/>
      <c r="C119" s="123" t="s">
        <v>399</v>
      </c>
      <c r="D119" s="123"/>
      <c r="E119" s="123"/>
      <c r="F119" s="123"/>
      <c r="G119" s="71" t="s">
        <v>65</v>
      </c>
      <c r="H119" s="72">
        <v>3374574</v>
      </c>
    </row>
    <row r="120" spans="1:8" s="29" customFormat="1" ht="24.75" customHeight="1">
      <c r="A120" s="34"/>
      <c r="B120" s="34"/>
      <c r="C120" s="124" t="s">
        <v>137</v>
      </c>
      <c r="D120" s="124"/>
      <c r="E120" s="124"/>
      <c r="F120" s="124"/>
      <c r="G120" s="69" t="s">
        <v>65</v>
      </c>
      <c r="H120" s="70">
        <v>212500</v>
      </c>
    </row>
    <row r="121" spans="1:8" s="29" customFormat="1" ht="40.5" customHeight="1">
      <c r="A121" s="34"/>
      <c r="B121" s="34"/>
      <c r="C121" s="119" t="s">
        <v>400</v>
      </c>
      <c r="D121" s="119"/>
      <c r="E121" s="119"/>
      <c r="F121" s="119"/>
      <c r="G121" s="69" t="s">
        <v>65</v>
      </c>
      <c r="H121" s="70">
        <v>827606</v>
      </c>
    </row>
    <row r="122" spans="1:8" s="29" customFormat="1" ht="53.25" customHeight="1">
      <c r="A122" s="34"/>
      <c r="B122" s="34"/>
      <c r="C122" s="119" t="s">
        <v>463</v>
      </c>
      <c r="D122" s="119"/>
      <c r="E122" s="119"/>
      <c r="F122" s="119"/>
      <c r="G122" s="69" t="s">
        <v>397</v>
      </c>
      <c r="H122" s="70">
        <v>2684140</v>
      </c>
    </row>
    <row r="123" spans="1:8" s="29" customFormat="1" ht="36.75" customHeight="1">
      <c r="A123" s="34"/>
      <c r="B123" s="34"/>
      <c r="C123" s="127" t="s">
        <v>425</v>
      </c>
      <c r="D123" s="127"/>
      <c r="E123" s="127"/>
      <c r="F123" s="127"/>
      <c r="G123" s="127"/>
      <c r="H123" s="127"/>
    </row>
    <row r="124" spans="1:8" s="29" customFormat="1" ht="27" customHeight="1">
      <c r="A124" s="34"/>
      <c r="B124" s="34"/>
      <c r="C124" s="119" t="s">
        <v>401</v>
      </c>
      <c r="D124" s="119"/>
      <c r="E124" s="119"/>
      <c r="F124" s="119"/>
      <c r="G124" s="69" t="s">
        <v>65</v>
      </c>
      <c r="H124" s="70">
        <v>666953</v>
      </c>
    </row>
    <row r="125" spans="1:8" s="29" customFormat="1" ht="40.5" customHeight="1">
      <c r="A125" s="34"/>
      <c r="B125" s="34"/>
      <c r="C125" s="119" t="s">
        <v>400</v>
      </c>
      <c r="D125" s="119"/>
      <c r="E125" s="119"/>
      <c r="F125" s="119"/>
      <c r="G125" s="69" t="s">
        <v>65</v>
      </c>
      <c r="H125" s="70">
        <v>97366</v>
      </c>
    </row>
    <row r="126" spans="1:8" s="29" customFormat="1" ht="50.25" customHeight="1">
      <c r="A126" s="34"/>
      <c r="B126" s="34"/>
      <c r="C126" s="119" t="s">
        <v>464</v>
      </c>
      <c r="D126" s="119"/>
      <c r="E126" s="119"/>
      <c r="F126" s="119"/>
      <c r="G126" s="69" t="s">
        <v>397</v>
      </c>
      <c r="H126" s="70">
        <v>315780</v>
      </c>
    </row>
    <row r="127" spans="1:8" s="29" customFormat="1" ht="26.25" customHeight="1">
      <c r="A127" s="34"/>
      <c r="B127" s="34"/>
      <c r="C127" s="118" t="s">
        <v>465</v>
      </c>
      <c r="D127" s="118"/>
      <c r="E127" s="118"/>
      <c r="F127" s="118"/>
      <c r="G127" s="118"/>
      <c r="H127" s="118"/>
    </row>
    <row r="128" spans="1:8" s="29" customFormat="1" ht="6.75" customHeight="1">
      <c r="A128" s="34"/>
      <c r="B128" s="36"/>
      <c r="C128" s="25"/>
      <c r="D128" s="25"/>
      <c r="E128" s="25"/>
      <c r="F128" s="25"/>
      <c r="G128" s="25"/>
      <c r="H128" s="25"/>
    </row>
    <row r="129" spans="1:8" s="44" customFormat="1" ht="21.75" customHeight="1">
      <c r="A129" s="31"/>
      <c r="B129" s="31">
        <v>801</v>
      </c>
      <c r="C129" s="32" t="s">
        <v>37</v>
      </c>
      <c r="D129" s="33">
        <v>2122146</v>
      </c>
      <c r="E129" s="33">
        <f>E130</f>
        <v>2965</v>
      </c>
      <c r="F129" s="33">
        <f>F130</f>
        <v>0</v>
      </c>
      <c r="G129" s="33">
        <f>G130</f>
        <v>0</v>
      </c>
      <c r="H129" s="33">
        <f>D129+E129-F129</f>
        <v>2125111</v>
      </c>
    </row>
    <row r="130" spans="1:8" s="29" customFormat="1" ht="27" customHeight="1">
      <c r="A130" s="34"/>
      <c r="B130" s="36">
        <v>80140</v>
      </c>
      <c r="C130" s="45" t="s">
        <v>84</v>
      </c>
      <c r="D130" s="47">
        <v>1430600</v>
      </c>
      <c r="E130" s="47">
        <v>2965</v>
      </c>
      <c r="F130" s="47">
        <v>0</v>
      </c>
      <c r="G130" s="47">
        <v>0</v>
      </c>
      <c r="H130" s="53">
        <f>D130+E130-F130</f>
        <v>1433565</v>
      </c>
    </row>
    <row r="131" spans="1:8" s="29" customFormat="1" ht="32.25" customHeight="1">
      <c r="A131" s="34"/>
      <c r="B131" s="34"/>
      <c r="C131" s="118" t="s">
        <v>166</v>
      </c>
      <c r="D131" s="118"/>
      <c r="E131" s="118"/>
      <c r="F131" s="118"/>
      <c r="G131" s="118"/>
      <c r="H131" s="118"/>
    </row>
    <row r="132" spans="1:8" s="29" customFormat="1" ht="6.75" customHeight="1">
      <c r="A132" s="34"/>
      <c r="B132" s="34"/>
      <c r="C132" s="25"/>
      <c r="D132" s="25"/>
      <c r="E132" s="25"/>
      <c r="F132" s="25"/>
      <c r="G132" s="25"/>
      <c r="H132" s="25"/>
    </row>
    <row r="133" spans="1:8" s="44" customFormat="1" ht="24" customHeight="1">
      <c r="A133" s="31"/>
      <c r="B133" s="31">
        <v>853</v>
      </c>
      <c r="C133" s="32" t="s">
        <v>56</v>
      </c>
      <c r="D133" s="33">
        <v>13595446</v>
      </c>
      <c r="E133" s="33">
        <f>E134</f>
        <v>45013</v>
      </c>
      <c r="F133" s="33">
        <f>F134</f>
        <v>0</v>
      </c>
      <c r="G133" s="33">
        <f>G134</f>
        <v>0</v>
      </c>
      <c r="H133" s="33">
        <f>D133+E133-F133</f>
        <v>13640459</v>
      </c>
    </row>
    <row r="134" spans="1:8" s="29" customFormat="1" ht="22.5" customHeight="1">
      <c r="A134" s="34"/>
      <c r="B134" s="34">
        <v>85332</v>
      </c>
      <c r="C134" s="35" t="s">
        <v>109</v>
      </c>
      <c r="D134" s="30">
        <v>6901087</v>
      </c>
      <c r="E134" s="30">
        <v>45013</v>
      </c>
      <c r="F134" s="30">
        <v>0</v>
      </c>
      <c r="G134" s="30">
        <v>0</v>
      </c>
      <c r="H134" s="30">
        <f>D134+E134-F134</f>
        <v>6946100</v>
      </c>
    </row>
    <row r="135" spans="1:8" s="26" customFormat="1" ht="39" customHeight="1">
      <c r="A135" s="43"/>
      <c r="B135" s="43"/>
      <c r="C135" s="118" t="s">
        <v>156</v>
      </c>
      <c r="D135" s="118"/>
      <c r="E135" s="118"/>
      <c r="F135" s="118"/>
      <c r="G135" s="118"/>
      <c r="H135" s="118"/>
    </row>
    <row r="136" spans="1:8" s="29" customFormat="1" ht="4.5" customHeight="1">
      <c r="A136" s="111"/>
      <c r="B136" s="111"/>
      <c r="C136" s="25"/>
      <c r="D136" s="25"/>
      <c r="E136" s="25"/>
      <c r="F136" s="25"/>
      <c r="G136" s="25"/>
      <c r="H136" s="25"/>
    </row>
    <row r="137" spans="1:8" s="44" customFormat="1" ht="25.5" customHeight="1">
      <c r="A137" s="31"/>
      <c r="B137" s="31">
        <v>900</v>
      </c>
      <c r="C137" s="32" t="s">
        <v>105</v>
      </c>
      <c r="D137" s="33">
        <v>2092133</v>
      </c>
      <c r="E137" s="33">
        <f>E138</f>
        <v>49545</v>
      </c>
      <c r="F137" s="33">
        <f>F138</f>
        <v>0</v>
      </c>
      <c r="G137" s="33">
        <f>G138</f>
        <v>0</v>
      </c>
      <c r="H137" s="33">
        <f>D137+E137-F137</f>
        <v>2141678</v>
      </c>
    </row>
    <row r="138" spans="1:8" s="29" customFormat="1" ht="18.75" customHeight="1">
      <c r="A138" s="34"/>
      <c r="B138" s="34">
        <v>90095</v>
      </c>
      <c r="C138" s="66" t="s">
        <v>74</v>
      </c>
      <c r="D138" s="30">
        <v>836075</v>
      </c>
      <c r="E138" s="30">
        <v>49545</v>
      </c>
      <c r="F138" s="30">
        <v>0</v>
      </c>
      <c r="G138" s="30">
        <v>0</v>
      </c>
      <c r="H138" s="30">
        <f>D138+E138-F138</f>
        <v>885620</v>
      </c>
    </row>
    <row r="139" spans="1:8" s="28" customFormat="1" ht="42.75" customHeight="1">
      <c r="A139" s="27"/>
      <c r="B139" s="27"/>
      <c r="C139" s="118" t="s">
        <v>245</v>
      </c>
      <c r="D139" s="118"/>
      <c r="E139" s="118"/>
      <c r="F139" s="118"/>
      <c r="G139" s="118"/>
      <c r="H139" s="118"/>
    </row>
    <row r="140" spans="1:8" s="28" customFormat="1" ht="21" customHeight="1">
      <c r="A140" s="27"/>
      <c r="B140" s="27"/>
      <c r="C140" s="25"/>
      <c r="D140" s="25"/>
      <c r="E140" s="25"/>
      <c r="F140" s="25"/>
      <c r="G140" s="25"/>
      <c r="H140" s="25"/>
    </row>
    <row r="141" spans="1:8" s="28" customFormat="1" ht="6" customHeight="1">
      <c r="A141" s="27"/>
      <c r="B141" s="27"/>
      <c r="C141" s="25"/>
      <c r="D141" s="25"/>
      <c r="E141" s="25"/>
      <c r="F141" s="25"/>
      <c r="G141" s="25"/>
      <c r="H141" s="25"/>
    </row>
    <row r="142" spans="1:8" s="44" customFormat="1" ht="29.25" customHeight="1">
      <c r="A142" s="31"/>
      <c r="B142" s="83">
        <v>925</v>
      </c>
      <c r="C142" s="84" t="s">
        <v>75</v>
      </c>
      <c r="D142" s="85">
        <v>2506338</v>
      </c>
      <c r="E142" s="85">
        <f>E143</f>
        <v>53252</v>
      </c>
      <c r="F142" s="85">
        <f>F143</f>
        <v>0</v>
      </c>
      <c r="G142" s="85">
        <f>G143</f>
        <v>0</v>
      </c>
      <c r="H142" s="85">
        <f>D142+E142-F142</f>
        <v>2559590</v>
      </c>
    </row>
    <row r="143" spans="1:8" s="29" customFormat="1" ht="19.5" customHeight="1">
      <c r="A143" s="34"/>
      <c r="B143" s="34">
        <v>92502</v>
      </c>
      <c r="C143" s="66" t="s">
        <v>77</v>
      </c>
      <c r="D143" s="30">
        <v>2506338</v>
      </c>
      <c r="E143" s="30">
        <v>53252</v>
      </c>
      <c r="F143" s="30">
        <v>0</v>
      </c>
      <c r="G143" s="30">
        <v>0</v>
      </c>
      <c r="H143" s="30">
        <f>D143+E143-F143</f>
        <v>2559590</v>
      </c>
    </row>
    <row r="144" spans="1:8" s="29" customFormat="1" ht="18" customHeight="1">
      <c r="A144" s="34"/>
      <c r="B144" s="34"/>
      <c r="C144" s="127" t="s">
        <v>155</v>
      </c>
      <c r="D144" s="127"/>
      <c r="E144" s="127"/>
      <c r="F144" s="127"/>
      <c r="G144" s="127"/>
      <c r="H144" s="127"/>
    </row>
    <row r="145" spans="1:8" s="29" customFormat="1" ht="14.25" customHeight="1">
      <c r="A145" s="34"/>
      <c r="B145" s="34"/>
      <c r="C145" s="118" t="s">
        <v>313</v>
      </c>
      <c r="D145" s="118"/>
      <c r="E145" s="118"/>
      <c r="F145" s="118"/>
      <c r="G145" s="118"/>
      <c r="H145" s="118"/>
    </row>
    <row r="146" spans="1:8" s="29" customFormat="1" ht="30.75" customHeight="1">
      <c r="A146" s="34"/>
      <c r="B146" s="34"/>
      <c r="C146" s="118" t="s">
        <v>426</v>
      </c>
      <c r="D146" s="118"/>
      <c r="E146" s="118"/>
      <c r="F146" s="118"/>
      <c r="G146" s="118"/>
      <c r="H146" s="118"/>
    </row>
    <row r="147" spans="1:8" s="29" customFormat="1" ht="39" customHeight="1">
      <c r="A147" s="34"/>
      <c r="B147" s="34"/>
      <c r="C147" s="118" t="s">
        <v>456</v>
      </c>
      <c r="D147" s="118"/>
      <c r="E147" s="118"/>
      <c r="F147" s="118"/>
      <c r="G147" s="118"/>
      <c r="H147" s="118"/>
    </row>
    <row r="148" spans="1:8" s="29" customFormat="1" ht="18" customHeight="1">
      <c r="A148" s="34"/>
      <c r="B148" s="34"/>
      <c r="C148" s="127" t="s">
        <v>244</v>
      </c>
      <c r="D148" s="127"/>
      <c r="E148" s="127"/>
      <c r="F148" s="127"/>
      <c r="G148" s="127"/>
      <c r="H148" s="127"/>
    </row>
    <row r="149" spans="1:8" s="29" customFormat="1" ht="27" customHeight="1">
      <c r="A149" s="34"/>
      <c r="B149" s="34"/>
      <c r="C149" s="118" t="s">
        <v>427</v>
      </c>
      <c r="D149" s="118"/>
      <c r="E149" s="118"/>
      <c r="F149" s="118"/>
      <c r="G149" s="118"/>
      <c r="H149" s="118"/>
    </row>
    <row r="150" spans="1:8" s="29" customFormat="1" ht="52.5" customHeight="1">
      <c r="A150" s="34"/>
      <c r="B150" s="34"/>
      <c r="C150" s="118" t="s">
        <v>428</v>
      </c>
      <c r="D150" s="118"/>
      <c r="E150" s="118"/>
      <c r="F150" s="118"/>
      <c r="G150" s="118"/>
      <c r="H150" s="118"/>
    </row>
    <row r="151" spans="1:8" s="10" customFormat="1" ht="7.5" customHeight="1">
      <c r="A151" s="8"/>
      <c r="B151" s="8"/>
      <c r="C151" s="3"/>
      <c r="D151" s="3"/>
      <c r="E151" s="3"/>
      <c r="F151" s="3"/>
      <c r="G151" s="3"/>
      <c r="H151" s="3"/>
    </row>
    <row r="152" spans="1:8" s="14" customFormat="1" ht="16.5" customHeight="1">
      <c r="A152" s="11" t="s">
        <v>18</v>
      </c>
      <c r="B152" s="11"/>
      <c r="C152" s="12" t="s">
        <v>19</v>
      </c>
      <c r="D152" s="13"/>
      <c r="E152" s="13"/>
      <c r="F152" s="13"/>
      <c r="G152" s="13"/>
      <c r="H152" s="13"/>
    </row>
    <row r="153" spans="1:8" s="39" customFormat="1" ht="4.5" customHeight="1">
      <c r="A153" s="37"/>
      <c r="B153" s="37"/>
      <c r="C153" s="42"/>
      <c r="D153" s="42"/>
      <c r="E153" s="42"/>
      <c r="F153" s="42"/>
      <c r="G153" s="42"/>
      <c r="H153" s="42"/>
    </row>
    <row r="154" spans="1:8" s="26" customFormat="1" ht="22.5" customHeight="1">
      <c r="A154" s="31"/>
      <c r="B154" s="31"/>
      <c r="C154" s="32" t="s">
        <v>14</v>
      </c>
      <c r="D154" s="41">
        <v>1737464955.42</v>
      </c>
      <c r="E154" s="41">
        <f>E161+E285+E324+E342+E156+E241+E245+E251+E348+E366+E389+E399+E449+E459+E279</f>
        <v>213242042.02</v>
      </c>
      <c r="F154" s="41">
        <f>F161+F285+F324+F342+F156+F241+F245+F251+F348+F366+F389+F399+F449+F459+F279</f>
        <v>31909285</v>
      </c>
      <c r="G154" s="41">
        <f>G161+G285+G324+G342+G156+G241+G245+G251+G348+G366+G389+G399+G449+G459+G279</f>
        <v>27049655</v>
      </c>
      <c r="H154" s="41">
        <f>D154+E154-F154</f>
        <v>1918797712.44</v>
      </c>
    </row>
    <row r="155" spans="1:8" s="29" customFormat="1" ht="6" customHeight="1">
      <c r="A155" s="34"/>
      <c r="B155" s="34"/>
      <c r="C155" s="25"/>
      <c r="D155" s="25"/>
      <c r="E155" s="25"/>
      <c r="F155" s="25"/>
      <c r="G155" s="25"/>
      <c r="H155" s="25"/>
    </row>
    <row r="156" spans="1:8" s="26" customFormat="1" ht="21.75" customHeight="1">
      <c r="A156" s="31"/>
      <c r="B156" s="31">
        <v>150</v>
      </c>
      <c r="C156" s="32" t="s">
        <v>80</v>
      </c>
      <c r="D156" s="33">
        <v>12581811</v>
      </c>
      <c r="E156" s="33">
        <f>E157</f>
        <v>253200</v>
      </c>
      <c r="F156" s="33">
        <f>F157</f>
        <v>0</v>
      </c>
      <c r="G156" s="33">
        <f>G157</f>
        <v>0</v>
      </c>
      <c r="H156" s="33">
        <f>D156+E156-F156</f>
        <v>12835011</v>
      </c>
    </row>
    <row r="157" spans="1:8" s="29" customFormat="1" ht="18" customHeight="1">
      <c r="A157" s="34"/>
      <c r="B157" s="34">
        <v>15011</v>
      </c>
      <c r="C157" s="35" t="s">
        <v>81</v>
      </c>
      <c r="D157" s="30">
        <v>3371390</v>
      </c>
      <c r="E157" s="30">
        <v>253200</v>
      </c>
      <c r="F157" s="30">
        <v>0</v>
      </c>
      <c r="G157" s="30">
        <v>0</v>
      </c>
      <c r="H157" s="30">
        <f>D157+E157-F157</f>
        <v>3624590</v>
      </c>
    </row>
    <row r="158" spans="1:8" s="29" customFormat="1" ht="54.75" customHeight="1">
      <c r="A158" s="34"/>
      <c r="B158" s="34"/>
      <c r="C158" s="118" t="s">
        <v>173</v>
      </c>
      <c r="D158" s="118"/>
      <c r="E158" s="118"/>
      <c r="F158" s="118"/>
      <c r="G158" s="118"/>
      <c r="H158" s="118"/>
    </row>
    <row r="159" spans="1:8" s="29" customFormat="1" ht="42" customHeight="1">
      <c r="A159" s="34"/>
      <c r="B159" s="34"/>
      <c r="C159" s="118" t="s">
        <v>255</v>
      </c>
      <c r="D159" s="118"/>
      <c r="E159" s="118"/>
      <c r="F159" s="118"/>
      <c r="G159" s="118"/>
      <c r="H159" s="118"/>
    </row>
    <row r="160" spans="1:8" s="29" customFormat="1" ht="6" customHeight="1">
      <c r="A160" s="34"/>
      <c r="B160" s="34"/>
      <c r="C160" s="25"/>
      <c r="D160" s="25"/>
      <c r="E160" s="25"/>
      <c r="F160" s="25"/>
      <c r="G160" s="25"/>
      <c r="H160" s="25"/>
    </row>
    <row r="161" spans="1:8" s="26" customFormat="1" ht="21" customHeight="1">
      <c r="A161" s="31"/>
      <c r="B161" s="31">
        <v>600</v>
      </c>
      <c r="C161" s="32" t="s">
        <v>15</v>
      </c>
      <c r="D161" s="33">
        <v>716198899</v>
      </c>
      <c r="E161" s="33">
        <f>E168+E162+E166+E235+E237</f>
        <v>135221172</v>
      </c>
      <c r="F161" s="33">
        <f>F168+F162+F166+F235+F237</f>
        <v>16972585</v>
      </c>
      <c r="G161" s="33">
        <f>G168+G162+G166+G235+G237</f>
        <v>26784880</v>
      </c>
      <c r="H161" s="33">
        <f>D161+E161-F161</f>
        <v>834447486</v>
      </c>
    </row>
    <row r="162" spans="1:8" s="29" customFormat="1" ht="17.25" customHeight="1">
      <c r="A162" s="34"/>
      <c r="B162" s="34">
        <v>60001</v>
      </c>
      <c r="C162" s="35" t="s">
        <v>54</v>
      </c>
      <c r="D162" s="30">
        <v>169670045</v>
      </c>
      <c r="E162" s="30">
        <v>68857861</v>
      </c>
      <c r="F162" s="30">
        <v>10970000</v>
      </c>
      <c r="G162" s="30">
        <v>0</v>
      </c>
      <c r="H162" s="30">
        <f>D162+E162-F162</f>
        <v>227557906</v>
      </c>
    </row>
    <row r="163" spans="1:8" s="29" customFormat="1" ht="38.25" customHeight="1">
      <c r="A163" s="34"/>
      <c r="B163" s="34"/>
      <c r="C163" s="127" t="s">
        <v>458</v>
      </c>
      <c r="D163" s="127"/>
      <c r="E163" s="127"/>
      <c r="F163" s="127"/>
      <c r="G163" s="127"/>
      <c r="H163" s="127"/>
    </row>
    <row r="164" spans="1:8" s="26" customFormat="1" ht="53.25" customHeight="1">
      <c r="A164" s="43"/>
      <c r="B164" s="34"/>
      <c r="C164" s="118" t="s">
        <v>468</v>
      </c>
      <c r="D164" s="118"/>
      <c r="E164" s="118"/>
      <c r="F164" s="118"/>
      <c r="G164" s="118"/>
      <c r="H164" s="118"/>
    </row>
    <row r="165" spans="1:8" s="26" customFormat="1" ht="40.5" customHeight="1">
      <c r="A165" s="43"/>
      <c r="B165" s="34"/>
      <c r="C165" s="118" t="s">
        <v>469</v>
      </c>
      <c r="D165" s="118"/>
      <c r="E165" s="118"/>
      <c r="F165" s="118"/>
      <c r="G165" s="118"/>
      <c r="H165" s="118"/>
    </row>
    <row r="166" spans="1:8" s="29" customFormat="1" ht="19.5" customHeight="1">
      <c r="A166" s="34"/>
      <c r="B166" s="34">
        <v>60002</v>
      </c>
      <c r="C166" s="35" t="s">
        <v>260</v>
      </c>
      <c r="D166" s="30">
        <v>5199912</v>
      </c>
      <c r="E166" s="30">
        <v>0</v>
      </c>
      <c r="F166" s="30">
        <v>4999912</v>
      </c>
      <c r="G166" s="30">
        <v>0</v>
      </c>
      <c r="H166" s="30">
        <f>D166+E166-F166</f>
        <v>200000</v>
      </c>
    </row>
    <row r="167" spans="1:8" s="26" customFormat="1" ht="66.75" customHeight="1">
      <c r="A167" s="43"/>
      <c r="B167" s="34"/>
      <c r="C167" s="118" t="s">
        <v>448</v>
      </c>
      <c r="D167" s="118"/>
      <c r="E167" s="118"/>
      <c r="F167" s="118"/>
      <c r="G167" s="118"/>
      <c r="H167" s="118"/>
    </row>
    <row r="168" spans="1:8" s="29" customFormat="1" ht="18" customHeight="1">
      <c r="A168" s="34"/>
      <c r="B168" s="34">
        <v>60013</v>
      </c>
      <c r="C168" s="35" t="s">
        <v>39</v>
      </c>
      <c r="D168" s="30">
        <v>464486161</v>
      </c>
      <c r="E168" s="30">
        <v>65658410</v>
      </c>
      <c r="F168" s="30">
        <v>1002673</v>
      </c>
      <c r="G168" s="30">
        <v>26784880</v>
      </c>
      <c r="H168" s="30">
        <f>D168+E168-F168</f>
        <v>529141898</v>
      </c>
    </row>
    <row r="169" spans="1:8" s="29" customFormat="1" ht="69" customHeight="1">
      <c r="A169" s="34"/>
      <c r="B169" s="34"/>
      <c r="C169" s="118" t="s">
        <v>334</v>
      </c>
      <c r="D169" s="118"/>
      <c r="E169" s="118"/>
      <c r="F169" s="118"/>
      <c r="G169" s="118"/>
      <c r="H169" s="118"/>
    </row>
    <row r="170" spans="1:8" s="29" customFormat="1" ht="45" customHeight="1">
      <c r="A170" s="34"/>
      <c r="B170" s="34"/>
      <c r="C170" s="118" t="s">
        <v>449</v>
      </c>
      <c r="D170" s="118"/>
      <c r="E170" s="118"/>
      <c r="F170" s="118"/>
      <c r="G170" s="118"/>
      <c r="H170" s="118"/>
    </row>
    <row r="171" spans="1:8" s="29" customFormat="1" ht="55.5" customHeight="1">
      <c r="A171" s="34"/>
      <c r="B171" s="34"/>
      <c r="C171" s="118" t="s">
        <v>331</v>
      </c>
      <c r="D171" s="118"/>
      <c r="E171" s="118"/>
      <c r="F171" s="118"/>
      <c r="G171" s="118"/>
      <c r="H171" s="118"/>
    </row>
    <row r="172" spans="1:8" s="29" customFormat="1" ht="13.5" customHeight="1">
      <c r="A172" s="34"/>
      <c r="B172" s="34"/>
      <c r="C172" s="127" t="s">
        <v>429</v>
      </c>
      <c r="D172" s="127"/>
      <c r="E172" s="127"/>
      <c r="F172" s="127"/>
      <c r="G172" s="127"/>
      <c r="H172" s="127"/>
    </row>
    <row r="173" spans="1:8" s="29" customFormat="1" ht="14.25" customHeight="1">
      <c r="A173" s="34"/>
      <c r="B173" s="34"/>
      <c r="C173" s="118" t="s">
        <v>382</v>
      </c>
      <c r="D173" s="118"/>
      <c r="E173" s="118"/>
      <c r="F173" s="118"/>
      <c r="G173" s="118"/>
      <c r="H173" s="118"/>
    </row>
    <row r="174" spans="1:8" s="29" customFormat="1" ht="25.5" customHeight="1">
      <c r="A174" s="34"/>
      <c r="B174" s="34"/>
      <c r="C174" s="118" t="s">
        <v>295</v>
      </c>
      <c r="D174" s="118"/>
      <c r="E174" s="118"/>
      <c r="F174" s="118"/>
      <c r="G174" s="118"/>
      <c r="H174" s="118"/>
    </row>
    <row r="175" spans="1:8" s="29" customFormat="1" ht="27.75" customHeight="1">
      <c r="A175" s="34"/>
      <c r="B175" s="34"/>
      <c r="C175" s="118" t="s">
        <v>296</v>
      </c>
      <c r="D175" s="118"/>
      <c r="E175" s="118"/>
      <c r="F175" s="118"/>
      <c r="G175" s="118"/>
      <c r="H175" s="118"/>
    </row>
    <row r="176" spans="1:8" s="29" customFormat="1" ht="27.75" customHeight="1">
      <c r="A176" s="34"/>
      <c r="B176" s="34"/>
      <c r="C176" s="118" t="s">
        <v>381</v>
      </c>
      <c r="D176" s="118"/>
      <c r="E176" s="118"/>
      <c r="F176" s="118"/>
      <c r="G176" s="118"/>
      <c r="H176" s="118"/>
    </row>
    <row r="177" spans="1:8" s="29" customFormat="1" ht="40.5" customHeight="1">
      <c r="A177" s="34"/>
      <c r="B177" s="34"/>
      <c r="C177" s="118" t="s">
        <v>431</v>
      </c>
      <c r="D177" s="118"/>
      <c r="E177" s="118"/>
      <c r="F177" s="118"/>
      <c r="G177" s="118"/>
      <c r="H177" s="118"/>
    </row>
    <row r="178" spans="1:8" s="29" customFormat="1" ht="13.5" customHeight="1">
      <c r="A178" s="34"/>
      <c r="B178" s="34"/>
      <c r="C178" s="127" t="s">
        <v>430</v>
      </c>
      <c r="D178" s="127"/>
      <c r="E178" s="127"/>
      <c r="F178" s="127"/>
      <c r="G178" s="127"/>
      <c r="H178" s="127"/>
    </row>
    <row r="179" spans="1:8" s="29" customFormat="1" ht="53.25" customHeight="1">
      <c r="A179" s="34"/>
      <c r="B179" s="34"/>
      <c r="C179" s="118" t="s">
        <v>432</v>
      </c>
      <c r="D179" s="118"/>
      <c r="E179" s="118"/>
      <c r="F179" s="118"/>
      <c r="G179" s="118"/>
      <c r="H179" s="118"/>
    </row>
    <row r="180" spans="1:8" s="29" customFormat="1" ht="14.25" customHeight="1">
      <c r="A180" s="34"/>
      <c r="B180" s="34"/>
      <c r="C180" s="118" t="s">
        <v>310</v>
      </c>
      <c r="D180" s="118"/>
      <c r="E180" s="118"/>
      <c r="F180" s="118"/>
      <c r="G180" s="118"/>
      <c r="H180" s="118"/>
    </row>
    <row r="181" spans="1:8" s="29" customFormat="1" ht="25.5" customHeight="1">
      <c r="A181" s="34"/>
      <c r="B181" s="34"/>
      <c r="C181" s="118" t="s">
        <v>436</v>
      </c>
      <c r="D181" s="118"/>
      <c r="E181" s="118"/>
      <c r="F181" s="118"/>
      <c r="G181" s="118"/>
      <c r="H181" s="118"/>
    </row>
    <row r="182" spans="1:8" s="29" customFormat="1" ht="25.5" customHeight="1">
      <c r="A182" s="34"/>
      <c r="B182" s="34"/>
      <c r="C182" s="118" t="s">
        <v>437</v>
      </c>
      <c r="D182" s="118"/>
      <c r="E182" s="118"/>
      <c r="F182" s="118"/>
      <c r="G182" s="118"/>
      <c r="H182" s="118"/>
    </row>
    <row r="183" spans="1:8" s="29" customFormat="1" ht="15" customHeight="1">
      <c r="A183" s="34"/>
      <c r="B183" s="34"/>
      <c r="C183" s="118" t="s">
        <v>438</v>
      </c>
      <c r="D183" s="118"/>
      <c r="E183" s="118"/>
      <c r="F183" s="118"/>
      <c r="G183" s="118"/>
      <c r="H183" s="118"/>
    </row>
    <row r="184" spans="1:8" s="29" customFormat="1" ht="27.75" customHeight="1">
      <c r="A184" s="34"/>
      <c r="B184" s="34"/>
      <c r="C184" s="118" t="s">
        <v>439</v>
      </c>
      <c r="D184" s="118"/>
      <c r="E184" s="118"/>
      <c r="F184" s="118"/>
      <c r="G184" s="118"/>
      <c r="H184" s="118"/>
    </row>
    <row r="185" spans="1:8" s="29" customFormat="1" ht="14.25" customHeight="1">
      <c r="A185" s="34"/>
      <c r="B185" s="34"/>
      <c r="C185" s="118" t="s">
        <v>333</v>
      </c>
      <c r="D185" s="118"/>
      <c r="E185" s="118"/>
      <c r="F185" s="118"/>
      <c r="G185" s="118"/>
      <c r="H185" s="118"/>
    </row>
    <row r="186" spans="1:8" s="29" customFormat="1" ht="42" customHeight="1">
      <c r="A186" s="34"/>
      <c r="B186" s="34"/>
      <c r="C186" s="118" t="s">
        <v>433</v>
      </c>
      <c r="D186" s="118"/>
      <c r="E186" s="118"/>
      <c r="F186" s="118"/>
      <c r="G186" s="118"/>
      <c r="H186" s="118"/>
    </row>
    <row r="187" spans="1:8" s="29" customFormat="1" ht="53.25" customHeight="1">
      <c r="A187" s="34"/>
      <c r="B187" s="34"/>
      <c r="C187" s="118" t="s">
        <v>434</v>
      </c>
      <c r="D187" s="118"/>
      <c r="E187" s="118"/>
      <c r="F187" s="118"/>
      <c r="G187" s="118"/>
      <c r="H187" s="118"/>
    </row>
    <row r="188" spans="1:8" s="29" customFormat="1" ht="64.5" customHeight="1">
      <c r="A188" s="34"/>
      <c r="B188" s="34"/>
      <c r="C188" s="118" t="s">
        <v>435</v>
      </c>
      <c r="D188" s="118"/>
      <c r="E188" s="118"/>
      <c r="F188" s="118"/>
      <c r="G188" s="118"/>
      <c r="H188" s="118"/>
    </row>
    <row r="189" spans="1:8" s="29" customFormat="1" ht="13.5" customHeight="1">
      <c r="A189" s="34"/>
      <c r="B189" s="34"/>
      <c r="C189" s="127" t="s">
        <v>383</v>
      </c>
      <c r="D189" s="127"/>
      <c r="E189" s="127"/>
      <c r="F189" s="127"/>
      <c r="G189" s="127"/>
      <c r="H189" s="127"/>
    </row>
    <row r="190" spans="1:8" s="29" customFormat="1" ht="14.25" customHeight="1">
      <c r="A190" s="34"/>
      <c r="B190" s="34"/>
      <c r="C190" s="118" t="s">
        <v>332</v>
      </c>
      <c r="D190" s="118"/>
      <c r="E190" s="118"/>
      <c r="F190" s="118"/>
      <c r="G190" s="118"/>
      <c r="H190" s="118"/>
    </row>
    <row r="191" spans="1:8" s="29" customFormat="1" ht="18" customHeight="1">
      <c r="A191" s="34"/>
      <c r="B191" s="34"/>
      <c r="C191" s="118" t="s">
        <v>384</v>
      </c>
      <c r="D191" s="118"/>
      <c r="E191" s="118"/>
      <c r="F191" s="118"/>
      <c r="G191" s="118"/>
      <c r="H191" s="118"/>
    </row>
    <row r="192" spans="1:8" s="29" customFormat="1" ht="25.5" customHeight="1">
      <c r="A192" s="34"/>
      <c r="B192" s="34"/>
      <c r="C192" s="118" t="s">
        <v>385</v>
      </c>
      <c r="D192" s="118"/>
      <c r="E192" s="118"/>
      <c r="F192" s="118"/>
      <c r="G192" s="118"/>
      <c r="H192" s="118"/>
    </row>
    <row r="193" spans="1:8" s="29" customFormat="1" ht="14.25" customHeight="1">
      <c r="A193" s="34"/>
      <c r="B193" s="34"/>
      <c r="C193" s="118" t="s">
        <v>111</v>
      </c>
      <c r="D193" s="118"/>
      <c r="E193" s="118"/>
      <c r="F193" s="118"/>
      <c r="G193" s="118"/>
      <c r="H193" s="118"/>
    </row>
    <row r="194" spans="1:8" s="29" customFormat="1" ht="28.5" customHeight="1">
      <c r="A194" s="34"/>
      <c r="B194" s="34"/>
      <c r="C194" s="118" t="s">
        <v>386</v>
      </c>
      <c r="D194" s="118"/>
      <c r="E194" s="118"/>
      <c r="F194" s="118"/>
      <c r="G194" s="118"/>
      <c r="H194" s="118"/>
    </row>
    <row r="195" spans="1:8" s="29" customFormat="1" ht="26.25" customHeight="1">
      <c r="A195" s="34"/>
      <c r="B195" s="34"/>
      <c r="C195" s="118" t="s">
        <v>387</v>
      </c>
      <c r="D195" s="118"/>
      <c r="E195" s="118"/>
      <c r="F195" s="118"/>
      <c r="G195" s="118"/>
      <c r="H195" s="118"/>
    </row>
    <row r="196" spans="1:8" s="29" customFormat="1" ht="14.25" customHeight="1">
      <c r="A196" s="34"/>
      <c r="B196" s="34"/>
      <c r="C196" s="120" t="s">
        <v>335</v>
      </c>
      <c r="D196" s="120"/>
      <c r="E196" s="120"/>
      <c r="F196" s="120"/>
      <c r="G196" s="120"/>
      <c r="H196" s="120"/>
    </row>
    <row r="197" spans="1:8" s="29" customFormat="1" ht="13.5" customHeight="1">
      <c r="A197" s="34"/>
      <c r="B197" s="34"/>
      <c r="C197" s="120" t="s">
        <v>112</v>
      </c>
      <c r="D197" s="120"/>
      <c r="E197" s="120"/>
      <c r="F197" s="120"/>
      <c r="G197" s="120"/>
      <c r="H197" s="120"/>
    </row>
    <row r="198" spans="1:8" s="29" customFormat="1" ht="68.25" customHeight="1">
      <c r="A198" s="34"/>
      <c r="B198" s="34"/>
      <c r="C198" s="128" t="s">
        <v>297</v>
      </c>
      <c r="D198" s="128"/>
      <c r="E198" s="128"/>
      <c r="F198" s="128"/>
      <c r="G198" s="128"/>
      <c r="H198" s="128"/>
    </row>
    <row r="199" spans="1:8" s="29" customFormat="1" ht="66" customHeight="1">
      <c r="A199" s="34"/>
      <c r="B199" s="34"/>
      <c r="C199" s="128" t="s">
        <v>470</v>
      </c>
      <c r="D199" s="128"/>
      <c r="E199" s="128"/>
      <c r="F199" s="128"/>
      <c r="G199" s="128"/>
      <c r="H199" s="128"/>
    </row>
    <row r="200" spans="1:8" s="29" customFormat="1" ht="42" customHeight="1">
      <c r="A200" s="34"/>
      <c r="B200" s="34"/>
      <c r="C200" s="128" t="s">
        <v>298</v>
      </c>
      <c r="D200" s="128"/>
      <c r="E200" s="128"/>
      <c r="F200" s="128"/>
      <c r="G200" s="128"/>
      <c r="H200" s="128"/>
    </row>
    <row r="201" spans="1:8" s="29" customFormat="1" ht="27.75" customHeight="1">
      <c r="A201" s="34"/>
      <c r="B201" s="34"/>
      <c r="C201" s="128" t="s">
        <v>337</v>
      </c>
      <c r="D201" s="128"/>
      <c r="E201" s="128"/>
      <c r="F201" s="128"/>
      <c r="G201" s="128"/>
      <c r="H201" s="128"/>
    </row>
    <row r="202" spans="1:8" s="29" customFormat="1" ht="27.75" customHeight="1">
      <c r="A202" s="34"/>
      <c r="B202" s="34"/>
      <c r="C202" s="128" t="s">
        <v>299</v>
      </c>
      <c r="D202" s="128"/>
      <c r="E202" s="128"/>
      <c r="F202" s="128"/>
      <c r="G202" s="128"/>
      <c r="H202" s="128"/>
    </row>
    <row r="203" spans="1:8" s="29" customFormat="1" ht="54" customHeight="1">
      <c r="A203" s="34"/>
      <c r="B203" s="34"/>
      <c r="C203" s="128" t="s">
        <v>300</v>
      </c>
      <c r="D203" s="128"/>
      <c r="E203" s="128"/>
      <c r="F203" s="128"/>
      <c r="G203" s="128"/>
      <c r="H203" s="128"/>
    </row>
    <row r="204" spans="1:8" s="29" customFormat="1" ht="27.75" customHeight="1">
      <c r="A204" s="34"/>
      <c r="B204" s="34"/>
      <c r="C204" s="128" t="s">
        <v>336</v>
      </c>
      <c r="D204" s="128"/>
      <c r="E204" s="128"/>
      <c r="F204" s="128"/>
      <c r="G204" s="128"/>
      <c r="H204" s="128"/>
    </row>
    <row r="205" spans="1:8" s="29" customFormat="1" ht="27.75" customHeight="1">
      <c r="A205" s="34"/>
      <c r="B205" s="34"/>
      <c r="C205" s="128" t="s">
        <v>301</v>
      </c>
      <c r="D205" s="128"/>
      <c r="E205" s="128"/>
      <c r="F205" s="128"/>
      <c r="G205" s="128"/>
      <c r="H205" s="128"/>
    </row>
    <row r="206" spans="1:8" s="29" customFormat="1" ht="13.5" customHeight="1">
      <c r="A206" s="34"/>
      <c r="B206" s="34"/>
      <c r="C206" s="127" t="s">
        <v>113</v>
      </c>
      <c r="D206" s="127"/>
      <c r="E206" s="127"/>
      <c r="F206" s="127"/>
      <c r="G206" s="127"/>
      <c r="H206" s="127"/>
    </row>
    <row r="207" spans="1:8" s="29" customFormat="1" ht="29.25" customHeight="1">
      <c r="A207" s="34"/>
      <c r="B207" s="34"/>
      <c r="C207" s="128" t="s">
        <v>302</v>
      </c>
      <c r="D207" s="128"/>
      <c r="E207" s="128"/>
      <c r="F207" s="128"/>
      <c r="G207" s="128"/>
      <c r="H207" s="128"/>
    </row>
    <row r="208" spans="1:8" s="29" customFormat="1" ht="15.75" customHeight="1">
      <c r="A208" s="34"/>
      <c r="B208" s="34"/>
      <c r="C208" s="128" t="s">
        <v>341</v>
      </c>
      <c r="D208" s="128"/>
      <c r="E208" s="128"/>
      <c r="F208" s="128"/>
      <c r="G208" s="128"/>
      <c r="H208" s="128"/>
    </row>
    <row r="209" spans="1:8" s="29" customFormat="1" ht="27.75" customHeight="1">
      <c r="A209" s="34"/>
      <c r="B209" s="34"/>
      <c r="C209" s="128" t="s">
        <v>307</v>
      </c>
      <c r="D209" s="128"/>
      <c r="E209" s="128"/>
      <c r="F209" s="128"/>
      <c r="G209" s="128"/>
      <c r="H209" s="128"/>
    </row>
    <row r="210" spans="1:8" s="29" customFormat="1" ht="27" customHeight="1">
      <c r="A210" s="34"/>
      <c r="B210" s="46"/>
      <c r="C210" s="118" t="s">
        <v>338</v>
      </c>
      <c r="D210" s="118"/>
      <c r="E210" s="118"/>
      <c r="F210" s="118"/>
      <c r="G210" s="118"/>
      <c r="H210" s="118"/>
    </row>
    <row r="211" spans="1:8" s="29" customFormat="1" ht="25.5" customHeight="1">
      <c r="A211" s="34"/>
      <c r="B211" s="34"/>
      <c r="C211" s="128" t="s">
        <v>457</v>
      </c>
      <c r="D211" s="128"/>
      <c r="E211" s="128"/>
      <c r="F211" s="128"/>
      <c r="G211" s="128"/>
      <c r="H211" s="128"/>
    </row>
    <row r="212" spans="1:8" s="29" customFormat="1" ht="27" customHeight="1">
      <c r="A212" s="34"/>
      <c r="B212" s="34"/>
      <c r="C212" s="128" t="s">
        <v>306</v>
      </c>
      <c r="D212" s="128"/>
      <c r="E212" s="128"/>
      <c r="F212" s="128"/>
      <c r="G212" s="128"/>
      <c r="H212" s="128"/>
    </row>
    <row r="213" spans="1:8" s="29" customFormat="1" ht="12" customHeight="1">
      <c r="A213" s="34"/>
      <c r="B213" s="34"/>
      <c r="C213" s="128" t="s">
        <v>442</v>
      </c>
      <c r="D213" s="128"/>
      <c r="E213" s="128"/>
      <c r="F213" s="128"/>
      <c r="G213" s="128"/>
      <c r="H213" s="128"/>
    </row>
    <row r="214" spans="1:8" s="29" customFormat="1" ht="27.75" customHeight="1">
      <c r="A214" s="34"/>
      <c r="B214" s="34"/>
      <c r="C214" s="128" t="s">
        <v>443</v>
      </c>
      <c r="D214" s="128"/>
      <c r="E214" s="128"/>
      <c r="F214" s="128"/>
      <c r="G214" s="128"/>
      <c r="H214" s="128"/>
    </row>
    <row r="215" spans="1:8" s="29" customFormat="1" ht="27.75" customHeight="1">
      <c r="A215" s="34"/>
      <c r="B215" s="34"/>
      <c r="C215" s="128" t="s">
        <v>303</v>
      </c>
      <c r="D215" s="128"/>
      <c r="E215" s="128"/>
      <c r="F215" s="128"/>
      <c r="G215" s="128"/>
      <c r="H215" s="128"/>
    </row>
    <row r="216" spans="1:8" s="29" customFormat="1" ht="15.75" customHeight="1">
      <c r="A216" s="34"/>
      <c r="B216" s="34"/>
      <c r="C216" s="128" t="s">
        <v>339</v>
      </c>
      <c r="D216" s="128"/>
      <c r="E216" s="128"/>
      <c r="F216" s="128"/>
      <c r="G216" s="128"/>
      <c r="H216" s="128"/>
    </row>
    <row r="217" spans="1:8" s="29" customFormat="1" ht="15.75" customHeight="1">
      <c r="A217" s="34"/>
      <c r="B217" s="34"/>
      <c r="C217" s="128" t="s">
        <v>340</v>
      </c>
      <c r="D217" s="128"/>
      <c r="E217" s="128"/>
      <c r="F217" s="128"/>
      <c r="G217" s="128"/>
      <c r="H217" s="128"/>
    </row>
    <row r="218" spans="1:8" s="29" customFormat="1" ht="42" customHeight="1">
      <c r="A218" s="34"/>
      <c r="B218" s="34"/>
      <c r="C218" s="128" t="s">
        <v>389</v>
      </c>
      <c r="D218" s="128"/>
      <c r="E218" s="128"/>
      <c r="F218" s="128"/>
      <c r="G218" s="128"/>
      <c r="H218" s="128"/>
    </row>
    <row r="219" spans="1:8" s="29" customFormat="1" ht="39.75" customHeight="1">
      <c r="A219" s="34"/>
      <c r="B219" s="34"/>
      <c r="C219" s="128" t="s">
        <v>309</v>
      </c>
      <c r="D219" s="128"/>
      <c r="E219" s="128"/>
      <c r="F219" s="128"/>
      <c r="G219" s="128"/>
      <c r="H219" s="128"/>
    </row>
    <row r="220" spans="1:8" s="29" customFormat="1" ht="17.25" customHeight="1">
      <c r="A220" s="34"/>
      <c r="B220" s="34"/>
      <c r="C220" s="128" t="s">
        <v>308</v>
      </c>
      <c r="D220" s="128"/>
      <c r="E220" s="128"/>
      <c r="F220" s="128"/>
      <c r="G220" s="128"/>
      <c r="H220" s="128"/>
    </row>
    <row r="221" spans="1:8" s="29" customFormat="1" ht="54.75" customHeight="1">
      <c r="A221" s="34"/>
      <c r="B221" s="34"/>
      <c r="C221" s="128" t="s">
        <v>305</v>
      </c>
      <c r="D221" s="128"/>
      <c r="E221" s="128"/>
      <c r="F221" s="128"/>
      <c r="G221" s="128"/>
      <c r="H221" s="128"/>
    </row>
    <row r="222" spans="1:8" s="29" customFormat="1" ht="27" customHeight="1">
      <c r="A222" s="34"/>
      <c r="B222" s="34"/>
      <c r="C222" s="128" t="s">
        <v>344</v>
      </c>
      <c r="D222" s="128"/>
      <c r="E222" s="128"/>
      <c r="F222" s="128"/>
      <c r="G222" s="128"/>
      <c r="H222" s="128"/>
    </row>
    <row r="223" spans="1:8" s="29" customFormat="1" ht="16.5" customHeight="1">
      <c r="A223" s="34"/>
      <c r="B223" s="34"/>
      <c r="C223" s="128" t="s">
        <v>440</v>
      </c>
      <c r="D223" s="128"/>
      <c r="E223" s="128"/>
      <c r="F223" s="128"/>
      <c r="G223" s="128"/>
      <c r="H223" s="128"/>
    </row>
    <row r="224" spans="1:8" s="29" customFormat="1" ht="39" customHeight="1">
      <c r="A224" s="34"/>
      <c r="B224" s="34"/>
      <c r="C224" s="128" t="s">
        <v>441</v>
      </c>
      <c r="D224" s="128"/>
      <c r="E224" s="128"/>
      <c r="F224" s="128"/>
      <c r="G224" s="128"/>
      <c r="H224" s="128"/>
    </row>
    <row r="225" spans="1:8" s="29" customFormat="1" ht="27.75" customHeight="1">
      <c r="A225" s="34"/>
      <c r="B225" s="34"/>
      <c r="C225" s="128" t="s">
        <v>342</v>
      </c>
      <c r="D225" s="128"/>
      <c r="E225" s="128"/>
      <c r="F225" s="128"/>
      <c r="G225" s="128"/>
      <c r="H225" s="128"/>
    </row>
    <row r="226" spans="1:8" s="29" customFormat="1" ht="27.75" customHeight="1">
      <c r="A226" s="34"/>
      <c r="B226" s="34"/>
      <c r="C226" s="128" t="s">
        <v>343</v>
      </c>
      <c r="D226" s="128"/>
      <c r="E226" s="128"/>
      <c r="F226" s="128"/>
      <c r="G226" s="128"/>
      <c r="H226" s="128"/>
    </row>
    <row r="227" spans="1:8" s="29" customFormat="1" ht="15.75" customHeight="1">
      <c r="A227" s="34"/>
      <c r="B227" s="34"/>
      <c r="C227" s="128" t="s">
        <v>388</v>
      </c>
      <c r="D227" s="128"/>
      <c r="E227" s="128"/>
      <c r="F227" s="128"/>
      <c r="G227" s="128"/>
      <c r="H227" s="128"/>
    </row>
    <row r="228" spans="1:8" s="29" customFormat="1" ht="24.75" customHeight="1">
      <c r="A228" s="34"/>
      <c r="B228" s="34"/>
      <c r="C228" s="128" t="s">
        <v>345</v>
      </c>
      <c r="D228" s="128"/>
      <c r="E228" s="128"/>
      <c r="F228" s="128"/>
      <c r="G228" s="128"/>
      <c r="H228" s="128"/>
    </row>
    <row r="229" spans="1:8" s="29" customFormat="1" ht="32.25" customHeight="1">
      <c r="A229" s="34"/>
      <c r="B229" s="34"/>
      <c r="C229" s="128" t="s">
        <v>304</v>
      </c>
      <c r="D229" s="128"/>
      <c r="E229" s="128"/>
      <c r="F229" s="128"/>
      <c r="G229" s="128"/>
      <c r="H229" s="128"/>
    </row>
    <row r="230" spans="1:8" s="29" customFormat="1" ht="27.75" customHeight="1">
      <c r="A230" s="34"/>
      <c r="B230" s="34"/>
      <c r="C230" s="128" t="s">
        <v>444</v>
      </c>
      <c r="D230" s="128"/>
      <c r="E230" s="128"/>
      <c r="F230" s="128"/>
      <c r="G230" s="128"/>
      <c r="H230" s="128"/>
    </row>
    <row r="231" spans="1:8" s="29" customFormat="1" ht="14.25" customHeight="1">
      <c r="A231" s="34"/>
      <c r="B231" s="34"/>
      <c r="C231" s="67"/>
      <c r="D231" s="67"/>
      <c r="E231" s="67"/>
      <c r="F231" s="67"/>
      <c r="G231" s="67"/>
      <c r="H231" s="67"/>
    </row>
    <row r="232" spans="1:8" s="29" customFormat="1" ht="15.75" customHeight="1">
      <c r="A232" s="34"/>
      <c r="B232" s="34"/>
      <c r="C232" s="128" t="s">
        <v>340</v>
      </c>
      <c r="D232" s="128"/>
      <c r="E232" s="128"/>
      <c r="F232" s="128"/>
      <c r="G232" s="128"/>
      <c r="H232" s="128"/>
    </row>
    <row r="233" spans="1:8" s="29" customFormat="1" ht="24.75" customHeight="1">
      <c r="A233" s="34"/>
      <c r="B233" s="34"/>
      <c r="C233" s="128" t="s">
        <v>445</v>
      </c>
      <c r="D233" s="128"/>
      <c r="E233" s="128"/>
      <c r="F233" s="128"/>
      <c r="G233" s="128"/>
      <c r="H233" s="128"/>
    </row>
    <row r="234" spans="1:8" s="29" customFormat="1" ht="29.25" customHeight="1">
      <c r="A234" s="34"/>
      <c r="B234" s="34"/>
      <c r="C234" s="128" t="s">
        <v>446</v>
      </c>
      <c r="D234" s="128"/>
      <c r="E234" s="128"/>
      <c r="F234" s="128"/>
      <c r="G234" s="128"/>
      <c r="H234" s="128"/>
    </row>
    <row r="235" spans="1:8" s="29" customFormat="1" ht="21" customHeight="1">
      <c r="A235" s="34"/>
      <c r="B235" s="34">
        <v>60014</v>
      </c>
      <c r="C235" s="35" t="s">
        <v>177</v>
      </c>
      <c r="D235" s="30">
        <v>3600000</v>
      </c>
      <c r="E235" s="30">
        <v>422901</v>
      </c>
      <c r="F235" s="30">
        <v>0</v>
      </c>
      <c r="G235" s="30">
        <v>0</v>
      </c>
      <c r="H235" s="30">
        <f>D235+E235-F235</f>
        <v>4022901</v>
      </c>
    </row>
    <row r="236" spans="1:8" s="28" customFormat="1" ht="117" customHeight="1">
      <c r="A236" s="27"/>
      <c r="B236" s="27"/>
      <c r="C236" s="118" t="s">
        <v>471</v>
      </c>
      <c r="D236" s="118"/>
      <c r="E236" s="118"/>
      <c r="F236" s="118"/>
      <c r="G236" s="118"/>
      <c r="H236" s="118"/>
    </row>
    <row r="237" spans="1:8" s="29" customFormat="1" ht="18.75" customHeight="1">
      <c r="A237" s="34"/>
      <c r="B237" s="34">
        <v>60016</v>
      </c>
      <c r="C237" s="35" t="s">
        <v>174</v>
      </c>
      <c r="D237" s="30">
        <v>289984</v>
      </c>
      <c r="E237" s="30">
        <v>282000</v>
      </c>
      <c r="F237" s="30">
        <v>0</v>
      </c>
      <c r="G237" s="30">
        <v>0</v>
      </c>
      <c r="H237" s="30">
        <f>D237+E237-F237</f>
        <v>571984</v>
      </c>
    </row>
    <row r="238" spans="1:8" s="28" customFormat="1" ht="45" customHeight="1">
      <c r="A238" s="27"/>
      <c r="B238" s="27"/>
      <c r="C238" s="118" t="s">
        <v>175</v>
      </c>
      <c r="D238" s="118"/>
      <c r="E238" s="118"/>
      <c r="F238" s="118"/>
      <c r="G238" s="118"/>
      <c r="H238" s="118"/>
    </row>
    <row r="239" spans="1:8" s="29" customFormat="1" ht="30.75" customHeight="1">
      <c r="A239" s="34"/>
      <c r="B239" s="34"/>
      <c r="C239" s="128" t="s">
        <v>176</v>
      </c>
      <c r="D239" s="128"/>
      <c r="E239" s="128"/>
      <c r="F239" s="128"/>
      <c r="G239" s="128"/>
      <c r="H239" s="128"/>
    </row>
    <row r="240" spans="1:8" s="29" customFormat="1" ht="6.75" customHeight="1">
      <c r="A240" s="34"/>
      <c r="B240" s="34"/>
      <c r="C240" s="25"/>
      <c r="D240" s="25"/>
      <c r="E240" s="25"/>
      <c r="F240" s="25"/>
      <c r="G240" s="25"/>
      <c r="H240" s="25"/>
    </row>
    <row r="241" spans="1:8" s="26" customFormat="1" ht="23.25" customHeight="1">
      <c r="A241" s="31"/>
      <c r="B241" s="31">
        <v>700</v>
      </c>
      <c r="C241" s="32" t="s">
        <v>78</v>
      </c>
      <c r="D241" s="33">
        <v>4932272</v>
      </c>
      <c r="E241" s="33">
        <f>E242</f>
        <v>2350000</v>
      </c>
      <c r="F241" s="33">
        <f>F242</f>
        <v>0</v>
      </c>
      <c r="G241" s="33">
        <f>G242</f>
        <v>0</v>
      </c>
      <c r="H241" s="33">
        <f>D241+E241-F241</f>
        <v>7282272</v>
      </c>
    </row>
    <row r="242" spans="1:8" s="29" customFormat="1" ht="18" customHeight="1">
      <c r="A242" s="34"/>
      <c r="B242" s="34">
        <v>70005</v>
      </c>
      <c r="C242" s="35" t="s">
        <v>79</v>
      </c>
      <c r="D242" s="30">
        <v>4782272</v>
      </c>
      <c r="E242" s="30">
        <v>2350000</v>
      </c>
      <c r="F242" s="30">
        <v>0</v>
      </c>
      <c r="G242" s="30">
        <v>0</v>
      </c>
      <c r="H242" s="30">
        <f>D242+E242-F242</f>
        <v>7132272</v>
      </c>
    </row>
    <row r="243" spans="1:8" s="29" customFormat="1" ht="70.5" customHeight="1">
      <c r="A243" s="34"/>
      <c r="B243" s="34"/>
      <c r="C243" s="118" t="s">
        <v>293</v>
      </c>
      <c r="D243" s="118"/>
      <c r="E243" s="118"/>
      <c r="F243" s="118"/>
      <c r="G243" s="118"/>
      <c r="H243" s="118"/>
    </row>
    <row r="244" spans="1:8" s="28" customFormat="1" ht="6" customHeight="1">
      <c r="A244" s="27"/>
      <c r="B244" s="27"/>
      <c r="C244" s="25"/>
      <c r="D244" s="25"/>
      <c r="E244" s="25"/>
      <c r="F244" s="25"/>
      <c r="G244" s="25"/>
      <c r="H244" s="25"/>
    </row>
    <row r="245" spans="1:8" s="26" customFormat="1" ht="24" customHeight="1">
      <c r="A245" s="31"/>
      <c r="B245" s="31">
        <v>720</v>
      </c>
      <c r="C245" s="32" t="s">
        <v>101</v>
      </c>
      <c r="D245" s="33">
        <v>88058639</v>
      </c>
      <c r="E245" s="33">
        <f>E246</f>
        <v>0</v>
      </c>
      <c r="F245" s="33">
        <f>F246</f>
        <v>936014</v>
      </c>
      <c r="G245" s="33">
        <f>G246</f>
        <v>0</v>
      </c>
      <c r="H245" s="33">
        <f>D245+E245-F245</f>
        <v>87122625</v>
      </c>
    </row>
    <row r="246" spans="1:8" s="29" customFormat="1" ht="17.25" customHeight="1">
      <c r="A246" s="34"/>
      <c r="B246" s="34">
        <v>72095</v>
      </c>
      <c r="C246" s="35" t="s">
        <v>74</v>
      </c>
      <c r="D246" s="30">
        <v>88058639</v>
      </c>
      <c r="E246" s="30">
        <v>0</v>
      </c>
      <c r="F246" s="30">
        <v>936014</v>
      </c>
      <c r="G246" s="30">
        <v>0</v>
      </c>
      <c r="H246" s="30">
        <f>D246+E246-F246</f>
        <v>87122625</v>
      </c>
    </row>
    <row r="247" spans="1:8" s="29" customFormat="1" ht="12" customHeight="1">
      <c r="A247" s="34"/>
      <c r="B247" s="34"/>
      <c r="C247" s="127" t="s">
        <v>106</v>
      </c>
      <c r="D247" s="127"/>
      <c r="E247" s="127"/>
      <c r="F247" s="127"/>
      <c r="G247" s="127"/>
      <c r="H247" s="127"/>
    </row>
    <row r="248" spans="1:8" s="29" customFormat="1" ht="42.75" customHeight="1">
      <c r="A248" s="34"/>
      <c r="B248" s="34"/>
      <c r="C248" s="118" t="s">
        <v>203</v>
      </c>
      <c r="D248" s="118"/>
      <c r="E248" s="118"/>
      <c r="F248" s="118"/>
      <c r="G248" s="118"/>
      <c r="H248" s="118"/>
    </row>
    <row r="249" spans="1:8" s="29" customFormat="1" ht="31.5" customHeight="1">
      <c r="A249" s="34"/>
      <c r="B249" s="34"/>
      <c r="C249" s="118" t="s">
        <v>204</v>
      </c>
      <c r="D249" s="118"/>
      <c r="E249" s="118"/>
      <c r="F249" s="118"/>
      <c r="G249" s="118"/>
      <c r="H249" s="118"/>
    </row>
    <row r="250" spans="1:8" s="29" customFormat="1" ht="3.75" customHeight="1">
      <c r="A250" s="34"/>
      <c r="B250" s="46"/>
      <c r="C250" s="25"/>
      <c r="D250" s="25"/>
      <c r="E250" s="25"/>
      <c r="F250" s="25"/>
      <c r="G250" s="25"/>
      <c r="H250" s="25"/>
    </row>
    <row r="251" spans="1:8" s="100" customFormat="1" ht="23.25" customHeight="1">
      <c r="A251" s="97"/>
      <c r="B251" s="97">
        <v>750</v>
      </c>
      <c r="C251" s="98" t="s">
        <v>94</v>
      </c>
      <c r="D251" s="99">
        <v>188149556</v>
      </c>
      <c r="E251" s="99">
        <f>E252+E263+E276</f>
        <v>15623872</v>
      </c>
      <c r="F251" s="99">
        <f>F252+F263+F276</f>
        <v>483202</v>
      </c>
      <c r="G251" s="99">
        <f>G252+G263+G276</f>
        <v>200377</v>
      </c>
      <c r="H251" s="99">
        <f>D251+E251-F251</f>
        <v>203290226</v>
      </c>
    </row>
    <row r="252" spans="1:8" s="29" customFormat="1" ht="18.75" customHeight="1">
      <c r="A252" s="34"/>
      <c r="B252" s="34">
        <v>75018</v>
      </c>
      <c r="C252" s="35" t="s">
        <v>95</v>
      </c>
      <c r="D252" s="30">
        <v>145163290</v>
      </c>
      <c r="E252" s="30">
        <v>815619</v>
      </c>
      <c r="F252" s="30">
        <v>463592</v>
      </c>
      <c r="G252" s="30">
        <v>100377</v>
      </c>
      <c r="H252" s="30">
        <f>D252+E252-F252</f>
        <v>145515317</v>
      </c>
    </row>
    <row r="253" spans="1:8" s="29" customFormat="1" ht="12.75" customHeight="1">
      <c r="A253" s="34"/>
      <c r="B253" s="34"/>
      <c r="C253" s="127" t="s">
        <v>292</v>
      </c>
      <c r="D253" s="127"/>
      <c r="E253" s="127"/>
      <c r="F253" s="127"/>
      <c r="G253" s="127"/>
      <c r="H253" s="127"/>
    </row>
    <row r="254" spans="1:8" s="29" customFormat="1" ht="42.75" customHeight="1">
      <c r="A254" s="34"/>
      <c r="B254" s="34"/>
      <c r="C254" s="118" t="s">
        <v>346</v>
      </c>
      <c r="D254" s="118"/>
      <c r="E254" s="118"/>
      <c r="F254" s="118"/>
      <c r="G254" s="118"/>
      <c r="H254" s="118"/>
    </row>
    <row r="255" spans="1:8" s="29" customFormat="1" ht="27" customHeight="1">
      <c r="A255" s="34"/>
      <c r="B255" s="34"/>
      <c r="C255" s="118" t="s">
        <v>294</v>
      </c>
      <c r="D255" s="118"/>
      <c r="E255" s="118"/>
      <c r="F255" s="118"/>
      <c r="G255" s="118"/>
      <c r="H255" s="118"/>
    </row>
    <row r="256" spans="1:8" s="29" customFormat="1" ht="16.5" customHeight="1">
      <c r="A256" s="34"/>
      <c r="B256" s="34"/>
      <c r="C256" s="127" t="s">
        <v>106</v>
      </c>
      <c r="D256" s="127"/>
      <c r="E256" s="127"/>
      <c r="F256" s="127"/>
      <c r="G256" s="127"/>
      <c r="H256" s="127"/>
    </row>
    <row r="257" spans="1:8" s="29" customFormat="1" ht="42" customHeight="1">
      <c r="A257" s="34"/>
      <c r="B257" s="34"/>
      <c r="C257" s="130" t="s">
        <v>205</v>
      </c>
      <c r="D257" s="130"/>
      <c r="E257" s="130"/>
      <c r="F257" s="130"/>
      <c r="G257" s="130"/>
      <c r="H257" s="130"/>
    </row>
    <row r="258" spans="1:8" s="29" customFormat="1" ht="28.5" customHeight="1">
      <c r="A258" s="34"/>
      <c r="B258" s="34"/>
      <c r="C258" s="130" t="s">
        <v>314</v>
      </c>
      <c r="D258" s="130"/>
      <c r="E258" s="130"/>
      <c r="F258" s="130"/>
      <c r="G258" s="130"/>
      <c r="H258" s="130"/>
    </row>
    <row r="259" spans="1:8" s="29" customFormat="1" ht="27" customHeight="1">
      <c r="A259" s="34"/>
      <c r="B259" s="34"/>
      <c r="C259" s="127" t="s">
        <v>209</v>
      </c>
      <c r="D259" s="127"/>
      <c r="E259" s="127"/>
      <c r="F259" s="127"/>
      <c r="G259" s="127"/>
      <c r="H259" s="127"/>
    </row>
    <row r="260" spans="1:8" s="29" customFormat="1" ht="40.5" customHeight="1">
      <c r="A260" s="34"/>
      <c r="B260" s="34"/>
      <c r="C260" s="118" t="s">
        <v>210</v>
      </c>
      <c r="D260" s="118"/>
      <c r="E260" s="118"/>
      <c r="F260" s="118"/>
      <c r="G260" s="118"/>
      <c r="H260" s="118"/>
    </row>
    <row r="261" spans="1:8" s="29" customFormat="1" ht="14.25" customHeight="1">
      <c r="A261" s="34"/>
      <c r="B261" s="34"/>
      <c r="C261" s="118" t="s">
        <v>347</v>
      </c>
      <c r="D261" s="118"/>
      <c r="E261" s="118"/>
      <c r="F261" s="118"/>
      <c r="G261" s="118"/>
      <c r="H261" s="118"/>
    </row>
    <row r="262" spans="1:8" s="29" customFormat="1" ht="29.25" customHeight="1">
      <c r="A262" s="34"/>
      <c r="B262" s="34"/>
      <c r="C262" s="130" t="s">
        <v>207</v>
      </c>
      <c r="D262" s="130"/>
      <c r="E262" s="130"/>
      <c r="F262" s="130"/>
      <c r="G262" s="130"/>
      <c r="H262" s="130"/>
    </row>
    <row r="263" spans="1:8" s="29" customFormat="1" ht="19.5" customHeight="1">
      <c r="A263" s="34"/>
      <c r="B263" s="34">
        <v>75075</v>
      </c>
      <c r="C263" s="35" t="s">
        <v>96</v>
      </c>
      <c r="D263" s="30">
        <v>35670410</v>
      </c>
      <c r="E263" s="30">
        <v>14608253</v>
      </c>
      <c r="F263" s="30">
        <v>19610</v>
      </c>
      <c r="G263" s="30">
        <v>100000</v>
      </c>
      <c r="H263" s="30">
        <f>D263+E263-F263</f>
        <v>50259053</v>
      </c>
    </row>
    <row r="264" spans="1:8" s="29" customFormat="1" ht="18.75" customHeight="1">
      <c r="A264" s="34"/>
      <c r="B264" s="34"/>
      <c r="C264" s="120" t="s">
        <v>83</v>
      </c>
      <c r="D264" s="120"/>
      <c r="E264" s="120"/>
      <c r="F264" s="120"/>
      <c r="G264" s="120"/>
      <c r="H264" s="120"/>
    </row>
    <row r="265" spans="1:8" s="29" customFormat="1" ht="27.75" customHeight="1">
      <c r="A265" s="34"/>
      <c r="B265" s="34"/>
      <c r="C265" s="128" t="s">
        <v>259</v>
      </c>
      <c r="D265" s="128"/>
      <c r="E265" s="128"/>
      <c r="F265" s="128"/>
      <c r="G265" s="128"/>
      <c r="H265" s="128"/>
    </row>
    <row r="266" spans="1:8" s="29" customFormat="1" ht="41.25" customHeight="1">
      <c r="A266" s="34"/>
      <c r="B266" s="34"/>
      <c r="C266" s="128" t="s">
        <v>198</v>
      </c>
      <c r="D266" s="128"/>
      <c r="E266" s="128"/>
      <c r="F266" s="128"/>
      <c r="G266" s="128"/>
      <c r="H266" s="128"/>
    </row>
    <row r="267" spans="1:8" s="29" customFormat="1" ht="30" customHeight="1">
      <c r="A267" s="34"/>
      <c r="B267" s="34"/>
      <c r="C267" s="118" t="s">
        <v>472</v>
      </c>
      <c r="D267" s="118"/>
      <c r="E267" s="118"/>
      <c r="F267" s="118"/>
      <c r="G267" s="118"/>
      <c r="H267" s="118"/>
    </row>
    <row r="268" spans="1:8" s="10" customFormat="1" ht="15" customHeight="1">
      <c r="A268" s="8"/>
      <c r="B268" s="8"/>
      <c r="C268" s="129" t="s">
        <v>246</v>
      </c>
      <c r="D268" s="129"/>
      <c r="E268" s="129"/>
      <c r="F268" s="129"/>
      <c r="G268" s="129"/>
      <c r="H268" s="129"/>
    </row>
    <row r="269" spans="1:8" s="29" customFormat="1" ht="14.25" customHeight="1">
      <c r="A269" s="34"/>
      <c r="B269" s="34"/>
      <c r="C269" s="118" t="s">
        <v>247</v>
      </c>
      <c r="D269" s="118"/>
      <c r="E269" s="118"/>
      <c r="F269" s="118"/>
      <c r="G269" s="118"/>
      <c r="H269" s="118"/>
    </row>
    <row r="270" spans="1:8" s="29" customFormat="1" ht="27" customHeight="1">
      <c r="A270" s="34"/>
      <c r="B270" s="46"/>
      <c r="C270" s="118" t="s">
        <v>348</v>
      </c>
      <c r="D270" s="118"/>
      <c r="E270" s="118"/>
      <c r="F270" s="118"/>
      <c r="G270" s="118"/>
      <c r="H270" s="118"/>
    </row>
    <row r="271" spans="1:8" s="29" customFormat="1" ht="41.25" customHeight="1">
      <c r="A271" s="34"/>
      <c r="B271" s="46"/>
      <c r="C271" s="118" t="s">
        <v>473</v>
      </c>
      <c r="D271" s="118"/>
      <c r="E271" s="118"/>
      <c r="F271" s="118"/>
      <c r="G271" s="118"/>
      <c r="H271" s="118"/>
    </row>
    <row r="272" spans="1:8" s="10" customFormat="1" ht="30.75" customHeight="1">
      <c r="A272" s="8"/>
      <c r="B272" s="8"/>
      <c r="C272" s="126" t="s">
        <v>315</v>
      </c>
      <c r="D272" s="126"/>
      <c r="E272" s="126"/>
      <c r="F272" s="126"/>
      <c r="G272" s="126"/>
      <c r="H272" s="126"/>
    </row>
    <row r="273" spans="1:8" s="29" customFormat="1" ht="29.25" customHeight="1">
      <c r="A273" s="34"/>
      <c r="B273" s="34"/>
      <c r="C273" s="118" t="s">
        <v>253</v>
      </c>
      <c r="D273" s="118"/>
      <c r="E273" s="118"/>
      <c r="F273" s="118"/>
      <c r="G273" s="118"/>
      <c r="H273" s="118"/>
    </row>
    <row r="274" spans="1:8" s="29" customFormat="1" ht="27" customHeight="1">
      <c r="A274" s="34"/>
      <c r="B274" s="46"/>
      <c r="C274" s="118" t="s">
        <v>349</v>
      </c>
      <c r="D274" s="118"/>
      <c r="E274" s="118"/>
      <c r="F274" s="118"/>
      <c r="G274" s="118"/>
      <c r="H274" s="118"/>
    </row>
    <row r="275" spans="1:8" s="29" customFormat="1" ht="39" customHeight="1">
      <c r="A275" s="34"/>
      <c r="B275" s="34"/>
      <c r="C275" s="118" t="s">
        <v>254</v>
      </c>
      <c r="D275" s="118"/>
      <c r="E275" s="118"/>
      <c r="F275" s="118"/>
      <c r="G275" s="118"/>
      <c r="H275" s="118"/>
    </row>
    <row r="276" spans="1:8" s="29" customFormat="1" ht="18.75" customHeight="1">
      <c r="A276" s="34"/>
      <c r="B276" s="34">
        <v>75095</v>
      </c>
      <c r="C276" s="35" t="s">
        <v>74</v>
      </c>
      <c r="D276" s="30">
        <v>4609856</v>
      </c>
      <c r="E276" s="30">
        <v>200000</v>
      </c>
      <c r="F276" s="30">
        <v>0</v>
      </c>
      <c r="G276" s="30">
        <v>0</v>
      </c>
      <c r="H276" s="30">
        <f>D276+E276-F276</f>
        <v>4809856</v>
      </c>
    </row>
    <row r="277" spans="1:8" s="29" customFormat="1" ht="45" customHeight="1">
      <c r="A277" s="34"/>
      <c r="B277" s="34"/>
      <c r="C277" s="128" t="s">
        <v>201</v>
      </c>
      <c r="D277" s="128"/>
      <c r="E277" s="128"/>
      <c r="F277" s="128"/>
      <c r="G277" s="128"/>
      <c r="H277" s="128"/>
    </row>
    <row r="278" spans="1:8" s="29" customFormat="1" ht="5.25" customHeight="1">
      <c r="A278" s="34"/>
      <c r="B278" s="34"/>
      <c r="C278" s="25"/>
      <c r="D278" s="25"/>
      <c r="E278" s="25"/>
      <c r="F278" s="25"/>
      <c r="G278" s="25"/>
      <c r="H278" s="25"/>
    </row>
    <row r="279" spans="1:8" s="26" customFormat="1" ht="23.25" customHeight="1">
      <c r="A279" s="31"/>
      <c r="B279" s="31">
        <v>758</v>
      </c>
      <c r="C279" s="32" t="s">
        <v>270</v>
      </c>
      <c r="D279" s="33">
        <v>34121931</v>
      </c>
      <c r="E279" s="33">
        <f>E280+E282</f>
        <v>275642</v>
      </c>
      <c r="F279" s="33">
        <f>F280+F282</f>
        <v>7000000</v>
      </c>
      <c r="G279" s="33">
        <f>G280+G282</f>
        <v>0</v>
      </c>
      <c r="H279" s="33">
        <f>D279+E279-F279</f>
        <v>27397573</v>
      </c>
    </row>
    <row r="280" spans="1:8" s="78" customFormat="1" ht="27" customHeight="1">
      <c r="A280" s="75"/>
      <c r="B280" s="76">
        <v>75801</v>
      </c>
      <c r="C280" s="77" t="s">
        <v>182</v>
      </c>
      <c r="D280" s="79">
        <v>0</v>
      </c>
      <c r="E280" s="79">
        <v>275642</v>
      </c>
      <c r="F280" s="79">
        <v>0</v>
      </c>
      <c r="G280" s="79">
        <v>0</v>
      </c>
      <c r="H280" s="79">
        <f>D280+E280-F280</f>
        <v>275642</v>
      </c>
    </row>
    <row r="281" spans="1:8" s="78" customFormat="1" ht="54" customHeight="1">
      <c r="A281" s="75"/>
      <c r="B281" s="76"/>
      <c r="C281" s="118" t="s">
        <v>271</v>
      </c>
      <c r="D281" s="118"/>
      <c r="E281" s="118"/>
      <c r="F281" s="118"/>
      <c r="G281" s="118"/>
      <c r="H281" s="118"/>
    </row>
    <row r="282" spans="1:8" s="29" customFormat="1" ht="22.5" customHeight="1">
      <c r="A282" s="34"/>
      <c r="B282" s="34">
        <v>75818</v>
      </c>
      <c r="C282" s="35" t="s">
        <v>272</v>
      </c>
      <c r="D282" s="30">
        <v>34121931</v>
      </c>
      <c r="E282" s="30">
        <v>0</v>
      </c>
      <c r="F282" s="30">
        <v>7000000</v>
      </c>
      <c r="G282" s="30">
        <v>0</v>
      </c>
      <c r="H282" s="30">
        <f>D282+E282-F282</f>
        <v>27121931</v>
      </c>
    </row>
    <row r="283" spans="1:8" s="29" customFormat="1" ht="27" customHeight="1">
      <c r="A283" s="34"/>
      <c r="B283" s="34"/>
      <c r="C283" s="118" t="s">
        <v>291</v>
      </c>
      <c r="D283" s="118"/>
      <c r="E283" s="118"/>
      <c r="F283" s="118"/>
      <c r="G283" s="118"/>
      <c r="H283" s="118"/>
    </row>
    <row r="284" spans="1:8" s="78" customFormat="1" ht="6" customHeight="1">
      <c r="A284" s="75"/>
      <c r="B284" s="76"/>
      <c r="C284" s="25"/>
      <c r="D284" s="25"/>
      <c r="E284" s="25"/>
      <c r="F284" s="25"/>
      <c r="G284" s="25"/>
      <c r="H284" s="25"/>
    </row>
    <row r="285" spans="1:8" s="91" customFormat="1" ht="23.25" customHeight="1">
      <c r="A285" s="89"/>
      <c r="B285" s="89">
        <v>801</v>
      </c>
      <c r="C285" s="101" t="s">
        <v>37</v>
      </c>
      <c r="D285" s="90">
        <v>93254775.02</v>
      </c>
      <c r="E285" s="90">
        <f>E297+E286+E292+E304+E319+E321+E287+E296+E309+E298</f>
        <v>1882523</v>
      </c>
      <c r="F285" s="90">
        <f>F297+F286+F292+F304+F319+F321+F287+F296+F309+F298</f>
        <v>1327666</v>
      </c>
      <c r="G285" s="90">
        <f>G297+G286+G292+G304+G319+G321+G287+G296+G309+G298</f>
        <v>0</v>
      </c>
      <c r="H285" s="90">
        <f>D285+E285-F285</f>
        <v>93809632.02</v>
      </c>
    </row>
    <row r="286" spans="1:8" s="29" customFormat="1" ht="21" customHeight="1">
      <c r="A286" s="34"/>
      <c r="B286" s="34">
        <v>80102</v>
      </c>
      <c r="C286" s="35" t="s">
        <v>104</v>
      </c>
      <c r="D286" s="30">
        <v>21992516.02</v>
      </c>
      <c r="E286" s="30">
        <v>504213</v>
      </c>
      <c r="F286" s="30">
        <v>0</v>
      </c>
      <c r="G286" s="30">
        <v>0</v>
      </c>
      <c r="H286" s="30">
        <f>D286+E286-F286</f>
        <v>22496729.02</v>
      </c>
    </row>
    <row r="287" spans="1:8" s="29" customFormat="1" ht="18.75" customHeight="1">
      <c r="A287" s="34"/>
      <c r="B287" s="34">
        <v>80105</v>
      </c>
      <c r="C287" s="35" t="s">
        <v>183</v>
      </c>
      <c r="D287" s="30">
        <v>1367792</v>
      </c>
      <c r="E287" s="30">
        <v>9429</v>
      </c>
      <c r="F287" s="30">
        <v>0</v>
      </c>
      <c r="G287" s="30">
        <v>0</v>
      </c>
      <c r="H287" s="30">
        <f>D287+E287-F287</f>
        <v>1377221</v>
      </c>
    </row>
    <row r="288" spans="1:8" s="29" customFormat="1" ht="41.25" customHeight="1">
      <c r="A288" s="34"/>
      <c r="B288" s="34"/>
      <c r="C288" s="127" t="s">
        <v>359</v>
      </c>
      <c r="D288" s="127"/>
      <c r="E288" s="127"/>
      <c r="F288" s="127"/>
      <c r="G288" s="127"/>
      <c r="H288" s="127"/>
    </row>
    <row r="289" spans="1:8" s="29" customFormat="1" ht="13.5" customHeight="1">
      <c r="A289" s="34"/>
      <c r="B289" s="34"/>
      <c r="C289" s="118" t="s">
        <v>185</v>
      </c>
      <c r="D289" s="118"/>
      <c r="E289" s="118"/>
      <c r="F289" s="118"/>
      <c r="G289" s="118"/>
      <c r="H289" s="118"/>
    </row>
    <row r="290" spans="1:8" s="29" customFormat="1" ht="13.5" customHeight="1">
      <c r="A290" s="34"/>
      <c r="B290" s="34"/>
      <c r="C290" s="118" t="s">
        <v>350</v>
      </c>
      <c r="D290" s="118"/>
      <c r="E290" s="118"/>
      <c r="F290" s="118"/>
      <c r="G290" s="118"/>
      <c r="H290" s="118"/>
    </row>
    <row r="291" spans="1:8" s="29" customFormat="1" ht="25.5" customHeight="1">
      <c r="A291" s="34"/>
      <c r="B291" s="34"/>
      <c r="C291" s="118" t="s">
        <v>184</v>
      </c>
      <c r="D291" s="118"/>
      <c r="E291" s="118"/>
      <c r="F291" s="118"/>
      <c r="G291" s="118"/>
      <c r="H291" s="118"/>
    </row>
    <row r="292" spans="1:8" s="29" customFormat="1" ht="18.75" customHeight="1">
      <c r="A292" s="34"/>
      <c r="B292" s="34">
        <v>80116</v>
      </c>
      <c r="C292" s="35" t="s">
        <v>82</v>
      </c>
      <c r="D292" s="30">
        <v>8553947</v>
      </c>
      <c r="E292" s="30">
        <v>163421</v>
      </c>
      <c r="F292" s="30">
        <v>1305981</v>
      </c>
      <c r="G292" s="30">
        <v>0</v>
      </c>
      <c r="H292" s="30">
        <f>D292+E292-F292</f>
        <v>7411387</v>
      </c>
    </row>
    <row r="293" spans="1:8" s="29" customFormat="1" ht="45" customHeight="1">
      <c r="A293" s="34"/>
      <c r="B293" s="46"/>
      <c r="C293" s="118" t="s">
        <v>351</v>
      </c>
      <c r="D293" s="118"/>
      <c r="E293" s="118"/>
      <c r="F293" s="118"/>
      <c r="G293" s="118"/>
      <c r="H293" s="118"/>
    </row>
    <row r="294" spans="1:8" s="29" customFormat="1" ht="57" customHeight="1">
      <c r="A294" s="34"/>
      <c r="B294" s="34"/>
      <c r="C294" s="118" t="s">
        <v>364</v>
      </c>
      <c r="D294" s="118"/>
      <c r="E294" s="118"/>
      <c r="F294" s="118"/>
      <c r="G294" s="118"/>
      <c r="H294" s="118"/>
    </row>
    <row r="295" spans="1:8" s="29" customFormat="1" ht="15" customHeight="1">
      <c r="A295" s="34"/>
      <c r="B295" s="34"/>
      <c r="C295" s="25"/>
      <c r="D295" s="25"/>
      <c r="E295" s="25"/>
      <c r="F295" s="25"/>
      <c r="G295" s="25"/>
      <c r="H295" s="25"/>
    </row>
    <row r="296" spans="1:8" s="29" customFormat="1" ht="16.5" customHeight="1">
      <c r="A296" s="34"/>
      <c r="B296" s="34">
        <v>80121</v>
      </c>
      <c r="C296" s="35" t="s">
        <v>186</v>
      </c>
      <c r="D296" s="30">
        <v>4255034</v>
      </c>
      <c r="E296" s="30">
        <v>101194</v>
      </c>
      <c r="F296" s="30">
        <v>0</v>
      </c>
      <c r="G296" s="30">
        <v>0</v>
      </c>
      <c r="H296" s="30">
        <f>D296+E296-F296</f>
        <v>4356228</v>
      </c>
    </row>
    <row r="297" spans="1:8" s="29" customFormat="1" ht="16.5" customHeight="1">
      <c r="A297" s="34"/>
      <c r="B297" s="34">
        <v>80134</v>
      </c>
      <c r="C297" s="35" t="s">
        <v>38</v>
      </c>
      <c r="D297" s="30">
        <v>18936516</v>
      </c>
      <c r="E297" s="30">
        <v>50567</v>
      </c>
      <c r="F297" s="30">
        <v>0</v>
      </c>
      <c r="G297" s="30">
        <v>0</v>
      </c>
      <c r="H297" s="30">
        <f>D297+E297-F297</f>
        <v>18987083</v>
      </c>
    </row>
    <row r="298" spans="1:8" s="29" customFormat="1" ht="26.25" customHeight="1">
      <c r="A298" s="34"/>
      <c r="B298" s="36">
        <v>80140</v>
      </c>
      <c r="C298" s="45" t="s">
        <v>84</v>
      </c>
      <c r="D298" s="58">
        <v>8932901</v>
      </c>
      <c r="E298" s="58">
        <v>392282</v>
      </c>
      <c r="F298" s="58">
        <v>0</v>
      </c>
      <c r="G298" s="58">
        <v>0</v>
      </c>
      <c r="H298" s="58">
        <f>D298+E298-F298</f>
        <v>9325183</v>
      </c>
    </row>
    <row r="299" spans="1:8" s="29" customFormat="1" ht="41.25" customHeight="1">
      <c r="A299" s="34"/>
      <c r="B299" s="34"/>
      <c r="C299" s="118" t="s">
        <v>359</v>
      </c>
      <c r="D299" s="118"/>
      <c r="E299" s="118"/>
      <c r="F299" s="118"/>
      <c r="G299" s="118"/>
      <c r="H299" s="118"/>
    </row>
    <row r="300" spans="1:8" s="29" customFormat="1" ht="13.5" customHeight="1">
      <c r="A300" s="34"/>
      <c r="B300" s="34"/>
      <c r="C300" s="118" t="s">
        <v>187</v>
      </c>
      <c r="D300" s="118"/>
      <c r="E300" s="118"/>
      <c r="F300" s="118"/>
      <c r="G300" s="118"/>
      <c r="H300" s="118"/>
    </row>
    <row r="301" spans="1:8" s="29" customFormat="1" ht="13.5" customHeight="1">
      <c r="A301" s="34"/>
      <c r="B301" s="34"/>
      <c r="C301" s="118" t="s">
        <v>353</v>
      </c>
      <c r="D301" s="118"/>
      <c r="E301" s="118"/>
      <c r="F301" s="118"/>
      <c r="G301" s="118"/>
      <c r="H301" s="118"/>
    </row>
    <row r="302" spans="1:8" s="29" customFormat="1" ht="13.5" customHeight="1">
      <c r="A302" s="34"/>
      <c r="B302" s="34"/>
      <c r="C302" s="118" t="s">
        <v>352</v>
      </c>
      <c r="D302" s="118"/>
      <c r="E302" s="118"/>
      <c r="F302" s="118"/>
      <c r="G302" s="118"/>
      <c r="H302" s="118"/>
    </row>
    <row r="303" spans="1:8" s="29" customFormat="1" ht="25.5" customHeight="1">
      <c r="A303" s="34"/>
      <c r="B303" s="34"/>
      <c r="C303" s="118" t="s">
        <v>184</v>
      </c>
      <c r="D303" s="118"/>
      <c r="E303" s="118"/>
      <c r="F303" s="118"/>
      <c r="G303" s="118"/>
      <c r="H303" s="118"/>
    </row>
    <row r="304" spans="1:8" s="29" customFormat="1" ht="18.75" customHeight="1">
      <c r="A304" s="34"/>
      <c r="B304" s="34">
        <v>80146</v>
      </c>
      <c r="C304" s="35" t="s">
        <v>73</v>
      </c>
      <c r="D304" s="30">
        <v>10961235</v>
      </c>
      <c r="E304" s="30">
        <v>194967</v>
      </c>
      <c r="F304" s="30">
        <v>0</v>
      </c>
      <c r="G304" s="30">
        <v>0</v>
      </c>
      <c r="H304" s="30">
        <f>D304+E304-F304</f>
        <v>11156202</v>
      </c>
    </row>
    <row r="305" spans="1:8" s="29" customFormat="1" ht="15" customHeight="1">
      <c r="A305" s="34"/>
      <c r="B305" s="34"/>
      <c r="C305" s="40" t="s">
        <v>83</v>
      </c>
      <c r="D305" s="40"/>
      <c r="E305" s="40"/>
      <c r="F305" s="40"/>
      <c r="G305" s="40"/>
      <c r="H305" s="40"/>
    </row>
    <row r="306" spans="1:8" s="10" customFormat="1" ht="53.25" customHeight="1">
      <c r="A306" s="8"/>
      <c r="B306" s="8"/>
      <c r="C306" s="126" t="s">
        <v>316</v>
      </c>
      <c r="D306" s="126"/>
      <c r="E306" s="126"/>
      <c r="F306" s="126"/>
      <c r="G306" s="126"/>
      <c r="H306" s="126"/>
    </row>
    <row r="307" spans="1:8" s="29" customFormat="1" ht="40.5" customHeight="1">
      <c r="A307" s="34"/>
      <c r="B307" s="46"/>
      <c r="C307" s="118" t="s">
        <v>354</v>
      </c>
      <c r="D307" s="118"/>
      <c r="E307" s="118"/>
      <c r="F307" s="118"/>
      <c r="G307" s="118"/>
      <c r="H307" s="118"/>
    </row>
    <row r="308" spans="1:8" s="29" customFormat="1" ht="54.75" customHeight="1">
      <c r="A308" s="34"/>
      <c r="B308" s="34"/>
      <c r="C308" s="118" t="s">
        <v>363</v>
      </c>
      <c r="D308" s="118"/>
      <c r="E308" s="118"/>
      <c r="F308" s="118"/>
      <c r="G308" s="118"/>
      <c r="H308" s="118"/>
    </row>
    <row r="309" spans="1:8" s="29" customFormat="1" ht="18" customHeight="1">
      <c r="A309" s="34"/>
      <c r="B309" s="34">
        <v>80147</v>
      </c>
      <c r="C309" s="35" t="s">
        <v>167</v>
      </c>
      <c r="D309" s="30">
        <v>8295301</v>
      </c>
      <c r="E309" s="30">
        <v>418093</v>
      </c>
      <c r="F309" s="30">
        <v>21685</v>
      </c>
      <c r="G309" s="30">
        <v>0</v>
      </c>
      <c r="H309" s="30">
        <f>D309+E309-F309</f>
        <v>8691709</v>
      </c>
    </row>
    <row r="310" spans="1:8" s="29" customFormat="1" ht="14.25" customHeight="1">
      <c r="A310" s="34"/>
      <c r="B310" s="34"/>
      <c r="C310" s="127" t="s">
        <v>168</v>
      </c>
      <c r="D310" s="127"/>
      <c r="E310" s="127"/>
      <c r="F310" s="127"/>
      <c r="G310" s="127"/>
      <c r="H310" s="127"/>
    </row>
    <row r="311" spans="1:8" s="29" customFormat="1" ht="25.5" customHeight="1">
      <c r="A311" s="34"/>
      <c r="B311" s="34"/>
      <c r="C311" s="118" t="s">
        <v>169</v>
      </c>
      <c r="D311" s="118"/>
      <c r="E311" s="118"/>
      <c r="F311" s="118"/>
      <c r="G311" s="118"/>
      <c r="H311" s="118"/>
    </row>
    <row r="312" spans="1:8" s="29" customFormat="1" ht="25.5" customHeight="1">
      <c r="A312" s="34"/>
      <c r="B312" s="46"/>
      <c r="C312" s="118" t="s">
        <v>170</v>
      </c>
      <c r="D312" s="118"/>
      <c r="E312" s="118"/>
      <c r="F312" s="118"/>
      <c r="G312" s="118"/>
      <c r="H312" s="118"/>
    </row>
    <row r="313" spans="1:8" s="29" customFormat="1" ht="15" customHeight="1">
      <c r="A313" s="34"/>
      <c r="B313" s="46"/>
      <c r="C313" s="118" t="s">
        <v>171</v>
      </c>
      <c r="D313" s="118"/>
      <c r="E313" s="118"/>
      <c r="F313" s="118"/>
      <c r="G313" s="118"/>
      <c r="H313" s="118"/>
    </row>
    <row r="314" spans="1:8" s="29" customFormat="1" ht="15.75" customHeight="1">
      <c r="A314" s="34"/>
      <c r="B314" s="46"/>
      <c r="C314" s="118" t="s">
        <v>172</v>
      </c>
      <c r="D314" s="118"/>
      <c r="E314" s="118"/>
      <c r="F314" s="118"/>
      <c r="G314" s="118"/>
      <c r="H314" s="118"/>
    </row>
    <row r="315" spans="1:8" s="29" customFormat="1" ht="53.25" customHeight="1">
      <c r="A315" s="34"/>
      <c r="B315" s="34"/>
      <c r="C315" s="118" t="s">
        <v>362</v>
      </c>
      <c r="D315" s="118"/>
      <c r="E315" s="118"/>
      <c r="F315" s="118"/>
      <c r="G315" s="118"/>
      <c r="H315" s="118"/>
    </row>
    <row r="316" spans="1:8" s="29" customFormat="1" ht="14.25" customHeight="1">
      <c r="A316" s="34"/>
      <c r="B316" s="34"/>
      <c r="C316" s="127" t="s">
        <v>317</v>
      </c>
      <c r="D316" s="127"/>
      <c r="E316" s="127"/>
      <c r="F316" s="127"/>
      <c r="G316" s="127"/>
      <c r="H316" s="127"/>
    </row>
    <row r="317" spans="1:8" s="29" customFormat="1" ht="39.75" customHeight="1">
      <c r="A317" s="34"/>
      <c r="B317" s="34"/>
      <c r="C317" s="118" t="s">
        <v>318</v>
      </c>
      <c r="D317" s="118"/>
      <c r="E317" s="118"/>
      <c r="F317" s="118"/>
      <c r="G317" s="118"/>
      <c r="H317" s="118"/>
    </row>
    <row r="318" spans="1:8" s="29" customFormat="1" ht="15" customHeight="1">
      <c r="A318" s="34"/>
      <c r="B318" s="34"/>
      <c r="C318" s="118" t="s">
        <v>474</v>
      </c>
      <c r="D318" s="118"/>
      <c r="E318" s="118"/>
      <c r="F318" s="118"/>
      <c r="G318" s="118"/>
      <c r="H318" s="118"/>
    </row>
    <row r="319" spans="1:8" s="96" customFormat="1" ht="64.5" customHeight="1">
      <c r="A319" s="36"/>
      <c r="B319" s="36">
        <v>80149</v>
      </c>
      <c r="C319" s="45" t="s">
        <v>100</v>
      </c>
      <c r="D319" s="47">
        <v>1607928</v>
      </c>
      <c r="E319" s="47">
        <v>23886</v>
      </c>
      <c r="F319" s="47">
        <v>0</v>
      </c>
      <c r="G319" s="47">
        <v>0</v>
      </c>
      <c r="H319" s="47">
        <f>D319+E319-F319</f>
        <v>1631814</v>
      </c>
    </row>
    <row r="320" spans="1:8" s="29" customFormat="1" ht="57" customHeight="1">
      <c r="A320" s="34"/>
      <c r="B320" s="34"/>
      <c r="C320" s="118" t="s">
        <v>361</v>
      </c>
      <c r="D320" s="118"/>
      <c r="E320" s="118"/>
      <c r="F320" s="118"/>
      <c r="G320" s="118"/>
      <c r="H320" s="118"/>
    </row>
    <row r="321" spans="1:8" s="29" customFormat="1" ht="18.75" customHeight="1">
      <c r="A321" s="34"/>
      <c r="B321" s="34">
        <v>80195</v>
      </c>
      <c r="C321" s="35" t="s">
        <v>74</v>
      </c>
      <c r="D321" s="30">
        <v>8022708</v>
      </c>
      <c r="E321" s="30">
        <v>24471</v>
      </c>
      <c r="F321" s="30">
        <v>0</v>
      </c>
      <c r="G321" s="30">
        <v>0</v>
      </c>
      <c r="H321" s="30">
        <f>D321+E321-F321</f>
        <v>8047179</v>
      </c>
    </row>
    <row r="322" spans="1:8" s="29" customFormat="1" ht="37.5" customHeight="1">
      <c r="A322" s="34"/>
      <c r="B322" s="34"/>
      <c r="C322" s="118" t="s">
        <v>319</v>
      </c>
      <c r="D322" s="118"/>
      <c r="E322" s="118"/>
      <c r="F322" s="118"/>
      <c r="G322" s="118"/>
      <c r="H322" s="118"/>
    </row>
    <row r="323" spans="1:8" s="29" customFormat="1" ht="6" customHeight="1">
      <c r="A323" s="34"/>
      <c r="B323" s="34"/>
      <c r="C323" s="67"/>
      <c r="D323" s="67"/>
      <c r="E323" s="67"/>
      <c r="F323" s="67"/>
      <c r="G323" s="67"/>
      <c r="H323" s="67"/>
    </row>
    <row r="324" spans="1:8" s="95" customFormat="1" ht="21.75" customHeight="1">
      <c r="A324" s="92"/>
      <c r="B324" s="92">
        <v>851</v>
      </c>
      <c r="C324" s="93" t="s">
        <v>102</v>
      </c>
      <c r="D324" s="94">
        <v>143514511</v>
      </c>
      <c r="E324" s="94">
        <f>E325+E330+E335</f>
        <v>19041516.21</v>
      </c>
      <c r="F324" s="94">
        <f>F325+F330+F335</f>
        <v>3050539</v>
      </c>
      <c r="G324" s="94">
        <f>G325+G330+G335</f>
        <v>19398</v>
      </c>
      <c r="H324" s="94">
        <f>D324+E324-F324</f>
        <v>159505488.21</v>
      </c>
    </row>
    <row r="325" spans="1:8" s="29" customFormat="1" ht="16.5" customHeight="1">
      <c r="A325" s="34"/>
      <c r="B325" s="34">
        <v>85111</v>
      </c>
      <c r="C325" s="66" t="s">
        <v>103</v>
      </c>
      <c r="D325" s="30">
        <v>17760930</v>
      </c>
      <c r="E325" s="30">
        <v>10924350</v>
      </c>
      <c r="F325" s="30">
        <v>0</v>
      </c>
      <c r="G325" s="30">
        <v>0</v>
      </c>
      <c r="H325" s="30">
        <f>D325+E325-F325</f>
        <v>28685280</v>
      </c>
    </row>
    <row r="326" spans="1:8" s="29" customFormat="1" ht="78.75" customHeight="1">
      <c r="A326" s="34"/>
      <c r="B326" s="34"/>
      <c r="C326" s="118" t="s">
        <v>206</v>
      </c>
      <c r="D326" s="118"/>
      <c r="E326" s="118"/>
      <c r="F326" s="118"/>
      <c r="G326" s="118"/>
      <c r="H326" s="118"/>
    </row>
    <row r="327" spans="1:8" s="28" customFormat="1" ht="17.25" customHeight="1">
      <c r="A327" s="27"/>
      <c r="B327" s="27"/>
      <c r="C327" s="127" t="s">
        <v>261</v>
      </c>
      <c r="D327" s="127"/>
      <c r="E327" s="127"/>
      <c r="F327" s="127"/>
      <c r="G327" s="127"/>
      <c r="H327" s="127"/>
    </row>
    <row r="328" spans="1:8" s="28" customFormat="1" ht="51.75" customHeight="1">
      <c r="A328" s="27"/>
      <c r="B328" s="27"/>
      <c r="C328" s="118" t="s">
        <v>450</v>
      </c>
      <c r="D328" s="118"/>
      <c r="E328" s="118"/>
      <c r="F328" s="118"/>
      <c r="G328" s="118"/>
      <c r="H328" s="118"/>
    </row>
    <row r="329" spans="1:8" s="28" customFormat="1" ht="44.25" customHeight="1">
      <c r="A329" s="27"/>
      <c r="B329" s="27"/>
      <c r="C329" s="118" t="s">
        <v>320</v>
      </c>
      <c r="D329" s="118"/>
      <c r="E329" s="118"/>
      <c r="F329" s="118"/>
      <c r="G329" s="118"/>
      <c r="H329" s="118"/>
    </row>
    <row r="330" spans="1:8" s="29" customFormat="1" ht="19.5" customHeight="1">
      <c r="A330" s="34"/>
      <c r="B330" s="34">
        <v>85154</v>
      </c>
      <c r="C330" s="35" t="s">
        <v>164</v>
      </c>
      <c r="D330" s="30">
        <v>478270</v>
      </c>
      <c r="E330" s="30">
        <v>317273.21</v>
      </c>
      <c r="F330" s="30">
        <v>0</v>
      </c>
      <c r="G330" s="30">
        <v>0</v>
      </c>
      <c r="H330" s="30">
        <f>D330+E330-F330</f>
        <v>795543.21</v>
      </c>
    </row>
    <row r="331" spans="1:8" s="29" customFormat="1" ht="15" customHeight="1">
      <c r="A331" s="34"/>
      <c r="B331" s="34"/>
      <c r="C331" s="127" t="s">
        <v>165</v>
      </c>
      <c r="D331" s="127"/>
      <c r="E331" s="127"/>
      <c r="F331" s="127"/>
      <c r="G331" s="127"/>
      <c r="H331" s="127"/>
    </row>
    <row r="332" spans="1:8" s="29" customFormat="1" ht="28.5" customHeight="1">
      <c r="A332" s="34"/>
      <c r="B332" s="34"/>
      <c r="C332" s="118" t="s">
        <v>355</v>
      </c>
      <c r="D332" s="118"/>
      <c r="E332" s="118"/>
      <c r="F332" s="118"/>
      <c r="G332" s="118"/>
      <c r="H332" s="118"/>
    </row>
    <row r="333" spans="1:8" s="29" customFormat="1" ht="65.25" customHeight="1">
      <c r="A333" s="34"/>
      <c r="B333" s="34"/>
      <c r="C333" s="118" t="s">
        <v>356</v>
      </c>
      <c r="D333" s="118"/>
      <c r="E333" s="118"/>
      <c r="F333" s="118"/>
      <c r="G333" s="118"/>
      <c r="H333" s="118"/>
    </row>
    <row r="334" spans="1:8" s="61" customFormat="1" ht="44.25" customHeight="1">
      <c r="A334" s="60"/>
      <c r="B334" s="60"/>
      <c r="C334" s="118" t="s">
        <v>215</v>
      </c>
      <c r="D334" s="118"/>
      <c r="E334" s="118"/>
      <c r="F334" s="118"/>
      <c r="G334" s="118"/>
      <c r="H334" s="118"/>
    </row>
    <row r="335" spans="1:8" s="29" customFormat="1" ht="18.75" customHeight="1">
      <c r="A335" s="34"/>
      <c r="B335" s="34">
        <v>85195</v>
      </c>
      <c r="C335" s="66" t="s">
        <v>74</v>
      </c>
      <c r="D335" s="30">
        <v>99740699</v>
      </c>
      <c r="E335" s="30">
        <v>7799893</v>
      </c>
      <c r="F335" s="30">
        <v>3050539</v>
      </c>
      <c r="G335" s="30">
        <v>19398</v>
      </c>
      <c r="H335" s="30">
        <f>D335+E335-F335</f>
        <v>104490053</v>
      </c>
    </row>
    <row r="336" spans="1:8" s="29" customFormat="1" ht="43.5" customHeight="1">
      <c r="A336" s="34"/>
      <c r="B336" s="34"/>
      <c r="C336" s="118" t="s">
        <v>249</v>
      </c>
      <c r="D336" s="118"/>
      <c r="E336" s="118"/>
      <c r="F336" s="118"/>
      <c r="G336" s="118"/>
      <c r="H336" s="118"/>
    </row>
    <row r="337" spans="1:8" s="29" customFormat="1" ht="56.25" customHeight="1">
      <c r="A337" s="34"/>
      <c r="B337" s="46"/>
      <c r="C337" s="118" t="s">
        <v>250</v>
      </c>
      <c r="D337" s="118"/>
      <c r="E337" s="118"/>
      <c r="F337" s="118"/>
      <c r="G337" s="118"/>
      <c r="H337" s="118"/>
    </row>
    <row r="338" spans="1:8" s="29" customFormat="1" ht="27.75" customHeight="1">
      <c r="A338" s="34"/>
      <c r="B338" s="34"/>
      <c r="C338" s="127" t="s">
        <v>251</v>
      </c>
      <c r="D338" s="127"/>
      <c r="E338" s="127"/>
      <c r="F338" s="127"/>
      <c r="G338" s="127"/>
      <c r="H338" s="127"/>
    </row>
    <row r="339" spans="1:8" s="29" customFormat="1" ht="52.5" customHeight="1">
      <c r="A339" s="34"/>
      <c r="B339" s="34"/>
      <c r="C339" s="118" t="s">
        <v>321</v>
      </c>
      <c r="D339" s="118"/>
      <c r="E339" s="118"/>
      <c r="F339" s="118"/>
      <c r="G339" s="118"/>
      <c r="H339" s="118"/>
    </row>
    <row r="340" spans="1:8" s="29" customFormat="1" ht="25.5" customHeight="1">
      <c r="A340" s="34"/>
      <c r="B340" s="34"/>
      <c r="C340" s="118" t="s">
        <v>252</v>
      </c>
      <c r="D340" s="118"/>
      <c r="E340" s="118"/>
      <c r="F340" s="118"/>
      <c r="G340" s="118"/>
      <c r="H340" s="118"/>
    </row>
    <row r="341" spans="1:8" s="29" customFormat="1" ht="6.75" customHeight="1">
      <c r="A341" s="34"/>
      <c r="B341" s="62"/>
      <c r="C341" s="118"/>
      <c r="D341" s="118"/>
      <c r="E341" s="118"/>
      <c r="F341" s="118"/>
      <c r="G341" s="118"/>
      <c r="H341" s="118"/>
    </row>
    <row r="342" spans="1:8" s="91" customFormat="1" ht="23.25" customHeight="1">
      <c r="A342" s="89"/>
      <c r="B342" s="89">
        <v>852</v>
      </c>
      <c r="C342" s="32" t="s">
        <v>17</v>
      </c>
      <c r="D342" s="90">
        <v>39022173</v>
      </c>
      <c r="E342" s="90">
        <f>E343</f>
        <v>3801045</v>
      </c>
      <c r="F342" s="90">
        <f>F343</f>
        <v>0</v>
      </c>
      <c r="G342" s="90">
        <f>G343</f>
        <v>0</v>
      </c>
      <c r="H342" s="90">
        <f>D342+E342-F342</f>
        <v>42823218</v>
      </c>
    </row>
    <row r="343" spans="1:8" s="29" customFormat="1" ht="21" customHeight="1">
      <c r="A343" s="34"/>
      <c r="B343" s="34">
        <v>85295</v>
      </c>
      <c r="C343" s="35" t="s">
        <v>74</v>
      </c>
      <c r="D343" s="30">
        <v>28479955</v>
      </c>
      <c r="E343" s="30">
        <v>3801045</v>
      </c>
      <c r="F343" s="30">
        <v>0</v>
      </c>
      <c r="G343" s="30">
        <v>0</v>
      </c>
      <c r="H343" s="30">
        <f>D343+E343-F343</f>
        <v>32281000</v>
      </c>
    </row>
    <row r="344" spans="1:8" s="29" customFormat="1" ht="12.75" customHeight="1">
      <c r="A344" s="34"/>
      <c r="B344" s="34"/>
      <c r="C344" s="118" t="s">
        <v>85</v>
      </c>
      <c r="D344" s="118"/>
      <c r="E344" s="118"/>
      <c r="F344" s="118"/>
      <c r="G344" s="118"/>
      <c r="H344" s="118"/>
    </row>
    <row r="345" spans="1:8" s="29" customFormat="1" ht="52.5" customHeight="1">
      <c r="A345" s="34"/>
      <c r="B345" s="34"/>
      <c r="C345" s="118" t="s">
        <v>475</v>
      </c>
      <c r="D345" s="118"/>
      <c r="E345" s="118"/>
      <c r="F345" s="118"/>
      <c r="G345" s="118"/>
      <c r="H345" s="118"/>
    </row>
    <row r="346" spans="1:8" s="29" customFormat="1" ht="53.25" customHeight="1">
      <c r="A346" s="34"/>
      <c r="B346" s="34"/>
      <c r="C346" s="118" t="s">
        <v>476</v>
      </c>
      <c r="D346" s="118"/>
      <c r="E346" s="118"/>
      <c r="F346" s="118"/>
      <c r="G346" s="118"/>
      <c r="H346" s="118"/>
    </row>
    <row r="347" spans="1:8" s="29" customFormat="1" ht="3.75" customHeight="1">
      <c r="A347" s="34"/>
      <c r="B347" s="34"/>
      <c r="C347" s="25"/>
      <c r="D347" s="25"/>
      <c r="E347" s="25"/>
      <c r="F347" s="25"/>
      <c r="G347" s="25"/>
      <c r="H347" s="25"/>
    </row>
    <row r="348" spans="1:8" s="44" customFormat="1" ht="24.75" customHeight="1">
      <c r="A348" s="31"/>
      <c r="B348" s="31">
        <v>853</v>
      </c>
      <c r="C348" s="32" t="s">
        <v>56</v>
      </c>
      <c r="D348" s="33">
        <v>41501546</v>
      </c>
      <c r="E348" s="33">
        <f>E360+E349</f>
        <v>1465984</v>
      </c>
      <c r="F348" s="33">
        <f>F360+F349</f>
        <v>1467548</v>
      </c>
      <c r="G348" s="33">
        <f>G360+G349</f>
        <v>28000</v>
      </c>
      <c r="H348" s="33">
        <f>D348+E348-F348</f>
        <v>41499982</v>
      </c>
    </row>
    <row r="349" spans="1:8" s="29" customFormat="1" ht="20.25" customHeight="1">
      <c r="A349" s="34"/>
      <c r="B349" s="34">
        <v>85332</v>
      </c>
      <c r="C349" s="35" t="s">
        <v>109</v>
      </c>
      <c r="D349" s="30">
        <v>20839045</v>
      </c>
      <c r="E349" s="30">
        <v>84384</v>
      </c>
      <c r="F349" s="30">
        <v>30976</v>
      </c>
      <c r="G349" s="30">
        <v>0</v>
      </c>
      <c r="H349" s="30">
        <f>D349+E349-F349</f>
        <v>20892453</v>
      </c>
    </row>
    <row r="350" spans="1:8" s="29" customFormat="1" ht="30.75" customHeight="1">
      <c r="A350" s="34"/>
      <c r="B350" s="34"/>
      <c r="C350" s="141" t="s">
        <v>157</v>
      </c>
      <c r="D350" s="141"/>
      <c r="E350" s="141"/>
      <c r="F350" s="141"/>
      <c r="G350" s="141"/>
      <c r="H350" s="141"/>
    </row>
    <row r="351" spans="1:8" s="29" customFormat="1" ht="16.5" customHeight="1">
      <c r="A351" s="34"/>
      <c r="B351" s="34"/>
      <c r="C351" s="130" t="s">
        <v>110</v>
      </c>
      <c r="D351" s="130"/>
      <c r="E351" s="130"/>
      <c r="F351" s="130"/>
      <c r="G351" s="130"/>
      <c r="H351" s="130"/>
    </row>
    <row r="352" spans="1:8" s="29" customFormat="1" ht="13.5" customHeight="1">
      <c r="A352" s="34"/>
      <c r="B352" s="34"/>
      <c r="C352" s="130" t="s">
        <v>357</v>
      </c>
      <c r="D352" s="130"/>
      <c r="E352" s="130"/>
      <c r="F352" s="130"/>
      <c r="G352" s="130"/>
      <c r="H352" s="130"/>
    </row>
    <row r="353" spans="1:8" s="29" customFormat="1" ht="13.5" customHeight="1">
      <c r="A353" s="34"/>
      <c r="B353" s="34"/>
      <c r="C353" s="130" t="s">
        <v>158</v>
      </c>
      <c r="D353" s="130"/>
      <c r="E353" s="130"/>
      <c r="F353" s="130"/>
      <c r="G353" s="130"/>
      <c r="H353" s="130"/>
    </row>
    <row r="354" spans="1:8" s="29" customFormat="1" ht="13.5" customHeight="1">
      <c r="A354" s="34"/>
      <c r="B354" s="34"/>
      <c r="C354" s="130" t="s">
        <v>159</v>
      </c>
      <c r="D354" s="130"/>
      <c r="E354" s="130"/>
      <c r="F354" s="130"/>
      <c r="G354" s="130"/>
      <c r="H354" s="130"/>
    </row>
    <row r="355" spans="1:8" s="29" customFormat="1" ht="13.5" customHeight="1">
      <c r="A355" s="34"/>
      <c r="B355" s="34"/>
      <c r="C355" s="130" t="s">
        <v>160</v>
      </c>
      <c r="D355" s="130"/>
      <c r="E355" s="130"/>
      <c r="F355" s="130"/>
      <c r="G355" s="130"/>
      <c r="H355" s="130"/>
    </row>
    <row r="356" spans="1:8" s="29" customFormat="1" ht="13.5" customHeight="1">
      <c r="A356" s="34"/>
      <c r="B356" s="34"/>
      <c r="C356" s="130" t="s">
        <v>161</v>
      </c>
      <c r="D356" s="130"/>
      <c r="E356" s="130"/>
      <c r="F356" s="130"/>
      <c r="G356" s="130"/>
      <c r="H356" s="130"/>
    </row>
    <row r="357" spans="1:8" s="29" customFormat="1" ht="15" customHeight="1">
      <c r="A357" s="34"/>
      <c r="B357" s="34"/>
      <c r="C357" s="130" t="s">
        <v>163</v>
      </c>
      <c r="D357" s="130"/>
      <c r="E357" s="130"/>
      <c r="F357" s="130"/>
      <c r="G357" s="130"/>
      <c r="H357" s="130"/>
    </row>
    <row r="358" spans="1:8" s="29" customFormat="1" ht="16.5" customHeight="1">
      <c r="A358" s="34"/>
      <c r="B358" s="34"/>
      <c r="C358" s="130" t="s">
        <v>162</v>
      </c>
      <c r="D358" s="130"/>
      <c r="E358" s="130"/>
      <c r="F358" s="130"/>
      <c r="G358" s="130"/>
      <c r="H358" s="130"/>
    </row>
    <row r="359" spans="1:8" s="29" customFormat="1" ht="9" customHeight="1">
      <c r="A359" s="34"/>
      <c r="B359" s="34"/>
      <c r="C359" s="116"/>
      <c r="D359" s="116"/>
      <c r="E359" s="116"/>
      <c r="F359" s="116"/>
      <c r="G359" s="116"/>
      <c r="H359" s="116"/>
    </row>
    <row r="360" spans="1:8" s="29" customFormat="1" ht="21" customHeight="1">
      <c r="A360" s="34"/>
      <c r="B360" s="34">
        <v>85395</v>
      </c>
      <c r="C360" s="35" t="s">
        <v>74</v>
      </c>
      <c r="D360" s="30">
        <v>17112356</v>
      </c>
      <c r="E360" s="30">
        <v>1381600</v>
      </c>
      <c r="F360" s="30">
        <v>1436572</v>
      </c>
      <c r="G360" s="30">
        <v>28000</v>
      </c>
      <c r="H360" s="30">
        <f>D360+E360-F360</f>
        <v>17057384</v>
      </c>
    </row>
    <row r="361" spans="1:8" s="29" customFormat="1" ht="55.5" customHeight="1">
      <c r="A361" s="34"/>
      <c r="B361" s="34"/>
      <c r="C361" s="130" t="s">
        <v>322</v>
      </c>
      <c r="D361" s="130"/>
      <c r="E361" s="130"/>
      <c r="F361" s="130"/>
      <c r="G361" s="130"/>
      <c r="H361" s="130"/>
    </row>
    <row r="362" spans="1:8" s="29" customFormat="1" ht="42.75" customHeight="1">
      <c r="A362" s="34"/>
      <c r="B362" s="34"/>
      <c r="C362" s="120" t="s">
        <v>256</v>
      </c>
      <c r="D362" s="120"/>
      <c r="E362" s="120"/>
      <c r="F362" s="120"/>
      <c r="G362" s="120"/>
      <c r="H362" s="120"/>
    </row>
    <row r="363" spans="1:8" s="29" customFormat="1" ht="26.25" customHeight="1">
      <c r="A363" s="34"/>
      <c r="B363" s="34"/>
      <c r="C363" s="128" t="s">
        <v>483</v>
      </c>
      <c r="D363" s="128"/>
      <c r="E363" s="128"/>
      <c r="F363" s="128"/>
      <c r="G363" s="128"/>
      <c r="H363" s="128"/>
    </row>
    <row r="364" spans="1:8" s="29" customFormat="1" ht="26.25" customHeight="1">
      <c r="A364" s="34"/>
      <c r="B364" s="34"/>
      <c r="C364" s="118" t="s">
        <v>258</v>
      </c>
      <c r="D364" s="118"/>
      <c r="E364" s="118"/>
      <c r="F364" s="118"/>
      <c r="G364" s="118"/>
      <c r="H364" s="118"/>
    </row>
    <row r="365" spans="1:8" s="29" customFormat="1" ht="5.25" customHeight="1">
      <c r="A365" s="34"/>
      <c r="B365" s="34"/>
      <c r="C365" s="67"/>
      <c r="D365" s="67"/>
      <c r="E365" s="67"/>
      <c r="F365" s="67"/>
      <c r="G365" s="67"/>
      <c r="H365" s="67"/>
    </row>
    <row r="366" spans="1:8" s="26" customFormat="1" ht="25.5" customHeight="1">
      <c r="A366" s="31"/>
      <c r="B366" s="31">
        <v>854</v>
      </c>
      <c r="C366" s="32" t="s">
        <v>71</v>
      </c>
      <c r="D366" s="33">
        <v>43059358</v>
      </c>
      <c r="E366" s="33">
        <f>E367+E377+E378+E379+E385</f>
        <v>2583502</v>
      </c>
      <c r="F366" s="33">
        <f>F367+F377+F378+F379+F385</f>
        <v>8316</v>
      </c>
      <c r="G366" s="33">
        <f>G367+G377+G378+G379+G385</f>
        <v>0</v>
      </c>
      <c r="H366" s="33">
        <f>D366+E366-F366</f>
        <v>45634544</v>
      </c>
    </row>
    <row r="367" spans="1:8" s="29" customFormat="1" ht="21.75" customHeight="1">
      <c r="A367" s="34"/>
      <c r="B367" s="34">
        <v>85403</v>
      </c>
      <c r="C367" s="35" t="s">
        <v>72</v>
      </c>
      <c r="D367" s="30">
        <v>30944931</v>
      </c>
      <c r="E367" s="30">
        <v>2439395</v>
      </c>
      <c r="F367" s="30">
        <v>0</v>
      </c>
      <c r="G367" s="30">
        <v>0</v>
      </c>
      <c r="H367" s="30">
        <f>D367+E367-F367</f>
        <v>33384326</v>
      </c>
    </row>
    <row r="368" spans="1:8" s="29" customFormat="1" ht="57" customHeight="1">
      <c r="A368" s="34"/>
      <c r="B368" s="34"/>
      <c r="C368" s="118" t="s">
        <v>360</v>
      </c>
      <c r="D368" s="118"/>
      <c r="E368" s="118"/>
      <c r="F368" s="118"/>
      <c r="G368" s="118"/>
      <c r="H368" s="118"/>
    </row>
    <row r="369" spans="1:8" s="29" customFormat="1" ht="40.5" customHeight="1">
      <c r="A369" s="34"/>
      <c r="B369" s="46"/>
      <c r="C369" s="118" t="s">
        <v>358</v>
      </c>
      <c r="D369" s="118"/>
      <c r="E369" s="118"/>
      <c r="F369" s="118"/>
      <c r="G369" s="118"/>
      <c r="H369" s="118"/>
    </row>
    <row r="370" spans="1:8" s="29" customFormat="1" ht="18.75" customHeight="1">
      <c r="A370" s="34"/>
      <c r="B370" s="46"/>
      <c r="C370" s="127" t="s">
        <v>323</v>
      </c>
      <c r="D370" s="127"/>
      <c r="E370" s="127"/>
      <c r="F370" s="127"/>
      <c r="G370" s="127"/>
      <c r="H370" s="127"/>
    </row>
    <row r="371" spans="1:8" s="29" customFormat="1" ht="57.75" customHeight="1">
      <c r="A371" s="34"/>
      <c r="B371" s="46"/>
      <c r="C371" s="118" t="s">
        <v>324</v>
      </c>
      <c r="D371" s="118"/>
      <c r="E371" s="118"/>
      <c r="F371" s="118"/>
      <c r="G371" s="118"/>
      <c r="H371" s="118"/>
    </row>
    <row r="372" spans="1:8" s="29" customFormat="1" ht="27" customHeight="1">
      <c r="A372" s="34"/>
      <c r="B372" s="46"/>
      <c r="C372" s="118" t="s">
        <v>178</v>
      </c>
      <c r="D372" s="118"/>
      <c r="E372" s="118"/>
      <c r="F372" s="118"/>
      <c r="G372" s="118"/>
      <c r="H372" s="118"/>
    </row>
    <row r="373" spans="1:8" s="29" customFormat="1" ht="54" customHeight="1">
      <c r="A373" s="34"/>
      <c r="B373" s="46"/>
      <c r="C373" s="118" t="s">
        <v>257</v>
      </c>
      <c r="D373" s="118"/>
      <c r="E373" s="118"/>
      <c r="F373" s="118"/>
      <c r="G373" s="118"/>
      <c r="H373" s="118"/>
    </row>
    <row r="374" spans="1:8" s="29" customFormat="1" ht="27" customHeight="1">
      <c r="A374" s="34"/>
      <c r="B374" s="34"/>
      <c r="C374" s="118" t="s">
        <v>248</v>
      </c>
      <c r="D374" s="118"/>
      <c r="E374" s="118"/>
      <c r="F374" s="118"/>
      <c r="G374" s="118"/>
      <c r="H374" s="118"/>
    </row>
    <row r="375" spans="1:8" s="29" customFormat="1" ht="53.25" customHeight="1">
      <c r="A375" s="34"/>
      <c r="B375" s="34"/>
      <c r="C375" s="128" t="s">
        <v>325</v>
      </c>
      <c r="D375" s="128"/>
      <c r="E375" s="128"/>
      <c r="F375" s="128"/>
      <c r="G375" s="128"/>
      <c r="H375" s="128"/>
    </row>
    <row r="376" spans="1:8" s="29" customFormat="1" ht="77.25" customHeight="1">
      <c r="A376" s="34"/>
      <c r="B376" s="46"/>
      <c r="C376" s="118" t="s">
        <v>326</v>
      </c>
      <c r="D376" s="118"/>
      <c r="E376" s="118"/>
      <c r="F376" s="118"/>
      <c r="G376" s="118"/>
      <c r="H376" s="118"/>
    </row>
    <row r="377" spans="1:8" s="29" customFormat="1" ht="17.25" customHeight="1">
      <c r="A377" s="34"/>
      <c r="B377" s="34">
        <v>85404</v>
      </c>
      <c r="C377" s="35" t="s">
        <v>189</v>
      </c>
      <c r="D377" s="30">
        <v>1510718</v>
      </c>
      <c r="E377" s="30">
        <v>23727</v>
      </c>
      <c r="F377" s="30">
        <v>0</v>
      </c>
      <c r="G377" s="30">
        <v>0</v>
      </c>
      <c r="H377" s="30">
        <f>D377+E377-F377</f>
        <v>1534445</v>
      </c>
    </row>
    <row r="378" spans="1:8" s="29" customFormat="1" ht="17.25" customHeight="1">
      <c r="A378" s="34"/>
      <c r="B378" s="34">
        <v>85407</v>
      </c>
      <c r="C378" s="35" t="s">
        <v>190</v>
      </c>
      <c r="D378" s="30">
        <v>3716950</v>
      </c>
      <c r="E378" s="30">
        <v>99558</v>
      </c>
      <c r="F378" s="30">
        <v>0</v>
      </c>
      <c r="G378" s="30">
        <v>0</v>
      </c>
      <c r="H378" s="30">
        <f>D378+E378-F378</f>
        <v>3816508</v>
      </c>
    </row>
    <row r="379" spans="1:8" s="29" customFormat="1" ht="17.25" customHeight="1">
      <c r="A379" s="34"/>
      <c r="B379" s="34">
        <v>85410</v>
      </c>
      <c r="C379" s="35" t="s">
        <v>191</v>
      </c>
      <c r="D379" s="30">
        <v>1572286</v>
      </c>
      <c r="E379" s="30">
        <v>20822</v>
      </c>
      <c r="F379" s="30">
        <v>0</v>
      </c>
      <c r="G379" s="30">
        <v>0</v>
      </c>
      <c r="H379" s="30">
        <f>D379+E379-F379</f>
        <v>1593108</v>
      </c>
    </row>
    <row r="380" spans="1:8" s="29" customFormat="1" ht="41.25" customHeight="1">
      <c r="A380" s="34"/>
      <c r="B380" s="34"/>
      <c r="C380" s="118" t="s">
        <v>359</v>
      </c>
      <c r="D380" s="118"/>
      <c r="E380" s="118"/>
      <c r="F380" s="118"/>
      <c r="G380" s="118"/>
      <c r="H380" s="118"/>
    </row>
    <row r="381" spans="1:8" s="29" customFormat="1" ht="15.75" customHeight="1">
      <c r="A381" s="34"/>
      <c r="B381" s="34"/>
      <c r="C381" s="118" t="s">
        <v>290</v>
      </c>
      <c r="D381" s="118"/>
      <c r="E381" s="118"/>
      <c r="F381" s="118"/>
      <c r="G381" s="118"/>
      <c r="H381" s="118"/>
    </row>
    <row r="382" spans="1:8" s="29" customFormat="1" ht="15.75" customHeight="1">
      <c r="A382" s="34"/>
      <c r="B382" s="34"/>
      <c r="C382" s="118" t="s">
        <v>192</v>
      </c>
      <c r="D382" s="118"/>
      <c r="E382" s="118"/>
      <c r="F382" s="118"/>
      <c r="G382" s="118"/>
      <c r="H382" s="118"/>
    </row>
    <row r="383" spans="1:8" s="29" customFormat="1" ht="15.75" customHeight="1">
      <c r="A383" s="34"/>
      <c r="B383" s="34"/>
      <c r="C383" s="118" t="s">
        <v>193</v>
      </c>
      <c r="D383" s="118"/>
      <c r="E383" s="118"/>
      <c r="F383" s="118"/>
      <c r="G383" s="118"/>
      <c r="H383" s="118"/>
    </row>
    <row r="384" spans="1:8" s="29" customFormat="1" ht="25.5" customHeight="1">
      <c r="A384" s="34"/>
      <c r="B384" s="34"/>
      <c r="C384" s="118" t="s">
        <v>184</v>
      </c>
      <c r="D384" s="118"/>
      <c r="E384" s="118"/>
      <c r="F384" s="118"/>
      <c r="G384" s="118"/>
      <c r="H384" s="118"/>
    </row>
    <row r="385" spans="1:8" s="29" customFormat="1" ht="18.75" customHeight="1">
      <c r="A385" s="34"/>
      <c r="B385" s="34">
        <v>85446</v>
      </c>
      <c r="C385" s="35" t="s">
        <v>73</v>
      </c>
      <c r="D385" s="30">
        <v>100000</v>
      </c>
      <c r="E385" s="30">
        <v>0</v>
      </c>
      <c r="F385" s="30">
        <v>8316</v>
      </c>
      <c r="G385" s="30">
        <v>0</v>
      </c>
      <c r="H385" s="30">
        <f>D385+E385-F385</f>
        <v>91684</v>
      </c>
    </row>
    <row r="386" spans="1:8" s="10" customFormat="1" ht="44.25" customHeight="1">
      <c r="A386" s="8"/>
      <c r="B386" s="8"/>
      <c r="C386" s="126" t="s">
        <v>327</v>
      </c>
      <c r="D386" s="126"/>
      <c r="E386" s="126"/>
      <c r="F386" s="126"/>
      <c r="G386" s="126"/>
      <c r="H386" s="126"/>
    </row>
    <row r="387" spans="1:8" s="29" customFormat="1" ht="21.75" customHeight="1">
      <c r="A387" s="34"/>
      <c r="B387" s="46"/>
      <c r="C387" s="118"/>
      <c r="D387" s="118"/>
      <c r="E387" s="118"/>
      <c r="F387" s="118"/>
      <c r="G387" s="118"/>
      <c r="H387" s="118"/>
    </row>
    <row r="388" spans="1:8" s="29" customFormat="1" ht="6.75" customHeight="1">
      <c r="A388" s="34"/>
      <c r="B388" s="46"/>
      <c r="C388" s="25"/>
      <c r="D388" s="25"/>
      <c r="E388" s="25"/>
      <c r="F388" s="25"/>
      <c r="G388" s="25"/>
      <c r="H388" s="25"/>
    </row>
    <row r="389" spans="1:8" s="44" customFormat="1" ht="24.75" customHeight="1">
      <c r="A389" s="31"/>
      <c r="B389" s="31">
        <v>900</v>
      </c>
      <c r="C389" s="32" t="s">
        <v>105</v>
      </c>
      <c r="D389" s="33">
        <v>32870226</v>
      </c>
      <c r="E389" s="33">
        <f>E394+E392+E390</f>
        <v>10064.81</v>
      </c>
      <c r="F389" s="33">
        <f>F394+F392+F390</f>
        <v>1748</v>
      </c>
      <c r="G389" s="33">
        <f>G394+G392+G390</f>
        <v>0</v>
      </c>
      <c r="H389" s="33">
        <f>D389+E389-F389</f>
        <v>32878542.81</v>
      </c>
    </row>
    <row r="390" spans="1:8" s="29" customFormat="1" ht="26.25" customHeight="1">
      <c r="A390" s="34"/>
      <c r="B390" s="36">
        <v>90020</v>
      </c>
      <c r="C390" s="45" t="s">
        <v>227</v>
      </c>
      <c r="D390" s="47">
        <v>24248</v>
      </c>
      <c r="E390" s="47">
        <v>2839.69</v>
      </c>
      <c r="F390" s="47">
        <v>1748</v>
      </c>
      <c r="G390" s="47">
        <v>0</v>
      </c>
      <c r="H390" s="47">
        <f>D390+E390-F390</f>
        <v>25339.69</v>
      </c>
    </row>
    <row r="391" spans="1:8" s="28" customFormat="1" ht="95.25" customHeight="1">
      <c r="A391" s="27"/>
      <c r="B391" s="27"/>
      <c r="C391" s="118" t="s">
        <v>477</v>
      </c>
      <c r="D391" s="118"/>
      <c r="E391" s="118"/>
      <c r="F391" s="118"/>
      <c r="G391" s="118"/>
      <c r="H391" s="118"/>
    </row>
    <row r="392" spans="1:8" s="29" customFormat="1" ht="27" customHeight="1">
      <c r="A392" s="34"/>
      <c r="B392" s="36">
        <v>90024</v>
      </c>
      <c r="C392" s="45" t="s">
        <v>211</v>
      </c>
      <c r="D392" s="47">
        <v>3510</v>
      </c>
      <c r="E392" s="47">
        <v>534</v>
      </c>
      <c r="F392" s="47">
        <v>0</v>
      </c>
      <c r="G392" s="47">
        <v>0</v>
      </c>
      <c r="H392" s="47">
        <f>D392+E392-F392</f>
        <v>4044</v>
      </c>
    </row>
    <row r="393" spans="1:8" s="28" customFormat="1" ht="57" customHeight="1">
      <c r="A393" s="27"/>
      <c r="B393" s="27"/>
      <c r="C393" s="118" t="s">
        <v>214</v>
      </c>
      <c r="D393" s="118"/>
      <c r="E393" s="118"/>
      <c r="F393" s="118"/>
      <c r="G393" s="118"/>
      <c r="H393" s="118"/>
    </row>
    <row r="394" spans="1:8" s="29" customFormat="1" ht="18" customHeight="1">
      <c r="A394" s="34"/>
      <c r="B394" s="62" t="s">
        <v>107</v>
      </c>
      <c r="C394" s="35" t="s">
        <v>108</v>
      </c>
      <c r="D394" s="30">
        <v>7219422</v>
      </c>
      <c r="E394" s="30">
        <v>6691.12</v>
      </c>
      <c r="F394" s="30">
        <v>0</v>
      </c>
      <c r="G394" s="30">
        <v>0</v>
      </c>
      <c r="H394" s="30">
        <f>D394+E394-F394</f>
        <v>7226113.12</v>
      </c>
    </row>
    <row r="395" spans="1:8" s="29" customFormat="1" ht="16.5" customHeight="1">
      <c r="A395" s="34"/>
      <c r="B395" s="62"/>
      <c r="C395" s="127" t="s">
        <v>83</v>
      </c>
      <c r="D395" s="127"/>
      <c r="E395" s="127"/>
      <c r="F395" s="127"/>
      <c r="G395" s="127"/>
      <c r="H395" s="127"/>
    </row>
    <row r="396" spans="1:8" s="28" customFormat="1" ht="63.75" customHeight="1">
      <c r="A396" s="27"/>
      <c r="B396" s="27"/>
      <c r="C396" s="118" t="s">
        <v>212</v>
      </c>
      <c r="D396" s="118"/>
      <c r="E396" s="118"/>
      <c r="F396" s="118"/>
      <c r="G396" s="118"/>
      <c r="H396" s="118"/>
    </row>
    <row r="397" spans="1:8" s="28" customFormat="1" ht="57.75" customHeight="1">
      <c r="A397" s="27"/>
      <c r="B397" s="27"/>
      <c r="C397" s="118" t="s">
        <v>213</v>
      </c>
      <c r="D397" s="118"/>
      <c r="E397" s="118"/>
      <c r="F397" s="118"/>
      <c r="G397" s="118"/>
      <c r="H397" s="118"/>
    </row>
    <row r="398" spans="1:8" s="29" customFormat="1" ht="7.5" customHeight="1">
      <c r="A398" s="34"/>
      <c r="B398" s="34"/>
      <c r="C398" s="25"/>
      <c r="D398" s="25"/>
      <c r="E398" s="25"/>
      <c r="F398" s="25"/>
      <c r="G398" s="25"/>
      <c r="H398" s="25"/>
    </row>
    <row r="399" spans="1:8" s="44" customFormat="1" ht="22.5" customHeight="1">
      <c r="A399" s="86"/>
      <c r="B399" s="86">
        <v>921</v>
      </c>
      <c r="C399" s="87" t="s">
        <v>57</v>
      </c>
      <c r="D399" s="88">
        <v>170400621</v>
      </c>
      <c r="E399" s="88">
        <f>E400+E407+E410+E418+E422+E429+E440+E444</f>
        <v>30662269</v>
      </c>
      <c r="F399" s="88">
        <f>F400+F407+F410+F418+F422+F429+F440+F444</f>
        <v>225667</v>
      </c>
      <c r="G399" s="88">
        <f>G400+G407+G410+G418+G422+G429+G440+G444</f>
        <v>0</v>
      </c>
      <c r="H399" s="88">
        <f>D399+E399-F399</f>
        <v>200837223</v>
      </c>
    </row>
    <row r="400" spans="1:8" s="29" customFormat="1" ht="18.75" customHeight="1">
      <c r="A400" s="34"/>
      <c r="B400" s="34">
        <v>92106</v>
      </c>
      <c r="C400" s="35" t="s">
        <v>70</v>
      </c>
      <c r="D400" s="30">
        <v>79851087</v>
      </c>
      <c r="E400" s="30">
        <v>3499959</v>
      </c>
      <c r="F400" s="30">
        <v>0</v>
      </c>
      <c r="G400" s="30">
        <v>0</v>
      </c>
      <c r="H400" s="30">
        <f>D400+E400-F400</f>
        <v>83351046</v>
      </c>
    </row>
    <row r="401" spans="1:8" s="29" customFormat="1" ht="17.25" customHeight="1">
      <c r="A401" s="34"/>
      <c r="B401" s="34"/>
      <c r="C401" s="127" t="s">
        <v>224</v>
      </c>
      <c r="D401" s="127"/>
      <c r="E401" s="127"/>
      <c r="F401" s="127"/>
      <c r="G401" s="127"/>
      <c r="H401" s="127"/>
    </row>
    <row r="402" spans="1:8" s="29" customFormat="1" ht="14.25" customHeight="1">
      <c r="A402" s="34"/>
      <c r="B402" s="34"/>
      <c r="C402" s="118" t="s">
        <v>222</v>
      </c>
      <c r="D402" s="118"/>
      <c r="E402" s="118"/>
      <c r="F402" s="118"/>
      <c r="G402" s="118"/>
      <c r="H402" s="118"/>
    </row>
    <row r="403" spans="1:8" s="29" customFormat="1" ht="14.25" customHeight="1">
      <c r="A403" s="34"/>
      <c r="B403" s="34"/>
      <c r="C403" s="118" t="s">
        <v>225</v>
      </c>
      <c r="D403" s="118"/>
      <c r="E403" s="118"/>
      <c r="F403" s="118"/>
      <c r="G403" s="118"/>
      <c r="H403" s="118"/>
    </row>
    <row r="404" spans="1:8" s="29" customFormat="1" ht="14.25" customHeight="1">
      <c r="A404" s="34"/>
      <c r="B404" s="34"/>
      <c r="C404" s="118" t="s">
        <v>365</v>
      </c>
      <c r="D404" s="118"/>
      <c r="E404" s="118"/>
      <c r="F404" s="118"/>
      <c r="G404" s="118"/>
      <c r="H404" s="118"/>
    </row>
    <row r="405" spans="1:8" s="28" customFormat="1" ht="27.75" customHeight="1">
      <c r="A405" s="27"/>
      <c r="B405" s="27"/>
      <c r="C405" s="118" t="s">
        <v>226</v>
      </c>
      <c r="D405" s="118"/>
      <c r="E405" s="118"/>
      <c r="F405" s="118"/>
      <c r="G405" s="118"/>
      <c r="H405" s="118"/>
    </row>
    <row r="406" spans="1:8" s="28" customFormat="1" ht="91.5" customHeight="1">
      <c r="A406" s="27"/>
      <c r="B406" s="27"/>
      <c r="C406" s="118" t="s">
        <v>366</v>
      </c>
      <c r="D406" s="118"/>
      <c r="E406" s="118"/>
      <c r="F406" s="118"/>
      <c r="G406" s="118"/>
      <c r="H406" s="118"/>
    </row>
    <row r="407" spans="1:8" s="29" customFormat="1" ht="19.5" customHeight="1">
      <c r="A407" s="34"/>
      <c r="B407" s="34">
        <v>92108</v>
      </c>
      <c r="C407" s="35" t="s">
        <v>89</v>
      </c>
      <c r="D407" s="30">
        <v>19176308</v>
      </c>
      <c r="E407" s="30">
        <v>1327580</v>
      </c>
      <c r="F407" s="30">
        <v>0</v>
      </c>
      <c r="G407" s="30">
        <v>0</v>
      </c>
      <c r="H407" s="30">
        <f>D407+E407-F407</f>
        <v>20503888</v>
      </c>
    </row>
    <row r="408" spans="1:8" s="29" customFormat="1" ht="37.5" customHeight="1">
      <c r="A408" s="34"/>
      <c r="B408" s="34"/>
      <c r="C408" s="118" t="s">
        <v>223</v>
      </c>
      <c r="D408" s="118"/>
      <c r="E408" s="118"/>
      <c r="F408" s="118"/>
      <c r="G408" s="118"/>
      <c r="H408" s="118"/>
    </row>
    <row r="409" spans="1:8" s="10" customFormat="1" ht="27" customHeight="1">
      <c r="A409" s="8"/>
      <c r="B409" s="8"/>
      <c r="C409" s="126" t="s">
        <v>232</v>
      </c>
      <c r="D409" s="126"/>
      <c r="E409" s="126"/>
      <c r="F409" s="126"/>
      <c r="G409" s="126"/>
      <c r="H409" s="126"/>
    </row>
    <row r="410" spans="1:8" s="29" customFormat="1" ht="20.25" customHeight="1">
      <c r="A410" s="34"/>
      <c r="B410" s="34">
        <v>92109</v>
      </c>
      <c r="C410" s="35" t="s">
        <v>91</v>
      </c>
      <c r="D410" s="30">
        <v>10579600</v>
      </c>
      <c r="E410" s="30">
        <v>114408</v>
      </c>
      <c r="F410" s="30">
        <v>0</v>
      </c>
      <c r="G410" s="30">
        <v>0</v>
      </c>
      <c r="H410" s="30">
        <f>D410+E410-F410</f>
        <v>10694008</v>
      </c>
    </row>
    <row r="411" spans="1:8" s="10" customFormat="1" ht="26.25" customHeight="1">
      <c r="A411" s="8"/>
      <c r="B411" s="8"/>
      <c r="C411" s="126" t="s">
        <v>453</v>
      </c>
      <c r="D411" s="126"/>
      <c r="E411" s="126"/>
      <c r="F411" s="126"/>
      <c r="G411" s="126"/>
      <c r="H411" s="126"/>
    </row>
    <row r="412" spans="1:8" s="10" customFormat="1" ht="13.5" customHeight="1">
      <c r="A412" s="8"/>
      <c r="B412" s="8"/>
      <c r="C412" s="126" t="s">
        <v>233</v>
      </c>
      <c r="D412" s="126"/>
      <c r="E412" s="126"/>
      <c r="F412" s="126"/>
      <c r="G412" s="126"/>
      <c r="H412" s="126"/>
    </row>
    <row r="413" spans="1:8" s="10" customFormat="1" ht="13.5" customHeight="1">
      <c r="A413" s="8"/>
      <c r="B413" s="8"/>
      <c r="C413" s="126" t="s">
        <v>328</v>
      </c>
      <c r="D413" s="126"/>
      <c r="E413" s="126"/>
      <c r="F413" s="126"/>
      <c r="G413" s="126"/>
      <c r="H413" s="126"/>
    </row>
    <row r="414" spans="1:8" s="28" customFormat="1" ht="15" customHeight="1">
      <c r="A414" s="27"/>
      <c r="B414" s="27"/>
      <c r="C414" s="127" t="s">
        <v>92</v>
      </c>
      <c r="D414" s="127"/>
      <c r="E414" s="127"/>
      <c r="F414" s="127"/>
      <c r="G414" s="127"/>
      <c r="H414" s="127"/>
    </row>
    <row r="415" spans="1:8" s="28" customFormat="1" ht="93" customHeight="1">
      <c r="A415" s="27"/>
      <c r="B415" s="27"/>
      <c r="C415" s="118" t="s">
        <v>478</v>
      </c>
      <c r="D415" s="118"/>
      <c r="E415" s="118"/>
      <c r="F415" s="118"/>
      <c r="G415" s="118"/>
      <c r="H415" s="118"/>
    </row>
    <row r="416" spans="1:8" s="28" customFormat="1" ht="54" customHeight="1">
      <c r="A416" s="27"/>
      <c r="B416" s="27"/>
      <c r="C416" s="118" t="s">
        <v>367</v>
      </c>
      <c r="D416" s="118"/>
      <c r="E416" s="118"/>
      <c r="F416" s="118"/>
      <c r="G416" s="118"/>
      <c r="H416" s="118"/>
    </row>
    <row r="417" spans="1:8" s="28" customFormat="1" ht="91.5" customHeight="1">
      <c r="A417" s="27"/>
      <c r="B417" s="27"/>
      <c r="C417" s="118" t="s">
        <v>479</v>
      </c>
      <c r="D417" s="118"/>
      <c r="E417" s="118"/>
      <c r="F417" s="118"/>
      <c r="G417" s="118"/>
      <c r="H417" s="118"/>
    </row>
    <row r="418" spans="1:8" s="29" customFormat="1" ht="20.25" customHeight="1">
      <c r="A418" s="34"/>
      <c r="B418" s="34">
        <v>92110</v>
      </c>
      <c r="C418" s="35" t="s">
        <v>90</v>
      </c>
      <c r="D418" s="30">
        <v>2716426</v>
      </c>
      <c r="E418" s="30">
        <v>52608</v>
      </c>
      <c r="F418" s="30">
        <v>0</v>
      </c>
      <c r="G418" s="30">
        <v>0</v>
      </c>
      <c r="H418" s="30">
        <f>D418+E418-F418</f>
        <v>2769034</v>
      </c>
    </row>
    <row r="419" spans="1:8" s="29" customFormat="1" ht="14.25" customHeight="1">
      <c r="A419" s="34"/>
      <c r="B419" s="34"/>
      <c r="C419" s="118" t="s">
        <v>224</v>
      </c>
      <c r="D419" s="118"/>
      <c r="E419" s="118"/>
      <c r="F419" s="118"/>
      <c r="G419" s="118"/>
      <c r="H419" s="118"/>
    </row>
    <row r="420" spans="1:8" s="29" customFormat="1" ht="27.75" customHeight="1">
      <c r="A420" s="34"/>
      <c r="B420" s="34"/>
      <c r="C420" s="118" t="s">
        <v>451</v>
      </c>
      <c r="D420" s="118"/>
      <c r="E420" s="118"/>
      <c r="F420" s="118"/>
      <c r="G420" s="118"/>
      <c r="H420" s="118"/>
    </row>
    <row r="421" spans="1:8" s="29" customFormat="1" ht="14.25" customHeight="1">
      <c r="A421" s="34"/>
      <c r="B421" s="34"/>
      <c r="C421" s="118" t="s">
        <v>452</v>
      </c>
      <c r="D421" s="118"/>
      <c r="E421" s="118"/>
      <c r="F421" s="118"/>
      <c r="G421" s="118"/>
      <c r="H421" s="118"/>
    </row>
    <row r="422" spans="1:8" s="29" customFormat="1" ht="20.25" customHeight="1">
      <c r="A422" s="34"/>
      <c r="B422" s="34">
        <v>92116</v>
      </c>
      <c r="C422" s="35" t="s">
        <v>87</v>
      </c>
      <c r="D422" s="30">
        <v>24604560</v>
      </c>
      <c r="E422" s="30">
        <v>6193552</v>
      </c>
      <c r="F422" s="30">
        <v>0</v>
      </c>
      <c r="G422" s="30">
        <v>0</v>
      </c>
      <c r="H422" s="30">
        <f>D422+E422-F422</f>
        <v>30798112</v>
      </c>
    </row>
    <row r="423" spans="1:8" s="29" customFormat="1" ht="17.25" customHeight="1">
      <c r="A423" s="34"/>
      <c r="B423" s="34"/>
      <c r="C423" s="127" t="s">
        <v>239</v>
      </c>
      <c r="D423" s="127"/>
      <c r="E423" s="127"/>
      <c r="F423" s="127"/>
      <c r="G423" s="127"/>
      <c r="H423" s="127"/>
    </row>
    <row r="424" spans="1:8" s="29" customFormat="1" ht="42" customHeight="1">
      <c r="A424" s="34"/>
      <c r="B424" s="34"/>
      <c r="C424" s="118" t="s">
        <v>240</v>
      </c>
      <c r="D424" s="118"/>
      <c r="E424" s="118"/>
      <c r="F424" s="118"/>
      <c r="G424" s="118"/>
      <c r="H424" s="118"/>
    </row>
    <row r="425" spans="1:8" s="29" customFormat="1" ht="15" customHeight="1">
      <c r="A425" s="34"/>
      <c r="B425" s="34"/>
      <c r="C425" s="118" t="s">
        <v>88</v>
      </c>
      <c r="D425" s="118"/>
      <c r="E425" s="118"/>
      <c r="F425" s="118"/>
      <c r="G425" s="118"/>
      <c r="H425" s="118"/>
    </row>
    <row r="426" spans="1:8" s="29" customFormat="1" ht="41.25" customHeight="1">
      <c r="A426" s="34"/>
      <c r="B426" s="34"/>
      <c r="C426" s="118" t="s">
        <v>241</v>
      </c>
      <c r="D426" s="118"/>
      <c r="E426" s="118"/>
      <c r="F426" s="118"/>
      <c r="G426" s="118"/>
      <c r="H426" s="118"/>
    </row>
    <row r="427" spans="1:8" s="29" customFormat="1" ht="28.5" customHeight="1">
      <c r="A427" s="34"/>
      <c r="B427" s="34"/>
      <c r="C427" s="118" t="s">
        <v>368</v>
      </c>
      <c r="D427" s="118"/>
      <c r="E427" s="118"/>
      <c r="F427" s="118"/>
      <c r="G427" s="118"/>
      <c r="H427" s="118"/>
    </row>
    <row r="428" spans="1:8" s="44" customFormat="1" ht="92.25" customHeight="1">
      <c r="A428" s="43"/>
      <c r="B428" s="43"/>
      <c r="C428" s="118" t="s">
        <v>329</v>
      </c>
      <c r="D428" s="118"/>
      <c r="E428" s="118"/>
      <c r="F428" s="118"/>
      <c r="G428" s="118"/>
      <c r="H428" s="118"/>
    </row>
    <row r="429" spans="1:8" s="29" customFormat="1" ht="18.75" customHeight="1">
      <c r="A429" s="34"/>
      <c r="B429" s="34">
        <v>92118</v>
      </c>
      <c r="C429" s="35" t="s">
        <v>93</v>
      </c>
      <c r="D429" s="30">
        <v>16524353</v>
      </c>
      <c r="E429" s="30">
        <v>620556</v>
      </c>
      <c r="F429" s="30">
        <v>0</v>
      </c>
      <c r="G429" s="30">
        <v>0</v>
      </c>
      <c r="H429" s="30">
        <f>D429+E429-F429</f>
        <v>17144909</v>
      </c>
    </row>
    <row r="430" spans="1:8" s="44" customFormat="1" ht="57" customHeight="1">
      <c r="A430" s="43"/>
      <c r="B430" s="43"/>
      <c r="C430" s="128" t="s">
        <v>243</v>
      </c>
      <c r="D430" s="128"/>
      <c r="E430" s="128"/>
      <c r="F430" s="128"/>
      <c r="G430" s="128"/>
      <c r="H430" s="128"/>
    </row>
    <row r="431" spans="1:8" s="10" customFormat="1" ht="18" customHeight="1">
      <c r="A431" s="8"/>
      <c r="B431" s="8"/>
      <c r="C431" s="129" t="s">
        <v>224</v>
      </c>
      <c r="D431" s="129"/>
      <c r="E431" s="129"/>
      <c r="F431" s="129"/>
      <c r="G431" s="129"/>
      <c r="H431" s="129"/>
    </row>
    <row r="432" spans="1:8" s="10" customFormat="1" ht="13.5" customHeight="1">
      <c r="A432" s="8"/>
      <c r="B432" s="8"/>
      <c r="C432" s="126" t="s">
        <v>369</v>
      </c>
      <c r="D432" s="126"/>
      <c r="E432" s="126"/>
      <c r="F432" s="126"/>
      <c r="G432" s="126"/>
      <c r="H432" s="126"/>
    </row>
    <row r="433" spans="1:8" s="10" customFormat="1" ht="13.5" customHeight="1">
      <c r="A433" s="8"/>
      <c r="B433" s="8"/>
      <c r="C433" s="126" t="s">
        <v>179</v>
      </c>
      <c r="D433" s="126"/>
      <c r="E433" s="126"/>
      <c r="F433" s="126"/>
      <c r="G433" s="126"/>
      <c r="H433" s="126"/>
    </row>
    <row r="434" spans="1:8" s="10" customFormat="1" ht="27" customHeight="1">
      <c r="A434" s="8"/>
      <c r="B434" s="8"/>
      <c r="C434" s="126" t="s">
        <v>454</v>
      </c>
      <c r="D434" s="126"/>
      <c r="E434" s="126"/>
      <c r="F434" s="126"/>
      <c r="G434" s="126"/>
      <c r="H434" s="126"/>
    </row>
    <row r="435" spans="1:8" s="10" customFormat="1" ht="40.5" customHeight="1">
      <c r="A435" s="8"/>
      <c r="B435" s="8"/>
      <c r="C435" s="126" t="s">
        <v>455</v>
      </c>
      <c r="D435" s="126"/>
      <c r="E435" s="126"/>
      <c r="F435" s="126"/>
      <c r="G435" s="126"/>
      <c r="H435" s="126"/>
    </row>
    <row r="436" spans="1:8" s="29" customFormat="1" ht="18.75" customHeight="1">
      <c r="A436" s="34"/>
      <c r="B436" s="34"/>
      <c r="C436" s="127" t="s">
        <v>180</v>
      </c>
      <c r="D436" s="127"/>
      <c r="E436" s="127"/>
      <c r="F436" s="127"/>
      <c r="G436" s="127"/>
      <c r="H436" s="127"/>
    </row>
    <row r="437" spans="1:8" s="29" customFormat="1" ht="79.5" customHeight="1">
      <c r="A437" s="34"/>
      <c r="B437" s="34"/>
      <c r="C437" s="118" t="s">
        <v>480</v>
      </c>
      <c r="D437" s="118"/>
      <c r="E437" s="118"/>
      <c r="F437" s="118"/>
      <c r="G437" s="118"/>
      <c r="H437" s="118"/>
    </row>
    <row r="438" spans="1:8" s="29" customFormat="1" ht="68.25" customHeight="1">
      <c r="A438" s="34"/>
      <c r="B438" s="34"/>
      <c r="C438" s="118" t="s">
        <v>181</v>
      </c>
      <c r="D438" s="118"/>
      <c r="E438" s="118"/>
      <c r="F438" s="118"/>
      <c r="G438" s="118"/>
      <c r="H438" s="118"/>
    </row>
    <row r="439" spans="1:8" s="29" customFormat="1" ht="35.25" customHeight="1">
      <c r="A439" s="34"/>
      <c r="B439" s="34"/>
      <c r="C439" s="25"/>
      <c r="D439" s="25"/>
      <c r="E439" s="25"/>
      <c r="F439" s="25"/>
      <c r="G439" s="25"/>
      <c r="H439" s="25"/>
    </row>
    <row r="440" spans="1:8" s="29" customFormat="1" ht="20.25" customHeight="1">
      <c r="A440" s="34"/>
      <c r="B440" s="34">
        <v>92120</v>
      </c>
      <c r="C440" s="35" t="s">
        <v>86</v>
      </c>
      <c r="D440" s="30">
        <v>3124734</v>
      </c>
      <c r="E440" s="30">
        <v>16546792</v>
      </c>
      <c r="F440" s="30">
        <v>225667</v>
      </c>
      <c r="G440" s="30">
        <v>0</v>
      </c>
      <c r="H440" s="30">
        <f>D440+E440-F440</f>
        <v>19445859</v>
      </c>
    </row>
    <row r="441" spans="1:8" s="29" customFormat="1" ht="68.25" customHeight="1">
      <c r="A441" s="34"/>
      <c r="B441" s="46"/>
      <c r="C441" s="118" t="s">
        <v>484</v>
      </c>
      <c r="D441" s="118"/>
      <c r="E441" s="118"/>
      <c r="F441" s="118"/>
      <c r="G441" s="118"/>
      <c r="H441" s="118"/>
    </row>
    <row r="442" spans="1:8" s="29" customFormat="1" ht="66.75" customHeight="1">
      <c r="A442" s="34"/>
      <c r="B442" s="46"/>
      <c r="C442" s="118" t="s">
        <v>485</v>
      </c>
      <c r="D442" s="118"/>
      <c r="E442" s="118"/>
      <c r="F442" s="118"/>
      <c r="G442" s="118"/>
      <c r="H442" s="118"/>
    </row>
    <row r="443" spans="1:8" s="26" customFormat="1" ht="26.25" customHeight="1">
      <c r="A443" s="43"/>
      <c r="B443" s="43"/>
      <c r="C443" s="118" t="s">
        <v>208</v>
      </c>
      <c r="D443" s="118"/>
      <c r="E443" s="118"/>
      <c r="F443" s="118"/>
      <c r="G443" s="118"/>
      <c r="H443" s="118"/>
    </row>
    <row r="444" spans="1:8" s="29" customFormat="1" ht="19.5" customHeight="1">
      <c r="A444" s="34"/>
      <c r="B444" s="34">
        <v>92195</v>
      </c>
      <c r="C444" s="35" t="s">
        <v>74</v>
      </c>
      <c r="D444" s="30">
        <v>12054053</v>
      </c>
      <c r="E444" s="30">
        <v>2306814</v>
      </c>
      <c r="F444" s="30">
        <v>0</v>
      </c>
      <c r="G444" s="30">
        <v>0</v>
      </c>
      <c r="H444" s="30">
        <f>D444+E444-F444</f>
        <v>14360867</v>
      </c>
    </row>
    <row r="445" spans="1:8" s="29" customFormat="1" ht="13.5" customHeight="1">
      <c r="A445" s="34"/>
      <c r="B445" s="34"/>
      <c r="C445" s="120" t="s">
        <v>83</v>
      </c>
      <c r="D445" s="120"/>
      <c r="E445" s="120"/>
      <c r="F445" s="120"/>
      <c r="G445" s="120"/>
      <c r="H445" s="120"/>
    </row>
    <row r="446" spans="1:8" s="10" customFormat="1" ht="26.25" customHeight="1">
      <c r="A446" s="8"/>
      <c r="B446" s="59"/>
      <c r="C446" s="126" t="s">
        <v>202</v>
      </c>
      <c r="D446" s="126"/>
      <c r="E446" s="126"/>
      <c r="F446" s="126"/>
      <c r="G446" s="126"/>
      <c r="H446" s="126"/>
    </row>
    <row r="447" spans="1:8" s="29" customFormat="1" ht="81" customHeight="1">
      <c r="A447" s="34"/>
      <c r="B447" s="34"/>
      <c r="C447" s="128" t="s">
        <v>242</v>
      </c>
      <c r="D447" s="128"/>
      <c r="E447" s="128"/>
      <c r="F447" s="128"/>
      <c r="G447" s="128"/>
      <c r="H447" s="128"/>
    </row>
    <row r="448" spans="1:8" s="26" customFormat="1" ht="9" customHeight="1">
      <c r="A448" s="43"/>
      <c r="B448" s="43"/>
      <c r="C448" s="25"/>
      <c r="D448" s="25"/>
      <c r="E448" s="25"/>
      <c r="F448" s="25"/>
      <c r="G448" s="25"/>
      <c r="H448" s="25"/>
    </row>
    <row r="449" spans="1:8" s="26" customFormat="1" ht="30" customHeight="1">
      <c r="A449" s="31"/>
      <c r="B449" s="83">
        <v>925</v>
      </c>
      <c r="C449" s="84" t="s">
        <v>75</v>
      </c>
      <c r="D449" s="85">
        <v>10451262</v>
      </c>
      <c r="E449" s="85">
        <f>E450</f>
        <v>21252</v>
      </c>
      <c r="F449" s="85">
        <f>F450</f>
        <v>16000</v>
      </c>
      <c r="G449" s="85">
        <f>G450</f>
        <v>17000</v>
      </c>
      <c r="H449" s="85">
        <f>D449+E449-F449</f>
        <v>10456514</v>
      </c>
    </row>
    <row r="450" spans="1:8" s="29" customFormat="1" ht="18" customHeight="1">
      <c r="A450" s="34"/>
      <c r="B450" s="34">
        <v>92502</v>
      </c>
      <c r="C450" s="35" t="s">
        <v>76</v>
      </c>
      <c r="D450" s="30">
        <v>10451262</v>
      </c>
      <c r="E450" s="30">
        <v>21252</v>
      </c>
      <c r="F450" s="30">
        <v>16000</v>
      </c>
      <c r="G450" s="30">
        <v>17000</v>
      </c>
      <c r="H450" s="30">
        <f>D450+E450-F450</f>
        <v>10456514</v>
      </c>
    </row>
    <row r="451" spans="1:8" s="29" customFormat="1" ht="67.5" customHeight="1">
      <c r="A451" s="34"/>
      <c r="B451" s="34"/>
      <c r="C451" s="118" t="s">
        <v>370</v>
      </c>
      <c r="D451" s="118"/>
      <c r="E451" s="118"/>
      <c r="F451" s="118"/>
      <c r="G451" s="118"/>
      <c r="H451" s="118"/>
    </row>
    <row r="452" spans="1:8" s="29" customFormat="1" ht="17.25" customHeight="1">
      <c r="A452" s="34"/>
      <c r="B452" s="34"/>
      <c r="C452" s="127" t="s">
        <v>83</v>
      </c>
      <c r="D452" s="127"/>
      <c r="E452" s="127"/>
      <c r="F452" s="127"/>
      <c r="G452" s="127"/>
      <c r="H452" s="127"/>
    </row>
    <row r="453" spans="1:8" s="29" customFormat="1" ht="13.5" customHeight="1">
      <c r="A453" s="34"/>
      <c r="B453" s="34"/>
      <c r="C453" s="118" t="s">
        <v>99</v>
      </c>
      <c r="D453" s="118"/>
      <c r="E453" s="118"/>
      <c r="F453" s="118"/>
      <c r="G453" s="118"/>
      <c r="H453" s="118"/>
    </row>
    <row r="454" spans="1:8" s="29" customFormat="1" ht="40.5" customHeight="1">
      <c r="A454" s="34"/>
      <c r="B454" s="34"/>
      <c r="C454" s="118" t="s">
        <v>330</v>
      </c>
      <c r="D454" s="118"/>
      <c r="E454" s="118"/>
      <c r="F454" s="118"/>
      <c r="G454" s="118"/>
      <c r="H454" s="118"/>
    </row>
    <row r="455" spans="1:8" s="29" customFormat="1" ht="42" customHeight="1">
      <c r="A455" s="34"/>
      <c r="B455" s="34"/>
      <c r="C455" s="118" t="s">
        <v>371</v>
      </c>
      <c r="D455" s="118"/>
      <c r="E455" s="118"/>
      <c r="F455" s="118"/>
      <c r="G455" s="118"/>
      <c r="H455" s="118"/>
    </row>
    <row r="456" spans="1:8" s="29" customFormat="1" ht="69.75" customHeight="1">
      <c r="A456" s="34"/>
      <c r="B456" s="34"/>
      <c r="C456" s="118" t="s">
        <v>372</v>
      </c>
      <c r="D456" s="118"/>
      <c r="E456" s="118"/>
      <c r="F456" s="118"/>
      <c r="G456" s="118"/>
      <c r="H456" s="118"/>
    </row>
    <row r="457" spans="1:8" s="29" customFormat="1" ht="83.25" customHeight="1">
      <c r="A457" s="34"/>
      <c r="B457" s="34"/>
      <c r="C457" s="118" t="s">
        <v>373</v>
      </c>
      <c r="D457" s="118"/>
      <c r="E457" s="118"/>
      <c r="F457" s="118"/>
      <c r="G457" s="118"/>
      <c r="H457" s="118"/>
    </row>
    <row r="458" spans="1:8" s="29" customFormat="1" ht="7.5" customHeight="1">
      <c r="A458" s="34"/>
      <c r="B458" s="34"/>
      <c r="C458" s="118"/>
      <c r="D458" s="118"/>
      <c r="E458" s="118"/>
      <c r="F458" s="118"/>
      <c r="G458" s="118"/>
      <c r="H458" s="118"/>
    </row>
    <row r="459" spans="1:8" s="44" customFormat="1" ht="23.25" customHeight="1">
      <c r="A459" s="31"/>
      <c r="B459" s="31">
        <v>926</v>
      </c>
      <c r="C459" s="32" t="s">
        <v>97</v>
      </c>
      <c r="D459" s="33">
        <v>9878000</v>
      </c>
      <c r="E459" s="33">
        <f>E460</f>
        <v>50000</v>
      </c>
      <c r="F459" s="33">
        <f>F460</f>
        <v>420000</v>
      </c>
      <c r="G459" s="33">
        <f>G460</f>
        <v>0</v>
      </c>
      <c r="H459" s="33">
        <f>D459+E459-F459</f>
        <v>9508000</v>
      </c>
    </row>
    <row r="460" spans="1:8" s="29" customFormat="1" ht="19.5" customHeight="1">
      <c r="A460" s="34"/>
      <c r="B460" s="34">
        <v>92605</v>
      </c>
      <c r="C460" s="35" t="s">
        <v>98</v>
      </c>
      <c r="D460" s="30">
        <v>9878000</v>
      </c>
      <c r="E460" s="30">
        <v>50000</v>
      </c>
      <c r="F460" s="30">
        <v>420000</v>
      </c>
      <c r="G460" s="30">
        <v>0</v>
      </c>
      <c r="H460" s="30">
        <f>D460+E460-F460</f>
        <v>9508000</v>
      </c>
    </row>
    <row r="461" spans="1:8" s="44" customFormat="1" ht="15.75" customHeight="1">
      <c r="A461" s="43"/>
      <c r="B461" s="43"/>
      <c r="C461" s="127" t="s">
        <v>106</v>
      </c>
      <c r="D461" s="127"/>
      <c r="E461" s="127"/>
      <c r="F461" s="127"/>
      <c r="G461" s="127"/>
      <c r="H461" s="127"/>
    </row>
    <row r="462" spans="1:8" s="44" customFormat="1" ht="14.25" customHeight="1">
      <c r="A462" s="43"/>
      <c r="B462" s="43"/>
      <c r="C462" s="118" t="s">
        <v>196</v>
      </c>
      <c r="D462" s="118"/>
      <c r="E462" s="118"/>
      <c r="F462" s="118"/>
      <c r="G462" s="118"/>
      <c r="H462" s="118"/>
    </row>
    <row r="463" spans="1:8" s="44" customFormat="1" ht="14.25" customHeight="1">
      <c r="A463" s="43"/>
      <c r="B463" s="43"/>
      <c r="C463" s="118" t="s">
        <v>194</v>
      </c>
      <c r="D463" s="118"/>
      <c r="E463" s="118"/>
      <c r="F463" s="118"/>
      <c r="G463" s="118"/>
      <c r="H463" s="118"/>
    </row>
    <row r="464" spans="1:8" s="26" customFormat="1" ht="27.75" customHeight="1">
      <c r="A464" s="43" t="s">
        <v>188</v>
      </c>
      <c r="B464" s="43"/>
      <c r="C464" s="118" t="s">
        <v>195</v>
      </c>
      <c r="D464" s="118"/>
      <c r="E464" s="118"/>
      <c r="F464" s="118"/>
      <c r="G464" s="118"/>
      <c r="H464" s="118"/>
    </row>
    <row r="465" spans="1:8" s="44" customFormat="1" ht="30.75" customHeight="1">
      <c r="A465" s="43"/>
      <c r="B465" s="43"/>
      <c r="C465" s="118" t="s">
        <v>197</v>
      </c>
      <c r="D465" s="118"/>
      <c r="E465" s="118"/>
      <c r="F465" s="118"/>
      <c r="G465" s="118"/>
      <c r="H465" s="118"/>
    </row>
    <row r="466" spans="1:8" s="44" customFormat="1" ht="6.75" customHeight="1">
      <c r="A466" s="43"/>
      <c r="B466" s="43"/>
      <c r="C466" s="118"/>
      <c r="D466" s="118"/>
      <c r="E466" s="118"/>
      <c r="F466" s="118"/>
      <c r="G466" s="118"/>
      <c r="H466" s="118"/>
    </row>
    <row r="467" spans="1:8" s="2" customFormat="1" ht="21" customHeight="1">
      <c r="A467" s="134" t="s">
        <v>20</v>
      </c>
      <c r="B467" s="134"/>
      <c r="C467" s="134"/>
      <c r="D467" s="134"/>
      <c r="E467" s="134"/>
      <c r="F467" s="134"/>
      <c r="G467" s="134"/>
      <c r="H467" s="134"/>
    </row>
    <row r="468" spans="1:8" s="21" customFormat="1" ht="18.75" customHeight="1">
      <c r="A468" s="11" t="s">
        <v>12</v>
      </c>
      <c r="B468" s="137" t="s">
        <v>21</v>
      </c>
      <c r="C468" s="137"/>
      <c r="D468" s="20"/>
      <c r="E468" s="20"/>
      <c r="F468" s="20"/>
      <c r="G468" s="20"/>
      <c r="H468" s="20"/>
    </row>
    <row r="469" spans="1:8" s="81" customFormat="1" ht="27" customHeight="1">
      <c r="A469" s="63" t="s">
        <v>22</v>
      </c>
      <c r="B469" s="138" t="s">
        <v>23</v>
      </c>
      <c r="C469" s="139"/>
      <c r="D469" s="80">
        <v>1654082640.4</v>
      </c>
      <c r="E469" s="80">
        <v>163205166</v>
      </c>
      <c r="F469" s="80"/>
      <c r="G469" s="80"/>
      <c r="H469" s="80">
        <f aca="true" t="shared" si="0" ref="H469:H498">D469+E469-F469</f>
        <v>1817287806.4</v>
      </c>
    </row>
    <row r="470" spans="1:8" s="81" customFormat="1" ht="27" customHeight="1">
      <c r="A470" s="63" t="s">
        <v>24</v>
      </c>
      <c r="B470" s="121" t="s">
        <v>25</v>
      </c>
      <c r="C470" s="122"/>
      <c r="D470" s="80">
        <v>1174582772.4</v>
      </c>
      <c r="E470" s="80">
        <v>37558570</v>
      </c>
      <c r="F470" s="80"/>
      <c r="G470" s="80"/>
      <c r="H470" s="80">
        <f t="shared" si="0"/>
        <v>1212141342.4</v>
      </c>
    </row>
    <row r="471" spans="1:8" s="81" customFormat="1" ht="27" customHeight="1">
      <c r="A471" s="63" t="s">
        <v>26</v>
      </c>
      <c r="B471" s="121" t="s">
        <v>129</v>
      </c>
      <c r="C471" s="122"/>
      <c r="D471" s="80">
        <v>479499868</v>
      </c>
      <c r="E471" s="80">
        <v>125646596</v>
      </c>
      <c r="F471" s="80"/>
      <c r="G471" s="80"/>
      <c r="H471" s="80">
        <f>D471+E471-F471</f>
        <v>605146464</v>
      </c>
    </row>
    <row r="472" spans="1:8" s="81" customFormat="1" ht="27" customHeight="1">
      <c r="A472" s="63" t="s">
        <v>27</v>
      </c>
      <c r="B472" s="121" t="s">
        <v>28</v>
      </c>
      <c r="C472" s="122"/>
      <c r="D472" s="80">
        <v>1737464955.42</v>
      </c>
      <c r="E472" s="80">
        <v>181332757.02</v>
      </c>
      <c r="F472" s="80"/>
      <c r="G472" s="80"/>
      <c r="H472" s="80">
        <f t="shared" si="0"/>
        <v>1918797712.44</v>
      </c>
    </row>
    <row r="473" spans="1:8" s="81" customFormat="1" ht="27" customHeight="1">
      <c r="A473" s="63" t="s">
        <v>29</v>
      </c>
      <c r="B473" s="121" t="s">
        <v>30</v>
      </c>
      <c r="C473" s="122"/>
      <c r="D473" s="80">
        <v>943627394.42</v>
      </c>
      <c r="E473" s="80">
        <v>50167843.02</v>
      </c>
      <c r="F473" s="80"/>
      <c r="G473" s="80"/>
      <c r="H473" s="80">
        <f t="shared" si="0"/>
        <v>993795237.4399999</v>
      </c>
    </row>
    <row r="474" spans="1:8" s="81" customFormat="1" ht="27" customHeight="1">
      <c r="A474" s="63" t="s">
        <v>31</v>
      </c>
      <c r="B474" s="121" t="s">
        <v>128</v>
      </c>
      <c r="C474" s="122"/>
      <c r="D474" s="80">
        <v>793837561</v>
      </c>
      <c r="E474" s="80">
        <v>131164914</v>
      </c>
      <c r="F474" s="80"/>
      <c r="G474" s="80"/>
      <c r="H474" s="80">
        <f t="shared" si="0"/>
        <v>925002475</v>
      </c>
    </row>
    <row r="475" spans="1:8" s="81" customFormat="1" ht="27" customHeight="1">
      <c r="A475" s="63" t="s">
        <v>49</v>
      </c>
      <c r="B475" s="121" t="s">
        <v>132</v>
      </c>
      <c r="C475" s="122"/>
      <c r="D475" s="80">
        <v>83382315.02</v>
      </c>
      <c r="E475" s="80">
        <v>18127591.02</v>
      </c>
      <c r="F475" s="80"/>
      <c r="G475" s="80"/>
      <c r="H475" s="80">
        <f t="shared" si="0"/>
        <v>101509906.03999999</v>
      </c>
    </row>
    <row r="476" spans="1:8" s="81" customFormat="1" ht="78.75" customHeight="1">
      <c r="A476" s="63" t="s">
        <v>52</v>
      </c>
      <c r="B476" s="121" t="s">
        <v>133</v>
      </c>
      <c r="C476" s="122"/>
      <c r="D476" s="80">
        <v>2024226.02</v>
      </c>
      <c r="E476" s="80">
        <v>495590.02</v>
      </c>
      <c r="F476" s="80"/>
      <c r="G476" s="80"/>
      <c r="H476" s="80">
        <f t="shared" si="0"/>
        <v>2519816.04</v>
      </c>
    </row>
    <row r="477" spans="1:8" s="81" customFormat="1" ht="78.75" customHeight="1">
      <c r="A477" s="63" t="s">
        <v>55</v>
      </c>
      <c r="B477" s="121" t="s">
        <v>276</v>
      </c>
      <c r="C477" s="122"/>
      <c r="D477" s="80">
        <v>50588</v>
      </c>
      <c r="E477" s="80">
        <v>27496.02</v>
      </c>
      <c r="F477" s="80"/>
      <c r="G477" s="80"/>
      <c r="H477" s="80">
        <f t="shared" si="0"/>
        <v>78084.02</v>
      </c>
    </row>
    <row r="478" spans="1:8" s="81" customFormat="1" ht="46.5" customHeight="1">
      <c r="A478" s="63" t="s">
        <v>123</v>
      </c>
      <c r="B478" s="121" t="s">
        <v>134</v>
      </c>
      <c r="C478" s="122"/>
      <c r="D478" s="80">
        <v>51307501</v>
      </c>
      <c r="E478" s="80">
        <v>17604504.98</v>
      </c>
      <c r="F478" s="80"/>
      <c r="G478" s="80"/>
      <c r="H478" s="80">
        <f t="shared" si="0"/>
        <v>68912005.98</v>
      </c>
    </row>
    <row r="479" spans="1:8" s="81" customFormat="1" ht="27.75" customHeight="1">
      <c r="A479" s="63" t="s">
        <v>124</v>
      </c>
      <c r="B479" s="121" t="s">
        <v>135</v>
      </c>
      <c r="C479" s="122"/>
      <c r="D479" s="80">
        <v>100963267.02</v>
      </c>
      <c r="E479" s="80">
        <f>E476+E477+E478</f>
        <v>18127591.02</v>
      </c>
      <c r="F479" s="80"/>
      <c r="G479" s="80"/>
      <c r="H479" s="80">
        <f t="shared" si="0"/>
        <v>119090858.03999999</v>
      </c>
    </row>
    <row r="480" spans="1:8" s="81" customFormat="1" ht="27.75" customHeight="1">
      <c r="A480" s="63" t="s">
        <v>125</v>
      </c>
      <c r="B480" s="121" t="s">
        <v>273</v>
      </c>
      <c r="C480" s="122"/>
      <c r="D480" s="80">
        <v>27589114</v>
      </c>
      <c r="E480" s="80"/>
      <c r="F480" s="80">
        <v>7000000</v>
      </c>
      <c r="G480" s="80"/>
      <c r="H480" s="80">
        <f t="shared" si="0"/>
        <v>20589114</v>
      </c>
    </row>
    <row r="481" spans="1:8" s="81" customFormat="1" ht="41.25" customHeight="1">
      <c r="A481" s="63" t="s">
        <v>130</v>
      </c>
      <c r="B481" s="121" t="s">
        <v>274</v>
      </c>
      <c r="C481" s="122"/>
      <c r="D481" s="80">
        <v>8200000</v>
      </c>
      <c r="E481" s="80"/>
      <c r="F481" s="80">
        <v>7000000</v>
      </c>
      <c r="G481" s="80"/>
      <c r="H481" s="80">
        <f t="shared" si="0"/>
        <v>1200000</v>
      </c>
    </row>
    <row r="482" spans="1:8" s="81" customFormat="1" ht="41.25" customHeight="1">
      <c r="A482" s="63" t="s">
        <v>138</v>
      </c>
      <c r="B482" s="121" t="s">
        <v>275</v>
      </c>
      <c r="C482" s="122"/>
      <c r="D482" s="80">
        <v>8000000</v>
      </c>
      <c r="E482" s="80"/>
      <c r="F482" s="80">
        <v>7000000</v>
      </c>
      <c r="G482" s="80"/>
      <c r="H482" s="80">
        <f t="shared" si="0"/>
        <v>1000000</v>
      </c>
    </row>
    <row r="483" spans="1:8" s="28" customFormat="1" ht="24.75" customHeight="1">
      <c r="A483" s="63" t="s">
        <v>139</v>
      </c>
      <c r="B483" s="125" t="s">
        <v>50</v>
      </c>
      <c r="C483" s="125"/>
      <c r="D483" s="80">
        <v>634035156</v>
      </c>
      <c r="E483" s="80">
        <v>41912243</v>
      </c>
      <c r="F483" s="80"/>
      <c r="G483" s="80"/>
      <c r="H483" s="80">
        <f>D483+E483-F483</f>
        <v>675947399</v>
      </c>
    </row>
    <row r="484" spans="1:8" s="28" customFormat="1" ht="24.75" customHeight="1">
      <c r="A484" s="63" t="s">
        <v>140</v>
      </c>
      <c r="B484" s="125" t="s">
        <v>131</v>
      </c>
      <c r="C484" s="125"/>
      <c r="D484" s="80">
        <v>352931889</v>
      </c>
      <c r="E484" s="80">
        <v>22494200</v>
      </c>
      <c r="F484" s="80"/>
      <c r="G484" s="80"/>
      <c r="H484" s="80">
        <f>D484+E484-F484</f>
        <v>375426089</v>
      </c>
    </row>
    <row r="485" spans="1:8" s="28" customFormat="1" ht="27" customHeight="1">
      <c r="A485" s="63" t="s">
        <v>278</v>
      </c>
      <c r="B485" s="125" t="s">
        <v>51</v>
      </c>
      <c r="C485" s="125"/>
      <c r="D485" s="80">
        <v>281103267</v>
      </c>
      <c r="E485" s="80">
        <v>19418043</v>
      </c>
      <c r="F485" s="80"/>
      <c r="G485" s="80"/>
      <c r="H485" s="80">
        <f>D485+E485-F485</f>
        <v>300521310</v>
      </c>
    </row>
    <row r="486" spans="1:8" s="28" customFormat="1" ht="66" customHeight="1">
      <c r="A486" s="63" t="s">
        <v>216</v>
      </c>
      <c r="B486" s="125" t="s">
        <v>481</v>
      </c>
      <c r="C486" s="125"/>
      <c r="D486" s="64">
        <f>390000+480000</f>
        <v>870000</v>
      </c>
      <c r="E486" s="64">
        <v>317273.21</v>
      </c>
      <c r="F486" s="64"/>
      <c r="G486" s="64"/>
      <c r="H486" s="64">
        <f>D486+E486-F486</f>
        <v>1187273.21</v>
      </c>
    </row>
    <row r="487" spans="1:8" s="28" customFormat="1" ht="30" customHeight="1">
      <c r="A487" s="63" t="s">
        <v>279</v>
      </c>
      <c r="B487" s="125" t="s">
        <v>221</v>
      </c>
      <c r="C487" s="125"/>
      <c r="D487" s="64">
        <v>0</v>
      </c>
      <c r="E487" s="64">
        <v>487273.21</v>
      </c>
      <c r="F487" s="64"/>
      <c r="G487" s="64"/>
      <c r="H487" s="64">
        <f>D487+E487-F487</f>
        <v>487273.21</v>
      </c>
    </row>
    <row r="488" spans="1:8" s="28" customFormat="1" ht="90" customHeight="1">
      <c r="A488" s="63" t="s">
        <v>280</v>
      </c>
      <c r="B488" s="125" t="s">
        <v>482</v>
      </c>
      <c r="C488" s="125"/>
      <c r="D488" s="64">
        <v>120050</v>
      </c>
      <c r="E488" s="64">
        <v>6182.71</v>
      </c>
      <c r="F488" s="64"/>
      <c r="G488" s="64"/>
      <c r="H488" s="64">
        <f t="shared" si="0"/>
        <v>126232.71</v>
      </c>
    </row>
    <row r="489" spans="1:8" s="28" customFormat="1" ht="37.5" customHeight="1">
      <c r="A489" s="63" t="s">
        <v>281</v>
      </c>
      <c r="B489" s="125" t="s">
        <v>217</v>
      </c>
      <c r="C489" s="125"/>
      <c r="D489" s="64">
        <v>0</v>
      </c>
      <c r="E489" s="64">
        <v>6182.71</v>
      </c>
      <c r="F489" s="64"/>
      <c r="G489" s="64"/>
      <c r="H489" s="64">
        <f t="shared" si="0"/>
        <v>6182.71</v>
      </c>
    </row>
    <row r="490" spans="1:8" s="28" customFormat="1" ht="71.25" customHeight="1">
      <c r="A490" s="63" t="s">
        <v>282</v>
      </c>
      <c r="B490" s="125" t="s">
        <v>229</v>
      </c>
      <c r="C490" s="125"/>
      <c r="D490" s="64">
        <v>1748</v>
      </c>
      <c r="E490" s="64">
        <v>1091.69</v>
      </c>
      <c r="F490" s="64"/>
      <c r="G490" s="64"/>
      <c r="H490" s="64">
        <f t="shared" si="0"/>
        <v>2839.69</v>
      </c>
    </row>
    <row r="491" spans="1:8" s="28" customFormat="1" ht="37.5" customHeight="1">
      <c r="A491" s="63" t="s">
        <v>283</v>
      </c>
      <c r="B491" s="125" t="s">
        <v>228</v>
      </c>
      <c r="C491" s="125"/>
      <c r="D491" s="64">
        <v>0</v>
      </c>
      <c r="E491" s="64">
        <v>1091.69</v>
      </c>
      <c r="F491" s="64"/>
      <c r="G491" s="64"/>
      <c r="H491" s="64">
        <f>D491+E491-F491</f>
        <v>1091.69</v>
      </c>
    </row>
    <row r="492" spans="1:8" s="28" customFormat="1" ht="62.25" customHeight="1">
      <c r="A492" s="63" t="s">
        <v>284</v>
      </c>
      <c r="B492" s="125" t="s">
        <v>230</v>
      </c>
      <c r="C492" s="125"/>
      <c r="D492" s="64">
        <v>3510</v>
      </c>
      <c r="E492" s="64">
        <v>534</v>
      </c>
      <c r="F492" s="64"/>
      <c r="G492" s="64"/>
      <c r="H492" s="64">
        <f t="shared" si="0"/>
        <v>4044</v>
      </c>
    </row>
    <row r="493" spans="1:8" s="28" customFormat="1" ht="37.5" customHeight="1">
      <c r="A493" s="63" t="s">
        <v>285</v>
      </c>
      <c r="B493" s="125" t="s">
        <v>220</v>
      </c>
      <c r="C493" s="125"/>
      <c r="D493" s="64">
        <v>0</v>
      </c>
      <c r="E493" s="64">
        <v>534</v>
      </c>
      <c r="F493" s="64"/>
      <c r="G493" s="64"/>
      <c r="H493" s="64">
        <f t="shared" si="0"/>
        <v>534</v>
      </c>
    </row>
    <row r="494" spans="1:8" s="28" customFormat="1" ht="54.75" customHeight="1">
      <c r="A494" s="63" t="s">
        <v>286</v>
      </c>
      <c r="B494" s="125" t="s">
        <v>231</v>
      </c>
      <c r="C494" s="125"/>
      <c r="D494" s="64">
        <v>250</v>
      </c>
      <c r="E494" s="64">
        <v>508.41</v>
      </c>
      <c r="F494" s="64"/>
      <c r="G494" s="64"/>
      <c r="H494" s="64">
        <f t="shared" si="0"/>
        <v>758.4100000000001</v>
      </c>
    </row>
    <row r="495" spans="1:8" s="28" customFormat="1" ht="37.5" customHeight="1">
      <c r="A495" s="63" t="s">
        <v>287</v>
      </c>
      <c r="B495" s="125" t="s">
        <v>219</v>
      </c>
      <c r="C495" s="125"/>
      <c r="D495" s="64">
        <v>0</v>
      </c>
      <c r="E495" s="64">
        <v>508.41</v>
      </c>
      <c r="F495" s="64"/>
      <c r="G495" s="64"/>
      <c r="H495" s="64">
        <f>D495+E495-F495</f>
        <v>508.41</v>
      </c>
    </row>
    <row r="496" spans="1:8" s="28" customFormat="1" ht="56.25" customHeight="1">
      <c r="A496" s="63" t="s">
        <v>288</v>
      </c>
      <c r="B496" s="125" t="s">
        <v>447</v>
      </c>
      <c r="C496" s="125"/>
      <c r="D496" s="64">
        <v>0</v>
      </c>
      <c r="E496" s="64">
        <v>6875000</v>
      </c>
      <c r="F496" s="64"/>
      <c r="G496" s="64"/>
      <c r="H496" s="64">
        <f t="shared" si="0"/>
        <v>6875000</v>
      </c>
    </row>
    <row r="497" spans="1:8" s="28" customFormat="1" ht="39.75" customHeight="1">
      <c r="A497" s="63" t="s">
        <v>218</v>
      </c>
      <c r="B497" s="125" t="s">
        <v>237</v>
      </c>
      <c r="C497" s="125"/>
      <c r="D497" s="64">
        <v>2201643</v>
      </c>
      <c r="E497" s="64">
        <v>74250</v>
      </c>
      <c r="F497" s="64"/>
      <c r="G497" s="64"/>
      <c r="H497" s="64">
        <f t="shared" si="0"/>
        <v>2275893</v>
      </c>
    </row>
    <row r="498" spans="1:8" s="28" customFormat="1" ht="52.5" customHeight="1">
      <c r="A498" s="63" t="s">
        <v>289</v>
      </c>
      <c r="B498" s="125" t="s">
        <v>238</v>
      </c>
      <c r="C498" s="125"/>
      <c r="D498" s="64">
        <v>2201643</v>
      </c>
      <c r="E498" s="64">
        <v>74250</v>
      </c>
      <c r="F498" s="64"/>
      <c r="G498" s="64"/>
      <c r="H498" s="64">
        <f t="shared" si="0"/>
        <v>2275893</v>
      </c>
    </row>
    <row r="499" spans="1:8" s="28" customFormat="1" ht="30.75" customHeight="1">
      <c r="A499" s="65"/>
      <c r="B499" s="128" t="s">
        <v>234</v>
      </c>
      <c r="C499" s="128"/>
      <c r="D499" s="128"/>
      <c r="E499" s="128"/>
      <c r="F499" s="128"/>
      <c r="G499" s="128"/>
      <c r="H499" s="128"/>
    </row>
    <row r="500" spans="1:8" s="2" customFormat="1" ht="5.25" customHeight="1">
      <c r="A500" s="18"/>
      <c r="B500" s="19"/>
      <c r="C500" s="19"/>
      <c r="D500" s="22"/>
      <c r="E500" s="22"/>
      <c r="F500" s="22"/>
      <c r="G500" s="22"/>
      <c r="H500" s="22"/>
    </row>
    <row r="501" spans="1:8" s="21" customFormat="1" ht="18.75" customHeight="1">
      <c r="A501" s="11" t="s">
        <v>18</v>
      </c>
      <c r="B501" s="131" t="s">
        <v>32</v>
      </c>
      <c r="C501" s="131"/>
      <c r="D501" s="13"/>
      <c r="E501" s="13"/>
      <c r="F501" s="13"/>
      <c r="G501" s="13"/>
      <c r="H501" s="13"/>
    </row>
    <row r="502" spans="1:8" s="28" customFormat="1" ht="16.5" customHeight="1">
      <c r="A502" s="27" t="s">
        <v>22</v>
      </c>
      <c r="B502" s="118" t="s">
        <v>43</v>
      </c>
      <c r="C502" s="118"/>
      <c r="D502" s="118"/>
      <c r="E502" s="118"/>
      <c r="F502" s="118"/>
      <c r="G502" s="118"/>
      <c r="H502" s="118"/>
    </row>
    <row r="503" spans="1:8" s="28" customFormat="1" ht="16.5" customHeight="1">
      <c r="A503" s="27" t="s">
        <v>24</v>
      </c>
      <c r="B503" s="118" t="s">
        <v>44</v>
      </c>
      <c r="C503" s="118"/>
      <c r="D503" s="118"/>
      <c r="E503" s="118"/>
      <c r="F503" s="118"/>
      <c r="G503" s="118"/>
      <c r="H503" s="118"/>
    </row>
    <row r="504" spans="1:8" s="28" customFormat="1" ht="16.5" customHeight="1">
      <c r="A504" s="27" t="s">
        <v>26</v>
      </c>
      <c r="B504" s="118" t="s">
        <v>45</v>
      </c>
      <c r="C504" s="118"/>
      <c r="D504" s="118"/>
      <c r="E504" s="118"/>
      <c r="F504" s="118"/>
      <c r="G504" s="118"/>
      <c r="H504" s="118"/>
    </row>
    <row r="505" spans="1:8" s="28" customFormat="1" ht="16.5" customHeight="1">
      <c r="A505" s="27" t="s">
        <v>27</v>
      </c>
      <c r="B505" s="118" t="s">
        <v>46</v>
      </c>
      <c r="C505" s="118"/>
      <c r="D505" s="118"/>
      <c r="E505" s="118"/>
      <c r="F505" s="118"/>
      <c r="G505" s="118"/>
      <c r="H505" s="118"/>
    </row>
    <row r="506" spans="1:8" s="28" customFormat="1" ht="16.5" customHeight="1">
      <c r="A506" s="27" t="s">
        <v>29</v>
      </c>
      <c r="B506" s="118" t="s">
        <v>47</v>
      </c>
      <c r="C506" s="118"/>
      <c r="D506" s="118"/>
      <c r="E506" s="118"/>
      <c r="F506" s="118"/>
      <c r="G506" s="118"/>
      <c r="H506" s="118"/>
    </row>
    <row r="507" spans="1:8" s="28" customFormat="1" ht="27" customHeight="1">
      <c r="A507" s="27" t="s">
        <v>31</v>
      </c>
      <c r="B507" s="118" t="s">
        <v>120</v>
      </c>
      <c r="C507" s="118"/>
      <c r="D507" s="118"/>
      <c r="E507" s="118"/>
      <c r="F507" s="118"/>
      <c r="G507" s="118"/>
      <c r="H507" s="118"/>
    </row>
    <row r="508" spans="1:8" s="28" customFormat="1" ht="14.25" customHeight="1">
      <c r="A508" s="27" t="s">
        <v>49</v>
      </c>
      <c r="B508" s="118" t="s">
        <v>121</v>
      </c>
      <c r="C508" s="118"/>
      <c r="D508" s="118"/>
      <c r="E508" s="118"/>
      <c r="F508" s="118"/>
      <c r="G508" s="118"/>
      <c r="H508" s="118"/>
    </row>
    <row r="509" spans="1:8" s="28" customFormat="1" ht="18" customHeight="1">
      <c r="A509" s="27" t="s">
        <v>52</v>
      </c>
      <c r="B509" s="118" t="s">
        <v>122</v>
      </c>
      <c r="C509" s="118"/>
      <c r="D509" s="118"/>
      <c r="E509" s="118"/>
      <c r="F509" s="118"/>
      <c r="G509" s="118"/>
      <c r="H509" s="118"/>
    </row>
    <row r="510" spans="1:8" s="28" customFormat="1" ht="15" customHeight="1">
      <c r="A510" s="27" t="s">
        <v>55</v>
      </c>
      <c r="B510" s="118" t="s">
        <v>48</v>
      </c>
      <c r="C510" s="118"/>
      <c r="D510" s="118"/>
      <c r="E510" s="118"/>
      <c r="F510" s="118"/>
      <c r="G510" s="118"/>
      <c r="H510" s="118"/>
    </row>
    <row r="511" spans="1:8" s="28" customFormat="1" ht="15" customHeight="1">
      <c r="A511" s="27" t="s">
        <v>123</v>
      </c>
      <c r="B511" s="118" t="s">
        <v>119</v>
      </c>
      <c r="C511" s="118"/>
      <c r="D511" s="118"/>
      <c r="E511" s="118"/>
      <c r="F511" s="118"/>
      <c r="G511" s="118"/>
      <c r="H511" s="118"/>
    </row>
    <row r="512" spans="1:8" s="50" customFormat="1" ht="15" customHeight="1">
      <c r="A512" s="27" t="s">
        <v>124</v>
      </c>
      <c r="B512" s="136" t="s">
        <v>236</v>
      </c>
      <c r="C512" s="136"/>
      <c r="D512" s="136"/>
      <c r="E512" s="136"/>
      <c r="F512" s="136"/>
      <c r="G512" s="136"/>
      <c r="H512" s="136"/>
    </row>
    <row r="513" spans="1:8" s="50" customFormat="1" ht="15" customHeight="1">
      <c r="A513" s="27" t="s">
        <v>125</v>
      </c>
      <c r="B513" s="136" t="s">
        <v>235</v>
      </c>
      <c r="C513" s="136"/>
      <c r="D513" s="136"/>
      <c r="E513" s="136"/>
      <c r="F513" s="136"/>
      <c r="G513" s="136"/>
      <c r="H513" s="136"/>
    </row>
    <row r="514" spans="1:8" s="50" customFormat="1" ht="4.5" customHeight="1">
      <c r="A514" s="27"/>
      <c r="B514" s="49"/>
      <c r="C514" s="49"/>
      <c r="D514" s="49"/>
      <c r="E514" s="49"/>
      <c r="F514" s="49"/>
      <c r="G514" s="49"/>
      <c r="H514" s="49"/>
    </row>
    <row r="515" spans="1:8" ht="16.5" customHeight="1">
      <c r="A515" s="11" t="s">
        <v>33</v>
      </c>
      <c r="B515" s="131" t="s">
        <v>41</v>
      </c>
      <c r="C515" s="131"/>
      <c r="D515" s="13"/>
      <c r="E515" s="13"/>
      <c r="F515" s="13"/>
      <c r="G515" s="13"/>
      <c r="H515" s="13"/>
    </row>
    <row r="516" spans="4:8" ht="4.5" customHeight="1">
      <c r="D516" s="23"/>
      <c r="E516" s="23"/>
      <c r="F516" s="23"/>
      <c r="G516" s="23"/>
      <c r="H516" s="23"/>
    </row>
    <row r="517" spans="1:8" s="28" customFormat="1" ht="12.75" customHeight="1">
      <c r="A517" s="37" t="s">
        <v>34</v>
      </c>
      <c r="B517" s="117" t="s">
        <v>42</v>
      </c>
      <c r="C517" s="117"/>
      <c r="D517" s="117"/>
      <c r="E517" s="117"/>
      <c r="F517" s="117"/>
      <c r="G517" s="117"/>
      <c r="H517" s="117"/>
    </row>
    <row r="518" spans="1:8" s="28" customFormat="1" ht="15" customHeight="1">
      <c r="A518" s="27"/>
      <c r="B518" s="104" t="s">
        <v>35</v>
      </c>
      <c r="C518" s="117" t="s">
        <v>374</v>
      </c>
      <c r="D518" s="117"/>
      <c r="E518" s="117"/>
      <c r="F518" s="117"/>
      <c r="G518" s="117"/>
      <c r="H518" s="117"/>
    </row>
    <row r="519" spans="1:8" s="39" customFormat="1" ht="15" customHeight="1">
      <c r="A519" s="27"/>
      <c r="B519" s="104" t="s">
        <v>36</v>
      </c>
      <c r="C519" s="117" t="s">
        <v>375</v>
      </c>
      <c r="D519" s="117"/>
      <c r="E519" s="117"/>
      <c r="F519" s="117"/>
      <c r="G519" s="117"/>
      <c r="H519" s="117"/>
    </row>
    <row r="520" spans="1:8" s="28" customFormat="1" ht="16.5" customHeight="1">
      <c r="A520" s="27"/>
      <c r="B520" s="51" t="s">
        <v>126</v>
      </c>
      <c r="C520" s="117" t="s">
        <v>376</v>
      </c>
      <c r="D520" s="117"/>
      <c r="E520" s="117"/>
      <c r="F520" s="117"/>
      <c r="G520" s="117"/>
      <c r="H520" s="117"/>
    </row>
    <row r="521" spans="1:8" s="28" customFormat="1" ht="24.75" customHeight="1">
      <c r="A521" s="27"/>
      <c r="B521" s="51"/>
      <c r="C521" s="117" t="s">
        <v>377</v>
      </c>
      <c r="D521" s="117"/>
      <c r="E521" s="117"/>
      <c r="F521" s="117"/>
      <c r="G521" s="117"/>
      <c r="H521" s="117"/>
    </row>
    <row r="522" spans="1:8" s="28" customFormat="1" ht="39" customHeight="1">
      <c r="A522" s="27"/>
      <c r="B522" s="51"/>
      <c r="C522" s="117" t="s">
        <v>378</v>
      </c>
      <c r="D522" s="117"/>
      <c r="E522" s="117"/>
      <c r="F522" s="117"/>
      <c r="G522" s="117"/>
      <c r="H522" s="117"/>
    </row>
    <row r="523" spans="1:8" s="28" customFormat="1" ht="39" customHeight="1">
      <c r="A523" s="27"/>
      <c r="B523" s="51"/>
      <c r="C523" s="117" t="s">
        <v>379</v>
      </c>
      <c r="D523" s="117"/>
      <c r="E523" s="117"/>
      <c r="F523" s="117"/>
      <c r="G523" s="117"/>
      <c r="H523" s="117"/>
    </row>
    <row r="524" spans="1:8" s="110" customFormat="1" ht="28.5" customHeight="1">
      <c r="A524" s="108"/>
      <c r="B524" s="51" t="s">
        <v>127</v>
      </c>
      <c r="C524" s="140" t="s">
        <v>380</v>
      </c>
      <c r="D524" s="140"/>
      <c r="E524" s="140"/>
      <c r="F524" s="140"/>
      <c r="G524" s="140"/>
      <c r="H524" s="140"/>
    </row>
    <row r="525" spans="1:8" s="110" customFormat="1" ht="13.5" customHeight="1">
      <c r="A525" s="108"/>
      <c r="B525" s="51"/>
      <c r="C525" s="109"/>
      <c r="D525" s="109"/>
      <c r="E525" s="109"/>
      <c r="F525" s="109"/>
      <c r="G525" s="109"/>
      <c r="H525" s="109"/>
    </row>
    <row r="526" spans="1:8" s="28" customFormat="1" ht="33.75" customHeight="1">
      <c r="A526" s="27"/>
      <c r="B526" s="51"/>
      <c r="C526" s="119" t="s">
        <v>147</v>
      </c>
      <c r="D526" s="119"/>
      <c r="E526" s="119"/>
      <c r="F526" s="119"/>
      <c r="G526" s="119"/>
      <c r="H526" s="102">
        <v>170095152.7</v>
      </c>
    </row>
    <row r="527" spans="1:8" s="28" customFormat="1" ht="17.25" customHeight="1">
      <c r="A527" s="27"/>
      <c r="B527" s="51"/>
      <c r="C527" s="48" t="s">
        <v>141</v>
      </c>
      <c r="D527" s="48"/>
      <c r="E527" s="48"/>
      <c r="F527" s="48"/>
      <c r="G527" s="48"/>
      <c r="H527" s="52"/>
    </row>
    <row r="528" spans="1:8" s="28" customFormat="1" ht="24" customHeight="1">
      <c r="A528" s="27"/>
      <c r="B528" s="27"/>
      <c r="C528" s="117" t="s">
        <v>148</v>
      </c>
      <c r="D528" s="117"/>
      <c r="E528" s="117"/>
      <c r="F528" s="117"/>
      <c r="G528" s="117"/>
      <c r="H528" s="103"/>
    </row>
    <row r="529" spans="1:8" s="28" customFormat="1" ht="17.25" customHeight="1">
      <c r="A529" s="27"/>
      <c r="B529" s="104"/>
      <c r="C529" s="117" t="s">
        <v>150</v>
      </c>
      <c r="D529" s="117"/>
      <c r="E529" s="117"/>
      <c r="F529" s="117"/>
      <c r="G529" s="117"/>
      <c r="H529" s="105">
        <v>10004293.71</v>
      </c>
    </row>
    <row r="530" spans="1:8" s="28" customFormat="1" ht="17.25" customHeight="1">
      <c r="A530" s="27"/>
      <c r="B530" s="104"/>
      <c r="C530" s="117" t="s">
        <v>149</v>
      </c>
      <c r="D530" s="117"/>
      <c r="E530" s="117"/>
      <c r="F530" s="117"/>
      <c r="G530" s="117"/>
      <c r="H530" s="105">
        <v>519816.04</v>
      </c>
    </row>
    <row r="531" spans="1:8" s="28" customFormat="1" ht="17.25" customHeight="1">
      <c r="A531" s="27"/>
      <c r="B531" s="104"/>
      <c r="C531" s="117" t="s">
        <v>142</v>
      </c>
      <c r="D531" s="117"/>
      <c r="E531" s="117"/>
      <c r="F531" s="117"/>
      <c r="G531" s="117"/>
      <c r="H531" s="105">
        <v>78084.02</v>
      </c>
    </row>
    <row r="532" spans="1:8" s="28" customFormat="1" ht="17.25" customHeight="1">
      <c r="A532" s="27"/>
      <c r="B532" s="104"/>
      <c r="C532" s="117" t="s">
        <v>143</v>
      </c>
      <c r="D532" s="117"/>
      <c r="E532" s="117"/>
      <c r="F532" s="117"/>
      <c r="G532" s="117"/>
      <c r="H532" s="105">
        <v>159492958.93</v>
      </c>
    </row>
    <row r="533" spans="1:8" s="28" customFormat="1" ht="12.75" customHeight="1">
      <c r="A533" s="27"/>
      <c r="B533" s="51"/>
      <c r="C533" s="48" t="s">
        <v>144</v>
      </c>
      <c r="D533" s="48"/>
      <c r="E533" s="48"/>
      <c r="F533" s="48"/>
      <c r="G533" s="48"/>
      <c r="H533" s="102"/>
    </row>
    <row r="534" spans="1:8" s="28" customFormat="1" ht="15.75" customHeight="1">
      <c r="A534" s="27"/>
      <c r="B534" s="51"/>
      <c r="C534" s="117" t="s">
        <v>145</v>
      </c>
      <c r="D534" s="117"/>
      <c r="E534" s="117"/>
      <c r="F534" s="117"/>
      <c r="G534" s="117"/>
      <c r="H534" s="102">
        <v>58888453</v>
      </c>
    </row>
    <row r="535" spans="1:8" s="28" customFormat="1" ht="15.75" customHeight="1">
      <c r="A535" s="27"/>
      <c r="B535" s="51"/>
      <c r="C535" s="117" t="s">
        <v>146</v>
      </c>
      <c r="D535" s="117"/>
      <c r="E535" s="117"/>
      <c r="F535" s="117"/>
      <c r="G535" s="117"/>
      <c r="H535" s="102">
        <v>17604504.98</v>
      </c>
    </row>
    <row r="536" spans="1:8" s="28" customFormat="1" ht="15.75" customHeight="1">
      <c r="A536" s="27"/>
      <c r="B536" s="51"/>
      <c r="C536" s="117" t="s">
        <v>151</v>
      </c>
      <c r="D536" s="117"/>
      <c r="E536" s="117"/>
      <c r="F536" s="117"/>
      <c r="G536" s="117"/>
      <c r="H536" s="107">
        <v>83000000</v>
      </c>
    </row>
    <row r="537" spans="1:8" s="28" customFormat="1" ht="15" customHeight="1">
      <c r="A537" s="27"/>
      <c r="B537" s="51"/>
      <c r="C537" s="117" t="s">
        <v>152</v>
      </c>
      <c r="D537" s="117"/>
      <c r="E537" s="117"/>
      <c r="F537" s="117"/>
      <c r="G537" s="117"/>
      <c r="H537" s="106">
        <f>H532-H534-H535-H536</f>
        <v>0.9500000029802322</v>
      </c>
    </row>
    <row r="538" spans="1:8" s="39" customFormat="1" ht="12.75">
      <c r="A538" s="37"/>
      <c r="B538" s="37"/>
      <c r="C538" s="40"/>
      <c r="D538" s="38"/>
      <c r="E538" s="38"/>
      <c r="F538" s="38"/>
      <c r="G538" s="38"/>
      <c r="H538" s="38"/>
    </row>
  </sheetData>
  <sheetProtection password="C25B" sheet="1"/>
  <mergeCells count="412">
    <mergeCell ref="C434:H434"/>
    <mergeCell ref="C435:H435"/>
    <mergeCell ref="C337:H337"/>
    <mergeCell ref="C338:H338"/>
    <mergeCell ref="C405:H405"/>
    <mergeCell ref="C88:H88"/>
    <mergeCell ref="B477:C477"/>
    <mergeCell ref="A7:H7"/>
    <mergeCell ref="C253:H253"/>
    <mergeCell ref="C255:H255"/>
    <mergeCell ref="C254:H254"/>
    <mergeCell ref="C198:H198"/>
    <mergeCell ref="C451:H451"/>
    <mergeCell ref="C428:H428"/>
    <mergeCell ref="B499:H499"/>
    <mergeCell ref="B513:H513"/>
    <mergeCell ref="B497:C497"/>
    <mergeCell ref="B498:C498"/>
    <mergeCell ref="B492:C492"/>
    <mergeCell ref="B493:C493"/>
    <mergeCell ref="B487:C487"/>
    <mergeCell ref="B486:C486"/>
    <mergeCell ref="C368:H368"/>
    <mergeCell ref="C386:H386"/>
    <mergeCell ref="C264:H264"/>
    <mergeCell ref="C401:H401"/>
    <mergeCell ref="C402:H402"/>
    <mergeCell ref="C403:H403"/>
    <mergeCell ref="C316:H316"/>
    <mergeCell ref="C318:H318"/>
    <mergeCell ref="C322:H322"/>
    <mergeCell ref="C336:H336"/>
    <mergeCell ref="C395:H395"/>
    <mergeCell ref="C426:H426"/>
    <mergeCell ref="C427:H427"/>
    <mergeCell ref="C419:H419"/>
    <mergeCell ref="C420:H420"/>
    <mergeCell ref="C421:H421"/>
    <mergeCell ref="C408:H408"/>
    <mergeCell ref="C423:H423"/>
    <mergeCell ref="C424:H424"/>
    <mergeCell ref="C425:H425"/>
    <mergeCell ref="C397:H397"/>
    <mergeCell ref="C327:H327"/>
    <mergeCell ref="C247:H247"/>
    <mergeCell ref="C355:H355"/>
    <mergeCell ref="C387:H387"/>
    <mergeCell ref="C404:H404"/>
    <mergeCell ref="C383:H383"/>
    <mergeCell ref="C260:H260"/>
    <mergeCell ref="C334:H334"/>
    <mergeCell ref="C393:H393"/>
    <mergeCell ref="C38:H38"/>
    <mergeCell ref="C267:H267"/>
    <mergeCell ref="C277:H277"/>
    <mergeCell ref="C446:H446"/>
    <mergeCell ref="C447:H447"/>
    <mergeCell ref="C249:H249"/>
    <mergeCell ref="C384:H384"/>
    <mergeCell ref="C173:H173"/>
    <mergeCell ref="C257:H257"/>
    <mergeCell ref="C326:H326"/>
    <mergeCell ref="C462:H462"/>
    <mergeCell ref="C463:H463"/>
    <mergeCell ref="C465:H465"/>
    <mergeCell ref="C375:H375"/>
    <mergeCell ref="C455:H455"/>
    <mergeCell ref="C442:H442"/>
    <mergeCell ref="C464:H464"/>
    <mergeCell ref="C452:H452"/>
    <mergeCell ref="C453:H453"/>
    <mergeCell ref="C396:H396"/>
    <mergeCell ref="C131:H131"/>
    <mergeCell ref="C310:H310"/>
    <mergeCell ref="C311:H311"/>
    <mergeCell ref="C312:H312"/>
    <mergeCell ref="C313:H313"/>
    <mergeCell ref="C258:H258"/>
    <mergeCell ref="C256:H256"/>
    <mergeCell ref="C243:H243"/>
    <mergeCell ref="C306:H306"/>
    <mergeCell ref="C196:H196"/>
    <mergeCell ref="C189:H189"/>
    <mergeCell ref="C190:H190"/>
    <mergeCell ref="C194:H194"/>
    <mergeCell ref="C293:H293"/>
    <mergeCell ref="C314:H314"/>
    <mergeCell ref="C262:H262"/>
    <mergeCell ref="C261:H261"/>
    <mergeCell ref="C259:H259"/>
    <mergeCell ref="C223:H223"/>
    <mergeCell ref="C135:H135"/>
    <mergeCell ref="C164:H164"/>
    <mergeCell ref="C165:H165"/>
    <mergeCell ref="C148:H148"/>
    <mergeCell ref="C172:H172"/>
    <mergeCell ref="C171:H171"/>
    <mergeCell ref="C163:H163"/>
    <mergeCell ref="C333:H333"/>
    <mergeCell ref="C345:H345"/>
    <mergeCell ref="C356:H356"/>
    <mergeCell ref="C350:H350"/>
    <mergeCell ref="C352:H352"/>
    <mergeCell ref="C147:H147"/>
    <mergeCell ref="C197:H197"/>
    <mergeCell ref="C192:H192"/>
    <mergeCell ref="C193:H193"/>
    <mergeCell ref="C191:H191"/>
    <mergeCell ref="C531:G531"/>
    <mergeCell ref="C532:G532"/>
    <mergeCell ref="C534:G534"/>
    <mergeCell ref="C528:G528"/>
    <mergeCell ref="C358:H358"/>
    <mergeCell ref="C351:H351"/>
    <mergeCell ref="C357:H357"/>
    <mergeCell ref="C376:H376"/>
    <mergeCell ref="C374:H374"/>
    <mergeCell ref="C441:H441"/>
    <mergeCell ref="C524:H524"/>
    <mergeCell ref="C271:H271"/>
    <mergeCell ref="C272:H272"/>
    <mergeCell ref="B509:H509"/>
    <mergeCell ref="B508:H508"/>
    <mergeCell ref="C537:G537"/>
    <mergeCell ref="C535:G535"/>
    <mergeCell ref="C536:G536"/>
    <mergeCell ref="C529:G529"/>
    <mergeCell ref="C530:G530"/>
    <mergeCell ref="C185:H185"/>
    <mergeCell ref="C188:H188"/>
    <mergeCell ref="C144:H144"/>
    <mergeCell ref="C145:H145"/>
    <mergeCell ref="C146:H146"/>
    <mergeCell ref="C526:G526"/>
    <mergeCell ref="C178:H178"/>
    <mergeCell ref="C179:H179"/>
    <mergeCell ref="C248:H248"/>
    <mergeCell ref="C522:H522"/>
    <mergeCell ref="B476:C476"/>
    <mergeCell ref="B478:C478"/>
    <mergeCell ref="B479:C479"/>
    <mergeCell ref="C105:H105"/>
    <mergeCell ref="C150:H150"/>
    <mergeCell ref="C22:H22"/>
    <mergeCell ref="C175:H175"/>
    <mergeCell ref="C121:F121"/>
    <mergeCell ref="C118:F118"/>
    <mergeCell ref="C195:H195"/>
    <mergeCell ref="C23:H23"/>
    <mergeCell ref="C111:F111"/>
    <mergeCell ref="C108:H108"/>
    <mergeCell ref="C109:F109"/>
    <mergeCell ref="C110:F110"/>
    <mergeCell ref="C77:F77"/>
    <mergeCell ref="C75:H75"/>
    <mergeCell ref="C76:F76"/>
    <mergeCell ref="C24:H24"/>
    <mergeCell ref="C40:H40"/>
    <mergeCell ref="C127:H127"/>
    <mergeCell ref="C102:F102"/>
    <mergeCell ref="C124:F124"/>
    <mergeCell ref="C103:F103"/>
    <mergeCell ref="C106:F106"/>
    <mergeCell ref="C90:F90"/>
    <mergeCell ref="C116:H116"/>
    <mergeCell ref="C117:H117"/>
    <mergeCell ref="C97:F97"/>
    <mergeCell ref="C93:F93"/>
    <mergeCell ref="C98:H98"/>
    <mergeCell ref="C99:H99"/>
    <mergeCell ref="C100:F100"/>
    <mergeCell ref="C41:H41"/>
    <mergeCell ref="C42:H42"/>
    <mergeCell ref="C50:H50"/>
    <mergeCell ref="C87:H87"/>
    <mergeCell ref="C78:H78"/>
    <mergeCell ref="B468:C468"/>
    <mergeCell ref="A467:H467"/>
    <mergeCell ref="B469:C469"/>
    <mergeCell ref="B472:C472"/>
    <mergeCell ref="C436:H436"/>
    <mergeCell ref="C380:H380"/>
    <mergeCell ref="C381:H381"/>
    <mergeCell ref="C382:H382"/>
    <mergeCell ref="C466:H466"/>
    <mergeCell ref="C461:H461"/>
    <mergeCell ref="C520:H520"/>
    <mergeCell ref="B494:C494"/>
    <mergeCell ref="B504:H504"/>
    <mergeCell ref="C518:H518"/>
    <mergeCell ref="B505:H505"/>
    <mergeCell ref="B511:H511"/>
    <mergeCell ref="B507:H507"/>
    <mergeCell ref="B495:C495"/>
    <mergeCell ref="C521:H521"/>
    <mergeCell ref="C25:H25"/>
    <mergeCell ref="B471:C471"/>
    <mergeCell ref="C199:H199"/>
    <mergeCell ref="C519:H519"/>
    <mergeCell ref="B496:C496"/>
    <mergeCell ref="B488:C488"/>
    <mergeCell ref="B517:H517"/>
    <mergeCell ref="B506:H506"/>
    <mergeCell ref="C101:F101"/>
    <mergeCell ref="C203:H203"/>
    <mergeCell ref="A1:H1"/>
    <mergeCell ref="A2:H2"/>
    <mergeCell ref="A3:H3"/>
    <mergeCell ref="A4:H4"/>
    <mergeCell ref="A5:H5"/>
    <mergeCell ref="A10:H10"/>
    <mergeCell ref="C176:H176"/>
    <mergeCell ref="C174:H174"/>
    <mergeCell ref="C96:F96"/>
    <mergeCell ref="C95:H95"/>
    <mergeCell ref="B12:C12"/>
    <mergeCell ref="A9:H9"/>
    <mergeCell ref="A8:H8"/>
    <mergeCell ref="A11:H11"/>
    <mergeCell ref="B510:H510"/>
    <mergeCell ref="B483:C483"/>
    <mergeCell ref="B485:C485"/>
    <mergeCell ref="B489:C489"/>
    <mergeCell ref="C200:H200"/>
    <mergeCell ref="B515:C515"/>
    <mergeCell ref="B501:C501"/>
    <mergeCell ref="B474:C474"/>
    <mergeCell ref="B470:C470"/>
    <mergeCell ref="B484:C484"/>
    <mergeCell ref="B473:C473"/>
    <mergeCell ref="B502:H502"/>
    <mergeCell ref="B503:H503"/>
    <mergeCell ref="B512:H512"/>
    <mergeCell ref="B475:C475"/>
    <mergeCell ref="A6:H6"/>
    <mergeCell ref="C201:H201"/>
    <mergeCell ref="C202:H202"/>
    <mergeCell ref="C204:H204"/>
    <mergeCell ref="C205:H205"/>
    <mergeCell ref="C169:H169"/>
    <mergeCell ref="C170:H170"/>
    <mergeCell ref="C180:H180"/>
    <mergeCell ref="C92:H92"/>
    <mergeCell ref="C94:F94"/>
    <mergeCell ref="C206:H206"/>
    <mergeCell ref="C207:H207"/>
    <mergeCell ref="C212:H212"/>
    <mergeCell ref="C215:H215"/>
    <mergeCell ref="C221:H221"/>
    <mergeCell ref="C222:H222"/>
    <mergeCell ref="C214:H214"/>
    <mergeCell ref="C208:H208"/>
    <mergeCell ref="C339:H339"/>
    <mergeCell ref="C230:H230"/>
    <mergeCell ref="C232:H232"/>
    <mergeCell ref="C233:H233"/>
    <mergeCell ref="C234:H234"/>
    <mergeCell ref="C331:H331"/>
    <mergeCell ref="C265:H265"/>
    <mergeCell ref="C266:H266"/>
    <mergeCell ref="C317:H317"/>
    <mergeCell ref="C332:H332"/>
    <mergeCell ref="C209:H209"/>
    <mergeCell ref="C210:H210"/>
    <mergeCell ref="C239:H239"/>
    <mergeCell ref="C227:H227"/>
    <mergeCell ref="C236:H236"/>
    <mergeCell ref="C303:H303"/>
    <mergeCell ref="C302:H302"/>
    <mergeCell ref="C224:H224"/>
    <mergeCell ref="C225:H225"/>
    <mergeCell ref="C213:H213"/>
    <mergeCell ref="C229:H229"/>
    <mergeCell ref="C226:H226"/>
    <mergeCell ref="C228:H228"/>
    <mergeCell ref="C274:H274"/>
    <mergeCell ref="C361:H361"/>
    <mergeCell ref="C363:H363"/>
    <mergeCell ref="C362:H362"/>
    <mergeCell ref="C275:H275"/>
    <mergeCell ref="C353:H353"/>
    <mergeCell ref="C354:H354"/>
    <mergeCell ref="C373:H373"/>
    <mergeCell ref="C139:H139"/>
    <mergeCell ref="C268:H268"/>
    <mergeCell ref="C269:H269"/>
    <mergeCell ref="C270:H270"/>
    <mergeCell ref="C159:H159"/>
    <mergeCell ref="C167:H167"/>
    <mergeCell ref="C220:H220"/>
    <mergeCell ref="C181:H181"/>
    <mergeCell ref="C182:H182"/>
    <mergeCell ref="C184:H184"/>
    <mergeCell ref="C391:H391"/>
    <mergeCell ref="C211:H211"/>
    <mergeCell ref="C216:H216"/>
    <mergeCell ref="C217:H217"/>
    <mergeCell ref="C218:H218"/>
    <mergeCell ref="C219:H219"/>
    <mergeCell ref="C300:H300"/>
    <mergeCell ref="C340:H340"/>
    <mergeCell ref="C273:H273"/>
    <mergeCell ref="C183:H183"/>
    <mergeCell ref="C344:H344"/>
    <mergeCell ref="C315:H315"/>
    <mergeCell ref="C320:H320"/>
    <mergeCell ref="C329:H329"/>
    <mergeCell ref="C328:H328"/>
    <mergeCell ref="C301:H301"/>
    <mergeCell ref="C307:H307"/>
    <mergeCell ref="C290:H290"/>
    <mergeCell ref="C299:H299"/>
    <mergeCell ref="C456:H456"/>
    <mergeCell ref="C445:H445"/>
    <mergeCell ref="C458:H458"/>
    <mergeCell ref="C454:H454"/>
    <mergeCell ref="C431:H431"/>
    <mergeCell ref="C433:H433"/>
    <mergeCell ref="C432:H432"/>
    <mergeCell ref="C437:H437"/>
    <mergeCell ref="C457:H457"/>
    <mergeCell ref="C443:H443"/>
    <mergeCell ref="C430:H430"/>
    <mergeCell ref="C346:H346"/>
    <mergeCell ref="C414:H414"/>
    <mergeCell ref="C364:H364"/>
    <mergeCell ref="C438:H438"/>
    <mergeCell ref="C308:H308"/>
    <mergeCell ref="C371:H371"/>
    <mergeCell ref="C372:H372"/>
    <mergeCell ref="C341:H341"/>
    <mergeCell ref="C370:H370"/>
    <mergeCell ref="C44:F44"/>
    <mergeCell ref="C49:F49"/>
    <mergeCell ref="C43:F43"/>
    <mergeCell ref="C82:F82"/>
    <mergeCell ref="C83:F83"/>
    <mergeCell ref="C122:F122"/>
    <mergeCell ref="C119:F119"/>
    <mergeCell ref="C120:F120"/>
    <mergeCell ref="C91:F91"/>
    <mergeCell ref="C89:F89"/>
    <mergeCell ref="C104:F104"/>
    <mergeCell ref="C47:F47"/>
    <mergeCell ref="C74:F74"/>
    <mergeCell ref="C53:F53"/>
    <mergeCell ref="C54:H54"/>
    <mergeCell ref="C80:H80"/>
    <mergeCell ref="C81:F81"/>
    <mergeCell ref="C71:F71"/>
    <mergeCell ref="C55:F55"/>
    <mergeCell ref="C58:F58"/>
    <mergeCell ref="C114:H114"/>
    <mergeCell ref="C123:H123"/>
    <mergeCell ref="C126:F126"/>
    <mergeCell ref="C125:F125"/>
    <mergeCell ref="C31:H31"/>
    <mergeCell ref="C28:H28"/>
    <mergeCell ref="C29:H29"/>
    <mergeCell ref="C30:H30"/>
    <mergeCell ref="C45:H45"/>
    <mergeCell ref="C46:F46"/>
    <mergeCell ref="C35:H35"/>
    <mergeCell ref="C294:H294"/>
    <mergeCell ref="C288:H288"/>
    <mergeCell ref="C289:H289"/>
    <mergeCell ref="C291:H291"/>
    <mergeCell ref="C48:F48"/>
    <mergeCell ref="C79:F79"/>
    <mergeCell ref="C73:F73"/>
    <mergeCell ref="C66:F66"/>
    <mergeCell ref="C67:F67"/>
    <mergeCell ref="B490:C490"/>
    <mergeCell ref="B491:C491"/>
    <mergeCell ref="C406:H406"/>
    <mergeCell ref="C409:H409"/>
    <mergeCell ref="C411:H411"/>
    <mergeCell ref="C412:H412"/>
    <mergeCell ref="C413:H413"/>
    <mergeCell ref="C415:H415"/>
    <mergeCell ref="C416:H416"/>
    <mergeCell ref="C417:H417"/>
    <mergeCell ref="C57:F57"/>
    <mergeCell ref="C56:F56"/>
    <mergeCell ref="C59:F59"/>
    <mergeCell ref="C70:F70"/>
    <mergeCell ref="C60:F60"/>
    <mergeCell ref="C61:F61"/>
    <mergeCell ref="C62:F62"/>
    <mergeCell ref="C63:F63"/>
    <mergeCell ref="C64:H64"/>
    <mergeCell ref="C65:F65"/>
    <mergeCell ref="C84:F84"/>
    <mergeCell ref="C281:H281"/>
    <mergeCell ref="C283:H283"/>
    <mergeCell ref="B480:C480"/>
    <mergeCell ref="B481:C481"/>
    <mergeCell ref="B482:C482"/>
    <mergeCell ref="C149:H149"/>
    <mergeCell ref="C369:H369"/>
    <mergeCell ref="C158:H158"/>
    <mergeCell ref="C238:H238"/>
    <mergeCell ref="C523:H523"/>
    <mergeCell ref="C177:H177"/>
    <mergeCell ref="C186:H186"/>
    <mergeCell ref="C187:H187"/>
    <mergeCell ref="C20:H20"/>
    <mergeCell ref="C51:F51"/>
    <mergeCell ref="C52:F52"/>
    <mergeCell ref="C68:H68"/>
    <mergeCell ref="C69:H69"/>
    <mergeCell ref="C72:F72"/>
  </mergeCells>
  <printOptions horizontalCentered="1"/>
  <pageMargins left="0.35433070866141736" right="0.2755905511811024" top="0.984251968503937" bottom="0.8267716535433072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Mach</dc:creator>
  <cp:keywords/>
  <dc:description/>
  <cp:lastModifiedBy>Anna Sobierajska</cp:lastModifiedBy>
  <cp:lastPrinted>2022-06-21T07:29:59Z</cp:lastPrinted>
  <dcterms:created xsi:type="dcterms:W3CDTF">2021-04-07T04:42:21Z</dcterms:created>
  <dcterms:modified xsi:type="dcterms:W3CDTF">2022-06-21T08:51:26Z</dcterms:modified>
  <cp:category/>
  <cp:version/>
  <cp:contentType/>
  <cp:contentStatus/>
</cp:coreProperties>
</file>