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Y:\UMWKP_OR\OR-III\OR-III-R\PT_RPO_2014-2020\12.2 _koszty instytucji\2022\umowy edytowalne\meble\"/>
    </mc:Choice>
  </mc:AlternateContent>
  <xr:revisionPtr revIDLastSave="0" documentId="13_ncr:1_{0C5B28D4-52CF-4DAE-BCF2-F84411938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B" sheetId="2" r:id="rId1"/>
  </sheets>
  <definedNames>
    <definedName name="_xlnm.Print_Titles" localSheetId="0">'PAKIET B'!$2:$3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11" i="2"/>
  <c r="Q14" i="2"/>
  <c r="Q15" i="2"/>
  <c r="Q16" i="2"/>
  <c r="Q17" i="2"/>
  <c r="Q21" i="2"/>
  <c r="Q23" i="2"/>
  <c r="L12" i="2" l="1"/>
  <c r="Q12" i="2" s="1"/>
  <c r="L18" i="2"/>
  <c r="Q18" i="2" s="1"/>
  <c r="L10" i="2"/>
  <c r="Q10" i="2" s="1"/>
  <c r="L13" i="2"/>
  <c r="Q13" i="2" s="1"/>
  <c r="L9" i="2"/>
  <c r="Q9" i="2" s="1"/>
  <c r="L20" i="2"/>
  <c r="Q20" i="2" s="1"/>
  <c r="L19" i="2"/>
  <c r="Q19" i="2" s="1"/>
  <c r="L22" i="2"/>
  <c r="Q22" i="2" s="1"/>
  <c r="L24" i="2"/>
  <c r="Q24" i="2" s="1"/>
  <c r="L4" i="2"/>
  <c r="Q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Kamil Barański</author>
  </authors>
  <commentList>
    <comment ref="L4" authorId="0" shapeId="0" xr:uid="{84078AC4-5A42-4136-AE8B-B1CA0DF3378E}">
      <text>
        <r>
          <rPr>
            <b/>
            <sz val="9"/>
            <color indexed="81"/>
            <rFont val="Tahoma"/>
            <family val="2"/>
            <charset val="238"/>
          </rPr>
          <t>Kamil Barański:</t>
        </r>
        <r>
          <rPr>
            <sz val="9"/>
            <color indexed="81"/>
            <rFont val="Tahoma"/>
            <family val="2"/>
            <charset val="238"/>
          </rPr>
          <t xml:space="preserve">
4</t>
        </r>
      </text>
    </comment>
    <comment ref="J8" authorId="0" shapeId="0" xr:uid="{B50F584E-60AE-4E12-935D-AD89AEC800C8}">
      <text>
        <r>
          <rPr>
            <b/>
            <sz val="9"/>
            <color indexed="81"/>
            <rFont val="Tahoma"/>
            <charset val="1"/>
          </rPr>
          <t>Kamil Barański:</t>
        </r>
        <r>
          <rPr>
            <sz val="9"/>
            <color indexed="81"/>
            <rFont val="Tahoma"/>
            <charset val="1"/>
          </rPr>
          <t xml:space="preserve">
zrezygnowano z 1 kontenera</t>
        </r>
      </text>
    </comment>
    <comment ref="L9" authorId="0" shapeId="0" xr:uid="{AEA03275-CF67-475F-8C0C-A7B094776ECE}">
      <text>
        <r>
          <rPr>
            <b/>
            <sz val="9"/>
            <color indexed="81"/>
            <rFont val="Tahoma"/>
            <family val="2"/>
            <charset val="238"/>
          </rPr>
          <t>Kamil Barański:</t>
        </r>
        <r>
          <rPr>
            <sz val="9"/>
            <color indexed="81"/>
            <rFont val="Tahoma"/>
            <family val="2"/>
            <charset val="238"/>
          </rPr>
          <t xml:space="preserve">
12</t>
        </r>
      </text>
    </comment>
    <comment ref="L10" authorId="0" shapeId="0" xr:uid="{95FDF4E6-2694-4C78-A0E9-320BB21A05E4}">
      <text>
        <r>
          <rPr>
            <b/>
            <sz val="9"/>
            <color indexed="81"/>
            <rFont val="Tahoma"/>
            <family val="2"/>
            <charset val="238"/>
          </rPr>
          <t>Kamil Barański:</t>
        </r>
        <r>
          <rPr>
            <sz val="9"/>
            <color indexed="81"/>
            <rFont val="Tahoma"/>
            <family val="2"/>
            <charset val="238"/>
          </rPr>
          <t xml:space="preserve">
9</t>
        </r>
      </text>
    </comment>
    <comment ref="L12" authorId="0" shapeId="0" xr:uid="{FE32C84B-B9BA-425E-A0AB-DA3D5CC64550}">
      <text>
        <r>
          <rPr>
            <b/>
            <sz val="9"/>
            <color indexed="81"/>
            <rFont val="Tahoma"/>
            <family val="2"/>
            <charset val="238"/>
          </rPr>
          <t>Kamil Barański:</t>
        </r>
        <r>
          <rPr>
            <sz val="9"/>
            <color indexed="81"/>
            <rFont val="Tahoma"/>
            <family val="2"/>
            <charset val="238"/>
          </rPr>
          <t xml:space="preserve">
5</t>
        </r>
      </text>
    </comment>
    <comment ref="L13" authorId="0" shapeId="0" xr:uid="{B92ADB3E-884A-4C65-88AA-F23FF8E315AB}">
      <text>
        <r>
          <rPr>
            <b/>
            <sz val="9"/>
            <color indexed="81"/>
            <rFont val="Tahoma"/>
            <family val="2"/>
            <charset val="238"/>
          </rPr>
          <t>Kamil Barański:</t>
        </r>
        <r>
          <rPr>
            <sz val="9"/>
            <color indexed="81"/>
            <rFont val="Tahoma"/>
            <family val="2"/>
            <charset val="238"/>
          </rPr>
          <t xml:space="preserve">
2</t>
        </r>
      </text>
    </comment>
    <comment ref="L18" authorId="0" shapeId="0" xr:uid="{1370FD98-77E4-43A4-9576-4E873E10DD94}">
      <text>
        <r>
          <rPr>
            <b/>
            <sz val="9"/>
            <color indexed="81"/>
            <rFont val="Tahoma"/>
            <family val="2"/>
            <charset val="238"/>
          </rPr>
          <t>Kamil Barański:</t>
        </r>
        <r>
          <rPr>
            <sz val="9"/>
            <color indexed="81"/>
            <rFont val="Tahoma"/>
            <family val="2"/>
            <charset val="238"/>
          </rPr>
          <t xml:space="preserve">
15</t>
        </r>
      </text>
    </comment>
    <comment ref="L20" authorId="0" shapeId="0" xr:uid="{B4035A29-6280-4299-AD47-B31A053AE0A7}">
      <text>
        <r>
          <rPr>
            <b/>
            <sz val="9"/>
            <color indexed="81"/>
            <rFont val="Tahoma"/>
            <family val="2"/>
            <charset val="238"/>
          </rPr>
          <t>Kamil Barański:</t>
        </r>
        <r>
          <rPr>
            <sz val="9"/>
            <color indexed="81"/>
            <rFont val="Tahoma"/>
            <family val="2"/>
            <charset val="238"/>
          </rPr>
          <t xml:space="preserve">
3</t>
        </r>
      </text>
    </comment>
    <comment ref="L22" authorId="0" shapeId="0" xr:uid="{BA182B15-CA8A-4AA4-9AD2-57A38A488ABF}">
      <text>
        <r>
          <rPr>
            <b/>
            <sz val="9"/>
            <color indexed="81"/>
            <rFont val="Tahoma"/>
            <family val="2"/>
            <charset val="238"/>
          </rPr>
          <t>Kamil Barański:</t>
        </r>
        <r>
          <rPr>
            <sz val="9"/>
            <color indexed="81"/>
            <rFont val="Tahoma"/>
            <family val="2"/>
            <charset val="238"/>
          </rPr>
          <t xml:space="preserve">
2</t>
        </r>
      </text>
    </comment>
    <comment ref="L24" authorId="0" shapeId="0" xr:uid="{CE65CF8B-4050-4D5C-8454-6A70C8029964}">
      <text>
        <r>
          <rPr>
            <b/>
            <sz val="9"/>
            <color indexed="81"/>
            <rFont val="Tahoma"/>
            <family val="2"/>
            <charset val="238"/>
          </rPr>
          <t>Kamil Barański:</t>
        </r>
        <r>
          <rPr>
            <sz val="9"/>
            <color indexed="81"/>
            <rFont val="Tahoma"/>
            <family val="2"/>
            <charset val="238"/>
          </rPr>
          <t xml:space="preserve">
3</t>
        </r>
      </text>
    </comment>
  </commentList>
</comments>
</file>

<file path=xl/sharedStrings.xml><?xml version="1.0" encoding="utf-8"?>
<sst xmlns="http://schemas.openxmlformats.org/spreadsheetml/2006/main" count="119" uniqueCount="62">
  <si>
    <t>Nazwa</t>
  </si>
  <si>
    <t>stół konferencyjny</t>
  </si>
  <si>
    <t>biurko (1400 mm)</t>
  </si>
  <si>
    <t>szafa aktowa dwudrzwiowa</t>
  </si>
  <si>
    <t>kontener pod biurko na kółkach</t>
  </si>
  <si>
    <t>szafka dwudrzwiowa</t>
  </si>
  <si>
    <t>podnóżek</t>
  </si>
  <si>
    <t>biurko (1600 mm)</t>
  </si>
  <si>
    <t>wieszak ubraniowy stojący met.</t>
  </si>
  <si>
    <t>nadstawka na szafę dwudrzwiową 
(800 mm)</t>
  </si>
  <si>
    <t>szafa ubraniowa słupek (500mm)</t>
  </si>
  <si>
    <t>kolor</t>
  </si>
  <si>
    <t>ilość</t>
  </si>
  <si>
    <t>czarny</t>
  </si>
  <si>
    <t>buk</t>
  </si>
  <si>
    <t>calvados</t>
  </si>
  <si>
    <t>Departament Finansów
Plac Teatralny 2</t>
  </si>
  <si>
    <t>stolik</t>
  </si>
  <si>
    <t xml:space="preserve">Razem
</t>
  </si>
  <si>
    <t>Opis produktu</t>
  </si>
  <si>
    <t>LP.</t>
  </si>
  <si>
    <t xml:space="preserve">Wydział Certyfikacji RPO  ELANA </t>
  </si>
  <si>
    <t>Departament Wdrażania RPO</t>
  </si>
  <si>
    <t>Wydział Koordynacji RLKS ELANA</t>
  </si>
  <si>
    <t xml:space="preserve"> </t>
  </si>
  <si>
    <t>ilosc</t>
  </si>
  <si>
    <t>biurko (1500mm)</t>
  </si>
  <si>
    <t>stolik 600x500 mm</t>
  </si>
  <si>
    <t>wyposażony w specjalną powierzchnię antypoślizgową,  z płynną regulację kąta nachylenia, gumowe nóżki zapobiegające przemieszczaniu się,</t>
  </si>
  <si>
    <t>wysokość 750, długość 600mm, szerokość 500mm, grubość blatu 25mm,   4 nogi metalowe Ø 60 z możliwością regulacji wysokości.</t>
  </si>
  <si>
    <t xml:space="preserve">szafka-regał </t>
  </si>
  <si>
    <t>biurko regulowane(1400 mm)</t>
  </si>
  <si>
    <r>
      <t xml:space="preserve">wysokość 735mm, szerokość 700mm, długość 1400mm, tył zabudowany w 2/3 wysokości od blatu (blenda), blat grubości 25mm, boki i blenda grubości 18mm, </t>
    </r>
    <r>
      <rPr>
        <b/>
        <sz val="11"/>
        <color rgb="FF000000"/>
        <rFont val="Calibri"/>
        <family val="2"/>
        <charset val="238"/>
        <scheme val="minor"/>
      </rPr>
      <t>stopki obejmujące</t>
    </r>
    <r>
      <rPr>
        <sz val="11"/>
        <color indexed="8"/>
        <rFont val="Calibri"/>
        <family val="2"/>
        <charset val="238"/>
        <scheme val="minor"/>
      </rPr>
      <t xml:space="preserve"> umożliwiające regulacje wysokości, biurko musi posiadać 2 otwory w blacie na przewody zaślepione zaślepkami oraz półkę pod klawiaturę.</t>
    </r>
  </si>
  <si>
    <t xml:space="preserve">biurko o konstrukcji metalowej umożliwiającej ręczną regulację wysokości w zakresie 700 do 850mm,  blat długość 1400mm, szerokość 800mm, grubość 25 mm, tył zabudowany blendą w  w 2/3 wysokości z płyty o grubości 18 mm,  biurko musi posiadać 2 otwory w blacie na przewody zaślepione zaślepkami oraz półka pod klawiaturę, </t>
  </si>
  <si>
    <r>
      <t xml:space="preserve"> szerokość 800mm, długość 1500mm, wysokość 750 mm,  tył zabudowany w 2/3 wysokości od blatu (blenda) , blat grubości 25mm, boki i blenda płyta o grubości 18 mm, </t>
    </r>
    <r>
      <rPr>
        <b/>
        <sz val="11"/>
        <color rgb="FF000000"/>
        <rFont val="Calibri"/>
        <family val="2"/>
        <charset val="238"/>
        <scheme val="minor"/>
      </rPr>
      <t>stopki obejmujące</t>
    </r>
    <r>
      <rPr>
        <sz val="11"/>
        <color indexed="8"/>
        <rFont val="Calibri"/>
        <family val="2"/>
        <charset val="238"/>
        <scheme val="minor"/>
      </rPr>
      <t xml:space="preserve"> umożliwiające regulacje wysokości, biurko musi posiadać 2 otwory w blacie na przewody zaślepione zaślepkami oraz półkę pod klawiaturę.</t>
    </r>
  </si>
  <si>
    <r>
      <t xml:space="preserve">wysokość 735mm, szerokość 700mm, długość 1600mm, tył zabudowany w 2/3 wysokości od blatu (blenda), blat grubości 25mm, boki i blenda grubości 18mm, </t>
    </r>
    <r>
      <rPr>
        <b/>
        <sz val="11"/>
        <color rgb="FF000000"/>
        <rFont val="Calibri"/>
        <family val="2"/>
        <charset val="238"/>
        <scheme val="minor"/>
      </rPr>
      <t>stopki obejmujące</t>
    </r>
    <r>
      <rPr>
        <sz val="11"/>
        <color indexed="8"/>
        <rFont val="Calibri"/>
        <family val="2"/>
        <charset val="238"/>
        <scheme val="minor"/>
      </rPr>
      <t xml:space="preserve"> umożliwiające regulacje wysokości,  biurko musi posiadać 2 otwory w blacie na przewody zaślepione zaślepkami oraz półkę pod klawiaturę.</t>
    </r>
  </si>
  <si>
    <t xml:space="preserve">wysokość 600mm, głębokość 580mm, szerokość 410mm., trzy równej wielkości szuflady zamykane na centralny zamek, 4 kółka wzmocnione - łożyskowane, uchwyty satynowe, kluczyki do zamka łamane, </t>
  </si>
  <si>
    <t>wysokość 750, długość 800mm, szerokość 800mm, grubość blatu 25mm,  rama z kształtownika, 4 odkręcane nogi metalowe Ø 60 z możliwością regulacji wysokości.</t>
  </si>
  <si>
    <t>wysokość 750, długość 1600mm, szerokość 700mm, grubość blatu 25mm,  rama z kształtownika, 4 odkręcane nogi metalowe Ø 60 z możliwością regulacji wysokości.</t>
  </si>
  <si>
    <t>wysokość 750, długość 1400mm, szerokość 700mm, grubość blatu 25mm,  rama z kształtownika, 4 odkręcane nogi metalowe Ø 60 z możliwością regulacji wysokości.</t>
  </si>
  <si>
    <t>wysokość 1850mm; szerokość 800mm; głębokość 410mm, drzwi z płyty, zamykane na zasuwkę i na klucz, w środku cztery półki (pięć wnęk półkowych), srodkowa półka mocowana na stałe, całość wykonana z płyty o grubości 18 mm, tył zamknięty płytą w kolorze szafy, od frontu cokół wys. 50mm, na górze wieniec z płyty 18 mm,uchwyty satynowe, kluczyki do zamka łamane,</t>
  </si>
  <si>
    <t xml:space="preserve">wysokość 1850mm, głębokość 410mm, szerokość 500mm, drzwi jednostronne z płyty zamykane na klucz, wewnątrz wysuwany wieszak, na górze szafy półka o wysokości ok. 200mm, tył zamknięty płytą pilśniową w kolorze szafy, od frontu cokół wys. 50mm, całość wykonana z płyty o grubości 18 mm.,  wewnątrz lustro 500x350mm montowane na drzwiach,na górze wieniec z płyty 18 mm, uchwyt satynowy, kluczyki do zamka łamane, </t>
  </si>
  <si>
    <t xml:space="preserve"> wysokość 800mm, głębokość 410mm, szerokość 800mm,  drzwi z płyty zamykane na zasuwkę i na klucz, w środku jedna półka (dwie wnęki półkowe), tył zamknięty płytą pilśniową w kolorze szafki, od frontu cokół wys. 50mm, całość wykonana z płyty o grubości 18 mm., na górze wieniec z płyty 18 mm,uchwyty satynowe, kluczyki do zamka łamane, </t>
  </si>
  <si>
    <t>szafka dwudrzwiowa 600mm</t>
  </si>
  <si>
    <t xml:space="preserve"> wysokość 800mm, głębokość 410mm, szerokość 600mm, drzwi z płyty zamykane na zasuwkę i na klucz, w środku jedna półka (dwie wnęki półkowe), tył zamknięty płytą pilśniową w kolorze szafki, od frontu cokół wys. 50mm, całość wykonana z płyty o grubości 18 mm., na górze wieniec z płyty 18 mm, uchwyty satynowe, kluczyki do zamka łamane, </t>
  </si>
  <si>
    <t>wysokość 800mm, głębokość 410mm, szerokość 800mm, w środku 1 półka (2 wnęki półkowe), od frontu cokół wys. 50mm, tył zamknięty płytą pilśniową w kolorze regału, całość wykonana z płyty o grubości 18mm.</t>
  </si>
  <si>
    <t>wieszak wolnostojący metalowy chrom z ociekaczem i uchwytem na parasolki</t>
  </si>
  <si>
    <t>grusza</t>
  </si>
  <si>
    <t xml:space="preserve"> buk</t>
  </si>
  <si>
    <t>wysokość 710mm, szerokość 800mm, głębokość 410mm, drzwi z płyty zamykane na zasuwkę i na klucz, w środku nadstawki jedna półka, czyli dwie wnęki półkowe, tył zamknięty płytą pilśniową w kolorze szafy, całość wykonana z płyty o grubości 18 mm., uchwyty satynowe,kluczyki do zamka łamane, na górze wieniec z płyty 18 mm</t>
  </si>
  <si>
    <t>wysokość 710mm, szerokość 800mm, głębokość 410mm, drzwi z płyty zamykane na zasuwkę i na klucz, w środku nadstawki jedna półka, czyli dwie wnęki półkowe, tył zamknięty płytą pilśniową w kolorze szafy, całość wykonana z płyty o grubości 18 mm., uchwyty satynowe,kluczyki do zamka łamane, na górze wieniec z płyty 18 mm,</t>
  </si>
  <si>
    <t>Departament Promocji 
Plac Teatralny</t>
  </si>
  <si>
    <t>Departament Funduszy Unijnych 
Plac Teatralny</t>
  </si>
  <si>
    <t>Kolor</t>
  </si>
  <si>
    <t>Ilość</t>
  </si>
  <si>
    <t xml:space="preserve">cena jednostkowa netto
</t>
  </si>
  <si>
    <t>Formularz szacunkowy - Pakiet B</t>
  </si>
  <si>
    <t>Podpis</t>
  </si>
  <si>
    <t>….............................................</t>
  </si>
  <si>
    <t>Wartość netto</t>
  </si>
  <si>
    <t>stawka VAT</t>
  </si>
  <si>
    <t>Razem netto: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</si>
</sst>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8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8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8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top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8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8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tabSelected="1" workbookViewId="0">
      <pane ySplit="3" topLeftCell="A4" activePane="bottomLeft" state="frozen"/>
      <selection pane="bottomLeft" activeCell="X32" sqref="X32"/>
    </sheetView>
  </sheetViews>
  <sheetFormatPr defaultRowHeight="15" x14ac:dyDescent="0.25"/>
  <cols>
    <col min="1" max="1" width="6.7109375" style="29" customWidth="1"/>
    <col min="2" max="2" width="26" customWidth="1"/>
    <col min="3" max="3" width="71.7109375" customWidth="1"/>
    <col min="4" max="4" width="17.85546875" style="28" customWidth="1"/>
    <col min="5" max="10" width="9.140625" hidden="1" customWidth="1"/>
    <col min="11" max="11" width="12.85546875" hidden="1" customWidth="1"/>
    <col min="12" max="13" width="9.140625" hidden="1" customWidth="1"/>
    <col min="14" max="14" width="10.28515625" hidden="1" customWidth="1"/>
    <col min="15" max="15" width="9.140625" hidden="1" customWidth="1"/>
    <col min="16" max="16" width="10.28515625" hidden="1" customWidth="1"/>
    <col min="18" max="18" width="15.5703125" customWidth="1"/>
    <col min="19" max="19" width="16.85546875" customWidth="1"/>
  </cols>
  <sheetData>
    <row r="1" spans="1:20" x14ac:dyDescent="0.25">
      <c r="A1" s="30" t="s">
        <v>56</v>
      </c>
    </row>
    <row r="2" spans="1:20" ht="35.25" customHeight="1" x14ac:dyDescent="0.25">
      <c r="A2" s="33" t="s">
        <v>20</v>
      </c>
      <c r="B2" s="33" t="s">
        <v>0</v>
      </c>
      <c r="C2" s="33" t="s">
        <v>19</v>
      </c>
      <c r="D2" s="33" t="s">
        <v>53</v>
      </c>
      <c r="E2" s="35" t="s">
        <v>16</v>
      </c>
      <c r="F2" s="35"/>
      <c r="G2" s="35" t="s">
        <v>21</v>
      </c>
      <c r="H2" s="35"/>
      <c r="I2" s="35" t="s">
        <v>23</v>
      </c>
      <c r="J2" s="35"/>
      <c r="K2" s="35" t="s">
        <v>22</v>
      </c>
      <c r="L2" s="35"/>
      <c r="M2" s="35" t="s">
        <v>52</v>
      </c>
      <c r="N2" s="35"/>
      <c r="O2" s="35" t="s">
        <v>51</v>
      </c>
      <c r="P2" s="35"/>
      <c r="Q2" s="25" t="s">
        <v>18</v>
      </c>
      <c r="R2" s="31" t="s">
        <v>55</v>
      </c>
      <c r="S2" s="31" t="s">
        <v>59</v>
      </c>
      <c r="T2" s="31" t="s">
        <v>60</v>
      </c>
    </row>
    <row r="3" spans="1:20" ht="15.75" customHeight="1" x14ac:dyDescent="0.25">
      <c r="A3" s="34"/>
      <c r="B3" s="34"/>
      <c r="C3" s="34"/>
      <c r="D3" s="34"/>
      <c r="E3" s="27" t="s">
        <v>11</v>
      </c>
      <c r="F3" s="25" t="s">
        <v>12</v>
      </c>
      <c r="G3" s="26" t="s">
        <v>11</v>
      </c>
      <c r="H3" s="26" t="s">
        <v>12</v>
      </c>
      <c r="I3" s="26" t="s">
        <v>11</v>
      </c>
      <c r="J3" s="26" t="s">
        <v>12</v>
      </c>
      <c r="K3" s="26" t="s">
        <v>11</v>
      </c>
      <c r="L3" s="26" t="s">
        <v>12</v>
      </c>
      <c r="M3" s="26" t="s">
        <v>11</v>
      </c>
      <c r="N3" s="26" t="s">
        <v>25</v>
      </c>
      <c r="O3" s="26" t="s">
        <v>11</v>
      </c>
      <c r="P3" s="26" t="s">
        <v>25</v>
      </c>
      <c r="Q3" s="25" t="s">
        <v>54</v>
      </c>
      <c r="R3" s="32"/>
      <c r="S3" s="32"/>
      <c r="T3" s="32"/>
    </row>
    <row r="4" spans="1:20" ht="75" x14ac:dyDescent="0.25">
      <c r="A4" s="1">
        <v>1</v>
      </c>
      <c r="B4" s="2" t="s">
        <v>2</v>
      </c>
      <c r="C4" s="5" t="s">
        <v>32</v>
      </c>
      <c r="D4" s="2" t="s">
        <v>15</v>
      </c>
      <c r="E4" s="8"/>
      <c r="F4" s="9"/>
      <c r="G4" s="16"/>
      <c r="H4" s="9"/>
      <c r="I4" s="9"/>
      <c r="J4" s="9"/>
      <c r="K4" s="12" t="s">
        <v>15</v>
      </c>
      <c r="L4" s="9">
        <f>1+3</f>
        <v>4</v>
      </c>
      <c r="M4" s="12" t="s">
        <v>24</v>
      </c>
      <c r="N4" s="9"/>
      <c r="O4" s="12" t="s">
        <v>24</v>
      </c>
      <c r="P4" s="9"/>
      <c r="Q4" s="9">
        <f t="shared" ref="Q4:Q24" si="0">SUM(F4,H4,J4,L4,N4,P4)</f>
        <v>4</v>
      </c>
      <c r="R4" s="9"/>
      <c r="S4" s="9"/>
      <c r="T4" s="9"/>
    </row>
    <row r="5" spans="1:20" ht="75" x14ac:dyDescent="0.25">
      <c r="A5" s="1">
        <v>2</v>
      </c>
      <c r="B5" s="2" t="s">
        <v>31</v>
      </c>
      <c r="C5" s="5" t="s">
        <v>33</v>
      </c>
      <c r="D5" s="2" t="s">
        <v>15</v>
      </c>
      <c r="E5" s="8"/>
      <c r="F5" s="9"/>
      <c r="G5" s="16"/>
      <c r="H5" s="9"/>
      <c r="I5" s="9"/>
      <c r="J5" s="9"/>
      <c r="K5" s="12" t="s">
        <v>15</v>
      </c>
      <c r="L5" s="9">
        <v>1</v>
      </c>
      <c r="M5" s="9"/>
      <c r="N5" s="9"/>
      <c r="O5" s="9"/>
      <c r="P5" s="9"/>
      <c r="Q5" s="9">
        <f t="shared" si="0"/>
        <v>1</v>
      </c>
      <c r="R5" s="9"/>
      <c r="S5" s="9"/>
      <c r="T5" s="9"/>
    </row>
    <row r="6" spans="1:20" ht="75" x14ac:dyDescent="0.25">
      <c r="A6" s="1">
        <v>3</v>
      </c>
      <c r="B6" s="14" t="s">
        <v>26</v>
      </c>
      <c r="C6" s="5" t="s">
        <v>34</v>
      </c>
      <c r="D6" s="2" t="s">
        <v>14</v>
      </c>
      <c r="E6" s="13"/>
      <c r="F6" s="13"/>
      <c r="G6" s="13"/>
      <c r="H6" s="13"/>
      <c r="I6" s="14" t="s">
        <v>14</v>
      </c>
      <c r="J6" s="14">
        <v>1</v>
      </c>
      <c r="K6" s="13"/>
      <c r="L6" s="21"/>
      <c r="M6" s="13"/>
      <c r="N6" s="13"/>
      <c r="O6" s="13"/>
      <c r="P6" s="13"/>
      <c r="Q6" s="9">
        <f t="shared" si="0"/>
        <v>1</v>
      </c>
      <c r="R6" s="9"/>
      <c r="S6" s="9"/>
      <c r="T6" s="9"/>
    </row>
    <row r="7" spans="1:20" ht="75" x14ac:dyDescent="0.25">
      <c r="A7" s="1">
        <v>4</v>
      </c>
      <c r="B7" s="2" t="s">
        <v>7</v>
      </c>
      <c r="C7" s="5" t="s">
        <v>35</v>
      </c>
      <c r="D7" s="2" t="s">
        <v>14</v>
      </c>
      <c r="E7" s="8" t="s">
        <v>14</v>
      </c>
      <c r="F7" s="9">
        <v>1</v>
      </c>
      <c r="G7" s="15"/>
      <c r="H7" s="9"/>
      <c r="I7" s="9"/>
      <c r="J7" s="9"/>
      <c r="K7" s="12"/>
      <c r="L7" s="9"/>
      <c r="M7" s="9"/>
      <c r="N7" s="9"/>
      <c r="O7" s="9"/>
      <c r="P7" s="9"/>
      <c r="Q7" s="9">
        <f t="shared" si="0"/>
        <v>1</v>
      </c>
      <c r="R7" s="9"/>
      <c r="S7" s="9"/>
      <c r="T7" s="9"/>
    </row>
    <row r="8" spans="1:20" ht="48.75" customHeight="1" x14ac:dyDescent="0.25">
      <c r="A8" s="1">
        <v>5</v>
      </c>
      <c r="B8" s="2" t="s">
        <v>4</v>
      </c>
      <c r="C8" s="5" t="s">
        <v>36</v>
      </c>
      <c r="D8" s="2" t="s">
        <v>14</v>
      </c>
      <c r="E8" s="10" t="s">
        <v>14</v>
      </c>
      <c r="F8" s="9">
        <v>1</v>
      </c>
      <c r="G8" s="18"/>
      <c r="H8" s="9"/>
      <c r="I8" s="17" t="s">
        <v>48</v>
      </c>
      <c r="J8" s="9"/>
      <c r="K8" s="17"/>
      <c r="L8" s="12"/>
      <c r="M8" s="9"/>
      <c r="N8" s="9"/>
      <c r="O8" s="9"/>
      <c r="P8" s="9"/>
      <c r="Q8" s="9">
        <f t="shared" si="0"/>
        <v>1</v>
      </c>
      <c r="R8" s="9"/>
      <c r="S8" s="9"/>
      <c r="T8" s="9"/>
    </row>
    <row r="9" spans="1:20" ht="48.75" customHeight="1" x14ac:dyDescent="0.25">
      <c r="A9" s="1">
        <v>6</v>
      </c>
      <c r="B9" s="2" t="s">
        <v>4</v>
      </c>
      <c r="C9" s="5" t="s">
        <v>36</v>
      </c>
      <c r="D9" s="2" t="s">
        <v>15</v>
      </c>
      <c r="E9" s="10"/>
      <c r="F9" s="9"/>
      <c r="G9" s="18"/>
      <c r="H9" s="9"/>
      <c r="I9" s="17"/>
      <c r="J9" s="9"/>
      <c r="K9" s="17" t="s">
        <v>15</v>
      </c>
      <c r="L9" s="19">
        <f>1+1+3+6+1+5</f>
        <v>17</v>
      </c>
      <c r="M9" s="9"/>
      <c r="N9" s="9"/>
      <c r="O9" s="9"/>
      <c r="P9" s="9"/>
      <c r="Q9" s="9">
        <f t="shared" si="0"/>
        <v>17</v>
      </c>
      <c r="R9" s="9"/>
      <c r="S9" s="9"/>
      <c r="T9" s="9"/>
    </row>
    <row r="10" spans="1:20" ht="75" x14ac:dyDescent="0.25">
      <c r="A10" s="1">
        <v>7</v>
      </c>
      <c r="B10" s="2" t="s">
        <v>9</v>
      </c>
      <c r="C10" s="5" t="s">
        <v>49</v>
      </c>
      <c r="D10" s="2" t="s">
        <v>15</v>
      </c>
      <c r="E10" s="10"/>
      <c r="F10" s="9"/>
      <c r="G10" s="15"/>
      <c r="H10" s="9"/>
      <c r="I10" s="12"/>
      <c r="J10" s="9"/>
      <c r="K10" s="12" t="s">
        <v>15</v>
      </c>
      <c r="L10" s="19">
        <f>2+1+1+3+1+2</f>
        <v>10</v>
      </c>
      <c r="M10" s="9"/>
      <c r="N10" s="9"/>
      <c r="O10" s="9" t="s">
        <v>47</v>
      </c>
      <c r="P10" s="9">
        <v>4</v>
      </c>
      <c r="Q10" s="9">
        <f t="shared" si="0"/>
        <v>14</v>
      </c>
      <c r="R10" s="9"/>
      <c r="S10" s="9"/>
      <c r="T10" s="9"/>
    </row>
    <row r="11" spans="1:20" ht="75" x14ac:dyDescent="0.25">
      <c r="A11" s="1">
        <v>8</v>
      </c>
      <c r="B11" s="2" t="s">
        <v>9</v>
      </c>
      <c r="C11" s="5" t="s">
        <v>50</v>
      </c>
      <c r="D11" s="2" t="s">
        <v>14</v>
      </c>
      <c r="E11" s="10" t="s">
        <v>14</v>
      </c>
      <c r="F11" s="9">
        <v>1</v>
      </c>
      <c r="G11" s="15"/>
      <c r="H11" s="9"/>
      <c r="I11" s="12"/>
      <c r="J11" s="9"/>
      <c r="K11" s="12"/>
      <c r="L11" s="9"/>
      <c r="M11" s="9"/>
      <c r="N11" s="9"/>
      <c r="O11" s="9"/>
      <c r="P11" s="9"/>
      <c r="Q11" s="9">
        <f t="shared" si="0"/>
        <v>1</v>
      </c>
      <c r="R11" s="9"/>
      <c r="S11" s="9"/>
      <c r="T11" s="9"/>
    </row>
    <row r="12" spans="1:20" ht="51.75" customHeight="1" x14ac:dyDescent="0.25">
      <c r="A12" s="1">
        <v>9</v>
      </c>
      <c r="B12" s="6" t="s">
        <v>6</v>
      </c>
      <c r="C12" s="7" t="s">
        <v>28</v>
      </c>
      <c r="D12" s="6" t="s">
        <v>13</v>
      </c>
      <c r="E12" s="8"/>
      <c r="F12" s="9"/>
      <c r="G12" s="16"/>
      <c r="H12" s="9"/>
      <c r="I12" s="12"/>
      <c r="J12" s="9"/>
      <c r="K12" s="12" t="s">
        <v>13</v>
      </c>
      <c r="L12" s="19">
        <f>1+2+17</f>
        <v>20</v>
      </c>
      <c r="M12" s="9"/>
      <c r="N12" s="9"/>
      <c r="O12" s="9"/>
      <c r="P12" s="9"/>
      <c r="Q12" s="9">
        <f t="shared" si="0"/>
        <v>20</v>
      </c>
      <c r="R12" s="9"/>
      <c r="S12" s="9"/>
      <c r="T12" s="9"/>
    </row>
    <row r="13" spans="1:20" ht="46.5" customHeight="1" x14ac:dyDescent="0.25">
      <c r="A13" s="1">
        <v>10</v>
      </c>
      <c r="B13" s="6" t="s">
        <v>17</v>
      </c>
      <c r="C13" s="5" t="s">
        <v>37</v>
      </c>
      <c r="D13" s="2" t="s">
        <v>15</v>
      </c>
      <c r="E13" s="13"/>
      <c r="F13" s="13"/>
      <c r="G13" s="13"/>
      <c r="H13" s="13"/>
      <c r="I13" s="13"/>
      <c r="J13" s="13"/>
      <c r="K13" s="14" t="s">
        <v>15</v>
      </c>
      <c r="L13" s="22">
        <f>1+1</f>
        <v>2</v>
      </c>
      <c r="M13" s="13"/>
      <c r="N13" s="13"/>
      <c r="O13" s="13"/>
      <c r="P13" s="13"/>
      <c r="Q13" s="9">
        <f t="shared" si="0"/>
        <v>2</v>
      </c>
      <c r="R13" s="9"/>
      <c r="S13" s="9"/>
      <c r="T13" s="9"/>
    </row>
    <row r="14" spans="1:20" ht="52.5" customHeight="1" x14ac:dyDescent="0.25">
      <c r="A14" s="1">
        <v>11</v>
      </c>
      <c r="B14" s="14" t="s">
        <v>27</v>
      </c>
      <c r="C14" s="5" t="s">
        <v>29</v>
      </c>
      <c r="D14" s="2" t="s">
        <v>14</v>
      </c>
      <c r="E14" s="13"/>
      <c r="F14" s="13"/>
      <c r="G14" s="13"/>
      <c r="H14" s="13"/>
      <c r="I14" s="24" t="s">
        <v>14</v>
      </c>
      <c r="J14" s="14">
        <v>1</v>
      </c>
      <c r="K14" s="13"/>
      <c r="L14" s="21"/>
      <c r="M14" s="13"/>
      <c r="N14" s="13"/>
      <c r="O14" s="13"/>
      <c r="P14" s="13"/>
      <c r="Q14" s="9">
        <f t="shared" si="0"/>
        <v>1</v>
      </c>
      <c r="R14" s="9"/>
      <c r="S14" s="9"/>
      <c r="T14" s="9"/>
    </row>
    <row r="15" spans="1:20" ht="45" x14ac:dyDescent="0.25">
      <c r="A15" s="1">
        <v>12</v>
      </c>
      <c r="B15" s="3" t="s">
        <v>1</v>
      </c>
      <c r="C15" s="5" t="s">
        <v>38</v>
      </c>
      <c r="D15" s="2" t="s">
        <v>15</v>
      </c>
      <c r="E15" s="13"/>
      <c r="F15" s="13"/>
      <c r="G15" s="13"/>
      <c r="H15" s="13"/>
      <c r="I15" s="13"/>
      <c r="J15" s="13"/>
      <c r="K15" s="14" t="s">
        <v>15</v>
      </c>
      <c r="L15" s="23">
        <v>1</v>
      </c>
      <c r="M15" s="13"/>
      <c r="N15" s="13"/>
      <c r="O15" s="13"/>
      <c r="P15" s="13"/>
      <c r="Q15" s="9">
        <f t="shared" si="0"/>
        <v>1</v>
      </c>
      <c r="R15" s="9"/>
      <c r="S15" s="9"/>
      <c r="T15" s="9"/>
    </row>
    <row r="16" spans="1:20" ht="45" x14ac:dyDescent="0.25">
      <c r="A16" s="1">
        <v>13</v>
      </c>
      <c r="B16" s="3" t="s">
        <v>1</v>
      </c>
      <c r="C16" s="5" t="s">
        <v>39</v>
      </c>
      <c r="D16" s="2" t="s">
        <v>14</v>
      </c>
      <c r="E16" s="13"/>
      <c r="F16" s="13"/>
      <c r="G16" s="13"/>
      <c r="H16" s="13"/>
      <c r="I16" s="13"/>
      <c r="J16" s="13"/>
      <c r="K16" s="14" t="s">
        <v>14</v>
      </c>
      <c r="L16" s="24">
        <v>1</v>
      </c>
      <c r="M16" s="13"/>
      <c r="N16" s="13"/>
      <c r="O16" s="13"/>
      <c r="P16" s="13"/>
      <c r="Q16" s="9">
        <f t="shared" si="0"/>
        <v>1</v>
      </c>
      <c r="R16" s="9"/>
      <c r="S16" s="9"/>
      <c r="T16" s="9"/>
    </row>
    <row r="17" spans="1:20" ht="74.25" customHeight="1" x14ac:dyDescent="0.25">
      <c r="A17" s="1">
        <v>14</v>
      </c>
      <c r="B17" s="2" t="s">
        <v>3</v>
      </c>
      <c r="C17" s="5" t="s">
        <v>40</v>
      </c>
      <c r="D17" s="2" t="s">
        <v>14</v>
      </c>
      <c r="E17" s="11" t="s">
        <v>14</v>
      </c>
      <c r="F17" s="9">
        <v>1</v>
      </c>
      <c r="G17" s="12"/>
      <c r="H17" s="9"/>
      <c r="I17" s="17"/>
      <c r="J17" s="12"/>
      <c r="K17" s="12"/>
      <c r="L17" s="9"/>
      <c r="M17" s="9"/>
      <c r="N17" s="9"/>
      <c r="O17" s="9"/>
      <c r="P17" s="9"/>
      <c r="Q17" s="9">
        <f t="shared" si="0"/>
        <v>1</v>
      </c>
      <c r="R17" s="9"/>
      <c r="S17" s="9"/>
      <c r="T17" s="9"/>
    </row>
    <row r="18" spans="1:20" ht="74.25" customHeight="1" x14ac:dyDescent="0.25">
      <c r="A18" s="1">
        <v>15</v>
      </c>
      <c r="B18" s="2" t="s">
        <v>3</v>
      </c>
      <c r="C18" s="5" t="s">
        <v>40</v>
      </c>
      <c r="D18" s="2" t="s">
        <v>15</v>
      </c>
      <c r="E18" s="11"/>
      <c r="F18" s="9"/>
      <c r="G18" s="12"/>
      <c r="H18" s="9"/>
      <c r="I18" s="17"/>
      <c r="J18" s="12"/>
      <c r="K18" s="12" t="s">
        <v>15</v>
      </c>
      <c r="L18" s="19">
        <f>3+1+1+3+9+2</f>
        <v>19</v>
      </c>
      <c r="M18" s="9"/>
      <c r="N18" s="9"/>
      <c r="O18" s="9" t="s">
        <v>47</v>
      </c>
      <c r="P18" s="9">
        <v>2</v>
      </c>
      <c r="Q18" s="9">
        <f t="shared" si="0"/>
        <v>21</v>
      </c>
      <c r="R18" s="9"/>
      <c r="S18" s="9"/>
      <c r="T18" s="9"/>
    </row>
    <row r="19" spans="1:20" ht="90" x14ac:dyDescent="0.25">
      <c r="A19" s="1">
        <v>16</v>
      </c>
      <c r="B19" s="2" t="s">
        <v>10</v>
      </c>
      <c r="C19" s="5" t="s">
        <v>41</v>
      </c>
      <c r="D19" s="2" t="s">
        <v>15</v>
      </c>
      <c r="E19" s="11"/>
      <c r="F19" s="9"/>
      <c r="G19" s="17"/>
      <c r="H19" s="9"/>
      <c r="I19" s="12" t="s">
        <v>15</v>
      </c>
      <c r="J19" s="9">
        <v>1</v>
      </c>
      <c r="K19" s="12" t="s">
        <v>15</v>
      </c>
      <c r="L19" s="19">
        <f>3</f>
        <v>3</v>
      </c>
      <c r="M19" s="9"/>
      <c r="N19" s="9"/>
      <c r="O19" s="9"/>
      <c r="P19" s="9"/>
      <c r="Q19" s="9">
        <f t="shared" si="0"/>
        <v>4</v>
      </c>
      <c r="R19" s="9"/>
      <c r="S19" s="9"/>
      <c r="T19" s="9"/>
    </row>
    <row r="20" spans="1:20" ht="75" x14ac:dyDescent="0.25">
      <c r="A20" s="1">
        <v>17</v>
      </c>
      <c r="B20" s="2" t="s">
        <v>5</v>
      </c>
      <c r="C20" s="5" t="s">
        <v>42</v>
      </c>
      <c r="D20" s="2" t="s">
        <v>15</v>
      </c>
      <c r="E20" s="11"/>
      <c r="F20" s="9"/>
      <c r="G20" s="15"/>
      <c r="H20" s="9"/>
      <c r="I20" s="12"/>
      <c r="J20" s="9"/>
      <c r="K20" s="12" t="s">
        <v>15</v>
      </c>
      <c r="L20" s="9">
        <f>2+1</f>
        <v>3</v>
      </c>
      <c r="M20" s="9"/>
      <c r="N20" s="9"/>
      <c r="O20" s="9"/>
      <c r="P20" s="9"/>
      <c r="Q20" s="9">
        <f t="shared" si="0"/>
        <v>3</v>
      </c>
      <c r="R20" s="9"/>
      <c r="S20" s="9"/>
      <c r="T20" s="9"/>
    </row>
    <row r="21" spans="1:20" ht="75" x14ac:dyDescent="0.25">
      <c r="A21" s="1">
        <v>18</v>
      </c>
      <c r="B21" s="2" t="s">
        <v>5</v>
      </c>
      <c r="C21" s="5" t="s">
        <v>42</v>
      </c>
      <c r="D21" s="2" t="s">
        <v>14</v>
      </c>
      <c r="E21" s="11" t="s">
        <v>14</v>
      </c>
      <c r="F21" s="9">
        <v>1</v>
      </c>
      <c r="G21" s="15"/>
      <c r="H21" s="9"/>
      <c r="I21" s="12"/>
      <c r="J21" s="9"/>
      <c r="K21" s="12"/>
      <c r="L21" s="9"/>
      <c r="M21" s="9"/>
      <c r="N21" s="9"/>
      <c r="O21" s="9"/>
      <c r="P21" s="9"/>
      <c r="Q21" s="9">
        <f t="shared" si="0"/>
        <v>1</v>
      </c>
      <c r="R21" s="9"/>
      <c r="S21" s="9"/>
      <c r="T21" s="9"/>
    </row>
    <row r="22" spans="1:20" ht="75" x14ac:dyDescent="0.25">
      <c r="A22" s="1">
        <v>19</v>
      </c>
      <c r="B22" s="4" t="s">
        <v>43</v>
      </c>
      <c r="C22" s="5" t="s">
        <v>44</v>
      </c>
      <c r="D22" s="2" t="s">
        <v>15</v>
      </c>
      <c r="E22" s="8"/>
      <c r="F22" s="9"/>
      <c r="G22" s="16"/>
      <c r="H22" s="9"/>
      <c r="I22" s="9"/>
      <c r="J22" s="9"/>
      <c r="K22" s="12" t="s">
        <v>15</v>
      </c>
      <c r="L22" s="20">
        <f>1+1</f>
        <v>2</v>
      </c>
      <c r="M22" s="9"/>
      <c r="N22" s="9"/>
      <c r="O22" s="9"/>
      <c r="P22" s="9"/>
      <c r="Q22" s="9">
        <f t="shared" si="0"/>
        <v>2</v>
      </c>
      <c r="R22" s="9"/>
      <c r="S22" s="9"/>
      <c r="T22" s="9"/>
    </row>
    <row r="23" spans="1:20" ht="45" x14ac:dyDescent="0.25">
      <c r="A23" s="1">
        <v>20</v>
      </c>
      <c r="B23" s="2" t="s">
        <v>30</v>
      </c>
      <c r="C23" s="5" t="s">
        <v>45</v>
      </c>
      <c r="D23" s="2" t="s">
        <v>14</v>
      </c>
      <c r="E23" s="8" t="s">
        <v>14</v>
      </c>
      <c r="F23" s="9">
        <v>2</v>
      </c>
      <c r="G23" s="15"/>
      <c r="H23" s="9"/>
      <c r="I23" s="9"/>
      <c r="J23" s="9"/>
      <c r="K23" s="9"/>
      <c r="L23" s="9"/>
      <c r="M23" s="9"/>
      <c r="N23" s="9"/>
      <c r="O23" s="9"/>
      <c r="P23" s="9"/>
      <c r="Q23" s="9">
        <f t="shared" si="0"/>
        <v>2</v>
      </c>
      <c r="R23" s="9"/>
      <c r="S23" s="9"/>
      <c r="T23" s="9"/>
    </row>
    <row r="24" spans="1:20" ht="30" customHeight="1" x14ac:dyDescent="0.25">
      <c r="A24" s="1">
        <v>21</v>
      </c>
      <c r="B24" s="2" t="s">
        <v>8</v>
      </c>
      <c r="C24" s="5" t="s">
        <v>46</v>
      </c>
      <c r="D24" s="2"/>
      <c r="E24" s="8"/>
      <c r="F24" s="9"/>
      <c r="G24" s="16"/>
      <c r="H24" s="9"/>
      <c r="I24" s="9"/>
      <c r="J24" s="9"/>
      <c r="K24" s="9"/>
      <c r="L24" s="9">
        <f>1+1</f>
        <v>2</v>
      </c>
      <c r="M24" s="9"/>
      <c r="N24" s="9"/>
      <c r="O24" s="9"/>
      <c r="P24" s="9"/>
      <c r="Q24" s="9">
        <f t="shared" si="0"/>
        <v>2</v>
      </c>
      <c r="R24" s="9"/>
      <c r="S24" s="9"/>
      <c r="T24" s="9"/>
    </row>
    <row r="25" spans="1:20" ht="30" customHeight="1" x14ac:dyDescent="0.25">
      <c r="A25" s="36"/>
      <c r="B25" s="37"/>
      <c r="C25" s="38"/>
      <c r="D25" s="37"/>
      <c r="E25" s="39"/>
      <c r="F25" s="40"/>
      <c r="G25" s="41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9" t="s">
        <v>61</v>
      </c>
      <c r="S25" s="9"/>
      <c r="T25" s="40"/>
    </row>
    <row r="27" spans="1:20" x14ac:dyDescent="0.25">
      <c r="Q27" t="s">
        <v>57</v>
      </c>
    </row>
    <row r="29" spans="1:20" x14ac:dyDescent="0.25">
      <c r="Q29" t="s">
        <v>58</v>
      </c>
    </row>
  </sheetData>
  <mergeCells count="13">
    <mergeCell ref="R2:R3"/>
    <mergeCell ref="T2:T3"/>
    <mergeCell ref="A2:A3"/>
    <mergeCell ref="B2:B3"/>
    <mergeCell ref="C2:C3"/>
    <mergeCell ref="D2:D3"/>
    <mergeCell ref="E2:F2"/>
    <mergeCell ref="G2:H2"/>
    <mergeCell ref="I2:J2"/>
    <mergeCell ref="M2:N2"/>
    <mergeCell ref="K2:L2"/>
    <mergeCell ref="O2:P2"/>
    <mergeCell ref="S2:S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 B</vt:lpstr>
      <vt:lpstr>'PAKIET B'!Tytuły_wydruku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Barański</dc:creator>
  <cp:lastModifiedBy>Kamil Barański</cp:lastModifiedBy>
  <cp:lastPrinted>2022-06-13T09:42:50Z</cp:lastPrinted>
  <dcterms:created xsi:type="dcterms:W3CDTF">2017-08-31T09:32:43Z</dcterms:created>
  <dcterms:modified xsi:type="dcterms:W3CDTF">2022-06-13T09:42:54Z</dcterms:modified>
</cp:coreProperties>
</file>